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50" documentId="8_{4AEEEAD0-9C7E-4232-90BB-70D495FA93EB}" xr6:coauthVersionLast="47" xr6:coauthVersionMax="47" xr10:uidLastSave="{21B2894D-AEE2-4F95-B2D1-5B1A97A99B4A}"/>
  <bookViews>
    <workbookView xWindow="-24120" yWindow="1140" windowWidth="24240" windowHeight="13020" xr2:uid="{D5E36BEB-95C1-471F-B2EE-59BAF443E03D}"/>
  </bookViews>
  <sheets>
    <sheet name="Title Page" sheetId="5" r:id="rId1"/>
    <sheet name="Table of Contents" sheetId="6" r:id="rId2"/>
    <sheet name="Definitions" sheetId="7" r:id="rId3"/>
    <sheet name="Equations" sheetId="8" r:id="rId4"/>
    <sheet name="IIOAC Outputs-Fugitive" sheetId="2" r:id="rId5"/>
    <sheet name="IIOAC Outputs-Stack" sheetId="3" r:id="rId6"/>
    <sheet name="IIOAC Outputs-Max"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H5" i="4"/>
  <c r="G5" i="4"/>
  <c r="D22" i="4" s="1"/>
  <c r="I22" i="4" s="1"/>
  <c r="E27" i="4" s="1"/>
  <c r="E36" i="4" s="1"/>
  <c r="F5" i="4"/>
  <c r="F11" i="4" s="1"/>
  <c r="E5" i="4"/>
  <c r="E11" i="4" s="1"/>
</calcChain>
</file>

<file path=xl/sharedStrings.xml><?xml version="1.0" encoding="utf-8"?>
<sst xmlns="http://schemas.openxmlformats.org/spreadsheetml/2006/main" count="361" uniqueCount="162">
  <si>
    <t>Mean</t>
  </si>
  <si>
    <t>Source Type</t>
  </si>
  <si>
    <t>Emission Scenario</t>
  </si>
  <si>
    <t>Statistic</t>
  </si>
  <si>
    <t>Location</t>
  </si>
  <si>
    <t>Outdoor Air Concentration (µg/m3)</t>
  </si>
  <si>
    <t>Daily</t>
  </si>
  <si>
    <t>Annual</t>
  </si>
  <si>
    <t>Fugitive Source</t>
  </si>
  <si>
    <t>High-End</t>
  </si>
  <si>
    <t>Fenceline Avg</t>
  </si>
  <si>
    <t>Outer-boundary Avg</t>
  </si>
  <si>
    <t>Community Avg</t>
  </si>
  <si>
    <t>Max</t>
  </si>
  <si>
    <t>Total Annual Particle Deposition (g/m2)</t>
  </si>
  <si>
    <t>Total</t>
  </si>
  <si>
    <t>Wet</t>
  </si>
  <si>
    <t>Dry</t>
  </si>
  <si>
    <t>Stack</t>
  </si>
  <si>
    <t>Fug</t>
  </si>
  <si>
    <t>Stat</t>
  </si>
  <si>
    <t>100 m</t>
  </si>
  <si>
    <t>Inhalation HEC</t>
  </si>
  <si>
    <t>mg/m3</t>
  </si>
  <si>
    <t>ug/m3</t>
  </si>
  <si>
    <t>Acute</t>
  </si>
  <si>
    <t>Chronic</t>
  </si>
  <si>
    <t>Non-Cancer</t>
  </si>
  <si>
    <t>Benchmark MOE</t>
  </si>
  <si>
    <t>No Risk</t>
  </si>
  <si>
    <t>95th Perentile Conc.</t>
  </si>
  <si>
    <t>This tab provides relevant equations for calculating modeled concentration estimates as well as associated risks</t>
  </si>
  <si>
    <t>Equations</t>
  </si>
  <si>
    <t>Definitions</t>
  </si>
  <si>
    <t>Description</t>
  </si>
  <si>
    <t>Worksheet</t>
  </si>
  <si>
    <t>Table of Contents</t>
  </si>
  <si>
    <t>The sum of uncertainty factors for a given non-cancer POD. EPA interprets the MOE risk estimates in reference to benchmark MOEs. For the purposes of this fenceline analysis, MOE risk estimates were interpreted as a human health risk if the MOE was less than the benchmark MOE.</t>
  </si>
  <si>
    <t>The point of departure divided by the actual or projected environmental exposure of interest</t>
  </si>
  <si>
    <t xml:space="preserve">Margin of Exposure (MOE): </t>
  </si>
  <si>
    <t xml:space="preserve">Benchmark: </t>
  </si>
  <si>
    <t xml:space="preserve">Inhalation Unit Risk (IUR): </t>
  </si>
  <si>
    <t>The human concentration (for inhalation exposure) or dose (for other routes of exposure) of an agent that is believed to induce the same magnitude of toxic effect as the experimental animal species concentration or dose. This adjustment may incorporate toxicokinetic information on the particular agent, if available, or use a default procedure, such as assuming that daily oral doses experienced for a lifetime are proportional to body weight raised to the 0.75 power.</t>
  </si>
  <si>
    <t xml:space="preserve">Human Equivalent Concentration (HEC): </t>
  </si>
  <si>
    <t>The daily or annual averaged modeled concentration at 1,000 meters finite distance from the release point.</t>
  </si>
  <si>
    <t>Outer Boundary Average:</t>
  </si>
  <si>
    <t>The daily or annual averaged modeled concentration between 100 and 1,000 meters area distance from the release point.</t>
  </si>
  <si>
    <t>Community Average:</t>
  </si>
  <si>
    <t>The daily or annual averaged modeled concentration at 100 meters finite distance from the release point.</t>
  </si>
  <si>
    <t>Fenceline Average:</t>
  </si>
  <si>
    <t>The modeled concentration representing the 95th percentile concentration within the modeled concentration distribution.</t>
  </si>
  <si>
    <t xml:space="preserve">[Statistic] High-End (IIOAC Output): </t>
  </si>
  <si>
    <t>The modeled concentration representing the arithmetic average concentration of the modeled concentration distribution.</t>
  </si>
  <si>
    <t xml:space="preserve">[Statistic] Mean (IIOAC Output): </t>
  </si>
  <si>
    <t>The average daily concentration adjusted for a receptors expected residency time and lifetime [Calculated from ADC].</t>
  </si>
  <si>
    <t xml:space="preserve">Lifetime Average Daily Concentration (LADC): </t>
  </si>
  <si>
    <t xml:space="preserve">The mean amount of an agent to which a person is exposed on a daily basis, often averaged over a definitive period of time. For purposes of this document, this is the annual air concentration adjusted for exposure duration, exposure frequency, exposure time, and averaging time associated with the exposure scenario. </t>
  </si>
  <si>
    <t xml:space="preserve">Average Daily Concentration (ADC):  </t>
  </si>
  <si>
    <t xml:space="preserve">The daily air concentration adjusted for exposure duration and averaging time. </t>
  </si>
  <si>
    <t xml:space="preserve">Acute Concentration (AC): </t>
  </si>
  <si>
    <t xml:space="preserve">The annual-averaged modeled daily concentrations over an operating year [IIOAC Output]. </t>
  </si>
  <si>
    <t>Annual Air Concentration (AAC)</t>
  </si>
  <si>
    <t xml:space="preserve">The daily-averaged modeled hourly concentrations for each day of operation within an operating year [IIOAC Output]. </t>
  </si>
  <si>
    <t xml:space="preserve">Daily Air Concentration (DAC): </t>
  </si>
  <si>
    <t>https://www3.epa.gov/airtoxics/childrens_supplement_final.pdf</t>
  </si>
  <si>
    <t xml:space="preserve">Age Dependent Adjustment Factor. This factor is applied to account for increased susceptibility of early life stages to mutagenic carcinogens according to EPA guidance </t>
  </si>
  <si>
    <t xml:space="preserve">ADAF: </t>
  </si>
  <si>
    <t>Parts per million (by volume)</t>
  </si>
  <si>
    <t>ppm</t>
  </si>
  <si>
    <t>Micrograms per cubic meter</t>
  </si>
  <si>
    <t>Integrated Indoor/Outdoor Air Calculator Model</t>
  </si>
  <si>
    <t xml:space="preserve">IIOAC: </t>
  </si>
  <si>
    <t>Definition</t>
  </si>
  <si>
    <t>Term</t>
  </si>
  <si>
    <t>IUR: Inhalation Unit Risk (per µg/m3)</t>
  </si>
  <si>
    <t>LADC: Lifetime Average Daily Concentration (µg/m3)</t>
  </si>
  <si>
    <t>Where</t>
  </si>
  <si>
    <t>ADC: Average Daily Concentration (µg/m3)</t>
  </si>
  <si>
    <t>HEC: Human Equivalent Concentration (µg/m3)</t>
  </si>
  <si>
    <t xml:space="preserve">Chronic Risk = </t>
  </si>
  <si>
    <t>AC: Acute Concentration (µg/m3)</t>
  </si>
  <si>
    <t xml:space="preserve">Acute Risk = </t>
  </si>
  <si>
    <t>78 = Number of years a receptor is assumed to live (years) [from Exposure Factors Handbook]</t>
  </si>
  <si>
    <t>78 = Number of years resident assumed to reside in a single residential location (years) [from Exposure Factors Handbook]</t>
  </si>
  <si>
    <t>ED: Exposure duration (78 yrs resident)</t>
  </si>
  <si>
    <t>EF: Exposure Frequency (365 days/year)</t>
  </si>
  <si>
    <t>ET: Exposure Time (24 hrs/day)</t>
  </si>
  <si>
    <t>ED: Exposure Duration (1 yr)</t>
  </si>
  <si>
    <t>ET: Exposure Time (24 hours/day)</t>
  </si>
  <si>
    <t xml:space="preserve">If a facility operates for 260 days of a given operating year then n=260 and the daily concentrations summed together are C1 through C260. </t>
  </si>
  <si>
    <t>n = Number of operating days within an operating year (days)</t>
  </si>
  <si>
    <t>AAC = Annual Average Air Concentration (µg/m3)</t>
  </si>
  <si>
    <t xml:space="preserve">Where </t>
  </si>
  <si>
    <t>ED: Exposure Duration (24 hours)</t>
  </si>
  <si>
    <t xml:space="preserve">If a facility operates for 16 hours during a day then n=16 and the concentrations summed together are C1 through C16. </t>
  </si>
  <si>
    <t>n = Number of operating hours within a given day (hours)</t>
  </si>
  <si>
    <t>DAC = Daily Average Air Concentration (µg/m3) [output from IIOAC]</t>
  </si>
  <si>
    <t>IIOAC Outputs-Fugitive</t>
  </si>
  <si>
    <t>IIOAC Outputs-Stack</t>
  </si>
  <si>
    <t>IIOAC Outputs-Max</t>
  </si>
  <si>
    <t>This tab provides all IIOAC modeled high-end and mean concentrations, at all distances, and modeled deposition rates due to fugitive releases for each exposure scenario modeled</t>
  </si>
  <si>
    <t>This tab provides all IIOAC modeled high-end and mean concentrations, at all distances, and modeled deposition rates due to stack releases for each exposure scenario modeled</t>
  </si>
  <si>
    <t>This slide provides the maximum modeled concentration and deposition rate across all exposure scenarios modeled along with associated risk estimates</t>
  </si>
  <si>
    <t>This tab provides definitions of several terms utilized throughout this worksheet or the assessment documents</t>
  </si>
  <si>
    <t>Soil Conc (mg/kg)=</t>
  </si>
  <si>
    <t>Daily dep rate x area of soil x conversion (g to mg)</t>
  </si>
  <si>
    <t>TotDep/(area of soil x Mix depth x density of soil)</t>
  </si>
  <si>
    <t>Days per year</t>
  </si>
  <si>
    <t>area of soil (m2)</t>
  </si>
  <si>
    <t>conversion (g to mg)</t>
  </si>
  <si>
    <t>total deposition (mg/day)</t>
  </si>
  <si>
    <t>Mix depth (m)</t>
  </si>
  <si>
    <t>density (kg/m3)</t>
  </si>
  <si>
    <t>Oral HED</t>
  </si>
  <si>
    <t>mg/kg-day</t>
  </si>
  <si>
    <t xml:space="preserve">Acute Dose Rate = </t>
  </si>
  <si>
    <t>ADR</t>
  </si>
  <si>
    <t>Conversion Factor (CF)</t>
  </si>
  <si>
    <t>kg/mg</t>
  </si>
  <si>
    <t>Ingestion Rate of Soil (IR)</t>
  </si>
  <si>
    <t>mg/day</t>
  </si>
  <si>
    <t>Body Weight (BW)</t>
  </si>
  <si>
    <t xml:space="preserve">kg </t>
  </si>
  <si>
    <t>Averaging Time (AT)</t>
  </si>
  <si>
    <t>day</t>
  </si>
  <si>
    <r>
      <rPr>
        <sz val="11"/>
        <color theme="1"/>
        <rFont val="Times New Roman"/>
        <family val="1"/>
      </rPr>
      <t>µg/m</t>
    </r>
    <r>
      <rPr>
        <vertAlign val="superscript"/>
        <sz val="11"/>
        <color theme="1"/>
        <rFont val="Times New Roman"/>
        <family val="1"/>
      </rPr>
      <t>3</t>
    </r>
    <r>
      <rPr>
        <sz val="12"/>
        <color theme="1"/>
        <rFont val="Times New Roman"/>
        <family val="1"/>
      </rPr>
      <t xml:space="preserve">: </t>
    </r>
  </si>
  <si>
    <r>
      <t>The upper-bound excess lifetime cancer risk estimated to result from continuous exposure to an agent at a concentration of 1 µg/m</t>
    </r>
    <r>
      <rPr>
        <vertAlign val="superscript"/>
        <sz val="12"/>
        <color theme="1"/>
        <rFont val="Times New Roman"/>
        <family val="1"/>
      </rPr>
      <t>3</t>
    </r>
    <r>
      <rPr>
        <sz val="12"/>
        <color theme="1"/>
        <rFont val="Times New Roman"/>
        <family val="1"/>
      </rPr>
      <t xml:space="preserve"> in air. The interpretation of inhalation unit risk would be as follows: if unit risk = 2 × 10-6 per µg/m</t>
    </r>
    <r>
      <rPr>
        <vertAlign val="superscript"/>
        <sz val="12"/>
        <color theme="1"/>
        <rFont val="Times New Roman"/>
        <family val="1"/>
      </rPr>
      <t>3</t>
    </r>
    <r>
      <rPr>
        <sz val="12"/>
        <color theme="1"/>
        <rFont val="Times New Roman"/>
        <family val="1"/>
      </rPr>
      <t>, 2 excess cancer cases (upper bound estimate) are expected to develop per 1,000,000 people if exposed daily for a lifetime to 1 µg of the chemical per m3 of air.</t>
    </r>
  </si>
  <si>
    <r>
      <t>The cancer risk level above which EPA identifies an unreasonable risk. For the purposes of this fenceline analysis, EPA used 1 x 10</t>
    </r>
    <r>
      <rPr>
        <vertAlign val="superscript"/>
        <sz val="12"/>
        <color theme="1"/>
        <rFont val="Times New Roman"/>
        <family val="1"/>
      </rPr>
      <t xml:space="preserve">-6 </t>
    </r>
    <r>
      <rPr>
        <sz val="12"/>
        <color theme="1"/>
        <rFont val="Times New Roman"/>
        <family val="1"/>
      </rPr>
      <t>as the benchmark for cancer risk in fenceline communities.</t>
    </r>
  </si>
  <si>
    <r>
      <t>C</t>
    </r>
    <r>
      <rPr>
        <vertAlign val="subscript"/>
        <sz val="11"/>
        <color theme="1"/>
        <rFont val="Times New Roman"/>
        <family val="1"/>
      </rPr>
      <t>i</t>
    </r>
    <r>
      <rPr>
        <sz val="11"/>
        <color theme="1"/>
        <rFont val="Times New Roman"/>
        <family val="1"/>
      </rPr>
      <t xml:space="preserve"> = Modeled hourly concentration for operating hour i (µg/m</t>
    </r>
    <r>
      <rPr>
        <vertAlign val="superscript"/>
        <sz val="11"/>
        <color theme="1"/>
        <rFont val="Times New Roman"/>
        <family val="1"/>
      </rPr>
      <t>3</t>
    </r>
    <r>
      <rPr>
        <sz val="11"/>
        <color theme="1"/>
        <rFont val="Times New Roman"/>
        <family val="1"/>
      </rPr>
      <t>)</t>
    </r>
  </si>
  <si>
    <r>
      <rPr>
        <vertAlign val="superscript"/>
        <sz val="11"/>
        <color theme="1"/>
        <rFont val="Times New Roman"/>
        <family val="1"/>
      </rPr>
      <t>a</t>
    </r>
    <r>
      <rPr>
        <sz val="11"/>
        <color theme="1"/>
        <rFont val="Times New Roman"/>
        <family val="1"/>
      </rPr>
      <t xml:space="preserve"> Operating hours can vary depending on the total number of operating hours in a given day but can never be greater than 24 hours. </t>
    </r>
  </si>
  <si>
    <r>
      <t>AC = (C</t>
    </r>
    <r>
      <rPr>
        <vertAlign val="subscript"/>
        <sz val="11"/>
        <color rgb="FF000000"/>
        <rFont val="Times New Roman"/>
        <family val="1"/>
      </rPr>
      <t>DAC</t>
    </r>
    <r>
      <rPr>
        <sz val="11"/>
        <color rgb="FF000000"/>
        <rFont val="Times New Roman"/>
        <family val="1"/>
      </rPr>
      <t xml:space="preserve"> x ED)/AT</t>
    </r>
    <r>
      <rPr>
        <vertAlign val="subscript"/>
        <sz val="11"/>
        <color rgb="FF000000"/>
        <rFont val="Times New Roman"/>
        <family val="1"/>
      </rPr>
      <t>AC</t>
    </r>
  </si>
  <si>
    <r>
      <t>C</t>
    </r>
    <r>
      <rPr>
        <vertAlign val="subscript"/>
        <sz val="11"/>
        <color theme="1"/>
        <rFont val="Times New Roman"/>
        <family val="1"/>
      </rPr>
      <t>DAC</t>
    </r>
    <r>
      <rPr>
        <sz val="11"/>
        <color theme="1"/>
        <rFont val="Times New Roman"/>
        <family val="1"/>
      </rPr>
      <t>: Daily Average Concentration (µg/m3)</t>
    </r>
  </si>
  <si>
    <r>
      <t>AT</t>
    </r>
    <r>
      <rPr>
        <vertAlign val="subscript"/>
        <sz val="11"/>
        <color theme="1"/>
        <rFont val="Times New Roman"/>
        <family val="1"/>
      </rPr>
      <t>AC</t>
    </r>
    <r>
      <rPr>
        <sz val="11"/>
        <color theme="1"/>
        <rFont val="Times New Roman"/>
        <family val="1"/>
      </rPr>
      <t>: Averaging Time (24 hours)</t>
    </r>
  </si>
  <si>
    <r>
      <t>DAC</t>
    </r>
    <r>
      <rPr>
        <vertAlign val="subscript"/>
        <sz val="11"/>
        <color theme="1"/>
        <rFont val="Times New Roman"/>
        <family val="1"/>
      </rPr>
      <t>i</t>
    </r>
    <r>
      <rPr>
        <sz val="11"/>
        <color theme="1"/>
        <rFont val="Times New Roman"/>
        <family val="1"/>
      </rPr>
      <t xml:space="preserve"> = Calculated daily average concentration for operating day i (µg/m3)</t>
    </r>
  </si>
  <si>
    <r>
      <rPr>
        <vertAlign val="superscript"/>
        <sz val="11"/>
        <color theme="1"/>
        <rFont val="Times New Roman"/>
        <family val="1"/>
      </rPr>
      <t>a</t>
    </r>
    <r>
      <rPr>
        <sz val="11"/>
        <color theme="1"/>
        <rFont val="Times New Roman"/>
        <family val="1"/>
      </rPr>
      <t xml:space="preserve"> Operating days can vary depending on the total number of days a facilty operates in a given year but can never be greater than 365 days (or 366 days for a leap year). </t>
    </r>
  </si>
  <si>
    <r>
      <t>ADC=(C</t>
    </r>
    <r>
      <rPr>
        <vertAlign val="subscript"/>
        <sz val="11"/>
        <color theme="1"/>
        <rFont val="Times New Roman"/>
        <family val="1"/>
      </rPr>
      <t>AAC</t>
    </r>
    <r>
      <rPr>
        <sz val="11"/>
        <color theme="1"/>
        <rFont val="Times New Roman"/>
        <family val="1"/>
      </rPr>
      <t xml:space="preserve"> x ET x EF x ED)/AT</t>
    </r>
    <r>
      <rPr>
        <vertAlign val="subscript"/>
        <sz val="11"/>
        <color theme="1"/>
        <rFont val="Times New Roman"/>
        <family val="1"/>
      </rPr>
      <t>ADC</t>
    </r>
  </si>
  <si>
    <r>
      <t>C</t>
    </r>
    <r>
      <rPr>
        <vertAlign val="subscript"/>
        <sz val="11"/>
        <color theme="1"/>
        <rFont val="Times New Roman"/>
        <family val="1"/>
      </rPr>
      <t>AAC</t>
    </r>
    <r>
      <rPr>
        <sz val="11"/>
        <color theme="1"/>
        <rFont val="Times New Roman"/>
        <family val="1"/>
      </rPr>
      <t>: Annual average concentration (µg/m3)</t>
    </r>
  </si>
  <si>
    <r>
      <t>AT</t>
    </r>
    <r>
      <rPr>
        <vertAlign val="subscript"/>
        <sz val="11"/>
        <color theme="1"/>
        <rFont val="Times New Roman"/>
        <family val="1"/>
      </rPr>
      <t>ADC</t>
    </r>
    <r>
      <rPr>
        <sz val="11"/>
        <color theme="1"/>
        <rFont val="Times New Roman"/>
        <family val="1"/>
      </rPr>
      <t xml:space="preserve">: Averaging Time = 1 yr x 365 days/year x 24 hrs/day </t>
    </r>
  </si>
  <si>
    <r>
      <t>LADC =  (C</t>
    </r>
    <r>
      <rPr>
        <vertAlign val="subscript"/>
        <sz val="11"/>
        <color theme="1"/>
        <rFont val="Times New Roman"/>
        <family val="1"/>
      </rPr>
      <t>AAC</t>
    </r>
    <r>
      <rPr>
        <sz val="11"/>
        <color theme="1"/>
        <rFont val="Times New Roman"/>
        <family val="1"/>
      </rPr>
      <t xml:space="preserve"> x ET x EF x ED)/AT</t>
    </r>
    <r>
      <rPr>
        <vertAlign val="subscript"/>
        <sz val="11"/>
        <color theme="1"/>
        <rFont val="Times New Roman"/>
        <family val="1"/>
      </rPr>
      <t>LADC</t>
    </r>
  </si>
  <si>
    <r>
      <t>AT</t>
    </r>
    <r>
      <rPr>
        <vertAlign val="subscript"/>
        <sz val="11"/>
        <color theme="1"/>
        <rFont val="Times New Roman"/>
        <family val="1"/>
      </rPr>
      <t>LADC</t>
    </r>
    <r>
      <rPr>
        <sz val="11"/>
        <color theme="1"/>
        <rFont val="Times New Roman"/>
        <family val="1"/>
      </rPr>
      <t>: Averaging Time (78 yrs x 365 days/year x 24 hrs/day)</t>
    </r>
  </si>
  <si>
    <r>
      <t>Cancer Risk</t>
    </r>
    <r>
      <rPr>
        <vertAlign val="subscript"/>
        <sz val="11"/>
        <color theme="1"/>
        <rFont val="Times New Roman"/>
        <family val="1"/>
      </rPr>
      <t>adult</t>
    </r>
    <r>
      <rPr>
        <sz val="11"/>
        <color theme="1"/>
        <rFont val="Times New Roman"/>
        <family val="1"/>
      </rPr>
      <t xml:space="preserve"> = LADC * IUR</t>
    </r>
  </si>
  <si>
    <r>
      <t>Cancer Risk</t>
    </r>
    <r>
      <rPr>
        <vertAlign val="subscript"/>
        <sz val="11"/>
        <color theme="1"/>
        <rFont val="Times New Roman"/>
        <family val="1"/>
      </rPr>
      <t>adult</t>
    </r>
    <r>
      <rPr>
        <sz val="11"/>
        <color theme="1"/>
        <rFont val="Times New Roman"/>
        <family val="1"/>
      </rPr>
      <t>: Estimated excess cancer risk based on exposure to agents during only an adult lifestage</t>
    </r>
  </si>
  <si>
    <r>
      <t>Cancer Risk</t>
    </r>
    <r>
      <rPr>
        <vertAlign val="subscript"/>
        <sz val="11"/>
        <color theme="1"/>
        <rFont val="Times New Roman"/>
        <family val="1"/>
      </rPr>
      <t>ADAF</t>
    </r>
    <r>
      <rPr>
        <sz val="11"/>
        <color theme="1"/>
        <rFont val="Times New Roman"/>
        <family val="1"/>
      </rPr>
      <t xml:space="preserve"> = LADC * IUR * Overall ADAF</t>
    </r>
  </si>
  <si>
    <r>
      <t>Cancer Risk</t>
    </r>
    <r>
      <rPr>
        <vertAlign val="subscript"/>
        <sz val="11"/>
        <color theme="1"/>
        <rFont val="Times New Roman"/>
        <family val="1"/>
      </rPr>
      <t>ADAF</t>
    </r>
    <r>
      <rPr>
        <sz val="11"/>
        <color theme="1"/>
        <rFont val="Times New Roman"/>
        <family val="1"/>
      </rPr>
      <t>: Estimated excess cancer risk adjusted for consideration of increased susceptibility of early lifestage to agents with a mutagenic mode of action</t>
    </r>
  </si>
  <si>
    <r>
      <t>Total deposition (mg</t>
    </r>
    <r>
      <rPr>
        <sz val="9.9"/>
        <color theme="1"/>
        <rFont val="Times New Roman"/>
        <family val="1"/>
      </rPr>
      <t>)</t>
    </r>
    <r>
      <rPr>
        <sz val="11"/>
        <color theme="1"/>
        <rFont val="Times New Roman"/>
        <family val="1"/>
      </rPr>
      <t xml:space="preserve">= </t>
    </r>
  </si>
  <si>
    <r>
      <t>(C</t>
    </r>
    <r>
      <rPr>
        <vertAlign val="subscript"/>
        <sz val="11"/>
        <color theme="1"/>
        <rFont val="Times New Roman"/>
        <family val="1"/>
      </rPr>
      <t>soil</t>
    </r>
    <r>
      <rPr>
        <sz val="11"/>
        <color theme="1"/>
        <rFont val="Times New Roman"/>
        <family val="1"/>
      </rPr>
      <t xml:space="preserve"> x CF x IR)/BW x AT</t>
    </r>
    <r>
      <rPr>
        <vertAlign val="subscript"/>
        <sz val="11"/>
        <color theme="1"/>
        <rFont val="Times New Roman"/>
        <family val="1"/>
      </rPr>
      <t>EF</t>
    </r>
  </si>
  <si>
    <t>soil conc (mg/kg)</t>
  </si>
  <si>
    <t>Human Health Risk Estimates</t>
  </si>
  <si>
    <t>DCHP-365-Coarse-U</t>
  </si>
  <si>
    <t>DCHP-287-Coarse-U</t>
  </si>
  <si>
    <t>DCHP-365-Coarse-R</t>
  </si>
  <si>
    <t>DCHP-287-Coarse-R</t>
  </si>
  <si>
    <t>DCHP-365-Fine-U</t>
  </si>
  <si>
    <t>DCHP-287-Fine-U</t>
  </si>
  <si>
    <t>DCHP-365-Fine-R</t>
  </si>
  <si>
    <t>DCHP-287-Fine-R</t>
  </si>
  <si>
    <t>287/365-Coarse-U</t>
  </si>
  <si>
    <t>287/365-Coarse-R</t>
  </si>
  <si>
    <t>December 2025</t>
  </si>
  <si>
    <t>Supplemental File_IIOAC Assessment Results and Risk Calcs for DCHP</t>
  </si>
  <si>
    <t>CASRN 84-61-7</t>
  </si>
  <si>
    <t>Ambient Air Exposure Assessment for Dicyclohexyl Phthalate (DCHP)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</si>
</sst>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8"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1"/>
      <color theme="1"/>
      <name val="Calibri"/>
      <family val="2"/>
      <scheme val="minor"/>
    </font>
    <font>
      <b/>
      <sz val="14"/>
      <color theme="1"/>
      <name val="Times New Roman"/>
      <family val="1"/>
    </font>
    <font>
      <sz val="11"/>
      <color theme="1"/>
      <name val="Times New Roman"/>
      <family val="1"/>
    </font>
    <font>
      <u/>
      <sz val="11"/>
      <color theme="10"/>
      <name val="Times New Roman"/>
      <family val="1"/>
    </font>
    <font>
      <vertAlign val="superscript"/>
      <sz val="11"/>
      <color theme="1"/>
      <name val="Times New Roman"/>
      <family val="1"/>
    </font>
    <font>
      <vertAlign val="superscript"/>
      <sz val="12"/>
      <color theme="1"/>
      <name val="Times New Roman"/>
      <family val="1"/>
    </font>
    <font>
      <sz val="11"/>
      <color rgb="FF000000"/>
      <name val="Times New Roman"/>
      <family val="1"/>
    </font>
    <font>
      <vertAlign val="subscript"/>
      <sz val="11"/>
      <color theme="1"/>
      <name val="Times New Roman"/>
      <family val="1"/>
    </font>
    <font>
      <vertAlign val="subscript"/>
      <sz val="11"/>
      <color rgb="FF000000"/>
      <name val="Times New Roman"/>
      <family val="1"/>
    </font>
    <font>
      <sz val="9.9"/>
      <color theme="1"/>
      <name val="Times New Roman"/>
      <family val="1"/>
    </font>
    <font>
      <b/>
      <sz val="11"/>
      <color theme="1"/>
      <name val="Calibri"/>
      <family val="2"/>
      <scheme val="minor"/>
    </font>
    <font>
      <b/>
      <sz val="16"/>
      <color theme="1"/>
      <name val="Times New Roman"/>
      <family val="1"/>
    </font>
    <font>
      <b/>
      <i/>
      <sz val="14"/>
      <color theme="1"/>
      <name val="Times New Roman"/>
      <family val="1"/>
    </font>
    <font>
      <b/>
      <sz val="11"/>
      <color theme="1"/>
      <name val="Times New Roman"/>
      <family val="1"/>
    </font>
  </fonts>
  <fills count="8">
    <fill>
      <patternFill patternType="none"/>
    </fill>
    <fill>
      <patternFill patternType="gray125"/>
    </fill>
    <fill>
      <patternFill patternType="solid">
        <fgColor rgb="FF00B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double">
        <color indexed="64"/>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98">
    <xf numFmtId="0" fontId="0" fillId="0" borderId="0" xfId="0"/>
    <xf numFmtId="0" fontId="1" fillId="0" borderId="0" xfId="0" applyFont="1"/>
    <xf numFmtId="0" fontId="5" fillId="0" borderId="0" xfId="0" applyFont="1"/>
    <xf numFmtId="0" fontId="6" fillId="0" borderId="0" xfId="0" applyFont="1"/>
    <xf numFmtId="0" fontId="7" fillId="0" borderId="0" xfId="1" applyFont="1"/>
    <xf numFmtId="0" fontId="6" fillId="0" borderId="0" xfId="0" applyFont="1" applyAlignment="1">
      <alignment vertical="top" wrapText="1"/>
    </xf>
    <xf numFmtId="0" fontId="10" fillId="0" borderId="0" xfId="0" applyFont="1"/>
    <xf numFmtId="0" fontId="6" fillId="2" borderId="0" xfId="0" applyFont="1" applyFill="1"/>
    <xf numFmtId="2" fontId="6" fillId="0" borderId="0" xfId="0" applyNumberFormat="1" applyFont="1"/>
    <xf numFmtId="11" fontId="6" fillId="0" borderId="0" xfId="0" applyNumberFormat="1" applyFont="1"/>
    <xf numFmtId="0" fontId="6" fillId="0" borderId="1" xfId="0" applyFont="1" applyBorder="1"/>
    <xf numFmtId="2" fontId="6" fillId="0" borderId="1" xfId="0" applyNumberFormat="1" applyFont="1" applyBorder="1"/>
    <xf numFmtId="11" fontId="6" fillId="0" borderId="1" xfId="0" applyNumberFormat="1" applyFont="1" applyBorder="1"/>
    <xf numFmtId="0" fontId="6" fillId="0" borderId="3" xfId="0" applyFont="1" applyBorder="1"/>
    <xf numFmtId="0" fontId="6" fillId="0" borderId="2" xfId="0" applyFont="1" applyBorder="1"/>
    <xf numFmtId="0" fontId="6" fillId="0" borderId="4" xfId="0" applyFont="1" applyBorder="1"/>
    <xf numFmtId="0" fontId="6" fillId="0" borderId="5" xfId="0" applyFont="1" applyBorder="1"/>
    <xf numFmtId="0" fontId="6" fillId="0" borderId="0" xfId="0" applyFont="1" applyBorder="1"/>
    <xf numFmtId="0" fontId="6" fillId="0" borderId="6" xfId="0" applyFont="1"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6" fillId="0" borderId="7" xfId="0" applyFont="1" applyBorder="1"/>
    <xf numFmtId="164" fontId="6" fillId="0" borderId="0" xfId="2" applyNumberFormat="1" applyFont="1"/>
    <xf numFmtId="165" fontId="6" fillId="0" borderId="0" xfId="0" applyNumberFormat="1" applyFont="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xf numFmtId="0" fontId="6" fillId="0" borderId="13" xfId="0" applyFont="1" applyBorder="1"/>
    <xf numFmtId="0" fontId="6" fillId="0" borderId="14" xfId="0" applyFont="1" applyBorder="1"/>
    <xf numFmtId="0" fontId="6" fillId="0" borderId="22" xfId="0" applyFont="1" applyBorder="1"/>
    <xf numFmtId="0" fontId="6" fillId="3" borderId="0" xfId="0" applyFont="1" applyFill="1"/>
    <xf numFmtId="0" fontId="6" fillId="4" borderId="9" xfId="0" applyFont="1" applyFill="1" applyBorder="1"/>
    <xf numFmtId="0" fontId="6" fillId="4" borderId="11" xfId="0" applyFont="1" applyFill="1" applyBorder="1"/>
    <xf numFmtId="0" fontId="6" fillId="4" borderId="5" xfId="0" applyFont="1" applyFill="1" applyBorder="1"/>
    <xf numFmtId="0" fontId="6" fillId="4" borderId="6" xfId="0" applyFont="1" applyFill="1" applyBorder="1"/>
    <xf numFmtId="1" fontId="6" fillId="4" borderId="7" xfId="0" applyNumberFormat="1" applyFont="1" applyFill="1" applyBorder="1"/>
    <xf numFmtId="1" fontId="6" fillId="4" borderId="8" xfId="0" applyNumberFormat="1" applyFont="1" applyFill="1" applyBorder="1"/>
    <xf numFmtId="0" fontId="6" fillId="4" borderId="19" xfId="0" applyFont="1" applyFill="1" applyBorder="1"/>
    <xf numFmtId="0" fontId="6" fillId="4" borderId="20" xfId="0" applyFont="1" applyFill="1" applyBorder="1"/>
    <xf numFmtId="0" fontId="6" fillId="4" borderId="17" xfId="0" applyFont="1" applyFill="1" applyBorder="1"/>
    <xf numFmtId="0" fontId="6" fillId="4" borderId="18" xfId="0" applyFont="1" applyFill="1" applyBorder="1"/>
    <xf numFmtId="164" fontId="6" fillId="4" borderId="21" xfId="2" applyNumberFormat="1" applyFont="1" applyFill="1" applyBorder="1"/>
    <xf numFmtId="1" fontId="6" fillId="4" borderId="22" xfId="0" applyNumberFormat="1" applyFont="1" applyFill="1" applyBorder="1"/>
    <xf numFmtId="0" fontId="6" fillId="4" borderId="0" xfId="0" applyFont="1" applyFill="1" applyBorder="1"/>
    <xf numFmtId="0" fontId="6" fillId="4" borderId="0" xfId="0" applyFont="1" applyFill="1"/>
    <xf numFmtId="0" fontId="6" fillId="4" borderId="21" xfId="0" applyFont="1" applyFill="1" applyBorder="1"/>
    <xf numFmtId="0" fontId="6" fillId="4" borderId="7" xfId="0" applyFont="1" applyFill="1" applyBorder="1"/>
    <xf numFmtId="0" fontId="6" fillId="4" borderId="8" xfId="0" applyFont="1" applyFill="1" applyBorder="1"/>
    <xf numFmtId="11" fontId="6" fillId="3" borderId="0" xfId="0" applyNumberFormat="1" applyFont="1" applyFill="1"/>
    <xf numFmtId="0" fontId="6" fillId="0" borderId="0" xfId="0" applyFont="1" applyFill="1"/>
    <xf numFmtId="2" fontId="6" fillId="0" borderId="0" xfId="0" applyNumberFormat="1" applyFont="1" applyFill="1"/>
    <xf numFmtId="11" fontId="6" fillId="0" borderId="0" xfId="0" applyNumberFormat="1" applyFont="1" applyFill="1"/>
    <xf numFmtId="0" fontId="0" fillId="0" borderId="27" xfId="0" applyBorder="1"/>
    <xf numFmtId="11" fontId="0" fillId="0" borderId="27" xfId="0" applyNumberFormat="1" applyBorder="1" applyAlignment="1">
      <alignment horizontal="center"/>
    </xf>
    <xf numFmtId="0" fontId="14" fillId="0" borderId="27" xfId="0" applyFont="1" applyBorder="1"/>
    <xf numFmtId="11" fontId="0" fillId="5" borderId="27" xfId="0" applyNumberFormat="1" applyFill="1" applyBorder="1" applyAlignment="1">
      <alignment horizontal="center"/>
    </xf>
    <xf numFmtId="0" fontId="0" fillId="6" borderId="0" xfId="0" applyFill="1"/>
    <xf numFmtId="0" fontId="2" fillId="0" borderId="0" xfId="0" applyFont="1" applyProtection="1">
      <protection locked="0"/>
    </xf>
    <xf numFmtId="0" fontId="15" fillId="6" borderId="0" xfId="0" applyFont="1" applyFill="1" applyAlignment="1">
      <alignment horizontal="center" vertical="center" wrapText="1"/>
    </xf>
    <xf numFmtId="49" fontId="16" fillId="6" borderId="0" xfId="0" quotePrefix="1" applyNumberFormat="1" applyFont="1" applyFill="1" applyAlignment="1">
      <alignment horizontal="center"/>
    </xf>
    <xf numFmtId="0" fontId="0" fillId="0" borderId="27" xfId="0" applyBorder="1" applyAlignment="1">
      <alignment horizontal="center" vertic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4" borderId="15" xfId="0" applyFont="1" applyFill="1" applyBorder="1" applyAlignment="1">
      <alignment horizontal="center"/>
    </xf>
    <xf numFmtId="0" fontId="6" fillId="4" borderId="16" xfId="0" applyFont="1" applyFill="1" applyBorder="1" applyAlignment="1">
      <alignment horizontal="center"/>
    </xf>
    <xf numFmtId="0" fontId="5" fillId="7" borderId="27" xfId="0" applyFont="1" applyFill="1" applyBorder="1"/>
    <xf numFmtId="0" fontId="7" fillId="0" borderId="27" xfId="1" applyFont="1" applyBorder="1"/>
    <xf numFmtId="0" fontId="1" fillId="0" borderId="27" xfId="0" applyFont="1" applyBorder="1"/>
    <xf numFmtId="0" fontId="7" fillId="0" borderId="27" xfId="1" quotePrefix="1" applyFont="1" applyBorder="1"/>
    <xf numFmtId="0" fontId="1" fillId="0" borderId="27" xfId="0" applyFont="1" applyBorder="1" applyAlignment="1">
      <alignment wrapText="1"/>
    </xf>
    <xf numFmtId="0" fontId="7" fillId="0" borderId="27" xfId="1" applyFont="1" applyBorder="1" applyAlignment="1">
      <alignment wrapText="1"/>
    </xf>
    <xf numFmtId="0" fontId="1" fillId="0" borderId="27" xfId="0" applyFont="1" applyBorder="1" applyAlignment="1">
      <alignment vertical="top"/>
    </xf>
    <xf numFmtId="0" fontId="1" fillId="0" borderId="27" xfId="0" applyFont="1" applyBorder="1" applyAlignment="1">
      <alignment vertical="top" wrapText="1"/>
    </xf>
    <xf numFmtId="0" fontId="6" fillId="0" borderId="27" xfId="0" applyFont="1" applyBorder="1"/>
    <xf numFmtId="0" fontId="2" fillId="7" borderId="27" xfId="0" applyFont="1" applyFill="1" applyBorder="1"/>
    <xf numFmtId="0" fontId="14" fillId="7" borderId="2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4" xfId="0" applyFont="1" applyFill="1" applyBorder="1" applyAlignment="1">
      <alignment horizontal="center" vertical="center"/>
    </xf>
    <xf numFmtId="0" fontId="14" fillId="7" borderId="28"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26" xfId="0" applyFont="1" applyFill="1" applyBorder="1" applyAlignment="1">
      <alignment horizontal="center" vertical="center"/>
    </xf>
    <xf numFmtId="0" fontId="14" fillId="7" borderId="26" xfId="0" applyFont="1" applyFill="1" applyBorder="1" applyAlignment="1">
      <alignment horizontal="center"/>
    </xf>
    <xf numFmtId="0" fontId="14" fillId="7" borderId="29" xfId="0" applyFont="1" applyFill="1" applyBorder="1" applyAlignment="1">
      <alignment horizontal="center"/>
    </xf>
    <xf numFmtId="0" fontId="17" fillId="7" borderId="27" xfId="0" applyFont="1" applyFill="1" applyBorder="1" applyAlignment="1">
      <alignment horizontal="center" vertical="center"/>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6</xdr:row>
      <xdr:rowOff>161925</xdr:rowOff>
    </xdr:from>
    <xdr:to>
      <xdr:col>4</xdr:col>
      <xdr:colOff>553822</xdr:colOff>
      <xdr:row>7</xdr:row>
      <xdr:rowOff>106147</xdr:rowOff>
    </xdr:to>
    <xdr:pic>
      <xdr:nvPicPr>
        <xdr:cNvPr id="2" name="Picture 1">
          <a:extLst>
            <a:ext uri="{FF2B5EF4-FFF2-40B4-BE49-F238E27FC236}">
              <a16:creationId xmlns:a16="http://schemas.microsoft.com/office/drawing/2014/main" id="{F6FD6EF2-DAAC-46F1-5D45-DBEEF4C21234}"/>
            </a:ext>
          </a:extLst>
        </xdr:cNvPr>
        <xdr:cNvPicPr>
          <a:picLocks noChangeAspect="1"/>
        </xdr:cNvPicPr>
      </xdr:nvPicPr>
      <xdr:blipFill>
        <a:blip xmlns:r="http://schemas.openxmlformats.org/officeDocument/2006/relationships" r:embed="rId1"/>
        <a:stretch>
          <a:fillRect/>
        </a:stretch>
      </xdr:blipFill>
      <xdr:spPr>
        <a:xfrm>
          <a:off x="1352550" y="1866900"/>
          <a:ext cx="2639797" cy="2639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396875</xdr:colOff>
      <xdr:row>62</xdr:row>
      <xdr:rowOff>15875</xdr:rowOff>
    </xdr:from>
    <xdr:ext cx="65" cy="172227"/>
    <xdr:sp macro="" textlink="">
      <xdr:nvSpPr>
        <xdr:cNvPr id="2" name="TextBox 1">
          <a:extLst>
            <a:ext uri="{FF2B5EF4-FFF2-40B4-BE49-F238E27FC236}">
              <a16:creationId xmlns:a16="http://schemas.microsoft.com/office/drawing/2014/main" id="{7EECB6D3-131A-456D-B593-56BFE50CB642}"/>
            </a:ext>
          </a:extLst>
        </xdr:cNvPr>
        <xdr:cNvSpPr txBox="1"/>
      </xdr:nvSpPr>
      <xdr:spPr>
        <a:xfrm>
          <a:off x="396875" y="11433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225424</xdr:colOff>
      <xdr:row>1</xdr:row>
      <xdr:rowOff>53974</xdr:rowOff>
    </xdr:from>
    <xdr:ext cx="1247775" cy="574675"/>
    <mc:AlternateContent xmlns:mc="http://schemas.openxmlformats.org/markup-compatibility/2006" xmlns:a14="http://schemas.microsoft.com/office/drawing/2010/main">
      <mc:Choice Requires="a14">
        <xdr:sp macro="" textlink="">
          <xdr:nvSpPr>
            <xdr:cNvPr id="3" name="TextBox 6">
              <a:extLst>
                <a:ext uri="{FF2B5EF4-FFF2-40B4-BE49-F238E27FC236}">
                  <a16:creationId xmlns:a16="http://schemas.microsoft.com/office/drawing/2014/main" id="{A346A43F-3B26-4E03-A4EC-AC34A265F250}"/>
                </a:ext>
              </a:extLst>
            </xdr:cNvPr>
            <xdr:cNvSpPr txBox="1"/>
          </xdr:nvSpPr>
          <xdr:spPr>
            <a:xfrm>
              <a:off x="225424" y="238124"/>
              <a:ext cx="1247775"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1100" b="0" i="0">
                        <a:latin typeface="Cambria Math" panose="02040503050406030204" pitchFamily="18" charset="0"/>
                      </a:rPr>
                      <m:t>DAC</m:t>
                    </m:r>
                    <m:r>
                      <m:rPr>
                        <m:nor/>
                      </m:rPr>
                      <a:rPr lang="en-US" sz="1100" b="0" i="0">
                        <a:latin typeface="Cambria Math" panose="02040503050406030204" pitchFamily="18" charset="0"/>
                      </a:rPr>
                      <m:t> = </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baseline="30000">
                            <a:latin typeface="Cambria Math" panose="02040503050406030204" pitchFamily="18" charset="0"/>
                          </a:rPr>
                          <m:t>𝑎</m:t>
                        </m:r>
                      </m:den>
                    </m:f>
                    <m:r>
                      <a:rPr lang="en-US" sz="1100" b="0" i="1">
                        <a:latin typeface="Cambria Math" panose="02040503050406030204" pitchFamily="18" charset="0"/>
                      </a:rPr>
                      <m:t> </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𝑛</m:t>
                        </m:r>
                        <m:r>
                          <a:rPr lang="en-US" sz="1100" b="0" i="1" baseline="30000">
                            <a:latin typeface="Cambria Math" panose="02040503050406030204" pitchFamily="18" charset="0"/>
                          </a:rPr>
                          <m:t>𝑎</m:t>
                        </m:r>
                      </m:sup>
                      <m:e>
                        <m:r>
                          <a:rPr lang="en-US" sz="1100" b="0" i="1">
                            <a:latin typeface="Cambria Math" panose="02040503050406030204" pitchFamily="18" charset="0"/>
                          </a:rPr>
                          <m:t>𝐶</m:t>
                        </m:r>
                        <m:r>
                          <a:rPr lang="en-US" sz="1100" b="0" i="1" baseline="-25000">
                            <a:latin typeface="Cambria Math" panose="02040503050406030204" pitchFamily="18" charset="0"/>
                          </a:rPr>
                          <m:t>𝑖</m:t>
                        </m:r>
                        <m:r>
                          <a:rPr lang="en-US" sz="1100" b="0" i="1">
                            <a:latin typeface="Cambria Math" panose="02040503050406030204" pitchFamily="18" charset="0"/>
                          </a:rPr>
                          <m:t> </m:t>
                        </m:r>
                      </m:e>
                    </m:nary>
                  </m:oMath>
                </m:oMathPara>
              </a14:m>
              <a:endParaRPr lang="en-US" sz="1100"/>
            </a:p>
          </xdr:txBody>
        </xdr:sp>
      </mc:Choice>
      <mc:Fallback xmlns="">
        <xdr:sp macro="" textlink="">
          <xdr:nvSpPr>
            <xdr:cNvPr id="3" name="TextBox 6">
              <a:extLst>
                <a:ext uri="{FF2B5EF4-FFF2-40B4-BE49-F238E27FC236}">
                  <a16:creationId xmlns:a16="http://schemas.microsoft.com/office/drawing/2014/main" id="{A346A43F-3B26-4E03-A4EC-AC34A265F250}"/>
                </a:ext>
              </a:extLst>
            </xdr:cNvPr>
            <xdr:cNvSpPr txBox="1"/>
          </xdr:nvSpPr>
          <xdr:spPr>
            <a:xfrm>
              <a:off x="225424" y="238124"/>
              <a:ext cx="1247775"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"DAC = "  1/𝑛</a:t>
              </a:r>
              <a:r>
                <a:rPr lang="en-US" sz="1100" b="0" i="0" baseline="30000">
                  <a:latin typeface="Cambria Math" panose="02040503050406030204" pitchFamily="18" charset="0"/>
                </a:rPr>
                <a:t>𝑎 </a:t>
              </a:r>
              <a:r>
                <a:rPr lang="en-US" sz="1100" b="0" i="0">
                  <a:latin typeface="Cambria Math" panose="02040503050406030204" pitchFamily="18" charset="0"/>
                </a:rPr>
                <a:t> ∑_(𝑖=1)</a:t>
              </a:r>
              <a:r>
                <a:rPr lang="en-US" sz="1100" b="0" i="0" baseline="30000">
                  <a:latin typeface="Cambria Math" panose="02040503050406030204" pitchFamily="18" charset="0"/>
                </a:rPr>
                <a:t>^</a:t>
              </a:r>
              <a:r>
                <a:rPr lang="en-US" sz="1100" b="0" i="0">
                  <a:latin typeface="Cambria Math" panose="02040503050406030204" pitchFamily="18" charset="0"/>
                </a:rPr>
                <a:t>𝑛</a:t>
              </a:r>
              <a:r>
                <a:rPr lang="en-US" sz="1100" b="0" i="0" baseline="30000">
                  <a:latin typeface="Cambria Math" panose="02040503050406030204" pitchFamily="18" charset="0"/>
                </a:rPr>
                <a:t>𝑎▒〖</a:t>
              </a:r>
              <a:r>
                <a:rPr lang="en-US" sz="1100" b="0" i="0">
                  <a:latin typeface="Cambria Math" panose="02040503050406030204" pitchFamily="18" charset="0"/>
                </a:rPr>
                <a:t>𝐶</a:t>
              </a:r>
              <a:r>
                <a:rPr lang="en-US" sz="1100" b="0" i="0" baseline="-25000">
                  <a:latin typeface="Cambria Math" panose="02040503050406030204" pitchFamily="18" charset="0"/>
                </a:rPr>
                <a:t>𝑖</a:t>
              </a:r>
              <a:r>
                <a:rPr lang="en-US" sz="1100" b="0" i="0">
                  <a:latin typeface="Cambria Math" panose="02040503050406030204" pitchFamily="18" charset="0"/>
                </a:rPr>
                <a:t> </a:t>
              </a:r>
              <a:r>
                <a:rPr lang="en-US" sz="1100" b="0" i="0" baseline="30000">
                  <a:latin typeface="Cambria Math" panose="02040503050406030204" pitchFamily="18" charset="0"/>
                </a:rPr>
                <a:t>〗</a:t>
              </a:r>
              <a:endParaRPr lang="en-US" sz="1100"/>
            </a:p>
          </xdr:txBody>
        </xdr:sp>
      </mc:Fallback>
    </mc:AlternateContent>
    <xdr:clientData/>
  </xdr:oneCellAnchor>
  <xdr:oneCellAnchor>
    <xdr:from>
      <xdr:col>0</xdr:col>
      <xdr:colOff>190500</xdr:colOff>
      <xdr:row>25</xdr:row>
      <xdr:rowOff>50800</xdr:rowOff>
    </xdr:from>
    <xdr:ext cx="1320800" cy="574675"/>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B3707F62-C211-4130-A6EA-6EE87A0E34AE}"/>
                </a:ext>
              </a:extLst>
            </xdr:cNvPr>
            <xdr:cNvSpPr txBox="1"/>
          </xdr:nvSpPr>
          <xdr:spPr>
            <a:xfrm>
              <a:off x="190500" y="4654550"/>
              <a:ext cx="1320800"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1100" b="0" i="0">
                        <a:latin typeface="Cambria Math" panose="02040503050406030204" pitchFamily="18" charset="0"/>
                      </a:rPr>
                      <m:t>AAC</m:t>
                    </m:r>
                    <m:r>
                      <m:rPr>
                        <m:nor/>
                      </m:rPr>
                      <a:rPr lang="en-US" sz="1100" b="0" i="0">
                        <a:latin typeface="Cambria Math" panose="02040503050406030204" pitchFamily="18" charset="0"/>
                      </a:rPr>
                      <m:t> = </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baseline="30000">
                            <a:latin typeface="Cambria Math" panose="02040503050406030204" pitchFamily="18" charset="0"/>
                          </a:rPr>
                          <m:t>𝑎</m:t>
                        </m:r>
                      </m:den>
                    </m:f>
                    <m:r>
                      <a:rPr lang="en-US" sz="1100" b="0" i="1">
                        <a:latin typeface="Cambria Math" panose="02040503050406030204" pitchFamily="18" charset="0"/>
                      </a:rPr>
                      <m:t> </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𝑛</m:t>
                        </m:r>
                        <m:r>
                          <a:rPr lang="en-US" sz="1100" b="0" i="1" baseline="30000">
                            <a:latin typeface="Cambria Math" panose="02040503050406030204" pitchFamily="18" charset="0"/>
                          </a:rPr>
                          <m:t>𝑎</m:t>
                        </m:r>
                      </m:sup>
                      <m:e>
                        <m:r>
                          <a:rPr lang="en-US" sz="1100" b="0" i="1">
                            <a:latin typeface="Cambria Math" panose="02040503050406030204" pitchFamily="18" charset="0"/>
                          </a:rPr>
                          <m:t>𝐷𝐴𝐶</m:t>
                        </m:r>
                        <m:r>
                          <a:rPr lang="en-US" sz="1100" b="0" i="1" baseline="-25000">
                            <a:latin typeface="Cambria Math" panose="02040503050406030204" pitchFamily="18" charset="0"/>
                          </a:rPr>
                          <m:t>𝑖</m:t>
                        </m:r>
                        <m:r>
                          <a:rPr lang="en-US" sz="1100" b="0" i="1">
                            <a:latin typeface="Cambria Math" panose="02040503050406030204" pitchFamily="18" charset="0"/>
                          </a:rPr>
                          <m:t> </m:t>
                        </m:r>
                      </m:e>
                    </m:nary>
                  </m:oMath>
                </m:oMathPara>
              </a14:m>
              <a:endParaRPr lang="en-US" sz="1100"/>
            </a:p>
          </xdr:txBody>
        </xdr:sp>
      </mc:Choice>
      <mc:Fallback xmlns="">
        <xdr:sp macro="" textlink="">
          <xdr:nvSpPr>
            <xdr:cNvPr id="4" name="TextBox 7">
              <a:extLst>
                <a:ext uri="{FF2B5EF4-FFF2-40B4-BE49-F238E27FC236}">
                  <a16:creationId xmlns:a16="http://schemas.microsoft.com/office/drawing/2014/main" id="{B3707F62-C211-4130-A6EA-6EE87A0E34AE}"/>
                </a:ext>
              </a:extLst>
            </xdr:cNvPr>
            <xdr:cNvSpPr txBox="1"/>
          </xdr:nvSpPr>
          <xdr:spPr>
            <a:xfrm>
              <a:off x="190500" y="4654550"/>
              <a:ext cx="1320800"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"AAC = "  1/𝑛</a:t>
              </a:r>
              <a:r>
                <a:rPr lang="en-US" sz="1100" b="0" i="0" baseline="30000">
                  <a:latin typeface="Cambria Math" panose="02040503050406030204" pitchFamily="18" charset="0"/>
                </a:rPr>
                <a:t>𝑎 </a:t>
              </a:r>
              <a:r>
                <a:rPr lang="en-US" sz="1100" b="0" i="0">
                  <a:latin typeface="Cambria Math" panose="02040503050406030204" pitchFamily="18" charset="0"/>
                </a:rPr>
                <a:t> ∑_(𝑖=1)</a:t>
              </a:r>
              <a:r>
                <a:rPr lang="en-US" sz="1100" b="0" i="0" baseline="30000">
                  <a:latin typeface="Cambria Math" panose="02040503050406030204" pitchFamily="18" charset="0"/>
                </a:rPr>
                <a:t>^</a:t>
              </a:r>
              <a:r>
                <a:rPr lang="en-US" sz="1100" b="0" i="0">
                  <a:latin typeface="Cambria Math" panose="02040503050406030204" pitchFamily="18" charset="0"/>
                </a:rPr>
                <a:t>𝑛</a:t>
              </a:r>
              <a:r>
                <a:rPr lang="en-US" sz="1100" b="0" i="0" baseline="30000">
                  <a:latin typeface="Cambria Math" panose="02040503050406030204" pitchFamily="18" charset="0"/>
                </a:rPr>
                <a:t>𝑎▒〖</a:t>
              </a:r>
              <a:r>
                <a:rPr lang="en-US" sz="1100" b="0" i="0">
                  <a:latin typeface="Cambria Math" panose="02040503050406030204" pitchFamily="18" charset="0"/>
                </a:rPr>
                <a:t>𝐷𝐴𝐶</a:t>
              </a:r>
              <a:r>
                <a:rPr lang="en-US" sz="1100" b="0" i="0" baseline="-25000">
                  <a:latin typeface="Cambria Math" panose="02040503050406030204" pitchFamily="18" charset="0"/>
                </a:rPr>
                <a:t>𝑖</a:t>
              </a:r>
              <a:r>
                <a:rPr lang="en-US" sz="1100" b="0" i="0">
                  <a:latin typeface="Cambria Math" panose="02040503050406030204" pitchFamily="18" charset="0"/>
                </a:rPr>
                <a:t> </a:t>
              </a:r>
              <a:r>
                <a:rPr lang="en-US" sz="1100" b="0" i="0" baseline="30000">
                  <a:latin typeface="Cambria Math" panose="02040503050406030204" pitchFamily="18" charset="0"/>
                </a:rPr>
                <a:t>〗</a:t>
              </a:r>
              <a:endParaRPr lang="en-US" sz="1100"/>
            </a:p>
          </xdr:txBody>
        </xdr:sp>
      </mc:Fallback>
    </mc:AlternateContent>
    <xdr:clientData/>
  </xdr:oneCellAnchor>
  <xdr:oneCellAnchor>
    <xdr:from>
      <xdr:col>0</xdr:col>
      <xdr:colOff>44450</xdr:colOff>
      <xdr:row>64</xdr:row>
      <xdr:rowOff>146050</xdr:rowOff>
    </xdr:from>
    <xdr:ext cx="1162050" cy="565149"/>
    <mc:AlternateContent xmlns:mc="http://schemas.openxmlformats.org/markup-compatibility/2006" xmlns:a14="http://schemas.microsoft.com/office/drawing/2010/main">
      <mc:Choice Requires="a14">
        <xdr:sp macro="" textlink="">
          <xdr:nvSpPr>
            <xdr:cNvPr id="5" name="TextBox 8">
              <a:extLst>
                <a:ext uri="{FF2B5EF4-FFF2-40B4-BE49-F238E27FC236}">
                  <a16:creationId xmlns:a16="http://schemas.microsoft.com/office/drawing/2014/main" id="{2F57553D-20DE-4ABD-BC50-A4AD1126EA3C}"/>
                </a:ext>
              </a:extLst>
            </xdr:cNvPr>
            <xdr:cNvSpPr txBox="1"/>
          </xdr:nvSpPr>
          <xdr:spPr>
            <a:xfrm>
              <a:off x="44450" y="11931650"/>
              <a:ext cx="11620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Acute Risk </a:t>
              </a:r>
              <a:r>
                <a:rPr lang="en-US" sz="1200">
                  <a:latin typeface="+mn-lt"/>
                </a:rPr>
                <a:t>=  </a:t>
              </a:r>
              <a14:m>
                <m:oMath xmlns:m="http://schemas.openxmlformats.org/officeDocument/2006/math">
                  <m:f>
                    <m:fPr>
                      <m:ctrlPr>
                        <a:rPr lang="en-US" sz="1200" i="1">
                          <a:latin typeface="Cambria Math" panose="02040503050406030204" pitchFamily="18" charset="0"/>
                        </a:rPr>
                      </m:ctrlPr>
                    </m:fPr>
                    <m:num>
                      <m:r>
                        <a:rPr lang="en-US" sz="1200" b="0" i="1">
                          <a:latin typeface="Cambria Math" panose="02040503050406030204" pitchFamily="18" charset="0"/>
                        </a:rPr>
                        <m:t>𝐻𝐸𝐶</m:t>
                      </m:r>
                    </m:num>
                    <m:den>
                      <m:r>
                        <a:rPr lang="en-US" sz="1200" b="0" i="1">
                          <a:latin typeface="Cambria Math" panose="02040503050406030204" pitchFamily="18" charset="0"/>
                        </a:rPr>
                        <m:t>𝐴𝐶</m:t>
                      </m:r>
                    </m:den>
                  </m:f>
                </m:oMath>
              </a14:m>
              <a:endParaRPr lang="en-US" sz="1200">
                <a:latin typeface="+mn-lt"/>
              </a:endParaRPr>
            </a:p>
          </xdr:txBody>
        </xdr:sp>
      </mc:Choice>
      <mc:Fallback xmlns="">
        <xdr:sp macro="" textlink="">
          <xdr:nvSpPr>
            <xdr:cNvPr id="5" name="TextBox 8">
              <a:extLst>
                <a:ext uri="{FF2B5EF4-FFF2-40B4-BE49-F238E27FC236}">
                  <a16:creationId xmlns:a16="http://schemas.microsoft.com/office/drawing/2014/main" id="{2F57553D-20DE-4ABD-BC50-A4AD1126EA3C}"/>
                </a:ext>
              </a:extLst>
            </xdr:cNvPr>
            <xdr:cNvSpPr txBox="1"/>
          </xdr:nvSpPr>
          <xdr:spPr>
            <a:xfrm>
              <a:off x="44450" y="11931650"/>
              <a:ext cx="11620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Acute Risk </a:t>
              </a:r>
              <a:r>
                <a:rPr lang="en-US" sz="1200">
                  <a:latin typeface="+mn-lt"/>
                </a:rPr>
                <a:t>=  </a:t>
              </a:r>
              <a:r>
                <a:rPr lang="en-US" sz="1200" b="0" i="0">
                  <a:latin typeface="Cambria Math" panose="02040503050406030204" pitchFamily="18" charset="0"/>
                </a:rPr>
                <a:t>𝐻𝐸𝐶/𝐴𝐶</a:t>
              </a:r>
              <a:endParaRPr lang="en-US" sz="1200">
                <a:latin typeface="+mn-lt"/>
              </a:endParaRPr>
            </a:p>
          </xdr:txBody>
        </xdr:sp>
      </mc:Fallback>
    </mc:AlternateContent>
    <xdr:clientData/>
  </xdr:oneCellAnchor>
  <xdr:oneCellAnchor>
    <xdr:from>
      <xdr:col>0</xdr:col>
      <xdr:colOff>19050</xdr:colOff>
      <xdr:row>75</xdr:row>
      <xdr:rowOff>152400</xdr:rowOff>
    </xdr:from>
    <xdr:ext cx="1581150" cy="565149"/>
    <mc:AlternateContent xmlns:mc="http://schemas.openxmlformats.org/markup-compatibility/2006" xmlns:a14="http://schemas.microsoft.com/office/drawing/2010/main">
      <mc:Choice Requires="a14">
        <xdr:sp macro="" textlink="">
          <xdr:nvSpPr>
            <xdr:cNvPr id="6" name="TextBox 9">
              <a:extLst>
                <a:ext uri="{FF2B5EF4-FFF2-40B4-BE49-F238E27FC236}">
                  <a16:creationId xmlns:a16="http://schemas.microsoft.com/office/drawing/2014/main" id="{98BE556F-3BF0-4402-BCA2-B0675B0DA7F6}"/>
                </a:ext>
              </a:extLst>
            </xdr:cNvPr>
            <xdr:cNvSpPr txBox="1"/>
          </xdr:nvSpPr>
          <xdr:spPr>
            <a:xfrm>
              <a:off x="19050" y="13963650"/>
              <a:ext cx="15811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Chronic Risk </a:t>
              </a:r>
              <a:r>
                <a:rPr lang="en-US" sz="1200">
                  <a:latin typeface="+mn-lt"/>
                </a:rPr>
                <a:t>=  </a:t>
              </a:r>
              <a14:m>
                <m:oMath xmlns:m="http://schemas.openxmlformats.org/officeDocument/2006/math">
                  <m:f>
                    <m:fPr>
                      <m:ctrlPr>
                        <a:rPr lang="en-US" sz="1200" i="1">
                          <a:latin typeface="Cambria Math" panose="02040503050406030204" pitchFamily="18" charset="0"/>
                        </a:rPr>
                      </m:ctrlPr>
                    </m:fPr>
                    <m:num>
                      <m:r>
                        <a:rPr lang="en-US" sz="1200" b="0" i="1">
                          <a:latin typeface="Cambria Math" panose="02040503050406030204" pitchFamily="18" charset="0"/>
                        </a:rPr>
                        <m:t>𝐻𝐸𝐶</m:t>
                      </m:r>
                    </m:num>
                    <m:den>
                      <m:r>
                        <a:rPr lang="en-US" sz="1200" b="0" i="1">
                          <a:latin typeface="Cambria Math" panose="02040503050406030204" pitchFamily="18" charset="0"/>
                        </a:rPr>
                        <m:t>𝐴𝐷𝐶</m:t>
                      </m:r>
                    </m:den>
                  </m:f>
                </m:oMath>
              </a14:m>
              <a:endParaRPr lang="en-US" sz="1200">
                <a:latin typeface="+mn-lt"/>
              </a:endParaRPr>
            </a:p>
          </xdr:txBody>
        </xdr:sp>
      </mc:Choice>
      <mc:Fallback xmlns="">
        <xdr:sp macro="" textlink="">
          <xdr:nvSpPr>
            <xdr:cNvPr id="6" name="TextBox 9">
              <a:extLst>
                <a:ext uri="{FF2B5EF4-FFF2-40B4-BE49-F238E27FC236}">
                  <a16:creationId xmlns:a16="http://schemas.microsoft.com/office/drawing/2014/main" id="{98BE556F-3BF0-4402-BCA2-B0675B0DA7F6}"/>
                </a:ext>
              </a:extLst>
            </xdr:cNvPr>
            <xdr:cNvSpPr txBox="1"/>
          </xdr:nvSpPr>
          <xdr:spPr>
            <a:xfrm>
              <a:off x="19050" y="13963650"/>
              <a:ext cx="15811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Chronic Risk </a:t>
              </a:r>
              <a:r>
                <a:rPr lang="en-US" sz="1200">
                  <a:latin typeface="+mn-lt"/>
                </a:rPr>
                <a:t>=  </a:t>
              </a:r>
              <a:r>
                <a:rPr lang="en-US" sz="1200" b="0" i="0">
                  <a:latin typeface="Cambria Math" panose="02040503050406030204" pitchFamily="18" charset="0"/>
                </a:rPr>
                <a:t>𝐻𝐸𝐶/𝐴𝐷𝐶</a:t>
              </a:r>
              <a:endParaRPr lang="en-US" sz="1200">
                <a:latin typeface="+mn-lt"/>
              </a:endParaRPr>
            </a:p>
          </xdr:txBody>
        </xdr:sp>
      </mc:Fallback>
    </mc:AlternateContent>
    <xdr:clientData/>
  </xdr:oneCellAnchor>
  <xdr:oneCellAnchor>
    <xdr:from>
      <xdr:col>0</xdr:col>
      <xdr:colOff>396875</xdr:colOff>
      <xdr:row>88</xdr:row>
      <xdr:rowOff>15875</xdr:rowOff>
    </xdr:from>
    <xdr:ext cx="65" cy="172227"/>
    <xdr:sp macro="" textlink="">
      <xdr:nvSpPr>
        <xdr:cNvPr id="7" name="TextBox 10">
          <a:extLst>
            <a:ext uri="{FF2B5EF4-FFF2-40B4-BE49-F238E27FC236}">
              <a16:creationId xmlns:a16="http://schemas.microsoft.com/office/drawing/2014/main" id="{32C250E8-BB4E-4E20-AA96-BAB88B7A2289}"/>
            </a:ext>
          </a:extLst>
        </xdr:cNvPr>
        <xdr:cNvSpPr txBox="1"/>
      </xdr:nvSpPr>
      <xdr:spPr>
        <a:xfrm>
          <a:off x="396875" y="16221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396875</xdr:colOff>
      <xdr:row>98</xdr:row>
      <xdr:rowOff>15875</xdr:rowOff>
    </xdr:from>
    <xdr:ext cx="65" cy="172227"/>
    <xdr:sp macro="" textlink="">
      <xdr:nvSpPr>
        <xdr:cNvPr id="8" name="TextBox 10">
          <a:extLst>
            <a:ext uri="{FF2B5EF4-FFF2-40B4-BE49-F238E27FC236}">
              <a16:creationId xmlns:a16="http://schemas.microsoft.com/office/drawing/2014/main" id="{03C6CDF5-AE56-460D-9507-5D9985F3B423}"/>
            </a:ext>
          </a:extLst>
        </xdr:cNvPr>
        <xdr:cNvSpPr txBox="1"/>
      </xdr:nvSpPr>
      <xdr:spPr>
        <a:xfrm>
          <a:off x="396875" y="1806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3.epa.gov/airtoxics/childrens_supplement_final.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418D-01D1-4B0F-AAC2-530197C839C8}">
  <dimension ref="A1:F13"/>
  <sheetViews>
    <sheetView showGridLines="0" tabSelected="1" zoomScale="115" zoomScaleNormal="115" workbookViewId="0">
      <selection activeCell="C12" sqref="C12"/>
    </sheetView>
  </sheetViews>
  <sheetFormatPr defaultRowHeight="15" x14ac:dyDescent="0.25"/>
  <cols>
    <col min="2" max="2" width="24.140625" customWidth="1"/>
  </cols>
  <sheetData>
    <row r="1" spans="1:6" x14ac:dyDescent="0.25">
      <c r="A1" s="61"/>
      <c r="B1" s="61"/>
      <c r="C1" s="61"/>
      <c r="D1" s="61"/>
      <c r="E1" s="61"/>
      <c r="F1" s="61"/>
    </row>
    <row r="2" spans="1:6" x14ac:dyDescent="0.25">
      <c r="A2" s="61"/>
      <c r="B2" s="61"/>
      <c r="C2" s="61"/>
      <c r="D2" s="61"/>
      <c r="E2" s="61"/>
      <c r="F2" s="61"/>
    </row>
    <row r="3" spans="1:6" x14ac:dyDescent="0.25">
      <c r="A3" s="61"/>
      <c r="B3" s="63" t="s">
        <v>161</v>
      </c>
      <c r="C3" s="63"/>
      <c r="D3" s="63"/>
      <c r="E3" s="63"/>
      <c r="F3" s="63"/>
    </row>
    <row r="4" spans="1:6" ht="50.1" customHeight="1" x14ac:dyDescent="0.25">
      <c r="A4" s="61"/>
      <c r="B4" s="63"/>
      <c r="C4" s="63"/>
      <c r="D4" s="63"/>
      <c r="E4" s="63"/>
      <c r="F4" s="63"/>
    </row>
    <row r="5" spans="1:6" x14ac:dyDescent="0.25">
      <c r="A5" s="61"/>
      <c r="B5" s="61"/>
      <c r="C5" s="61"/>
      <c r="D5" s="61"/>
      <c r="E5" s="61"/>
      <c r="F5" s="61"/>
    </row>
    <row r="6" spans="1:6" ht="24.75" customHeight="1" x14ac:dyDescent="0.25">
      <c r="A6" s="61"/>
      <c r="B6" s="62" t="s">
        <v>159</v>
      </c>
      <c r="C6" s="61"/>
      <c r="D6" s="61"/>
      <c r="E6" s="61"/>
      <c r="F6" s="61"/>
    </row>
    <row r="7" spans="1:6" ht="212.25" customHeight="1" x14ac:dyDescent="0.25">
      <c r="A7" s="61"/>
      <c r="B7" s="63"/>
      <c r="C7" s="63"/>
      <c r="D7" s="63"/>
      <c r="E7" s="63"/>
      <c r="F7" s="63"/>
    </row>
    <row r="8" spans="1:6" x14ac:dyDescent="0.25">
      <c r="A8" s="61"/>
      <c r="B8" s="61"/>
      <c r="C8" s="61"/>
      <c r="D8" s="61"/>
      <c r="E8" s="61"/>
      <c r="F8" s="61"/>
    </row>
    <row r="9" spans="1:6" ht="20.25" x14ac:dyDescent="0.25">
      <c r="A9" s="61"/>
      <c r="B9" s="63" t="s">
        <v>160</v>
      </c>
      <c r="C9" s="63"/>
      <c r="D9" s="63"/>
      <c r="E9" s="63"/>
      <c r="F9" s="63"/>
    </row>
    <row r="10" spans="1:6" x14ac:dyDescent="0.25">
      <c r="A10" s="61"/>
      <c r="B10" s="61"/>
      <c r="C10" s="61"/>
      <c r="D10" s="61"/>
      <c r="E10" s="61"/>
      <c r="F10" s="61"/>
    </row>
    <row r="11" spans="1:6" ht="19.5" x14ac:dyDescent="0.35">
      <c r="A11" s="61"/>
      <c r="B11" s="64" t="s">
        <v>158</v>
      </c>
      <c r="C11" s="64"/>
      <c r="D11" s="64"/>
      <c r="E11" s="64"/>
      <c r="F11" s="64"/>
    </row>
    <row r="12" spans="1:6" x14ac:dyDescent="0.25">
      <c r="A12" s="61"/>
      <c r="B12" s="61"/>
      <c r="C12" s="61"/>
      <c r="D12" s="61"/>
      <c r="E12" s="61"/>
      <c r="F12" s="61"/>
    </row>
    <row r="13" spans="1:6" x14ac:dyDescent="0.25">
      <c r="A13" s="61"/>
      <c r="B13" s="61"/>
      <c r="C13" s="61"/>
      <c r="D13" s="61"/>
      <c r="E13" s="61"/>
      <c r="F13" s="61"/>
    </row>
  </sheetData>
  <sheetProtection sheet="1" objects="1" scenarios="1" formatCells="0" formatColumns="0" formatRows="0"/>
  <mergeCells count="4">
    <mergeCell ref="B3:F4"/>
    <mergeCell ref="B7:F7"/>
    <mergeCell ref="B9:F9"/>
    <mergeCell ref="B11:F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F43C-BADC-401A-9664-AC5E57053460}">
  <dimension ref="A1:B10"/>
  <sheetViews>
    <sheetView zoomScaleNormal="100" workbookViewId="0">
      <selection activeCell="B14" sqref="B14"/>
    </sheetView>
  </sheetViews>
  <sheetFormatPr defaultColWidth="8.7109375" defaultRowHeight="15" x14ac:dyDescent="0.25"/>
  <cols>
    <col min="1" max="1" width="31.140625" style="3" customWidth="1"/>
    <col min="2" max="2" width="159.85546875" style="3" bestFit="1" customWidth="1"/>
    <col min="3" max="16384" width="8.7109375" style="3"/>
  </cols>
  <sheetData>
    <row r="1" spans="1:2" ht="18.75" x14ac:dyDescent="0.3">
      <c r="A1" s="2" t="s">
        <v>36</v>
      </c>
    </row>
    <row r="3" spans="1:2" ht="18.75" x14ac:dyDescent="0.3">
      <c r="A3" s="78" t="s">
        <v>35</v>
      </c>
      <c r="B3" s="78" t="s">
        <v>34</v>
      </c>
    </row>
    <row r="4" spans="1:2" ht="15.75" x14ac:dyDescent="0.25">
      <c r="A4" s="79" t="s">
        <v>33</v>
      </c>
      <c r="B4" s="80" t="s">
        <v>103</v>
      </c>
    </row>
    <row r="5" spans="1:2" ht="15.75" x14ac:dyDescent="0.25">
      <c r="A5" s="79" t="s">
        <v>32</v>
      </c>
      <c r="B5" s="80" t="s">
        <v>31</v>
      </c>
    </row>
    <row r="6" spans="1:2" ht="15.75" x14ac:dyDescent="0.25">
      <c r="A6" s="81" t="s">
        <v>97</v>
      </c>
      <c r="B6" s="80" t="s">
        <v>100</v>
      </c>
    </row>
    <row r="7" spans="1:2" ht="15.75" x14ac:dyDescent="0.25">
      <c r="A7" s="81" t="s">
        <v>98</v>
      </c>
      <c r="B7" s="80" t="s">
        <v>101</v>
      </c>
    </row>
    <row r="8" spans="1:2" ht="15.75" x14ac:dyDescent="0.25">
      <c r="A8" s="81" t="s">
        <v>99</v>
      </c>
      <c r="B8" s="80" t="s">
        <v>102</v>
      </c>
    </row>
    <row r="9" spans="1:2" ht="15.75" x14ac:dyDescent="0.25">
      <c r="A9" s="4"/>
      <c r="B9" s="1"/>
    </row>
    <row r="10" spans="1:2" x14ac:dyDescent="0.25">
      <c r="B10" s="5"/>
    </row>
  </sheetData>
  <sheetProtection sheet="1" objects="1" scenarios="1" formatCells="0" formatColumns="0" formatRows="0"/>
  <hyperlinks>
    <hyperlink ref="A4" location="Definitions!A1" display="Definitions" xr:uid="{79EA16CB-2572-46B5-A9CC-1E481DD3D6F2}"/>
    <hyperlink ref="A5" location="Equations!A1" display="Equations" xr:uid="{BF3221A5-3C65-44F3-8995-2B3DBDC3BEB4}"/>
    <hyperlink ref="A6" location="'IIOAC Outputs-Fugitive'!A1" display="'IIOAC Outputs-Fugitive" xr:uid="{815201F0-C0A5-4264-800D-577F985D1C57}"/>
    <hyperlink ref="A7" location="'IIOAC Outputs-Stack'!A1" display="'IIOAC Outputs-Stack" xr:uid="{0EE40356-BF13-40BD-A4CA-047007042D04}"/>
    <hyperlink ref="A8" location="'IIOAC Outputs-Max'!A1" display="'IIOAC Outputs-Max" xr:uid="{ED2F311E-026B-4454-8E25-C99416E43AC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2D8F-A8BF-4486-9CCC-C59E1C37FE51}">
  <dimension ref="A1:B24"/>
  <sheetViews>
    <sheetView showGridLines="0" zoomScale="80" zoomScaleNormal="80" workbookViewId="0">
      <selection activeCell="C1" sqref="C1:C1048576"/>
    </sheetView>
  </sheetViews>
  <sheetFormatPr defaultColWidth="8.7109375" defaultRowHeight="15" x14ac:dyDescent="0.25"/>
  <cols>
    <col min="1" max="1" width="40.42578125" style="3" customWidth="1"/>
    <col min="2" max="2" width="158.5703125" style="3" bestFit="1" customWidth="1"/>
    <col min="3" max="16384" width="8.7109375" style="3"/>
  </cols>
  <sheetData>
    <row r="1" spans="1:2" ht="15.75" x14ac:dyDescent="0.25">
      <c r="A1" s="87" t="s">
        <v>73</v>
      </c>
      <c r="B1" s="87" t="s">
        <v>72</v>
      </c>
    </row>
    <row r="2" spans="1:2" ht="15.75" x14ac:dyDescent="0.25">
      <c r="A2" s="80" t="s">
        <v>71</v>
      </c>
      <c r="B2" s="80" t="s">
        <v>70</v>
      </c>
    </row>
    <row r="3" spans="1:2" ht="18" x14ac:dyDescent="0.25">
      <c r="A3" s="80" t="s">
        <v>125</v>
      </c>
      <c r="B3" s="80" t="s">
        <v>69</v>
      </c>
    </row>
    <row r="4" spans="1:2" ht="15.75" x14ac:dyDescent="0.25">
      <c r="A4" s="80" t="s">
        <v>68</v>
      </c>
      <c r="B4" s="80" t="s">
        <v>67</v>
      </c>
    </row>
    <row r="5" spans="1:2" ht="31.5" x14ac:dyDescent="0.25">
      <c r="A5" s="80" t="s">
        <v>66</v>
      </c>
      <c r="B5" s="82" t="s">
        <v>65</v>
      </c>
    </row>
    <row r="6" spans="1:2" ht="15.75" x14ac:dyDescent="0.25">
      <c r="A6" s="80"/>
      <c r="B6" s="83" t="s">
        <v>64</v>
      </c>
    </row>
    <row r="7" spans="1:2" ht="15.75" x14ac:dyDescent="0.25">
      <c r="A7" s="80"/>
      <c r="B7" s="80"/>
    </row>
    <row r="8" spans="1:2" ht="15.75" x14ac:dyDescent="0.25">
      <c r="A8" s="80" t="s">
        <v>63</v>
      </c>
      <c r="B8" s="80" t="s">
        <v>62</v>
      </c>
    </row>
    <row r="9" spans="1:2" ht="15.75" x14ac:dyDescent="0.25">
      <c r="A9" s="80" t="s">
        <v>61</v>
      </c>
      <c r="B9" s="80" t="s">
        <v>60</v>
      </c>
    </row>
    <row r="10" spans="1:2" ht="15.75" x14ac:dyDescent="0.25">
      <c r="A10" s="80" t="s">
        <v>59</v>
      </c>
      <c r="B10" s="80" t="s">
        <v>58</v>
      </c>
    </row>
    <row r="11" spans="1:2" ht="47.25" x14ac:dyDescent="0.25">
      <c r="A11" s="84" t="s">
        <v>57</v>
      </c>
      <c r="B11" s="85" t="s">
        <v>56</v>
      </c>
    </row>
    <row r="12" spans="1:2" ht="15.75" x14ac:dyDescent="0.25">
      <c r="A12" s="80" t="s">
        <v>55</v>
      </c>
      <c r="B12" s="80" t="s">
        <v>54</v>
      </c>
    </row>
    <row r="13" spans="1:2" ht="15.75" x14ac:dyDescent="0.25">
      <c r="A13" s="80"/>
      <c r="B13" s="80"/>
    </row>
    <row r="14" spans="1:2" ht="15.75" x14ac:dyDescent="0.25">
      <c r="A14" s="80" t="s">
        <v>53</v>
      </c>
      <c r="B14" s="80" t="s">
        <v>52</v>
      </c>
    </row>
    <row r="15" spans="1:2" ht="15.75" x14ac:dyDescent="0.25">
      <c r="A15" s="80" t="s">
        <v>51</v>
      </c>
      <c r="B15" s="80" t="s">
        <v>50</v>
      </c>
    </row>
    <row r="16" spans="1:2" ht="15.75" x14ac:dyDescent="0.25">
      <c r="A16" s="80"/>
      <c r="B16" s="80"/>
    </row>
    <row r="17" spans="1:2" ht="15.75" x14ac:dyDescent="0.25">
      <c r="A17" s="80" t="s">
        <v>49</v>
      </c>
      <c r="B17" s="80" t="s">
        <v>48</v>
      </c>
    </row>
    <row r="18" spans="1:2" ht="15.75" x14ac:dyDescent="0.25">
      <c r="A18" s="80" t="s">
        <v>47</v>
      </c>
      <c r="B18" s="80" t="s">
        <v>46</v>
      </c>
    </row>
    <row r="19" spans="1:2" ht="16.5" customHeight="1" x14ac:dyDescent="0.25">
      <c r="A19" s="80" t="s">
        <v>45</v>
      </c>
      <c r="B19" s="80" t="s">
        <v>44</v>
      </c>
    </row>
    <row r="20" spans="1:2" ht="47.25" x14ac:dyDescent="0.25">
      <c r="A20" s="84" t="s">
        <v>43</v>
      </c>
      <c r="B20" s="85" t="s">
        <v>42</v>
      </c>
    </row>
    <row r="21" spans="1:2" ht="53.25" x14ac:dyDescent="0.25">
      <c r="A21" s="84" t="s">
        <v>41</v>
      </c>
      <c r="B21" s="85" t="s">
        <v>126</v>
      </c>
    </row>
    <row r="22" spans="1:2" ht="34.5" x14ac:dyDescent="0.25">
      <c r="A22" s="84" t="s">
        <v>40</v>
      </c>
      <c r="B22" s="85" t="s">
        <v>127</v>
      </c>
    </row>
    <row r="23" spans="1:2" ht="15.75" x14ac:dyDescent="0.25">
      <c r="A23" s="80" t="s">
        <v>39</v>
      </c>
      <c r="B23" s="85" t="s">
        <v>38</v>
      </c>
    </row>
    <row r="24" spans="1:2" ht="31.5" x14ac:dyDescent="0.25">
      <c r="A24" s="86"/>
      <c r="B24" s="82" t="s">
        <v>37</v>
      </c>
    </row>
  </sheetData>
  <sheetProtection sheet="1" objects="1" scenarios="1" formatCells="0" formatColumns="0" formatRows="0"/>
  <hyperlinks>
    <hyperlink ref="B6" r:id="rId1" xr:uid="{0BB41696-7B03-4B79-ADF3-3DE2794B560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E549-F619-4866-B73F-EA71B2AC053E}">
  <dimension ref="A3:P106"/>
  <sheetViews>
    <sheetView showGridLines="0" workbookViewId="0"/>
  </sheetViews>
  <sheetFormatPr defaultColWidth="8.7109375" defaultRowHeight="15" x14ac:dyDescent="0.25"/>
  <cols>
    <col min="1" max="16384" width="8.7109375" style="3"/>
  </cols>
  <sheetData>
    <row r="3" spans="1:16" x14ac:dyDescent="0.25">
      <c r="F3" s="6"/>
    </row>
    <row r="6" spans="1:16" x14ac:dyDescent="0.25">
      <c r="A6" s="3" t="s">
        <v>92</v>
      </c>
    </row>
    <row r="7" spans="1:16" x14ac:dyDescent="0.25">
      <c r="A7" s="3" t="s">
        <v>96</v>
      </c>
    </row>
    <row r="8" spans="1:16" ht="18.75" x14ac:dyDescent="0.3">
      <c r="A8" s="3" t="s">
        <v>128</v>
      </c>
    </row>
    <row r="9" spans="1:16" x14ac:dyDescent="0.25">
      <c r="A9" s="3" t="s">
        <v>95</v>
      </c>
    </row>
    <row r="11" spans="1:16" ht="18" x14ac:dyDescent="0.25">
      <c r="A11" s="3" t="s">
        <v>129</v>
      </c>
    </row>
    <row r="12" spans="1:16" x14ac:dyDescent="0.25">
      <c r="A12" s="3" t="s">
        <v>94</v>
      </c>
    </row>
    <row r="14" spans="1:16" x14ac:dyDescent="0.25">
      <c r="A14" s="7"/>
      <c r="B14" s="7"/>
      <c r="C14" s="7"/>
      <c r="D14" s="7"/>
      <c r="E14" s="7"/>
      <c r="F14" s="7"/>
      <c r="G14" s="7"/>
      <c r="H14" s="7"/>
      <c r="I14" s="7"/>
      <c r="J14" s="7"/>
      <c r="K14" s="7"/>
      <c r="L14" s="7"/>
      <c r="M14" s="7"/>
      <c r="N14" s="7"/>
      <c r="O14" s="7"/>
      <c r="P14" s="7"/>
    </row>
    <row r="16" spans="1:16" ht="16.5" x14ac:dyDescent="0.3">
      <c r="A16" s="6" t="s">
        <v>130</v>
      </c>
    </row>
    <row r="17" spans="1:16" x14ac:dyDescent="0.25">
      <c r="A17" s="6"/>
    </row>
    <row r="18" spans="1:16" x14ac:dyDescent="0.25">
      <c r="A18" s="6" t="s">
        <v>76</v>
      </c>
    </row>
    <row r="19" spans="1:16" x14ac:dyDescent="0.25">
      <c r="A19" s="6" t="s">
        <v>80</v>
      </c>
    </row>
    <row r="20" spans="1:16" ht="16.5" x14ac:dyDescent="0.3">
      <c r="A20" s="3" t="s">
        <v>131</v>
      </c>
    </row>
    <row r="21" spans="1:16" x14ac:dyDescent="0.25">
      <c r="A21" s="3" t="s">
        <v>93</v>
      </c>
    </row>
    <row r="22" spans="1:16" ht="16.5" x14ac:dyDescent="0.3">
      <c r="A22" s="3" t="s">
        <v>132</v>
      </c>
    </row>
    <row r="24" spans="1:16" x14ac:dyDescent="0.25">
      <c r="A24" s="7"/>
      <c r="B24" s="7"/>
      <c r="C24" s="7"/>
      <c r="D24" s="7"/>
      <c r="E24" s="7"/>
      <c r="F24" s="7"/>
      <c r="G24" s="7"/>
      <c r="H24" s="7"/>
      <c r="I24" s="7"/>
      <c r="J24" s="7"/>
      <c r="K24" s="7"/>
      <c r="L24" s="7"/>
      <c r="M24" s="7"/>
      <c r="N24" s="7"/>
      <c r="O24" s="7"/>
      <c r="P24" s="7"/>
    </row>
    <row r="30" spans="1:16" x14ac:dyDescent="0.25">
      <c r="A30" s="3" t="s">
        <v>92</v>
      </c>
    </row>
    <row r="31" spans="1:16" x14ac:dyDescent="0.25">
      <c r="A31" s="3" t="s">
        <v>91</v>
      </c>
    </row>
    <row r="32" spans="1:16" ht="16.5" x14ac:dyDescent="0.3">
      <c r="A32" s="3" t="s">
        <v>133</v>
      </c>
    </row>
    <row r="33" spans="1:16" x14ac:dyDescent="0.25">
      <c r="A33" s="3" t="s">
        <v>90</v>
      </c>
    </row>
    <row r="35" spans="1:16" ht="18" x14ac:dyDescent="0.25">
      <c r="A35" s="3" t="s">
        <v>134</v>
      </c>
    </row>
    <row r="36" spans="1:16" x14ac:dyDescent="0.25">
      <c r="A36" s="3" t="s">
        <v>89</v>
      </c>
    </row>
    <row r="38" spans="1:16" x14ac:dyDescent="0.25">
      <c r="A38" s="7"/>
      <c r="B38" s="7"/>
      <c r="C38" s="7"/>
      <c r="D38" s="7"/>
      <c r="E38" s="7"/>
      <c r="F38" s="7"/>
      <c r="G38" s="7"/>
      <c r="H38" s="7"/>
      <c r="I38" s="7"/>
      <c r="J38" s="7"/>
      <c r="K38" s="7"/>
      <c r="L38" s="7"/>
      <c r="M38" s="7"/>
      <c r="N38" s="7"/>
      <c r="O38" s="7"/>
      <c r="P38" s="7"/>
    </row>
    <row r="40" spans="1:16" ht="16.5" x14ac:dyDescent="0.3">
      <c r="A40" s="3" t="s">
        <v>135</v>
      </c>
    </row>
    <row r="42" spans="1:16" x14ac:dyDescent="0.25">
      <c r="A42" s="3" t="s">
        <v>76</v>
      </c>
    </row>
    <row r="43" spans="1:16" x14ac:dyDescent="0.25">
      <c r="A43" s="3" t="s">
        <v>77</v>
      </c>
    </row>
    <row r="44" spans="1:16" ht="16.5" x14ac:dyDescent="0.3">
      <c r="A44" s="3" t="s">
        <v>136</v>
      </c>
    </row>
    <row r="45" spans="1:16" x14ac:dyDescent="0.25">
      <c r="A45" s="3" t="s">
        <v>88</v>
      </c>
    </row>
    <row r="46" spans="1:16" x14ac:dyDescent="0.25">
      <c r="A46" s="3" t="s">
        <v>85</v>
      </c>
    </row>
    <row r="47" spans="1:16" x14ac:dyDescent="0.25">
      <c r="A47" s="3" t="s">
        <v>87</v>
      </c>
    </row>
    <row r="48" spans="1:16" ht="16.5" x14ac:dyDescent="0.3">
      <c r="A48" s="3" t="s">
        <v>137</v>
      </c>
    </row>
    <row r="50" spans="1:16" x14ac:dyDescent="0.25">
      <c r="A50" s="7"/>
      <c r="B50" s="7"/>
      <c r="C50" s="7"/>
      <c r="D50" s="7"/>
      <c r="E50" s="7"/>
      <c r="F50" s="7"/>
      <c r="G50" s="7"/>
      <c r="H50" s="7"/>
      <c r="I50" s="7"/>
      <c r="J50" s="7"/>
      <c r="K50" s="7"/>
      <c r="L50" s="7"/>
      <c r="M50" s="7"/>
      <c r="N50" s="7"/>
      <c r="O50" s="7"/>
      <c r="P50" s="7"/>
    </row>
    <row r="52" spans="1:16" ht="16.5" x14ac:dyDescent="0.3">
      <c r="A52" s="3" t="s">
        <v>138</v>
      </c>
    </row>
    <row r="54" spans="1:16" x14ac:dyDescent="0.25">
      <c r="A54" s="3" t="s">
        <v>76</v>
      </c>
    </row>
    <row r="55" spans="1:16" x14ac:dyDescent="0.25">
      <c r="A55" s="3" t="s">
        <v>75</v>
      </c>
    </row>
    <row r="56" spans="1:16" ht="16.5" x14ac:dyDescent="0.3">
      <c r="A56" s="3" t="s">
        <v>136</v>
      </c>
    </row>
    <row r="57" spans="1:16" x14ac:dyDescent="0.25">
      <c r="A57" s="3" t="s">
        <v>86</v>
      </c>
    </row>
    <row r="58" spans="1:16" x14ac:dyDescent="0.25">
      <c r="A58" s="3" t="s">
        <v>85</v>
      </c>
    </row>
    <row r="59" spans="1:16" x14ac:dyDescent="0.25">
      <c r="A59" s="3" t="s">
        <v>84</v>
      </c>
    </row>
    <row r="60" spans="1:16" ht="16.5" x14ac:dyDescent="0.3">
      <c r="A60" s="3" t="s">
        <v>139</v>
      </c>
    </row>
    <row r="61" spans="1:16" x14ac:dyDescent="0.25">
      <c r="A61" s="3" t="s">
        <v>83</v>
      </c>
    </row>
    <row r="62" spans="1:16" x14ac:dyDescent="0.25">
      <c r="A62" s="3" t="s">
        <v>82</v>
      </c>
    </row>
    <row r="64" spans="1:16" x14ac:dyDescent="0.25">
      <c r="A64" s="7"/>
      <c r="B64" s="7"/>
      <c r="C64" s="7"/>
      <c r="D64" s="7"/>
      <c r="E64" s="7"/>
      <c r="F64" s="7"/>
      <c r="G64" s="7"/>
      <c r="H64" s="7"/>
      <c r="I64" s="7"/>
      <c r="J64" s="7"/>
      <c r="K64" s="7"/>
      <c r="L64" s="7"/>
      <c r="M64" s="7"/>
      <c r="N64" s="7"/>
      <c r="O64" s="7"/>
      <c r="P64" s="7"/>
    </row>
    <row r="70" spans="1:16" x14ac:dyDescent="0.25">
      <c r="A70" s="3" t="s">
        <v>76</v>
      </c>
    </row>
    <row r="71" spans="1:16" x14ac:dyDescent="0.25">
      <c r="A71" s="3" t="s">
        <v>81</v>
      </c>
    </row>
    <row r="72" spans="1:16" x14ac:dyDescent="0.25">
      <c r="A72" s="3" t="s">
        <v>78</v>
      </c>
    </row>
    <row r="73" spans="1:16" x14ac:dyDescent="0.25">
      <c r="A73" s="3" t="s">
        <v>80</v>
      </c>
    </row>
    <row r="75" spans="1:16" x14ac:dyDescent="0.25">
      <c r="A75" s="7"/>
      <c r="B75" s="7"/>
      <c r="C75" s="7"/>
      <c r="D75" s="7"/>
      <c r="E75" s="7"/>
      <c r="F75" s="7"/>
      <c r="G75" s="7"/>
      <c r="H75" s="7"/>
      <c r="I75" s="7"/>
      <c r="J75" s="7"/>
      <c r="K75" s="7"/>
      <c r="L75" s="7"/>
      <c r="M75" s="7"/>
      <c r="N75" s="7"/>
      <c r="O75" s="7"/>
      <c r="P75" s="7"/>
    </row>
    <row r="81" spans="1:16" x14ac:dyDescent="0.25">
      <c r="A81" s="3" t="s">
        <v>76</v>
      </c>
    </row>
    <row r="82" spans="1:16" x14ac:dyDescent="0.25">
      <c r="A82" s="3" t="s">
        <v>79</v>
      </c>
    </row>
    <row r="83" spans="1:16" x14ac:dyDescent="0.25">
      <c r="A83" s="3" t="s">
        <v>78</v>
      </c>
    </row>
    <row r="84" spans="1:16" x14ac:dyDescent="0.25">
      <c r="A84" s="3" t="s">
        <v>77</v>
      </c>
    </row>
    <row r="86" spans="1:16" x14ac:dyDescent="0.25">
      <c r="A86" s="7"/>
      <c r="B86" s="7"/>
      <c r="C86" s="7"/>
      <c r="D86" s="7"/>
      <c r="E86" s="7"/>
      <c r="F86" s="7"/>
      <c r="G86" s="7"/>
      <c r="H86" s="7"/>
      <c r="I86" s="7"/>
      <c r="J86" s="7"/>
      <c r="K86" s="7"/>
      <c r="L86" s="7"/>
      <c r="M86" s="7"/>
      <c r="N86" s="7"/>
      <c r="O86" s="7"/>
      <c r="P86" s="7"/>
    </row>
    <row r="89" spans="1:16" ht="16.5" x14ac:dyDescent="0.3">
      <c r="A89" s="3" t="s">
        <v>140</v>
      </c>
    </row>
    <row r="91" spans="1:16" x14ac:dyDescent="0.25">
      <c r="A91" s="3" t="s">
        <v>76</v>
      </c>
    </row>
    <row r="92" spans="1:16" ht="16.5" x14ac:dyDescent="0.3">
      <c r="A92" s="3" t="s">
        <v>141</v>
      </c>
    </row>
    <row r="93" spans="1:16" x14ac:dyDescent="0.25">
      <c r="A93" s="3" t="s">
        <v>75</v>
      </c>
    </row>
    <row r="94" spans="1:16" x14ac:dyDescent="0.25">
      <c r="A94" s="3" t="s">
        <v>74</v>
      </c>
    </row>
    <row r="96" spans="1:16" x14ac:dyDescent="0.25">
      <c r="A96" s="7"/>
      <c r="B96" s="7"/>
      <c r="C96" s="7"/>
      <c r="D96" s="7"/>
      <c r="E96" s="7"/>
      <c r="F96" s="7"/>
      <c r="G96" s="7"/>
      <c r="H96" s="7"/>
      <c r="I96" s="7"/>
      <c r="J96" s="7"/>
      <c r="K96" s="7"/>
      <c r="L96" s="7"/>
      <c r="M96" s="7"/>
      <c r="N96" s="7"/>
      <c r="O96" s="7"/>
      <c r="P96" s="7"/>
    </row>
    <row r="99" spans="1:16" ht="16.5" x14ac:dyDescent="0.3">
      <c r="A99" s="3" t="s">
        <v>142</v>
      </c>
    </row>
    <row r="101" spans="1:16" x14ac:dyDescent="0.25">
      <c r="A101" s="3" t="s">
        <v>76</v>
      </c>
    </row>
    <row r="102" spans="1:16" ht="16.5" x14ac:dyDescent="0.3">
      <c r="A102" s="3" t="s">
        <v>143</v>
      </c>
    </row>
    <row r="103" spans="1:16" x14ac:dyDescent="0.25">
      <c r="A103" s="3" t="s">
        <v>75</v>
      </c>
    </row>
    <row r="104" spans="1:16" x14ac:dyDescent="0.25">
      <c r="A104" s="3" t="s">
        <v>74</v>
      </c>
    </row>
    <row r="106" spans="1:16" x14ac:dyDescent="0.25">
      <c r="A106" s="7"/>
      <c r="B106" s="7"/>
      <c r="C106" s="7"/>
      <c r="D106" s="7"/>
      <c r="E106" s="7"/>
      <c r="F106" s="7"/>
      <c r="G106" s="7"/>
      <c r="H106" s="7"/>
      <c r="I106" s="7"/>
      <c r="J106" s="7"/>
      <c r="K106" s="7"/>
      <c r="L106" s="7"/>
      <c r="M106" s="7"/>
      <c r="N106" s="7"/>
      <c r="O106" s="7"/>
      <c r="P106" s="7"/>
    </row>
  </sheetData>
  <sheetProtection sheet="1" objects="1" scenarios="1" formatCells="0" formatColumns="0" formatRows="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F3DC-C321-4C6B-8F67-519EDE66B6FC}">
  <dimension ref="A1:I106"/>
  <sheetViews>
    <sheetView workbookViewId="0">
      <selection activeCell="H8" sqref="H8"/>
    </sheetView>
  </sheetViews>
  <sheetFormatPr defaultColWidth="8.7109375" defaultRowHeight="15" x14ac:dyDescent="0.25"/>
  <cols>
    <col min="1" max="1" width="8.7109375" style="3"/>
    <col min="2" max="2" width="24.42578125" style="3" customWidth="1"/>
    <col min="3" max="3" width="8.7109375" style="3"/>
    <col min="4" max="4" width="17.7109375" style="3" customWidth="1"/>
    <col min="5" max="5" width="8.7109375" style="3"/>
    <col min="6" max="6" width="8.7109375" style="3" customWidth="1"/>
    <col min="7" max="16384" width="8.7109375" style="3"/>
  </cols>
  <sheetData>
    <row r="1" spans="1:9" ht="14.45" customHeight="1" x14ac:dyDescent="0.25">
      <c r="A1" s="88" t="s">
        <v>1</v>
      </c>
      <c r="B1" s="89" t="s">
        <v>2</v>
      </c>
      <c r="C1" s="90" t="s">
        <v>3</v>
      </c>
      <c r="D1" s="90" t="s">
        <v>4</v>
      </c>
      <c r="E1" s="89" t="s">
        <v>5</v>
      </c>
      <c r="F1" s="89"/>
      <c r="G1" s="89" t="s">
        <v>14</v>
      </c>
      <c r="H1" s="89"/>
      <c r="I1" s="91"/>
    </row>
    <row r="2" spans="1:9" ht="15.75" thickBot="1" x14ac:dyDescent="0.3">
      <c r="A2" s="92"/>
      <c r="B2" s="93"/>
      <c r="C2" s="94"/>
      <c r="D2" s="94"/>
      <c r="E2" s="95" t="s">
        <v>6</v>
      </c>
      <c r="F2" s="95" t="s">
        <v>7</v>
      </c>
      <c r="G2" s="95" t="s">
        <v>15</v>
      </c>
      <c r="H2" s="95" t="s">
        <v>16</v>
      </c>
      <c r="I2" s="96" t="s">
        <v>17</v>
      </c>
    </row>
    <row r="3" spans="1:9" x14ac:dyDescent="0.25">
      <c r="A3" s="65" t="s">
        <v>8</v>
      </c>
      <c r="B3" s="65" t="s">
        <v>148</v>
      </c>
      <c r="C3" s="65" t="s">
        <v>9</v>
      </c>
      <c r="D3" s="57" t="s">
        <v>10</v>
      </c>
      <c r="E3" s="58">
        <v>40.05721229141993</v>
      </c>
      <c r="F3" s="58">
        <v>40.05721229141993</v>
      </c>
      <c r="G3" s="58">
        <v>1.0475142018988757E-3</v>
      </c>
      <c r="H3" s="58">
        <v>1.0359191512069293E-3</v>
      </c>
      <c r="I3" s="58">
        <v>2.0037291192580283E-5</v>
      </c>
    </row>
    <row r="4" spans="1:9" x14ac:dyDescent="0.25">
      <c r="A4" s="65"/>
      <c r="B4" s="65"/>
      <c r="C4" s="65"/>
      <c r="D4" s="57" t="s">
        <v>11</v>
      </c>
      <c r="E4" s="58">
        <v>0.80956239782076711</v>
      </c>
      <c r="F4" s="58">
        <v>0.80956239782076711</v>
      </c>
      <c r="G4" s="58">
        <v>1.5774314240672371E-5</v>
      </c>
      <c r="H4" s="58">
        <v>1.5092409596242795E-5</v>
      </c>
      <c r="I4" s="58">
        <v>1.1859285367126352E-6</v>
      </c>
    </row>
    <row r="5" spans="1:9" x14ac:dyDescent="0.25">
      <c r="A5" s="65"/>
      <c r="B5" s="65"/>
      <c r="C5" s="65"/>
      <c r="D5" s="57" t="s">
        <v>12</v>
      </c>
      <c r="E5" s="58">
        <v>2.6062996177579807</v>
      </c>
      <c r="F5" s="58">
        <v>2.6062996177579807</v>
      </c>
      <c r="G5" s="58">
        <v>5.6412217269257857E-5</v>
      </c>
      <c r="H5" s="58">
        <v>5.4798579247766722E-5</v>
      </c>
      <c r="I5" s="58">
        <v>2.8596869789802245E-6</v>
      </c>
    </row>
    <row r="6" spans="1:9" x14ac:dyDescent="0.25">
      <c r="A6" s="65"/>
      <c r="B6" s="65"/>
      <c r="C6" s="65" t="s">
        <v>0</v>
      </c>
      <c r="D6" s="57" t="s">
        <v>10</v>
      </c>
      <c r="E6" s="58">
        <v>38.217942507559606</v>
      </c>
      <c r="F6" s="58">
        <v>38.217942507559606</v>
      </c>
      <c r="G6" s="58">
        <v>1.0012102596840772E-3</v>
      </c>
      <c r="H6" s="58">
        <v>9.85749314278455E-4</v>
      </c>
      <c r="I6" s="58">
        <v>1.5460921701274881E-5</v>
      </c>
    </row>
    <row r="7" spans="1:9" x14ac:dyDescent="0.25">
      <c r="A7" s="65"/>
      <c r="B7" s="65"/>
      <c r="C7" s="65"/>
      <c r="D7" s="57" t="s">
        <v>11</v>
      </c>
      <c r="E7" s="58">
        <v>0.76745355130565085</v>
      </c>
      <c r="F7" s="58">
        <v>0.76745355130565085</v>
      </c>
      <c r="G7" s="58">
        <v>1.5529082288823826E-5</v>
      </c>
      <c r="H7" s="58">
        <v>1.4598171724953068E-5</v>
      </c>
      <c r="I7" s="58">
        <v>9.3091054902419401E-7</v>
      </c>
    </row>
    <row r="8" spans="1:9" x14ac:dyDescent="0.25">
      <c r="A8" s="65"/>
      <c r="B8" s="65"/>
      <c r="C8" s="65"/>
      <c r="D8" s="57" t="s">
        <v>12</v>
      </c>
      <c r="E8" s="58">
        <v>2.4987702073378499</v>
      </c>
      <c r="F8" s="58">
        <v>2.4987702073378499</v>
      </c>
      <c r="G8" s="58">
        <v>5.4798069022217899E-5</v>
      </c>
      <c r="H8" s="58">
        <v>5.2565756275862338E-5</v>
      </c>
      <c r="I8" s="58">
        <v>2.2323127590038625E-6</v>
      </c>
    </row>
    <row r="9" spans="1:9" x14ac:dyDescent="0.25">
      <c r="A9" s="65"/>
      <c r="B9" s="65" t="s">
        <v>149</v>
      </c>
      <c r="C9" s="65" t="s">
        <v>9</v>
      </c>
      <c r="D9" s="57" t="s">
        <v>10</v>
      </c>
      <c r="E9" s="58">
        <v>40.619980734689534</v>
      </c>
      <c r="F9" s="58">
        <v>31.939546495495616</v>
      </c>
      <c r="G9" s="58">
        <v>8.4808982098357052E-4</v>
      </c>
      <c r="H9" s="58">
        <v>8.4007349560443801E-4</v>
      </c>
      <c r="I9" s="58">
        <v>1.6294542408213918E-5</v>
      </c>
    </row>
    <row r="10" spans="1:9" x14ac:dyDescent="0.25">
      <c r="A10" s="65"/>
      <c r="B10" s="65"/>
      <c r="C10" s="65"/>
      <c r="D10" s="57" t="s">
        <v>11</v>
      </c>
      <c r="E10" s="58">
        <v>0.82215143150749037</v>
      </c>
      <c r="F10" s="58">
        <v>0.64645879682917728</v>
      </c>
      <c r="G10" s="58">
        <v>1.2589635519889703E-5</v>
      </c>
      <c r="H10" s="58">
        <v>1.1972967460482149E-5</v>
      </c>
      <c r="I10" s="58">
        <v>9.8051282541229754E-7</v>
      </c>
    </row>
    <row r="11" spans="1:9" x14ac:dyDescent="0.25">
      <c r="A11" s="65"/>
      <c r="B11" s="65"/>
      <c r="C11" s="65"/>
      <c r="D11" s="57" t="s">
        <v>12</v>
      </c>
      <c r="E11" s="58">
        <v>2.6465107130341159</v>
      </c>
      <c r="F11" s="58">
        <v>2.0809549990158649</v>
      </c>
      <c r="G11" s="58">
        <v>4.4884539012262876E-5</v>
      </c>
      <c r="H11" s="58">
        <v>4.3618423493063833E-5</v>
      </c>
      <c r="I11" s="58">
        <v>2.3677658414454318E-6</v>
      </c>
    </row>
    <row r="12" spans="1:9" x14ac:dyDescent="0.25">
      <c r="A12" s="65"/>
      <c r="B12" s="65"/>
      <c r="C12" s="65" t="s">
        <v>0</v>
      </c>
      <c r="D12" s="57" t="s">
        <v>10</v>
      </c>
      <c r="E12" s="58">
        <v>38.2118607287629</v>
      </c>
      <c r="F12" s="58">
        <v>30.046038436040973</v>
      </c>
      <c r="G12" s="58">
        <v>7.8921230699066582E-4</v>
      </c>
      <c r="H12" s="58">
        <v>7.7715846858948288E-4</v>
      </c>
      <c r="I12" s="58">
        <v>1.2053819884360153E-5</v>
      </c>
    </row>
    <row r="13" spans="1:9" x14ac:dyDescent="0.25">
      <c r="A13" s="65"/>
      <c r="B13" s="65"/>
      <c r="C13" s="65"/>
      <c r="D13" s="57" t="s">
        <v>11</v>
      </c>
      <c r="E13" s="58">
        <v>0.76731534874541807</v>
      </c>
      <c r="F13" s="58">
        <v>0.60334110983543598</v>
      </c>
      <c r="G13" s="58">
        <v>1.2226343203340472E-5</v>
      </c>
      <c r="H13" s="58">
        <v>1.1502670944559447E-5</v>
      </c>
      <c r="I13" s="58">
        <v>7.2367224442130557E-7</v>
      </c>
    </row>
    <row r="14" spans="1:9" x14ac:dyDescent="0.25">
      <c r="A14" s="65"/>
      <c r="B14" s="65"/>
      <c r="C14" s="65"/>
      <c r="D14" s="57" t="s">
        <v>12</v>
      </c>
      <c r="E14" s="58">
        <v>2.4984317067623896</v>
      </c>
      <c r="F14" s="58">
        <v>1.9645202735364546</v>
      </c>
      <c r="G14" s="58">
        <v>4.3167512089354064E-5</v>
      </c>
      <c r="H14" s="58">
        <v>4.1428759045331218E-5</v>
      </c>
      <c r="I14" s="58">
        <v>1.7387530530834667E-6</v>
      </c>
    </row>
    <row r="15" spans="1:9" x14ac:dyDescent="0.25">
      <c r="A15" s="57"/>
      <c r="B15" s="57"/>
      <c r="C15" s="57"/>
      <c r="D15" s="59" t="s">
        <v>13</v>
      </c>
      <c r="E15" s="58">
        <v>40.619980734689534</v>
      </c>
      <c r="F15" s="58">
        <v>40.05721229141993</v>
      </c>
      <c r="G15" s="58">
        <v>1.0475142018988757E-3</v>
      </c>
      <c r="H15" s="58">
        <v>1.0359191512069293E-3</v>
      </c>
      <c r="I15" s="58">
        <v>2.0037291192580283E-5</v>
      </c>
    </row>
    <row r="16" spans="1:9" x14ac:dyDescent="0.25">
      <c r="A16" s="65" t="s">
        <v>8</v>
      </c>
      <c r="B16" s="65" t="s">
        <v>150</v>
      </c>
      <c r="C16" s="65" t="s">
        <v>9</v>
      </c>
      <c r="D16" s="57" t="s">
        <v>10</v>
      </c>
      <c r="E16" s="58">
        <v>83.869570230277816</v>
      </c>
      <c r="F16" s="60">
        <v>83.869570230277816</v>
      </c>
      <c r="G16" s="60">
        <v>1.4065901178061211E-3</v>
      </c>
      <c r="H16" s="60">
        <v>1.3905382358528526E-3</v>
      </c>
      <c r="I16" s="60">
        <v>2.0240634701035069E-5</v>
      </c>
    </row>
    <row r="17" spans="1:9" x14ac:dyDescent="0.25">
      <c r="A17" s="65"/>
      <c r="B17" s="65"/>
      <c r="C17" s="65"/>
      <c r="D17" s="57" t="s">
        <v>11</v>
      </c>
      <c r="E17" s="58">
        <v>1.942667610086799</v>
      </c>
      <c r="F17" s="58">
        <v>1.942667610086799</v>
      </c>
      <c r="G17" s="58">
        <v>2.6692663912882113E-5</v>
      </c>
      <c r="H17" s="58">
        <v>2.5622492090837875E-5</v>
      </c>
      <c r="I17" s="58">
        <v>1.1542005072256586E-6</v>
      </c>
    </row>
    <row r="18" spans="1:9" x14ac:dyDescent="0.25">
      <c r="A18" s="65"/>
      <c r="B18" s="65"/>
      <c r="C18" s="65"/>
      <c r="D18" s="57" t="s">
        <v>12</v>
      </c>
      <c r="E18" s="58">
        <v>6.96317847448314</v>
      </c>
      <c r="F18" s="58">
        <v>6.96317847448314</v>
      </c>
      <c r="G18" s="58">
        <v>1.0610798151737904E-4</v>
      </c>
      <c r="H18" s="58">
        <v>1.0354318269277019E-4</v>
      </c>
      <c r="I18" s="58">
        <v>2.8279847894863952E-6</v>
      </c>
    </row>
    <row r="19" spans="1:9" x14ac:dyDescent="0.25">
      <c r="A19" s="65"/>
      <c r="B19" s="65"/>
      <c r="C19" s="65" t="s">
        <v>0</v>
      </c>
      <c r="D19" s="57" t="s">
        <v>10</v>
      </c>
      <c r="E19" s="58">
        <v>75.485816320978856</v>
      </c>
      <c r="F19" s="58">
        <v>75.485816320978856</v>
      </c>
      <c r="G19" s="58">
        <v>1.3700253742504052E-3</v>
      </c>
      <c r="H19" s="58">
        <v>1.3546234596027663E-3</v>
      </c>
      <c r="I19" s="58">
        <v>1.5401890753037066E-5</v>
      </c>
    </row>
    <row r="20" spans="1:9" x14ac:dyDescent="0.25">
      <c r="A20" s="65"/>
      <c r="B20" s="65"/>
      <c r="C20" s="65"/>
      <c r="D20" s="57" t="s">
        <v>11</v>
      </c>
      <c r="E20" s="58">
        <v>1.7456055702325972</v>
      </c>
      <c r="F20" s="58">
        <v>1.7456055702325972</v>
      </c>
      <c r="G20" s="58">
        <v>2.5027200141325479E-5</v>
      </c>
      <c r="H20" s="58">
        <v>2.4136346803623861E-5</v>
      </c>
      <c r="I20" s="58">
        <v>8.9085334783054649E-7</v>
      </c>
    </row>
    <row r="21" spans="1:9" x14ac:dyDescent="0.25">
      <c r="A21" s="65"/>
      <c r="B21" s="65"/>
      <c r="C21" s="65"/>
      <c r="D21" s="57" t="s">
        <v>12</v>
      </c>
      <c r="E21" s="58">
        <v>6.3055077484454793</v>
      </c>
      <c r="F21" s="58">
        <v>6.3055077484454793</v>
      </c>
      <c r="G21" s="58">
        <v>9.8871101999315592E-5</v>
      </c>
      <c r="H21" s="58">
        <v>9.666376215159366E-5</v>
      </c>
      <c r="I21" s="58">
        <v>2.2073397711559464E-6</v>
      </c>
    </row>
    <row r="22" spans="1:9" x14ac:dyDescent="0.25">
      <c r="A22" s="65"/>
      <c r="B22" s="65" t="s">
        <v>151</v>
      </c>
      <c r="C22" s="65" t="s">
        <v>9</v>
      </c>
      <c r="D22" s="57" t="s">
        <v>10</v>
      </c>
      <c r="E22" s="60">
        <v>86.243615087119736</v>
      </c>
      <c r="F22" s="58">
        <v>67.813472684940834</v>
      </c>
      <c r="G22" s="58">
        <v>1.1511059463194466E-3</v>
      </c>
      <c r="H22" s="58">
        <v>1.1406770174139515E-3</v>
      </c>
      <c r="I22" s="58">
        <v>1.6174039690744447E-5</v>
      </c>
    </row>
    <row r="23" spans="1:9" x14ac:dyDescent="0.25">
      <c r="A23" s="65"/>
      <c r="B23" s="65"/>
      <c r="C23" s="65"/>
      <c r="D23" s="57" t="s">
        <v>11</v>
      </c>
      <c r="E23" s="58">
        <v>1.9768023438255244</v>
      </c>
      <c r="F23" s="58">
        <v>1.5543623908984285</v>
      </c>
      <c r="G23" s="58">
        <v>2.1290341526441298E-5</v>
      </c>
      <c r="H23" s="58">
        <v>2.0432797119723774E-5</v>
      </c>
      <c r="I23" s="58">
        <v>9.3891537377249711E-7</v>
      </c>
    </row>
    <row r="24" spans="1:9" x14ac:dyDescent="0.25">
      <c r="A24" s="65"/>
      <c r="B24" s="65"/>
      <c r="C24" s="65"/>
      <c r="D24" s="57" t="s">
        <v>12</v>
      </c>
      <c r="E24" s="58">
        <v>7.0807298926509912</v>
      </c>
      <c r="F24" s="58">
        <v>5.5675876142214777</v>
      </c>
      <c r="G24" s="58">
        <v>8.4385391454843583E-5</v>
      </c>
      <c r="H24" s="58">
        <v>8.2226902361924923E-5</v>
      </c>
      <c r="I24" s="58">
        <v>2.3485512800148279E-6</v>
      </c>
    </row>
    <row r="25" spans="1:9" x14ac:dyDescent="0.25">
      <c r="A25" s="65"/>
      <c r="B25" s="65"/>
      <c r="C25" s="65" t="s">
        <v>0</v>
      </c>
      <c r="D25" s="57" t="s">
        <v>10</v>
      </c>
      <c r="E25" s="58">
        <v>75.66066053793493</v>
      </c>
      <c r="F25" s="58">
        <v>59.492081025718527</v>
      </c>
      <c r="G25" s="58">
        <v>1.0801226446044985E-3</v>
      </c>
      <c r="H25" s="58">
        <v>1.0681179757509307E-3</v>
      </c>
      <c r="I25" s="58">
        <v>1.2004649964240617E-5</v>
      </c>
    </row>
    <row r="26" spans="1:9" x14ac:dyDescent="0.25">
      <c r="A26" s="65"/>
      <c r="B26" s="65"/>
      <c r="C26" s="65"/>
      <c r="D26" s="57" t="s">
        <v>11</v>
      </c>
      <c r="E26" s="58">
        <v>1.7469366077515649</v>
      </c>
      <c r="F26" s="58">
        <v>1.3736186477389021</v>
      </c>
      <c r="G26" s="58">
        <v>1.969943799738772E-5</v>
      </c>
      <c r="H26" s="58">
        <v>1.900765645210035E-5</v>
      </c>
      <c r="I26" s="58">
        <v>6.9178155259666418E-7</v>
      </c>
    </row>
    <row r="27" spans="1:9" x14ac:dyDescent="0.25">
      <c r="A27" s="65"/>
      <c r="B27" s="65"/>
      <c r="C27" s="65"/>
      <c r="D27" s="57" t="s">
        <v>12</v>
      </c>
      <c r="E27" s="58">
        <v>6.3174017629776804</v>
      </c>
      <c r="F27" s="58">
        <v>4.9673816602043539</v>
      </c>
      <c r="G27" s="58">
        <v>7.7956139251548332E-5</v>
      </c>
      <c r="H27" s="58">
        <v>7.6237278075458732E-5</v>
      </c>
      <c r="I27" s="58">
        <v>1.7188611117729676E-6</v>
      </c>
    </row>
    <row r="28" spans="1:9" x14ac:dyDescent="0.25">
      <c r="A28" s="57"/>
      <c r="B28" s="57"/>
      <c r="C28" s="57"/>
      <c r="D28" s="59" t="s">
        <v>13</v>
      </c>
      <c r="E28" s="58">
        <v>86.243615087119736</v>
      </c>
      <c r="F28" s="58">
        <v>83.869570230277816</v>
      </c>
      <c r="G28" s="58">
        <v>1.4065901178061211E-3</v>
      </c>
      <c r="H28" s="58">
        <v>1.3905382358528526E-3</v>
      </c>
      <c r="I28" s="58">
        <v>2.0240634701035069E-5</v>
      </c>
    </row>
    <row r="29" spans="1:9" x14ac:dyDescent="0.25">
      <c r="A29" s="65" t="s">
        <v>8</v>
      </c>
      <c r="B29" s="65" t="s">
        <v>152</v>
      </c>
      <c r="C29" s="65" t="s">
        <v>9</v>
      </c>
      <c r="D29" s="57" t="s">
        <v>10</v>
      </c>
      <c r="E29" s="58">
        <v>35</v>
      </c>
      <c r="F29" s="58">
        <v>35</v>
      </c>
      <c r="G29" s="58">
        <v>5.0105074131586295E-5</v>
      </c>
      <c r="H29" s="58">
        <v>5.0088902264122565E-5</v>
      </c>
      <c r="I29" s="58">
        <v>1.7706621011456011E-8</v>
      </c>
    </row>
    <row r="30" spans="1:9" x14ac:dyDescent="0.25">
      <c r="A30" s="65"/>
      <c r="B30" s="65"/>
      <c r="C30" s="65"/>
      <c r="D30" s="57" t="s">
        <v>11</v>
      </c>
      <c r="E30" s="58">
        <v>0.92208498771680802</v>
      </c>
      <c r="F30" s="58">
        <v>0.92208498771680802</v>
      </c>
      <c r="G30" s="58">
        <v>1.0573390903696462E-6</v>
      </c>
      <c r="H30" s="58">
        <v>1.0558460341136807E-6</v>
      </c>
      <c r="I30" s="58">
        <v>1.7046183429862222E-9</v>
      </c>
    </row>
    <row r="31" spans="1:9" x14ac:dyDescent="0.25">
      <c r="A31" s="65"/>
      <c r="B31" s="65"/>
      <c r="C31" s="65"/>
      <c r="D31" s="57" t="s">
        <v>12</v>
      </c>
      <c r="E31" s="58">
        <v>2.865977292300844</v>
      </c>
      <c r="F31" s="58">
        <v>2.865977292300844</v>
      </c>
      <c r="G31" s="58">
        <v>3.3208625675867453E-6</v>
      </c>
      <c r="H31" s="58">
        <v>3.3178686946319206E-6</v>
      </c>
      <c r="I31" s="58">
        <v>3.2410610829564575E-9</v>
      </c>
    </row>
    <row r="32" spans="1:9" x14ac:dyDescent="0.25">
      <c r="A32" s="65"/>
      <c r="B32" s="65"/>
      <c r="C32" s="65" t="s">
        <v>0</v>
      </c>
      <c r="D32" s="57" t="s">
        <v>10</v>
      </c>
      <c r="E32" s="58">
        <v>35</v>
      </c>
      <c r="F32" s="58">
        <v>35</v>
      </c>
      <c r="G32" s="58">
        <v>4.7859410476184947E-5</v>
      </c>
      <c r="H32" s="58">
        <v>4.7845476938509465E-5</v>
      </c>
      <c r="I32" s="58">
        <v>1.3931907198545448E-8</v>
      </c>
    </row>
    <row r="33" spans="1:9" x14ac:dyDescent="0.25">
      <c r="A33" s="65"/>
      <c r="B33" s="65"/>
      <c r="C33" s="65"/>
      <c r="D33" s="57" t="s">
        <v>11</v>
      </c>
      <c r="E33" s="58">
        <v>0.872293810784461</v>
      </c>
      <c r="F33" s="58">
        <v>0.872293810784461</v>
      </c>
      <c r="G33" s="58">
        <v>1.0017588602223952E-6</v>
      </c>
      <c r="H33" s="58">
        <v>1.0004558285758139E-6</v>
      </c>
      <c r="I33" s="58">
        <v>1.3030323000381939E-9</v>
      </c>
    </row>
    <row r="34" spans="1:9" x14ac:dyDescent="0.25">
      <c r="A34" s="65"/>
      <c r="B34" s="65"/>
      <c r="C34" s="65"/>
      <c r="D34" s="57" t="s">
        <v>12</v>
      </c>
      <c r="E34" s="58">
        <v>2.7458683073855106</v>
      </c>
      <c r="F34" s="58">
        <v>2.7458683073855106</v>
      </c>
      <c r="G34" s="58">
        <v>3.1857237544488549E-6</v>
      </c>
      <c r="H34" s="58">
        <v>3.1831803212327261E-6</v>
      </c>
      <c r="I34" s="58">
        <v>2.5434300781009026E-9</v>
      </c>
    </row>
    <row r="35" spans="1:9" x14ac:dyDescent="0.25">
      <c r="A35" s="65"/>
      <c r="B35" s="65" t="s">
        <v>153</v>
      </c>
      <c r="C35" s="65" t="s">
        <v>9</v>
      </c>
      <c r="D35" s="57" t="s">
        <v>10</v>
      </c>
      <c r="E35" s="58">
        <v>35</v>
      </c>
      <c r="F35" s="58">
        <v>33.401802734816272</v>
      </c>
      <c r="G35" s="58">
        <v>3.9981891744714477E-5</v>
      </c>
      <c r="H35" s="58">
        <v>3.9967772163533518E-5</v>
      </c>
      <c r="I35" s="58">
        <v>1.4532502606727171E-8</v>
      </c>
    </row>
    <row r="36" spans="1:9" x14ac:dyDescent="0.25">
      <c r="A36" s="65"/>
      <c r="B36" s="65"/>
      <c r="C36" s="65"/>
      <c r="D36" s="57" t="s">
        <v>11</v>
      </c>
      <c r="E36" s="58">
        <v>0.93628023747529021</v>
      </c>
      <c r="F36" s="58">
        <v>0.73619843330249246</v>
      </c>
      <c r="G36" s="58">
        <v>8.4383277759024694E-7</v>
      </c>
      <c r="H36" s="58">
        <v>8.4246598076758457E-7</v>
      </c>
      <c r="I36" s="58">
        <v>1.3601653703548894E-9</v>
      </c>
    </row>
    <row r="37" spans="1:9" x14ac:dyDescent="0.25">
      <c r="A37" s="65"/>
      <c r="B37" s="65"/>
      <c r="C37" s="65"/>
      <c r="D37" s="57" t="s">
        <v>12</v>
      </c>
      <c r="E37" s="58">
        <v>2.9111388330549488</v>
      </c>
      <c r="F37" s="58">
        <v>2.2890324522925201</v>
      </c>
      <c r="G37" s="58">
        <v>2.6512396006326771E-6</v>
      </c>
      <c r="H37" s="58">
        <v>2.6488969674581867E-6</v>
      </c>
      <c r="I37" s="58">
        <v>2.652602802187239E-9</v>
      </c>
    </row>
    <row r="38" spans="1:9" x14ac:dyDescent="0.25">
      <c r="A38" s="65"/>
      <c r="B38" s="65"/>
      <c r="C38" s="65" t="s">
        <v>0</v>
      </c>
      <c r="D38" s="57" t="s">
        <v>10</v>
      </c>
      <c r="E38" s="58">
        <v>35</v>
      </c>
      <c r="F38" s="58">
        <v>31.379349923081872</v>
      </c>
      <c r="G38" s="58">
        <v>3.7623049414779596E-5</v>
      </c>
      <c r="H38" s="58">
        <v>3.7612197989398773E-5</v>
      </c>
      <c r="I38" s="58">
        <v>1.0850139909112747E-8</v>
      </c>
    </row>
    <row r="39" spans="1:9" x14ac:dyDescent="0.25">
      <c r="A39" s="65"/>
      <c r="B39" s="65"/>
      <c r="C39" s="65"/>
      <c r="D39" s="57" t="s">
        <v>11</v>
      </c>
      <c r="E39" s="58">
        <v>0.87229708567313291</v>
      </c>
      <c r="F39" s="58">
        <v>0.68588839339229768</v>
      </c>
      <c r="G39" s="58">
        <v>7.8763067763243174E-7</v>
      </c>
      <c r="H39" s="58">
        <v>7.8661642358808511E-7</v>
      </c>
      <c r="I39" s="58">
        <v>1.0142544847007919E-9</v>
      </c>
    </row>
    <row r="40" spans="1:9" x14ac:dyDescent="0.25">
      <c r="A40" s="65"/>
      <c r="B40" s="65"/>
      <c r="C40" s="65"/>
      <c r="D40" s="57" t="s">
        <v>12</v>
      </c>
      <c r="E40" s="58">
        <v>2.7459905515910981</v>
      </c>
      <c r="F40" s="58">
        <v>2.1591761323469756</v>
      </c>
      <c r="G40" s="58">
        <v>2.5047917884358048E-6</v>
      </c>
      <c r="H40" s="58">
        <v>2.5028106460002802E-6</v>
      </c>
      <c r="I40" s="58">
        <v>1.9811398688372162E-9</v>
      </c>
    </row>
    <row r="41" spans="1:9" x14ac:dyDescent="0.25">
      <c r="A41" s="57"/>
      <c r="B41" s="57"/>
      <c r="C41" s="57"/>
      <c r="D41" s="59" t="s">
        <v>13</v>
      </c>
      <c r="E41" s="58">
        <v>86.243615087119736</v>
      </c>
      <c r="F41" s="58">
        <v>83.869570230277816</v>
      </c>
      <c r="G41" s="58">
        <v>1.4065901178061211E-3</v>
      </c>
      <c r="H41" s="58">
        <v>1.3905382358528526E-3</v>
      </c>
      <c r="I41" s="58">
        <v>2.0240634701035069E-5</v>
      </c>
    </row>
    <row r="42" spans="1:9" x14ac:dyDescent="0.25">
      <c r="A42" s="65" t="s">
        <v>8</v>
      </c>
      <c r="B42" s="65" t="s">
        <v>154</v>
      </c>
      <c r="C42" s="65" t="s">
        <v>9</v>
      </c>
      <c r="D42" s="57" t="s">
        <v>10</v>
      </c>
      <c r="E42" s="58">
        <v>35</v>
      </c>
      <c r="F42" s="58">
        <v>35</v>
      </c>
      <c r="G42" s="58">
        <v>7.8028793694891974E-5</v>
      </c>
      <c r="H42" s="58">
        <v>7.8016527876234796E-5</v>
      </c>
      <c r="I42" s="58">
        <v>1.7830681690301759E-8</v>
      </c>
    </row>
    <row r="43" spans="1:9" x14ac:dyDescent="0.25">
      <c r="A43" s="65"/>
      <c r="B43" s="65"/>
      <c r="C43" s="65"/>
      <c r="D43" s="57" t="s">
        <v>11</v>
      </c>
      <c r="E43" s="58">
        <v>3.5910238859653938</v>
      </c>
      <c r="F43" s="58">
        <v>3.5910238859653938</v>
      </c>
      <c r="G43" s="58">
        <v>4.0268537824566412E-6</v>
      </c>
      <c r="H43" s="58">
        <v>4.0254047717807569E-6</v>
      </c>
      <c r="I43" s="58">
        <v>1.700652672505582E-9</v>
      </c>
    </row>
    <row r="44" spans="1:9" x14ac:dyDescent="0.25">
      <c r="A44" s="65"/>
      <c r="B44" s="65"/>
      <c r="C44" s="65"/>
      <c r="D44" s="57" t="s">
        <v>12</v>
      </c>
      <c r="E44" s="58">
        <v>9.1505145201792608</v>
      </c>
      <c r="F44" s="58">
        <v>9.1505145201792608</v>
      </c>
      <c r="G44" s="58">
        <v>1.0163774245558807E-5</v>
      </c>
      <c r="H44" s="58">
        <v>1.0161522852769653E-5</v>
      </c>
      <c r="I44" s="58">
        <v>3.2484647944511852E-9</v>
      </c>
    </row>
    <row r="45" spans="1:9" x14ac:dyDescent="0.25">
      <c r="A45" s="65"/>
      <c r="B45" s="65"/>
      <c r="C45" s="65" t="s">
        <v>0</v>
      </c>
      <c r="D45" s="57" t="s">
        <v>10</v>
      </c>
      <c r="E45" s="58">
        <v>35</v>
      </c>
      <c r="F45" s="58">
        <v>35</v>
      </c>
      <c r="G45" s="58">
        <v>7.3783112911393974E-5</v>
      </c>
      <c r="H45" s="58">
        <v>7.3769228880001355E-5</v>
      </c>
      <c r="I45" s="58">
        <v>1.3882326633986745E-8</v>
      </c>
    </row>
    <row r="46" spans="1:9" x14ac:dyDescent="0.25">
      <c r="A46" s="65"/>
      <c r="B46" s="65"/>
      <c r="C46" s="65"/>
      <c r="D46" s="57" t="s">
        <v>11</v>
      </c>
      <c r="E46" s="58">
        <v>3.0185344503519937</v>
      </c>
      <c r="F46" s="58">
        <v>3.0185344503519937</v>
      </c>
      <c r="G46" s="58">
        <v>3.3779581871763054E-6</v>
      </c>
      <c r="H46" s="58">
        <v>3.3766930201746911E-6</v>
      </c>
      <c r="I46" s="58">
        <v>1.2651681769687256E-9</v>
      </c>
    </row>
    <row r="47" spans="1:9" x14ac:dyDescent="0.25">
      <c r="A47" s="65"/>
      <c r="B47" s="65"/>
      <c r="C47" s="65"/>
      <c r="D47" s="57" t="s">
        <v>12</v>
      </c>
      <c r="E47" s="58">
        <v>8.1405601150444173</v>
      </c>
      <c r="F47" s="58">
        <v>8.1405601150444173</v>
      </c>
      <c r="G47" s="58">
        <v>9.096168307779586E-6</v>
      </c>
      <c r="H47" s="58">
        <v>9.0936245649271227E-6</v>
      </c>
      <c r="I47" s="58">
        <v>2.5437440264187039E-9</v>
      </c>
    </row>
    <row r="48" spans="1:9" x14ac:dyDescent="0.25">
      <c r="A48" s="65"/>
      <c r="B48" s="65" t="s">
        <v>155</v>
      </c>
      <c r="C48" s="65" t="s">
        <v>9</v>
      </c>
      <c r="D48" s="57" t="s">
        <v>10</v>
      </c>
      <c r="E48" s="58">
        <v>35</v>
      </c>
      <c r="F48" s="58">
        <v>35</v>
      </c>
      <c r="G48" s="58">
        <v>6.4339373503402057E-5</v>
      </c>
      <c r="H48" s="58">
        <v>6.4325392084932221E-5</v>
      </c>
      <c r="I48" s="58">
        <v>1.4450673857474188E-8</v>
      </c>
    </row>
    <row r="49" spans="1:9" x14ac:dyDescent="0.25">
      <c r="A49" s="65"/>
      <c r="B49" s="65"/>
      <c r="C49" s="65"/>
      <c r="D49" s="57" t="s">
        <v>11</v>
      </c>
      <c r="E49" s="58">
        <v>3.6261123862308633</v>
      </c>
      <c r="F49" s="58">
        <v>2.8512171365705679</v>
      </c>
      <c r="G49" s="58">
        <v>3.1942110925879199E-6</v>
      </c>
      <c r="H49" s="58">
        <v>3.1929197123011497E-6</v>
      </c>
      <c r="I49" s="58">
        <v>1.3201085903408156E-9</v>
      </c>
    </row>
    <row r="50" spans="1:9" x14ac:dyDescent="0.25">
      <c r="A50" s="65"/>
      <c r="B50" s="65"/>
      <c r="C50" s="65"/>
      <c r="D50" s="57" t="s">
        <v>12</v>
      </c>
      <c r="E50" s="58">
        <v>9.3602022509696301</v>
      </c>
      <c r="F50" s="58">
        <v>7.3599398521322774</v>
      </c>
      <c r="G50" s="58">
        <v>8.1772249416300197E-6</v>
      </c>
      <c r="H50" s="58">
        <v>8.1746163154207582E-6</v>
      </c>
      <c r="I50" s="58">
        <v>2.6571009024529E-9</v>
      </c>
    </row>
    <row r="51" spans="1:9" x14ac:dyDescent="0.25">
      <c r="A51" s="65"/>
      <c r="B51" s="65"/>
      <c r="C51" s="65" t="s">
        <v>0</v>
      </c>
      <c r="D51" s="57" t="s">
        <v>10</v>
      </c>
      <c r="E51" s="58">
        <v>35</v>
      </c>
      <c r="F51" s="58">
        <v>35</v>
      </c>
      <c r="G51" s="58">
        <v>5.8026654964746002E-5</v>
      </c>
      <c r="H51" s="58">
        <v>5.8015844586251487E-5</v>
      </c>
      <c r="I51" s="58">
        <v>1.0809041405963626E-8</v>
      </c>
    </row>
    <row r="52" spans="1:9" x14ac:dyDescent="0.25">
      <c r="A52" s="65"/>
      <c r="B52" s="65"/>
      <c r="C52" s="65"/>
      <c r="D52" s="57" t="s">
        <v>11</v>
      </c>
      <c r="E52" s="58">
        <v>3.0287006123276736</v>
      </c>
      <c r="F52" s="58">
        <v>2.3814714403781996</v>
      </c>
      <c r="G52" s="58">
        <v>2.6652661270345502E-6</v>
      </c>
      <c r="H52" s="58">
        <v>2.6642824582264078E-6</v>
      </c>
      <c r="I52" s="58">
        <v>9.8366952475747254E-10</v>
      </c>
    </row>
    <row r="53" spans="1:9" x14ac:dyDescent="0.25">
      <c r="A53" s="65"/>
      <c r="B53" s="65"/>
      <c r="C53" s="65"/>
      <c r="D53" s="57" t="s">
        <v>12</v>
      </c>
      <c r="E53" s="58">
        <v>8.1658116483858123</v>
      </c>
      <c r="F53" s="58">
        <v>6.4207888851691193</v>
      </c>
      <c r="G53" s="58">
        <v>7.1726012061708517E-6</v>
      </c>
      <c r="H53" s="58">
        <v>7.1706202479635473E-6</v>
      </c>
      <c r="I53" s="58">
        <v>1.9809588405370585E-9</v>
      </c>
    </row>
    <row r="54" spans="1:9" x14ac:dyDescent="0.25">
      <c r="A54"/>
      <c r="B54"/>
      <c r="C54"/>
      <c r="D54" s="59" t="s">
        <v>13</v>
      </c>
      <c r="E54" s="58">
        <v>86.243615087119736</v>
      </c>
      <c r="F54" s="58">
        <v>83.869570230277816</v>
      </c>
      <c r="G54" s="58">
        <v>1.4065901178061211E-3</v>
      </c>
      <c r="H54" s="58">
        <v>1.3905382358528526E-3</v>
      </c>
      <c r="I54" s="58">
        <v>2.0240634701035069E-5</v>
      </c>
    </row>
    <row r="55" spans="1:9" x14ac:dyDescent="0.25">
      <c r="A55" s="54"/>
      <c r="B55" s="54"/>
      <c r="C55" s="54"/>
      <c r="D55" s="54"/>
      <c r="E55" s="55"/>
      <c r="F55" s="55"/>
      <c r="G55" s="56"/>
      <c r="H55" s="56"/>
      <c r="I55" s="56"/>
    </row>
    <row r="56" spans="1:9" x14ac:dyDescent="0.25">
      <c r="A56" s="54"/>
      <c r="B56" s="54"/>
      <c r="C56" s="54"/>
      <c r="D56" s="54"/>
      <c r="E56" s="55"/>
      <c r="F56" s="55"/>
      <c r="G56" s="56"/>
      <c r="H56" s="56"/>
      <c r="I56" s="56"/>
    </row>
    <row r="57" spans="1:9" x14ac:dyDescent="0.25">
      <c r="A57" s="54"/>
      <c r="B57" s="54"/>
      <c r="C57" s="54"/>
      <c r="D57" s="54"/>
      <c r="E57" s="55"/>
      <c r="F57" s="55"/>
      <c r="G57" s="56"/>
      <c r="H57" s="56"/>
      <c r="I57" s="56"/>
    </row>
    <row r="58" spans="1:9" x14ac:dyDescent="0.25">
      <c r="A58" s="54"/>
      <c r="B58" s="54"/>
      <c r="C58" s="54"/>
      <c r="D58" s="54"/>
      <c r="E58" s="55"/>
      <c r="F58" s="55"/>
      <c r="G58" s="56"/>
      <c r="H58" s="56"/>
      <c r="I58" s="56"/>
    </row>
    <row r="59" spans="1:9" x14ac:dyDescent="0.25">
      <c r="A59" s="54"/>
      <c r="B59" s="54"/>
      <c r="C59" s="54"/>
      <c r="D59" s="54"/>
      <c r="E59" s="55"/>
      <c r="F59" s="55"/>
      <c r="G59" s="56"/>
      <c r="H59" s="56"/>
      <c r="I59" s="56"/>
    </row>
    <row r="60" spans="1:9" x14ac:dyDescent="0.25">
      <c r="A60" s="54"/>
      <c r="B60" s="54"/>
      <c r="C60" s="54"/>
      <c r="D60" s="54"/>
      <c r="E60" s="55"/>
      <c r="F60" s="55"/>
      <c r="G60" s="56"/>
      <c r="H60" s="56"/>
      <c r="I60" s="56"/>
    </row>
    <row r="61" spans="1:9" x14ac:dyDescent="0.25">
      <c r="A61" s="54"/>
      <c r="B61" s="54"/>
      <c r="C61" s="54"/>
      <c r="D61" s="54"/>
      <c r="E61" s="55"/>
      <c r="F61" s="55"/>
      <c r="G61" s="56"/>
      <c r="H61" s="56"/>
      <c r="I61" s="56"/>
    </row>
    <row r="62" spans="1:9" x14ac:dyDescent="0.25">
      <c r="A62" s="54"/>
      <c r="B62" s="54"/>
      <c r="C62" s="54"/>
      <c r="D62" s="54"/>
      <c r="E62" s="55"/>
      <c r="F62" s="55"/>
      <c r="G62" s="56"/>
      <c r="H62" s="56"/>
      <c r="I62" s="56"/>
    </row>
    <row r="63" spans="1:9" x14ac:dyDescent="0.25">
      <c r="A63" s="54"/>
      <c r="B63" s="54"/>
      <c r="C63" s="54"/>
      <c r="D63" s="54"/>
      <c r="E63" s="55"/>
      <c r="F63" s="55"/>
      <c r="G63" s="56"/>
      <c r="H63" s="56"/>
      <c r="I63" s="56"/>
    </row>
    <row r="64" spans="1:9" x14ac:dyDescent="0.25">
      <c r="A64" s="54"/>
      <c r="B64" s="54"/>
      <c r="C64" s="54"/>
      <c r="D64" s="54"/>
      <c r="E64" s="55"/>
      <c r="F64" s="55"/>
      <c r="G64" s="56"/>
      <c r="H64" s="56"/>
      <c r="I64" s="56"/>
    </row>
    <row r="65" spans="1:9" x14ac:dyDescent="0.25">
      <c r="A65" s="54"/>
      <c r="B65" s="54"/>
      <c r="C65" s="54"/>
      <c r="D65" s="54"/>
      <c r="E65" s="55"/>
      <c r="F65" s="55"/>
      <c r="G65" s="56"/>
      <c r="H65" s="56"/>
      <c r="I65" s="56"/>
    </row>
    <row r="66" spans="1:9" x14ac:dyDescent="0.25">
      <c r="A66" s="54"/>
      <c r="B66" s="54"/>
      <c r="C66" s="54"/>
      <c r="D66" s="54"/>
      <c r="E66" s="55"/>
      <c r="F66" s="55"/>
      <c r="G66" s="56"/>
      <c r="H66" s="56"/>
      <c r="I66" s="56"/>
    </row>
    <row r="67" spans="1:9" x14ac:dyDescent="0.25">
      <c r="A67" s="54"/>
      <c r="B67" s="54"/>
      <c r="C67" s="54"/>
      <c r="D67" s="54"/>
      <c r="E67" s="55"/>
      <c r="F67" s="55"/>
      <c r="G67" s="56"/>
      <c r="H67" s="56"/>
      <c r="I67" s="56"/>
    </row>
    <row r="68" spans="1:9" x14ac:dyDescent="0.25">
      <c r="A68" s="54"/>
      <c r="B68" s="54"/>
      <c r="C68" s="54"/>
      <c r="D68" s="54"/>
      <c r="E68" s="55"/>
      <c r="F68" s="55"/>
      <c r="G68" s="56"/>
      <c r="H68" s="56"/>
      <c r="I68" s="56"/>
    </row>
    <row r="69" spans="1:9" x14ac:dyDescent="0.25">
      <c r="A69" s="54"/>
      <c r="B69" s="54"/>
      <c r="C69" s="54"/>
      <c r="D69" s="54"/>
      <c r="E69" s="55"/>
      <c r="F69" s="55"/>
      <c r="G69" s="56"/>
      <c r="H69" s="56"/>
      <c r="I69" s="56"/>
    </row>
    <row r="70" spans="1:9" x14ac:dyDescent="0.25">
      <c r="A70" s="54"/>
      <c r="B70" s="54"/>
      <c r="C70" s="54"/>
      <c r="D70" s="54"/>
      <c r="E70" s="55"/>
      <c r="F70" s="55"/>
      <c r="G70" s="56"/>
      <c r="H70" s="56"/>
      <c r="I70" s="56"/>
    </row>
    <row r="71" spans="1:9" x14ac:dyDescent="0.25">
      <c r="A71" s="54"/>
      <c r="B71" s="54"/>
      <c r="C71" s="54"/>
      <c r="D71" s="54"/>
      <c r="E71" s="55"/>
      <c r="F71" s="55"/>
      <c r="G71" s="56"/>
      <c r="H71" s="56"/>
      <c r="I71" s="56"/>
    </row>
    <row r="72" spans="1:9" x14ac:dyDescent="0.25">
      <c r="A72" s="54"/>
      <c r="B72" s="54"/>
      <c r="C72" s="54"/>
      <c r="D72" s="54"/>
      <c r="E72" s="55"/>
      <c r="F72" s="55"/>
      <c r="G72" s="56"/>
      <c r="H72" s="56"/>
      <c r="I72" s="56"/>
    </row>
    <row r="73" spans="1:9" x14ac:dyDescent="0.25">
      <c r="A73" s="54"/>
      <c r="B73" s="54"/>
      <c r="C73" s="54"/>
      <c r="D73" s="54"/>
      <c r="E73" s="55"/>
      <c r="F73" s="55"/>
      <c r="G73" s="56"/>
      <c r="H73" s="56"/>
      <c r="I73" s="56"/>
    </row>
    <row r="74" spans="1:9" x14ac:dyDescent="0.25">
      <c r="A74" s="54"/>
      <c r="B74" s="54"/>
      <c r="C74" s="54"/>
      <c r="D74" s="54"/>
      <c r="E74" s="55"/>
      <c r="F74" s="55"/>
      <c r="G74" s="56"/>
      <c r="H74" s="56"/>
      <c r="I74" s="56"/>
    </row>
    <row r="75" spans="1:9" x14ac:dyDescent="0.25">
      <c r="A75" s="54"/>
      <c r="B75" s="54"/>
      <c r="C75" s="54"/>
      <c r="D75" s="54"/>
      <c r="E75" s="55"/>
      <c r="F75" s="55"/>
      <c r="G75" s="56"/>
      <c r="H75" s="56"/>
      <c r="I75" s="56"/>
    </row>
    <row r="76" spans="1:9" x14ac:dyDescent="0.25">
      <c r="A76" s="54"/>
      <c r="B76" s="54"/>
      <c r="C76" s="54"/>
      <c r="D76" s="54"/>
      <c r="E76" s="55"/>
      <c r="F76" s="55"/>
      <c r="G76" s="56"/>
      <c r="H76" s="56"/>
      <c r="I76" s="56"/>
    </row>
    <row r="77" spans="1:9" x14ac:dyDescent="0.25">
      <c r="A77" s="54"/>
      <c r="B77" s="54"/>
      <c r="C77" s="54"/>
      <c r="D77" s="54"/>
      <c r="E77" s="55"/>
      <c r="F77" s="55"/>
      <c r="G77" s="56"/>
      <c r="H77" s="56"/>
      <c r="I77" s="56"/>
    </row>
    <row r="78" spans="1:9" x14ac:dyDescent="0.25">
      <c r="A78" s="54"/>
      <c r="B78" s="54"/>
      <c r="C78" s="54"/>
      <c r="D78" s="54"/>
      <c r="E78" s="55"/>
      <c r="F78" s="55"/>
      <c r="G78" s="56"/>
      <c r="H78" s="56"/>
      <c r="I78" s="56"/>
    </row>
    <row r="79" spans="1:9" x14ac:dyDescent="0.25">
      <c r="A79" s="54"/>
      <c r="B79" s="54"/>
      <c r="C79" s="54"/>
      <c r="D79" s="54"/>
      <c r="E79" s="55"/>
      <c r="F79" s="55"/>
      <c r="G79" s="56"/>
      <c r="H79" s="56"/>
      <c r="I79" s="56"/>
    </row>
    <row r="80" spans="1:9" x14ac:dyDescent="0.25">
      <c r="A80" s="54"/>
      <c r="B80" s="54"/>
      <c r="C80" s="54"/>
      <c r="D80" s="54"/>
      <c r="E80" s="55"/>
      <c r="F80" s="55"/>
      <c r="G80" s="56"/>
      <c r="H80" s="56"/>
      <c r="I80" s="56"/>
    </row>
    <row r="81" spans="1:9" x14ac:dyDescent="0.25">
      <c r="A81" s="54"/>
      <c r="B81" s="54"/>
      <c r="C81" s="54"/>
      <c r="D81" s="54"/>
      <c r="E81" s="55"/>
      <c r="F81" s="55"/>
      <c r="G81" s="56"/>
      <c r="H81" s="56"/>
      <c r="I81" s="56"/>
    </row>
    <row r="82" spans="1:9" x14ac:dyDescent="0.25">
      <c r="A82" s="54"/>
      <c r="B82" s="54"/>
      <c r="C82" s="54"/>
      <c r="D82" s="54"/>
      <c r="E82" s="55"/>
      <c r="F82" s="55"/>
      <c r="G82" s="56"/>
      <c r="H82" s="56"/>
      <c r="I82" s="56"/>
    </row>
    <row r="83" spans="1:9" x14ac:dyDescent="0.25">
      <c r="A83" s="54"/>
      <c r="B83" s="54"/>
      <c r="C83" s="54"/>
      <c r="D83" s="54"/>
      <c r="E83" s="55"/>
      <c r="F83" s="55"/>
      <c r="G83" s="56"/>
      <c r="H83" s="56"/>
      <c r="I83" s="56"/>
    </row>
    <row r="84" spans="1:9" x14ac:dyDescent="0.25">
      <c r="A84" s="54"/>
      <c r="B84" s="54"/>
      <c r="C84" s="54"/>
      <c r="D84" s="54"/>
      <c r="E84" s="55"/>
      <c r="F84" s="55"/>
      <c r="G84" s="56"/>
      <c r="H84" s="56"/>
      <c r="I84" s="56"/>
    </row>
    <row r="85" spans="1:9" x14ac:dyDescent="0.25">
      <c r="A85" s="54"/>
      <c r="B85" s="54"/>
      <c r="C85" s="54"/>
      <c r="D85" s="54"/>
      <c r="E85" s="55"/>
      <c r="F85" s="55"/>
      <c r="G85" s="56"/>
      <c r="H85" s="56"/>
      <c r="I85" s="56"/>
    </row>
    <row r="86" spans="1:9" x14ac:dyDescent="0.25">
      <c r="A86" s="54"/>
      <c r="B86" s="54"/>
      <c r="C86" s="54"/>
      <c r="D86" s="54"/>
      <c r="E86" s="55"/>
      <c r="F86" s="55"/>
      <c r="G86" s="56"/>
      <c r="H86" s="56"/>
      <c r="I86" s="56"/>
    </row>
    <row r="87" spans="1:9" x14ac:dyDescent="0.25">
      <c r="A87" s="54"/>
      <c r="B87" s="54"/>
      <c r="C87" s="54"/>
      <c r="D87" s="54"/>
      <c r="E87" s="55"/>
      <c r="F87" s="55"/>
      <c r="G87" s="56"/>
      <c r="H87" s="56"/>
      <c r="I87" s="56"/>
    </row>
    <row r="88" spans="1:9" x14ac:dyDescent="0.25">
      <c r="A88" s="54"/>
      <c r="B88" s="54"/>
      <c r="C88" s="54"/>
      <c r="D88" s="54"/>
      <c r="E88" s="55"/>
      <c r="F88" s="55"/>
      <c r="G88" s="56"/>
      <c r="H88" s="56"/>
      <c r="I88" s="56"/>
    </row>
    <row r="89" spans="1:9" x14ac:dyDescent="0.25">
      <c r="A89" s="54"/>
      <c r="B89" s="54"/>
      <c r="C89" s="54"/>
      <c r="D89" s="54"/>
      <c r="E89" s="55"/>
      <c r="F89" s="55"/>
      <c r="G89" s="56"/>
      <c r="H89" s="56"/>
      <c r="I89" s="56"/>
    </row>
    <row r="90" spans="1:9" x14ac:dyDescent="0.25">
      <c r="A90" s="54"/>
      <c r="B90" s="54"/>
      <c r="C90" s="54"/>
      <c r="D90" s="54"/>
      <c r="E90" s="55"/>
      <c r="F90" s="55"/>
      <c r="G90" s="56"/>
      <c r="H90" s="56"/>
      <c r="I90" s="56"/>
    </row>
    <row r="91" spans="1:9" x14ac:dyDescent="0.25">
      <c r="A91" s="54"/>
      <c r="B91" s="54"/>
      <c r="C91" s="54"/>
      <c r="D91" s="54"/>
      <c r="E91" s="55"/>
      <c r="F91" s="55"/>
      <c r="G91" s="56"/>
      <c r="H91" s="56"/>
      <c r="I91" s="56"/>
    </row>
    <row r="92" spans="1:9" x14ac:dyDescent="0.25">
      <c r="A92" s="54"/>
      <c r="B92" s="54"/>
      <c r="C92" s="54"/>
      <c r="D92" s="54"/>
      <c r="E92" s="55"/>
      <c r="F92" s="55"/>
      <c r="G92" s="56"/>
      <c r="H92" s="56"/>
      <c r="I92" s="56"/>
    </row>
    <row r="93" spans="1:9" x14ac:dyDescent="0.25">
      <c r="A93" s="54"/>
      <c r="B93" s="54"/>
      <c r="C93" s="54"/>
      <c r="D93" s="54"/>
      <c r="E93" s="55"/>
      <c r="F93" s="55"/>
      <c r="G93" s="56"/>
      <c r="H93" s="56"/>
      <c r="I93" s="56"/>
    </row>
    <row r="94" spans="1:9" x14ac:dyDescent="0.25">
      <c r="A94" s="54"/>
      <c r="B94" s="54"/>
      <c r="C94" s="54"/>
      <c r="D94" s="54"/>
      <c r="E94" s="55"/>
      <c r="F94" s="55"/>
      <c r="G94" s="56"/>
      <c r="H94" s="56"/>
      <c r="I94" s="56"/>
    </row>
    <row r="95" spans="1:9" x14ac:dyDescent="0.25">
      <c r="A95" s="54"/>
      <c r="B95" s="54"/>
      <c r="C95" s="54"/>
      <c r="D95" s="54"/>
      <c r="E95" s="55"/>
      <c r="F95" s="55"/>
      <c r="G95" s="56"/>
      <c r="H95" s="56"/>
      <c r="I95" s="56"/>
    </row>
    <row r="96" spans="1:9" x14ac:dyDescent="0.25">
      <c r="A96" s="54"/>
      <c r="B96" s="54"/>
      <c r="C96" s="54"/>
      <c r="D96" s="54"/>
      <c r="E96" s="55"/>
      <c r="F96" s="55"/>
      <c r="G96" s="56"/>
      <c r="H96" s="56"/>
      <c r="I96" s="56"/>
    </row>
    <row r="97" spans="1:9" x14ac:dyDescent="0.25">
      <c r="A97" s="54"/>
      <c r="B97" s="54"/>
      <c r="C97" s="54"/>
      <c r="D97" s="54"/>
      <c r="E97" s="55"/>
      <c r="F97" s="55"/>
      <c r="G97" s="56"/>
      <c r="H97" s="56"/>
      <c r="I97" s="56"/>
    </row>
    <row r="98" spans="1:9" x14ac:dyDescent="0.25">
      <c r="A98" s="54"/>
      <c r="B98" s="54"/>
      <c r="C98" s="54"/>
      <c r="D98" s="54"/>
      <c r="E98" s="55"/>
      <c r="F98" s="55"/>
      <c r="G98" s="56"/>
      <c r="H98" s="56"/>
      <c r="I98" s="56"/>
    </row>
    <row r="99" spans="1:9" x14ac:dyDescent="0.25">
      <c r="A99" s="54"/>
      <c r="B99" s="54"/>
      <c r="C99" s="54"/>
      <c r="D99" s="54"/>
      <c r="E99" s="55"/>
      <c r="F99" s="55"/>
      <c r="G99" s="56"/>
      <c r="H99" s="56"/>
      <c r="I99" s="56"/>
    </row>
    <row r="100" spans="1:9" x14ac:dyDescent="0.25">
      <c r="A100" s="54"/>
      <c r="B100" s="54"/>
      <c r="C100" s="54"/>
      <c r="D100" s="54"/>
      <c r="E100" s="55"/>
      <c r="F100" s="55"/>
      <c r="G100" s="56"/>
      <c r="H100" s="56"/>
      <c r="I100" s="56"/>
    </row>
    <row r="101" spans="1:9" x14ac:dyDescent="0.25">
      <c r="A101" s="54"/>
      <c r="B101" s="54"/>
      <c r="C101" s="54"/>
      <c r="D101" s="54"/>
      <c r="E101" s="55"/>
      <c r="F101" s="55"/>
      <c r="G101" s="56"/>
      <c r="H101" s="56"/>
      <c r="I101" s="56"/>
    </row>
    <row r="102" spans="1:9" x14ac:dyDescent="0.25">
      <c r="A102" s="54"/>
      <c r="B102" s="54"/>
      <c r="C102" s="54"/>
      <c r="D102" s="54"/>
      <c r="E102" s="55"/>
      <c r="F102" s="55"/>
      <c r="G102" s="56"/>
      <c r="H102" s="56"/>
      <c r="I102" s="56"/>
    </row>
    <row r="103" spans="1:9" x14ac:dyDescent="0.25">
      <c r="A103" s="54"/>
      <c r="B103" s="54"/>
      <c r="C103" s="54"/>
      <c r="D103" s="54"/>
      <c r="E103" s="55"/>
      <c r="F103" s="55"/>
      <c r="G103" s="56"/>
      <c r="H103" s="56"/>
      <c r="I103" s="56"/>
    </row>
    <row r="104" spans="1:9" x14ac:dyDescent="0.25">
      <c r="A104" s="54"/>
      <c r="B104" s="54"/>
      <c r="C104" s="54"/>
      <c r="D104" s="54"/>
      <c r="E104" s="55"/>
      <c r="F104" s="55"/>
      <c r="G104" s="56"/>
      <c r="H104" s="56"/>
      <c r="I104" s="56"/>
    </row>
    <row r="105" spans="1:9" x14ac:dyDescent="0.25">
      <c r="A105" s="54"/>
      <c r="B105" s="54"/>
      <c r="C105" s="54"/>
      <c r="D105" s="54"/>
      <c r="E105" s="55"/>
      <c r="F105" s="55"/>
      <c r="G105" s="56"/>
      <c r="H105" s="56"/>
      <c r="I105" s="56"/>
    </row>
    <row r="106" spans="1:9" x14ac:dyDescent="0.25">
      <c r="A106" s="54"/>
      <c r="B106" s="54"/>
      <c r="C106" s="54"/>
      <c r="D106" s="54"/>
      <c r="E106" s="55"/>
      <c r="F106" s="55"/>
      <c r="G106" s="56"/>
      <c r="H106" s="56"/>
      <c r="I106" s="56"/>
    </row>
  </sheetData>
  <sheetProtection sheet="1" objects="1" scenarios="1" formatCells="0" formatColumns="0" formatRows="0"/>
  <mergeCells count="34">
    <mergeCell ref="G1:I1"/>
    <mergeCell ref="A42:A53"/>
    <mergeCell ref="B42:B47"/>
    <mergeCell ref="C42:C44"/>
    <mergeCell ref="C45:C47"/>
    <mergeCell ref="B48:B53"/>
    <mergeCell ref="C48:C50"/>
    <mergeCell ref="C51:C53"/>
    <mergeCell ref="A29:A40"/>
    <mergeCell ref="B29:B34"/>
    <mergeCell ref="C29:C31"/>
    <mergeCell ref="C32:C34"/>
    <mergeCell ref="B35:B40"/>
    <mergeCell ref="C35:C37"/>
    <mergeCell ref="C38:C40"/>
    <mergeCell ref="C9:C11"/>
    <mergeCell ref="C12:C14"/>
    <mergeCell ref="A16:A27"/>
    <mergeCell ref="B16:B21"/>
    <mergeCell ref="C16:C18"/>
    <mergeCell ref="C19:C21"/>
    <mergeCell ref="B22:B27"/>
    <mergeCell ref="C22:C24"/>
    <mergeCell ref="C25:C27"/>
    <mergeCell ref="A3:A14"/>
    <mergeCell ref="B3:B8"/>
    <mergeCell ref="C3:C5"/>
    <mergeCell ref="C6:C8"/>
    <mergeCell ref="B9:B14"/>
    <mergeCell ref="A1:A2"/>
    <mergeCell ref="B1:B2"/>
    <mergeCell ref="C1:C2"/>
    <mergeCell ref="D1:D2"/>
    <mergeCell ref="E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91CEF-AD56-4F6D-90D5-A054D35326E0}">
  <dimension ref="A1:I202"/>
  <sheetViews>
    <sheetView workbookViewId="0">
      <selection activeCell="K12" sqref="K12"/>
    </sheetView>
  </sheetViews>
  <sheetFormatPr defaultColWidth="8.7109375" defaultRowHeight="15" x14ac:dyDescent="0.25"/>
  <cols>
    <col min="1" max="1" width="8.7109375" style="3"/>
    <col min="2" max="2" width="27" style="3" customWidth="1"/>
    <col min="3" max="3" width="8.7109375" style="3"/>
    <col min="4" max="4" width="21.85546875" style="3" customWidth="1"/>
    <col min="5" max="16384" width="8.7109375" style="3"/>
  </cols>
  <sheetData>
    <row r="1" spans="1:9" ht="14.45" customHeight="1" x14ac:dyDescent="0.25">
      <c r="A1" s="88" t="s">
        <v>1</v>
      </c>
      <c r="B1" s="89" t="s">
        <v>2</v>
      </c>
      <c r="C1" s="90" t="s">
        <v>3</v>
      </c>
      <c r="D1" s="90" t="s">
        <v>4</v>
      </c>
      <c r="E1" s="89" t="s">
        <v>5</v>
      </c>
      <c r="F1" s="89"/>
      <c r="G1" s="89" t="s">
        <v>14</v>
      </c>
      <c r="H1" s="89"/>
      <c r="I1" s="91"/>
    </row>
    <row r="2" spans="1:9" ht="15.75" thickBot="1" x14ac:dyDescent="0.3">
      <c r="A2" s="92"/>
      <c r="B2" s="93"/>
      <c r="C2" s="94"/>
      <c r="D2" s="94"/>
      <c r="E2" s="95" t="s">
        <v>6</v>
      </c>
      <c r="F2" s="95" t="s">
        <v>7</v>
      </c>
      <c r="G2" s="95" t="s">
        <v>15</v>
      </c>
      <c r="H2" s="95" t="s">
        <v>16</v>
      </c>
      <c r="I2" s="96" t="s">
        <v>17</v>
      </c>
    </row>
    <row r="3" spans="1:9" x14ac:dyDescent="0.25">
      <c r="A3" s="65" t="s">
        <v>18</v>
      </c>
      <c r="B3" s="65" t="s">
        <v>148</v>
      </c>
      <c r="C3" s="65" t="s">
        <v>9</v>
      </c>
      <c r="D3" s="57" t="s">
        <v>10</v>
      </c>
      <c r="E3" s="58">
        <v>3.4166193363549815</v>
      </c>
      <c r="F3" s="60">
        <v>3.4166193363549815</v>
      </c>
      <c r="G3" s="60">
        <v>2.7420604292212124E-4</v>
      </c>
      <c r="H3" s="60">
        <v>2.6447157388777292E-4</v>
      </c>
      <c r="I3" s="60">
        <v>1.6328456661241936E-5</v>
      </c>
    </row>
    <row r="4" spans="1:9" x14ac:dyDescent="0.25">
      <c r="A4" s="65"/>
      <c r="B4" s="65"/>
      <c r="C4" s="65"/>
      <c r="D4" s="57" t="s">
        <v>11</v>
      </c>
      <c r="E4" s="58">
        <v>0.50167803129736399</v>
      </c>
      <c r="F4" s="58">
        <v>0.50167803129736399</v>
      </c>
      <c r="G4" s="58">
        <v>1.2901761177880077E-5</v>
      </c>
      <c r="H4" s="58">
        <v>1.2214131611224887E-5</v>
      </c>
      <c r="I4" s="58">
        <v>1.1450681361209246E-6</v>
      </c>
    </row>
    <row r="5" spans="1:9" x14ac:dyDescent="0.25">
      <c r="A5" s="65"/>
      <c r="B5" s="65"/>
      <c r="C5" s="65"/>
      <c r="D5" s="57" t="s">
        <v>12</v>
      </c>
      <c r="E5" s="58">
        <v>0.94042550108708944</v>
      </c>
      <c r="F5" s="58">
        <v>0.94042550108708944</v>
      </c>
      <c r="G5" s="58">
        <v>3.762509199025899E-5</v>
      </c>
      <c r="H5" s="58">
        <v>3.6062059360695011E-5</v>
      </c>
      <c r="I5" s="58">
        <v>2.6177840927835737E-6</v>
      </c>
    </row>
    <row r="6" spans="1:9" x14ac:dyDescent="0.25">
      <c r="A6" s="65"/>
      <c r="B6" s="65"/>
      <c r="C6" s="65" t="s">
        <v>0</v>
      </c>
      <c r="D6" s="57" t="s">
        <v>10</v>
      </c>
      <c r="E6" s="58">
        <v>2.6974740901818315</v>
      </c>
      <c r="F6" s="58">
        <v>2.6974740901818315</v>
      </c>
      <c r="G6" s="58">
        <v>2.1963055977921697E-4</v>
      </c>
      <c r="H6" s="58">
        <v>2.0693299061535825E-4</v>
      </c>
      <c r="I6" s="58">
        <v>1.2697569538683188E-5</v>
      </c>
    </row>
    <row r="7" spans="1:9" x14ac:dyDescent="0.25">
      <c r="A7" s="65"/>
      <c r="B7" s="65"/>
      <c r="C7" s="65"/>
      <c r="D7" s="57" t="s">
        <v>11</v>
      </c>
      <c r="E7" s="58">
        <v>0.47471371645310256</v>
      </c>
      <c r="F7" s="58">
        <v>0.47471371645310256</v>
      </c>
      <c r="G7" s="58">
        <v>1.2305886275768757E-5</v>
      </c>
      <c r="H7" s="58">
        <v>1.139711914726755E-5</v>
      </c>
      <c r="I7" s="58">
        <v>9.0876709707745995E-7</v>
      </c>
    </row>
    <row r="8" spans="1:9" x14ac:dyDescent="0.25">
      <c r="A8" s="65"/>
      <c r="B8" s="65"/>
      <c r="C8" s="65"/>
      <c r="D8" s="57" t="s">
        <v>12</v>
      </c>
      <c r="E8" s="58">
        <v>0.88365857644316215</v>
      </c>
      <c r="F8" s="58">
        <v>0.88365857644316215</v>
      </c>
      <c r="G8" s="58">
        <v>3.420402188401113E-5</v>
      </c>
      <c r="H8" s="58">
        <v>3.2153540642818812E-5</v>
      </c>
      <c r="I8" s="58">
        <v>2.0504813501063124E-6</v>
      </c>
    </row>
    <row r="9" spans="1:9" x14ac:dyDescent="0.25">
      <c r="A9" s="65"/>
      <c r="B9" s="65" t="s">
        <v>149</v>
      </c>
      <c r="C9" s="65" t="s">
        <v>9</v>
      </c>
      <c r="D9" s="57" t="s">
        <v>10</v>
      </c>
      <c r="E9" s="60">
        <v>4.0036508532597486</v>
      </c>
      <c r="F9" s="58">
        <v>3.1480761503713626</v>
      </c>
      <c r="G9" s="58">
        <v>2.4787920921233366E-4</v>
      </c>
      <c r="H9" s="58">
        <v>2.4104320546805948E-4</v>
      </c>
      <c r="I9" s="58">
        <v>1.3401857251079073E-5</v>
      </c>
    </row>
    <row r="10" spans="1:9" x14ac:dyDescent="0.25">
      <c r="A10" s="65"/>
      <c r="B10" s="65"/>
      <c r="C10" s="65"/>
      <c r="D10" s="57" t="s">
        <v>11</v>
      </c>
      <c r="E10" s="58">
        <v>0.53140167264463312</v>
      </c>
      <c r="F10" s="58">
        <v>0.41784186314797195</v>
      </c>
      <c r="G10" s="58">
        <v>1.0414380424028829E-5</v>
      </c>
      <c r="H10" s="58">
        <v>9.9667177413032917E-6</v>
      </c>
      <c r="I10" s="58">
        <v>9.5582539772984354E-7</v>
      </c>
    </row>
    <row r="11" spans="1:9" x14ac:dyDescent="0.25">
      <c r="A11" s="65"/>
      <c r="B11" s="65"/>
      <c r="C11" s="65"/>
      <c r="D11" s="57" t="s">
        <v>12</v>
      </c>
      <c r="E11" s="58">
        <v>1.0268780569532665</v>
      </c>
      <c r="F11" s="58">
        <v>0.80743562286462001</v>
      </c>
      <c r="G11" s="58">
        <v>3.1656698330762672E-5</v>
      </c>
      <c r="H11" s="58">
        <v>3.0588953930887304E-5</v>
      </c>
      <c r="I11" s="58">
        <v>2.156374234728839E-6</v>
      </c>
    </row>
    <row r="12" spans="1:9" x14ac:dyDescent="0.25">
      <c r="A12" s="65"/>
      <c r="B12" s="65"/>
      <c r="C12" s="65" t="s">
        <v>0</v>
      </c>
      <c r="D12" s="57" t="s">
        <v>10</v>
      </c>
      <c r="E12" s="58">
        <v>2.7271551153709828</v>
      </c>
      <c r="F12" s="58">
        <v>2.1443658030451247</v>
      </c>
      <c r="G12" s="58">
        <v>1.7432128881198267E-4</v>
      </c>
      <c r="H12" s="58">
        <v>1.6442890345532804E-4</v>
      </c>
      <c r="I12" s="58">
        <v>9.892385607860175E-6</v>
      </c>
    </row>
    <row r="13" spans="1:9" x14ac:dyDescent="0.25">
      <c r="A13" s="65"/>
      <c r="B13" s="65"/>
      <c r="C13" s="65"/>
      <c r="D13" s="57" t="s">
        <v>11</v>
      </c>
      <c r="E13" s="58">
        <v>0.47448095801786233</v>
      </c>
      <c r="F13" s="58">
        <v>0.37308502726336051</v>
      </c>
      <c r="G13" s="58">
        <v>9.6931041844448019E-6</v>
      </c>
      <c r="H13" s="58">
        <v>8.9859704727247371E-6</v>
      </c>
      <c r="I13" s="58">
        <v>7.0713368364488226E-7</v>
      </c>
    </row>
    <row r="14" spans="1:9" x14ac:dyDescent="0.25">
      <c r="A14" s="65"/>
      <c r="B14" s="65"/>
      <c r="C14" s="65"/>
      <c r="D14" s="57" t="s">
        <v>12</v>
      </c>
      <c r="E14" s="58">
        <v>0.88475020380305713</v>
      </c>
      <c r="F14" s="58">
        <v>0.69568029723692626</v>
      </c>
      <c r="G14" s="58">
        <v>2.6992580529334031E-5</v>
      </c>
      <c r="H14" s="58">
        <v>2.5395458550402693E-5</v>
      </c>
      <c r="I14" s="58">
        <v>1.5971220663309171E-6</v>
      </c>
    </row>
    <row r="15" spans="1:9" x14ac:dyDescent="0.25">
      <c r="A15" s="57"/>
      <c r="B15" s="57"/>
      <c r="C15" s="57"/>
      <c r="D15" s="59" t="s">
        <v>13</v>
      </c>
      <c r="E15" s="58">
        <v>4.0036508532597486</v>
      </c>
      <c r="F15" s="58">
        <v>3.4166193363549815</v>
      </c>
      <c r="G15" s="58">
        <v>2.7420604292212124E-4</v>
      </c>
      <c r="H15" s="58">
        <v>2.6447157388777292E-4</v>
      </c>
      <c r="I15" s="58">
        <v>1.6328456661241936E-5</v>
      </c>
    </row>
    <row r="16" spans="1:9" x14ac:dyDescent="0.25">
      <c r="A16" s="65" t="s">
        <v>18</v>
      </c>
      <c r="B16" s="65" t="s">
        <v>150</v>
      </c>
      <c r="C16" s="65" t="s">
        <v>9</v>
      </c>
      <c r="D16" s="57" t="s">
        <v>10</v>
      </c>
      <c r="E16" s="58">
        <v>2.2417493381588547</v>
      </c>
      <c r="F16" s="58">
        <v>2.2417493381588547</v>
      </c>
      <c r="G16" s="58">
        <v>2.6670184665682071E-4</v>
      </c>
      <c r="H16" s="58">
        <v>2.5718579121394419E-4</v>
      </c>
      <c r="I16" s="58">
        <v>1.630986976342639E-5</v>
      </c>
    </row>
    <row r="17" spans="1:9" x14ac:dyDescent="0.25">
      <c r="A17" s="65"/>
      <c r="B17" s="65"/>
      <c r="C17" s="65"/>
      <c r="D17" s="57" t="s">
        <v>11</v>
      </c>
      <c r="E17" s="58">
        <v>0.41367763555586035</v>
      </c>
      <c r="F17" s="58">
        <v>0.41367763555586035</v>
      </c>
      <c r="G17" s="58">
        <v>1.1301457870228854E-5</v>
      </c>
      <c r="H17" s="58">
        <v>1.0649557686043142E-5</v>
      </c>
      <c r="I17" s="58">
        <v>1.1201036844555431E-6</v>
      </c>
    </row>
    <row r="18" spans="1:9" x14ac:dyDescent="0.25">
      <c r="A18" s="65"/>
      <c r="B18" s="65"/>
      <c r="C18" s="65"/>
      <c r="D18" s="57" t="s">
        <v>12</v>
      </c>
      <c r="E18" s="58">
        <v>0.75074810402218284</v>
      </c>
      <c r="F18" s="58">
        <v>0.75074810402218284</v>
      </c>
      <c r="G18" s="58">
        <v>3.41828650388534E-5</v>
      </c>
      <c r="H18" s="58">
        <v>3.2636511344825028E-5</v>
      </c>
      <c r="I18" s="58">
        <v>2.5765685054520259E-6</v>
      </c>
    </row>
    <row r="19" spans="1:9" x14ac:dyDescent="0.25">
      <c r="A19" s="65"/>
      <c r="B19" s="65"/>
      <c r="C19" s="65" t="s">
        <v>0</v>
      </c>
      <c r="D19" s="57" t="s">
        <v>10</v>
      </c>
      <c r="E19" s="58">
        <v>1.9588546089557854</v>
      </c>
      <c r="F19" s="58">
        <v>1.9588546089557854</v>
      </c>
      <c r="G19" s="58">
        <v>2.1544174330328234E-4</v>
      </c>
      <c r="H19" s="58">
        <v>2.0290256536237514E-4</v>
      </c>
      <c r="I19" s="58">
        <v>1.2539178290196395E-5</v>
      </c>
    </row>
    <row r="20" spans="1:9" x14ac:dyDescent="0.25">
      <c r="A20" s="65"/>
      <c r="B20" s="65"/>
      <c r="C20" s="65"/>
      <c r="D20" s="57" t="s">
        <v>11</v>
      </c>
      <c r="E20" s="58">
        <v>0.34595572630366755</v>
      </c>
      <c r="F20" s="58">
        <v>0.34595572630366755</v>
      </c>
      <c r="G20" s="58">
        <v>9.9938346695403056E-6</v>
      </c>
      <c r="H20" s="58">
        <v>9.1146638342072995E-6</v>
      </c>
      <c r="I20" s="58">
        <v>8.7917084916821811E-7</v>
      </c>
    </row>
    <row r="21" spans="1:9" x14ac:dyDescent="0.25">
      <c r="A21" s="65"/>
      <c r="B21" s="65"/>
      <c r="C21" s="65"/>
      <c r="D21" s="57" t="s">
        <v>12</v>
      </c>
      <c r="E21" s="58">
        <v>0.6462886255239978</v>
      </c>
      <c r="F21" s="58">
        <v>0.6462886255239978</v>
      </c>
      <c r="G21" s="58">
        <v>3.0376836882431791E-5</v>
      </c>
      <c r="H21" s="58">
        <v>2.8353088394512346E-5</v>
      </c>
      <c r="I21" s="58">
        <v>2.0237484542017853E-6</v>
      </c>
    </row>
    <row r="22" spans="1:9" x14ac:dyDescent="0.25">
      <c r="A22" s="65"/>
      <c r="B22" s="65" t="s">
        <v>151</v>
      </c>
      <c r="C22" s="65" t="s">
        <v>9</v>
      </c>
      <c r="D22" s="57" t="s">
        <v>10</v>
      </c>
      <c r="E22" s="58">
        <v>2.5236901884231395</v>
      </c>
      <c r="F22" s="58">
        <v>1.9843810522669632</v>
      </c>
      <c r="G22" s="58">
        <v>2.3866884514268184E-4</v>
      </c>
      <c r="H22" s="58">
        <v>2.3182404593658743E-4</v>
      </c>
      <c r="I22" s="58">
        <v>1.3144720979568932E-5</v>
      </c>
    </row>
    <row r="23" spans="1:9" x14ac:dyDescent="0.25">
      <c r="A23" s="65"/>
      <c r="B23" s="65"/>
      <c r="C23" s="65"/>
      <c r="D23" s="57" t="s">
        <v>11</v>
      </c>
      <c r="E23" s="58">
        <v>0.47487231745836261</v>
      </c>
      <c r="F23" s="58">
        <v>0.37339275372753444</v>
      </c>
      <c r="G23" s="58">
        <v>9.5470066349101339E-6</v>
      </c>
      <c r="H23" s="58">
        <v>9.1201060750375772E-6</v>
      </c>
      <c r="I23" s="58">
        <v>9.1416761876846559E-7</v>
      </c>
    </row>
    <row r="24" spans="1:9" x14ac:dyDescent="0.25">
      <c r="A24" s="65"/>
      <c r="B24" s="65"/>
      <c r="C24" s="65"/>
      <c r="D24" s="57" t="s">
        <v>12</v>
      </c>
      <c r="E24" s="58">
        <v>0.83890610058104775</v>
      </c>
      <c r="F24" s="58">
        <v>0.65963301607331892</v>
      </c>
      <c r="G24" s="58">
        <v>2.8893964255730773E-5</v>
      </c>
      <c r="H24" s="58">
        <v>2.7804776805979113E-5</v>
      </c>
      <c r="I24" s="58">
        <v>2.1187842037315217E-6</v>
      </c>
    </row>
    <row r="25" spans="1:9" x14ac:dyDescent="0.25">
      <c r="A25" s="65"/>
      <c r="B25" s="65"/>
      <c r="C25" s="65" t="s">
        <v>0</v>
      </c>
      <c r="D25" s="57" t="s">
        <v>10</v>
      </c>
      <c r="E25" s="58">
        <v>1.9666339393510883</v>
      </c>
      <c r="F25" s="58">
        <v>1.5463669605308552</v>
      </c>
      <c r="G25" s="58">
        <v>1.7085422858454855E-4</v>
      </c>
      <c r="H25" s="58">
        <v>1.6108819215099004E-4</v>
      </c>
      <c r="I25" s="58">
        <v>9.7660366054805259E-6</v>
      </c>
    </row>
    <row r="26" spans="1:9" x14ac:dyDescent="0.25">
      <c r="A26" s="65"/>
      <c r="B26" s="65"/>
      <c r="C26" s="65"/>
      <c r="D26" s="57" t="s">
        <v>11</v>
      </c>
      <c r="E26" s="58">
        <v>0.34888879938338202</v>
      </c>
      <c r="F26" s="58">
        <v>0.27433174088501555</v>
      </c>
      <c r="G26" s="58">
        <v>7.9001640899671124E-6</v>
      </c>
      <c r="H26" s="58">
        <v>7.2166218122301605E-6</v>
      </c>
      <c r="I26" s="58">
        <v>6.8354228198854723E-7</v>
      </c>
    </row>
    <row r="27" spans="1:9" x14ac:dyDescent="0.25">
      <c r="A27" s="65"/>
      <c r="B27" s="65"/>
      <c r="C27" s="65"/>
      <c r="D27" s="57" t="s">
        <v>12</v>
      </c>
      <c r="E27" s="58">
        <v>0.64945413376132199</v>
      </c>
      <c r="F27" s="58">
        <v>0.5106666750397223</v>
      </c>
      <c r="G27" s="58">
        <v>2.3992939784295099E-5</v>
      </c>
      <c r="H27" s="58">
        <v>2.241693672620179E-5</v>
      </c>
      <c r="I27" s="58">
        <v>1.5760030296784644E-6</v>
      </c>
    </row>
    <row r="28" spans="1:9" x14ac:dyDescent="0.25">
      <c r="A28" s="57"/>
      <c r="B28" s="57"/>
      <c r="C28" s="57"/>
      <c r="D28" s="59" t="s">
        <v>13</v>
      </c>
      <c r="E28" s="58">
        <v>4.0036508532597486</v>
      </c>
      <c r="F28" s="58">
        <v>3.4166193363549815</v>
      </c>
      <c r="G28" s="58">
        <v>2.7420604292212124E-4</v>
      </c>
      <c r="H28" s="58">
        <v>2.6447157388777292E-4</v>
      </c>
      <c r="I28" s="58">
        <v>1.6328456661241936E-5</v>
      </c>
    </row>
    <row r="29" spans="1:9" x14ac:dyDescent="0.25">
      <c r="A29" s="65" t="s">
        <v>18</v>
      </c>
      <c r="B29" s="65" t="s">
        <v>152</v>
      </c>
      <c r="C29" s="65" t="s">
        <v>9</v>
      </c>
      <c r="D29" s="57" t="s">
        <v>10</v>
      </c>
      <c r="E29" s="58">
        <v>3.3628549413126421</v>
      </c>
      <c r="F29" s="58">
        <v>3.3628549413126421</v>
      </c>
      <c r="G29" s="58">
        <v>4.5904981775181012E-6</v>
      </c>
      <c r="H29" s="58">
        <v>4.5819550357004369E-6</v>
      </c>
      <c r="I29" s="58">
        <v>1.3214018781923033E-8</v>
      </c>
    </row>
    <row r="30" spans="1:9" x14ac:dyDescent="0.25">
      <c r="A30" s="65"/>
      <c r="B30" s="65"/>
      <c r="C30" s="65"/>
      <c r="D30" s="57" t="s">
        <v>11</v>
      </c>
      <c r="E30" s="58">
        <v>0.49819275911278132</v>
      </c>
      <c r="F30" s="58">
        <v>0.49819275911278132</v>
      </c>
      <c r="G30" s="58">
        <v>5.9466006192593699E-7</v>
      </c>
      <c r="H30" s="58">
        <v>5.933093064555632E-7</v>
      </c>
      <c r="I30" s="58">
        <v>1.3325459786817067E-9</v>
      </c>
    </row>
    <row r="31" spans="1:9" x14ac:dyDescent="0.25">
      <c r="A31" s="65"/>
      <c r="B31" s="65"/>
      <c r="C31" s="65"/>
      <c r="D31" s="57" t="s">
        <v>12</v>
      </c>
      <c r="E31" s="58">
        <v>0.93626175407475509</v>
      </c>
      <c r="F31" s="58">
        <v>0.93626175407475509</v>
      </c>
      <c r="G31" s="58">
        <v>1.1593832655015369E-6</v>
      </c>
      <c r="H31" s="58">
        <v>1.1574289428404211E-6</v>
      </c>
      <c r="I31" s="58">
        <v>2.5344043621258217E-9</v>
      </c>
    </row>
    <row r="32" spans="1:9" x14ac:dyDescent="0.25">
      <c r="A32" s="65"/>
      <c r="B32" s="65"/>
      <c r="C32" s="65" t="s">
        <v>0</v>
      </c>
      <c r="D32" s="57" t="s">
        <v>10</v>
      </c>
      <c r="E32" s="58">
        <v>2.6570088229762812</v>
      </c>
      <c r="F32" s="58">
        <v>2.6570088229762812</v>
      </c>
      <c r="G32" s="58">
        <v>3.7005189174629394E-6</v>
      </c>
      <c r="H32" s="58">
        <v>3.6899818377075968E-6</v>
      </c>
      <c r="I32" s="58">
        <v>1.0537086676799139E-8</v>
      </c>
    </row>
    <row r="33" spans="1:9" x14ac:dyDescent="0.25">
      <c r="A33" s="65"/>
      <c r="B33" s="65"/>
      <c r="C33" s="65"/>
      <c r="D33" s="57" t="s">
        <v>11</v>
      </c>
      <c r="E33" s="58">
        <v>0.47283880435885917</v>
      </c>
      <c r="F33" s="58">
        <v>0.47283880435885917</v>
      </c>
      <c r="G33" s="58">
        <v>5.651362369463078E-7</v>
      </c>
      <c r="H33" s="58">
        <v>5.640795271661473E-7</v>
      </c>
      <c r="I33" s="58">
        <v>1.0567096585912458E-9</v>
      </c>
    </row>
    <row r="34" spans="1:9" x14ac:dyDescent="0.25">
      <c r="A34" s="65"/>
      <c r="B34" s="65"/>
      <c r="C34" s="65"/>
      <c r="D34" s="57" t="s">
        <v>12</v>
      </c>
      <c r="E34" s="58">
        <v>0.87348584153165121</v>
      </c>
      <c r="F34" s="58">
        <v>0.87348584153165121</v>
      </c>
      <c r="G34" s="58">
        <v>1.0884587268913165E-6</v>
      </c>
      <c r="H34" s="58">
        <v>1.0864451141807817E-6</v>
      </c>
      <c r="I34" s="58">
        <v>2.013612854104472E-9</v>
      </c>
    </row>
    <row r="35" spans="1:9" x14ac:dyDescent="0.25">
      <c r="A35" s="65"/>
      <c r="B35" s="65" t="s">
        <v>153</v>
      </c>
      <c r="C35" s="65" t="s">
        <v>9</v>
      </c>
      <c r="D35" s="57" t="s">
        <v>10</v>
      </c>
      <c r="E35" s="58">
        <v>3.9384902566543594</v>
      </c>
      <c r="F35" s="58">
        <v>3.0968402839994513</v>
      </c>
      <c r="G35" s="58">
        <v>4.2445866384180929E-6</v>
      </c>
      <c r="H35" s="58">
        <v>4.2388937703648004E-6</v>
      </c>
      <c r="I35" s="58">
        <v>1.0944926741417494E-8</v>
      </c>
    </row>
    <row r="36" spans="1:9" x14ac:dyDescent="0.25">
      <c r="A36" s="65"/>
      <c r="B36" s="65"/>
      <c r="C36" s="65"/>
      <c r="D36" s="57" t="s">
        <v>11</v>
      </c>
      <c r="E36" s="58">
        <v>0.5300767670103268</v>
      </c>
      <c r="F36" s="58">
        <v>0.4168000880327779</v>
      </c>
      <c r="G36" s="58">
        <v>4.9728143261357052E-7</v>
      </c>
      <c r="H36" s="58">
        <v>4.9623854147467118E-7</v>
      </c>
      <c r="I36" s="58">
        <v>1.0897642972417533E-9</v>
      </c>
    </row>
    <row r="37" spans="1:9" x14ac:dyDescent="0.25">
      <c r="A37" s="65"/>
      <c r="B37" s="65"/>
      <c r="C37" s="65"/>
      <c r="D37" s="57" t="s">
        <v>12</v>
      </c>
      <c r="E37" s="58">
        <v>1.0181022418352967</v>
      </c>
      <c r="F37" s="58">
        <v>0.80053518741569962</v>
      </c>
      <c r="G37" s="58">
        <v>9.9651414824733784E-7</v>
      </c>
      <c r="H37" s="58">
        <v>9.9513064488865E-7</v>
      </c>
      <c r="I37" s="58">
        <v>2.0866396029504916E-9</v>
      </c>
    </row>
    <row r="38" spans="1:9" x14ac:dyDescent="0.25">
      <c r="A38" s="65"/>
      <c r="B38" s="65"/>
      <c r="C38" s="65" t="s">
        <v>0</v>
      </c>
      <c r="D38" s="57" t="s">
        <v>10</v>
      </c>
      <c r="E38" s="58">
        <v>2.6860795299419729</v>
      </c>
      <c r="F38" s="58">
        <v>2.1120680139543748</v>
      </c>
      <c r="G38" s="58">
        <v>2.9381266456960958E-6</v>
      </c>
      <c r="H38" s="58">
        <v>2.929925764075236E-6</v>
      </c>
      <c r="I38" s="58">
        <v>8.2008868106203493E-9</v>
      </c>
    </row>
    <row r="39" spans="1:9" x14ac:dyDescent="0.25">
      <c r="A39" s="65"/>
      <c r="B39" s="65"/>
      <c r="C39" s="65"/>
      <c r="D39" s="57" t="s">
        <v>11</v>
      </c>
      <c r="E39" s="58">
        <v>0.47279937057347038</v>
      </c>
      <c r="F39" s="58">
        <v>0.37176279275229024</v>
      </c>
      <c r="G39" s="58">
        <v>4.4424920888313387E-7</v>
      </c>
      <c r="H39" s="58">
        <v>4.4342673758041394E-7</v>
      </c>
      <c r="I39" s="58">
        <v>8.2247131113195975E-10</v>
      </c>
    </row>
    <row r="40" spans="1:9" x14ac:dyDescent="0.25">
      <c r="A40" s="65"/>
      <c r="B40" s="65"/>
      <c r="C40" s="65"/>
      <c r="D40" s="57" t="s">
        <v>12</v>
      </c>
      <c r="E40" s="58">
        <v>0.8749188823757339</v>
      </c>
      <c r="F40" s="58">
        <v>0.68794991573105879</v>
      </c>
      <c r="G40" s="58">
        <v>8.5689718632571282E-7</v>
      </c>
      <c r="H40" s="58">
        <v>8.5532957066463806E-7</v>
      </c>
      <c r="I40" s="58">
        <v>1.5676157522343613E-9</v>
      </c>
    </row>
    <row r="41" spans="1:9" x14ac:dyDescent="0.25">
      <c r="A41" s="57"/>
      <c r="B41" s="57"/>
      <c r="C41" s="57"/>
      <c r="D41" s="59" t="s">
        <v>13</v>
      </c>
      <c r="E41" s="58">
        <v>4.0036508532597486</v>
      </c>
      <c r="F41" s="58">
        <v>3.4166193363549815</v>
      </c>
      <c r="G41" s="58">
        <v>2.7420604292212124E-4</v>
      </c>
      <c r="H41" s="58">
        <v>2.6447157388777292E-4</v>
      </c>
      <c r="I41" s="58">
        <v>1.6328456661241936E-5</v>
      </c>
    </row>
    <row r="42" spans="1:9" x14ac:dyDescent="0.25">
      <c r="A42" s="65" t="s">
        <v>18</v>
      </c>
      <c r="B42" s="65" t="s">
        <v>154</v>
      </c>
      <c r="C42" s="65" t="s">
        <v>9</v>
      </c>
      <c r="D42" s="57" t="s">
        <v>10</v>
      </c>
      <c r="E42" s="58">
        <v>2.2266918612064726</v>
      </c>
      <c r="F42" s="58">
        <v>2.2266918612064726</v>
      </c>
      <c r="G42" s="58">
        <v>3.1943869867028585E-6</v>
      </c>
      <c r="H42" s="58">
        <v>3.1860527894818301E-6</v>
      </c>
      <c r="I42" s="58">
        <v>1.3189585636486728E-8</v>
      </c>
    </row>
    <row r="43" spans="1:9" x14ac:dyDescent="0.25">
      <c r="A43" s="65"/>
      <c r="B43" s="65"/>
      <c r="C43" s="65"/>
      <c r="D43" s="57" t="s">
        <v>11</v>
      </c>
      <c r="E43" s="58">
        <v>0.37509378417904771</v>
      </c>
      <c r="F43" s="58">
        <v>0.37509378417904771</v>
      </c>
      <c r="G43" s="58">
        <v>4.5203188389322515E-7</v>
      </c>
      <c r="H43" s="58">
        <v>4.5121853665147593E-7</v>
      </c>
      <c r="I43" s="58">
        <v>1.3139051790553545E-9</v>
      </c>
    </row>
    <row r="44" spans="1:9" x14ac:dyDescent="0.25">
      <c r="A44" s="65"/>
      <c r="B44" s="65"/>
      <c r="C44" s="65"/>
      <c r="D44" s="57" t="s">
        <v>12</v>
      </c>
      <c r="E44" s="58">
        <v>0.70829646050624329</v>
      </c>
      <c r="F44" s="58">
        <v>0.70829646050624329</v>
      </c>
      <c r="G44" s="58">
        <v>8.9623799752944554E-7</v>
      </c>
      <c r="H44" s="58">
        <v>8.9465953328405816E-7</v>
      </c>
      <c r="I44" s="58">
        <v>2.4905681853594121E-9</v>
      </c>
    </row>
    <row r="45" spans="1:9" x14ac:dyDescent="0.25">
      <c r="A45" s="65"/>
      <c r="B45" s="65"/>
      <c r="C45" s="65" t="s">
        <v>0</v>
      </c>
      <c r="D45" s="57" t="s">
        <v>10</v>
      </c>
      <c r="E45" s="58">
        <v>1.9424096515021807</v>
      </c>
      <c r="F45" s="58">
        <v>1.9424096515021807</v>
      </c>
      <c r="G45" s="58">
        <v>2.8342032062631624E-6</v>
      </c>
      <c r="H45" s="58">
        <v>2.823769836992016E-6</v>
      </c>
      <c r="I45" s="58">
        <v>1.0433376616427651E-8</v>
      </c>
    </row>
    <row r="46" spans="1:9" x14ac:dyDescent="0.25">
      <c r="A46" s="65"/>
      <c r="B46" s="65"/>
      <c r="C46" s="65"/>
      <c r="D46" s="57" t="s">
        <v>11</v>
      </c>
      <c r="E46" s="58">
        <v>0.32396131993463756</v>
      </c>
      <c r="F46" s="58">
        <v>0.32396131993463756</v>
      </c>
      <c r="G46" s="58">
        <v>3.9231455198990881E-7</v>
      </c>
      <c r="H46" s="58">
        <v>3.9129721661074885E-7</v>
      </c>
      <c r="I46" s="58">
        <v>1.0173350743629479E-9</v>
      </c>
    </row>
    <row r="47" spans="1:9" x14ac:dyDescent="0.25">
      <c r="A47" s="65"/>
      <c r="B47" s="65"/>
      <c r="C47" s="65"/>
      <c r="D47" s="57" t="s">
        <v>12</v>
      </c>
      <c r="E47" s="58">
        <v>0.62077675520180031</v>
      </c>
      <c r="F47" s="58">
        <v>0.62077675520180031</v>
      </c>
      <c r="G47" s="58">
        <v>7.952525766724791E-7</v>
      </c>
      <c r="H47" s="58">
        <v>7.9327070065728127E-7</v>
      </c>
      <c r="I47" s="58">
        <v>1.9818762414164343E-9</v>
      </c>
    </row>
    <row r="48" spans="1:9" x14ac:dyDescent="0.25">
      <c r="A48" s="65"/>
      <c r="B48" s="65" t="s">
        <v>155</v>
      </c>
      <c r="C48" s="65" t="s">
        <v>9</v>
      </c>
      <c r="D48" s="57" t="s">
        <v>10</v>
      </c>
      <c r="E48" s="58">
        <v>2.5081603616767532</v>
      </c>
      <c r="F48" s="58">
        <v>1.9721699282225409</v>
      </c>
      <c r="G48" s="58">
        <v>2.8669842378118711E-6</v>
      </c>
      <c r="H48" s="58">
        <v>2.8614051557865874E-6</v>
      </c>
      <c r="I48" s="58">
        <v>1.0786751979727785E-8</v>
      </c>
    </row>
    <row r="49" spans="1:9" x14ac:dyDescent="0.25">
      <c r="A49" s="65"/>
      <c r="B49" s="65"/>
      <c r="C49" s="65"/>
      <c r="D49" s="57" t="s">
        <v>11</v>
      </c>
      <c r="E49" s="58">
        <v>0.42457377994059758</v>
      </c>
      <c r="F49" s="58">
        <v>0.33384294477520965</v>
      </c>
      <c r="G49" s="58">
        <v>4.0170247062251608E-7</v>
      </c>
      <c r="H49" s="58">
        <v>4.0109833993764326E-7</v>
      </c>
      <c r="I49" s="58">
        <v>1.0617447127021153E-9</v>
      </c>
    </row>
    <row r="50" spans="1:9" x14ac:dyDescent="0.25">
      <c r="A50" s="65"/>
      <c r="B50" s="65"/>
      <c r="C50" s="65"/>
      <c r="D50" s="57" t="s">
        <v>12</v>
      </c>
      <c r="E50" s="58">
        <v>0.78332179731990381</v>
      </c>
      <c r="F50" s="58">
        <v>0.61592700227619923</v>
      </c>
      <c r="G50" s="58">
        <v>7.7916815441961259E-7</v>
      </c>
      <c r="H50" s="58">
        <v>7.7810192670878278E-7</v>
      </c>
      <c r="I50" s="58">
        <v>2.051375128027872E-9</v>
      </c>
    </row>
    <row r="51" spans="1:9" x14ac:dyDescent="0.25">
      <c r="A51" s="65"/>
      <c r="B51" s="65"/>
      <c r="C51" s="65" t="s">
        <v>0</v>
      </c>
      <c r="D51" s="57" t="s">
        <v>10</v>
      </c>
      <c r="E51" s="58">
        <v>1.9502996960015435</v>
      </c>
      <c r="F51" s="58">
        <v>1.5335233226094318</v>
      </c>
      <c r="G51" s="58">
        <v>2.2362282805288319E-6</v>
      </c>
      <c r="H51" s="58">
        <v>2.2281097506000939E-6</v>
      </c>
      <c r="I51" s="58">
        <v>8.1185352388379749E-9</v>
      </c>
    </row>
    <row r="52" spans="1:9" x14ac:dyDescent="0.25">
      <c r="A52" s="65"/>
      <c r="B52" s="65"/>
      <c r="C52" s="65"/>
      <c r="D52" s="57" t="s">
        <v>11</v>
      </c>
      <c r="E52" s="58">
        <v>0.32582703201270669</v>
      </c>
      <c r="F52" s="58">
        <v>0.25619824160999116</v>
      </c>
      <c r="G52" s="58">
        <v>3.1017729333308265E-7</v>
      </c>
      <c r="H52" s="58">
        <v>3.0938611317785424E-7</v>
      </c>
      <c r="I52" s="58">
        <v>7.9117991810719218E-10</v>
      </c>
    </row>
    <row r="53" spans="1:9" x14ac:dyDescent="0.25">
      <c r="A53" s="65"/>
      <c r="B53" s="65"/>
      <c r="C53" s="65"/>
      <c r="D53" s="57" t="s">
        <v>12</v>
      </c>
      <c r="E53" s="58">
        <v>0.6230099185155884</v>
      </c>
      <c r="F53" s="58">
        <v>0.48987355236705227</v>
      </c>
      <c r="G53" s="58">
        <v>6.2720897371166146E-7</v>
      </c>
      <c r="H53" s="58">
        <v>6.2566634178645281E-7</v>
      </c>
      <c r="I53" s="58">
        <v>1.5426320453766296E-9</v>
      </c>
    </row>
    <row r="54" spans="1:9" x14ac:dyDescent="0.25">
      <c r="A54"/>
      <c r="B54"/>
      <c r="C54"/>
      <c r="D54" s="59" t="s">
        <v>13</v>
      </c>
      <c r="E54" s="58">
        <v>4.0036508532597486</v>
      </c>
      <c r="F54" s="58">
        <v>3.4166193363549815</v>
      </c>
      <c r="G54" s="58">
        <v>2.7420604292212124E-4</v>
      </c>
      <c r="H54" s="58">
        <v>2.6447157388777292E-4</v>
      </c>
      <c r="I54" s="58">
        <v>1.6328456661241936E-5</v>
      </c>
    </row>
    <row r="55" spans="1:9" x14ac:dyDescent="0.25">
      <c r="A55" s="54"/>
      <c r="B55" s="54"/>
      <c r="C55" s="54"/>
      <c r="D55" s="54"/>
      <c r="E55" s="55"/>
      <c r="F55" s="55"/>
      <c r="G55" s="56"/>
      <c r="H55" s="56"/>
      <c r="I55" s="56"/>
    </row>
    <row r="56" spans="1:9" x14ac:dyDescent="0.25">
      <c r="A56" s="54"/>
      <c r="B56" s="54"/>
      <c r="C56" s="54"/>
      <c r="D56" s="54"/>
      <c r="E56" s="55"/>
      <c r="F56" s="55"/>
      <c r="G56" s="56"/>
      <c r="H56" s="56"/>
      <c r="I56" s="56"/>
    </row>
    <row r="57" spans="1:9" x14ac:dyDescent="0.25">
      <c r="A57" s="54"/>
      <c r="B57" s="54"/>
      <c r="C57" s="54"/>
      <c r="D57" s="54"/>
      <c r="E57" s="55"/>
      <c r="F57" s="55"/>
      <c r="G57" s="56"/>
      <c r="H57" s="56"/>
      <c r="I57" s="56"/>
    </row>
    <row r="58" spans="1:9" x14ac:dyDescent="0.25">
      <c r="A58" s="54"/>
      <c r="B58" s="54"/>
      <c r="C58" s="54"/>
      <c r="D58" s="54"/>
      <c r="E58" s="55"/>
      <c r="F58" s="55"/>
      <c r="G58" s="56"/>
      <c r="H58" s="56"/>
      <c r="I58" s="56"/>
    </row>
    <row r="59" spans="1:9" x14ac:dyDescent="0.25">
      <c r="A59" s="54"/>
      <c r="B59" s="54"/>
      <c r="C59" s="54"/>
      <c r="D59" s="54"/>
      <c r="E59" s="55"/>
      <c r="F59" s="55"/>
      <c r="G59" s="56"/>
      <c r="H59" s="56"/>
      <c r="I59" s="56"/>
    </row>
    <row r="60" spans="1:9" x14ac:dyDescent="0.25">
      <c r="A60" s="54"/>
      <c r="B60" s="54"/>
      <c r="C60" s="54"/>
      <c r="D60" s="54"/>
      <c r="E60" s="55"/>
      <c r="F60" s="55"/>
      <c r="G60" s="56"/>
      <c r="H60" s="56"/>
      <c r="I60" s="56"/>
    </row>
    <row r="61" spans="1:9" x14ac:dyDescent="0.25">
      <c r="A61" s="54"/>
      <c r="B61" s="54"/>
      <c r="C61" s="54"/>
      <c r="D61" s="54"/>
      <c r="E61" s="55"/>
      <c r="F61" s="55"/>
      <c r="G61" s="56"/>
      <c r="H61" s="56"/>
      <c r="I61" s="56"/>
    </row>
    <row r="62" spans="1:9" x14ac:dyDescent="0.25">
      <c r="A62" s="54"/>
      <c r="B62" s="54"/>
      <c r="C62" s="54"/>
      <c r="D62" s="54"/>
      <c r="E62" s="55"/>
      <c r="F62" s="55"/>
      <c r="G62" s="56"/>
      <c r="H62" s="56"/>
      <c r="I62" s="56"/>
    </row>
    <row r="63" spans="1:9" x14ac:dyDescent="0.25">
      <c r="A63" s="54"/>
      <c r="B63" s="54"/>
      <c r="C63" s="54"/>
      <c r="D63" s="54"/>
      <c r="E63" s="55"/>
      <c r="F63" s="55"/>
      <c r="G63" s="56"/>
      <c r="H63" s="56"/>
      <c r="I63" s="56"/>
    </row>
    <row r="64" spans="1:9" x14ac:dyDescent="0.25">
      <c r="A64" s="54"/>
      <c r="B64" s="54"/>
      <c r="C64" s="54"/>
      <c r="D64" s="54"/>
      <c r="E64" s="55"/>
      <c r="F64" s="55"/>
      <c r="G64" s="56"/>
      <c r="H64" s="56"/>
      <c r="I64" s="56"/>
    </row>
    <row r="65" spans="1:9" x14ac:dyDescent="0.25">
      <c r="A65" s="54"/>
      <c r="B65" s="54"/>
      <c r="C65" s="54"/>
      <c r="D65" s="54"/>
      <c r="E65" s="55"/>
      <c r="F65" s="55"/>
      <c r="G65" s="56"/>
      <c r="H65" s="56"/>
      <c r="I65" s="56"/>
    </row>
    <row r="66" spans="1:9" x14ac:dyDescent="0.25">
      <c r="A66" s="54"/>
      <c r="B66" s="54"/>
      <c r="C66" s="54"/>
      <c r="D66" s="54"/>
      <c r="E66" s="55"/>
      <c r="F66" s="55"/>
      <c r="G66" s="56"/>
      <c r="H66" s="56"/>
      <c r="I66" s="56"/>
    </row>
    <row r="67" spans="1:9" x14ac:dyDescent="0.25">
      <c r="A67" s="54"/>
      <c r="B67" s="54"/>
      <c r="C67" s="54"/>
      <c r="D67" s="54"/>
      <c r="E67" s="55"/>
      <c r="F67" s="55"/>
      <c r="G67" s="56"/>
      <c r="H67" s="56"/>
      <c r="I67" s="56"/>
    </row>
    <row r="68" spans="1:9" x14ac:dyDescent="0.25">
      <c r="A68" s="54"/>
      <c r="B68" s="54"/>
      <c r="C68" s="54"/>
      <c r="D68" s="54"/>
      <c r="E68" s="55"/>
      <c r="F68" s="55"/>
      <c r="G68" s="56"/>
      <c r="H68" s="56"/>
      <c r="I68" s="56"/>
    </row>
    <row r="69" spans="1:9" x14ac:dyDescent="0.25">
      <c r="A69" s="54"/>
      <c r="B69" s="54"/>
      <c r="C69" s="54"/>
      <c r="D69" s="54"/>
      <c r="E69" s="55"/>
      <c r="F69" s="55"/>
      <c r="G69" s="56"/>
      <c r="H69" s="56"/>
      <c r="I69" s="56"/>
    </row>
    <row r="70" spans="1:9" x14ac:dyDescent="0.25">
      <c r="A70" s="54"/>
      <c r="B70" s="54"/>
      <c r="C70" s="54"/>
      <c r="D70" s="54"/>
      <c r="E70" s="55"/>
      <c r="F70" s="55"/>
      <c r="G70" s="56"/>
      <c r="H70" s="56"/>
      <c r="I70" s="56"/>
    </row>
    <row r="71" spans="1:9" x14ac:dyDescent="0.25">
      <c r="A71" s="54"/>
      <c r="B71" s="54"/>
      <c r="C71" s="54"/>
      <c r="D71" s="54"/>
      <c r="E71" s="55"/>
      <c r="F71" s="55"/>
      <c r="G71" s="56"/>
      <c r="H71" s="56"/>
      <c r="I71" s="56"/>
    </row>
    <row r="72" spans="1:9" x14ac:dyDescent="0.25">
      <c r="A72" s="54"/>
      <c r="B72" s="54"/>
      <c r="C72" s="54"/>
      <c r="D72" s="54"/>
      <c r="E72" s="55"/>
      <c r="F72" s="55"/>
      <c r="G72" s="56"/>
      <c r="H72" s="56"/>
      <c r="I72" s="56"/>
    </row>
    <row r="73" spans="1:9" x14ac:dyDescent="0.25">
      <c r="A73" s="54"/>
      <c r="B73" s="54"/>
      <c r="C73" s="54"/>
      <c r="D73" s="54"/>
      <c r="E73" s="55"/>
      <c r="F73" s="55"/>
      <c r="G73" s="56"/>
      <c r="H73" s="56"/>
      <c r="I73" s="56"/>
    </row>
    <row r="74" spans="1:9" x14ac:dyDescent="0.25">
      <c r="A74" s="54"/>
      <c r="B74" s="54"/>
      <c r="C74" s="54"/>
      <c r="D74" s="54"/>
      <c r="E74" s="55"/>
      <c r="F74" s="55"/>
      <c r="G74" s="56"/>
      <c r="H74" s="56"/>
      <c r="I74" s="56"/>
    </row>
    <row r="75" spans="1:9" x14ac:dyDescent="0.25">
      <c r="A75" s="54"/>
      <c r="B75" s="54"/>
      <c r="C75" s="54"/>
      <c r="D75" s="54"/>
      <c r="E75" s="55"/>
      <c r="F75" s="55"/>
      <c r="G75" s="56"/>
      <c r="H75" s="56"/>
      <c r="I75" s="56"/>
    </row>
    <row r="76" spans="1:9" x14ac:dyDescent="0.25">
      <c r="A76" s="54"/>
      <c r="B76" s="54"/>
      <c r="C76" s="54"/>
      <c r="D76" s="54"/>
      <c r="E76" s="55"/>
      <c r="F76" s="55"/>
      <c r="G76" s="56"/>
      <c r="H76" s="56"/>
      <c r="I76" s="56"/>
    </row>
    <row r="77" spans="1:9" x14ac:dyDescent="0.25">
      <c r="A77" s="54"/>
      <c r="B77" s="54"/>
      <c r="C77" s="54"/>
      <c r="D77" s="54"/>
      <c r="E77" s="55"/>
      <c r="F77" s="55"/>
      <c r="G77" s="56"/>
      <c r="H77" s="56"/>
      <c r="I77" s="56"/>
    </row>
    <row r="78" spans="1:9" x14ac:dyDescent="0.25">
      <c r="A78" s="54"/>
      <c r="B78" s="54"/>
      <c r="C78" s="54"/>
      <c r="D78" s="54"/>
      <c r="E78" s="55"/>
      <c r="F78" s="55"/>
      <c r="G78" s="56"/>
      <c r="H78" s="56"/>
      <c r="I78" s="56"/>
    </row>
    <row r="79" spans="1:9" x14ac:dyDescent="0.25">
      <c r="A79" s="54"/>
      <c r="B79" s="54"/>
      <c r="C79" s="54"/>
      <c r="D79" s="54"/>
      <c r="E79" s="55"/>
      <c r="F79" s="55"/>
      <c r="G79" s="56"/>
      <c r="H79" s="56"/>
      <c r="I79" s="56"/>
    </row>
    <row r="80" spans="1:9" x14ac:dyDescent="0.25">
      <c r="A80" s="54"/>
      <c r="B80" s="54"/>
      <c r="C80" s="54"/>
      <c r="D80" s="54"/>
      <c r="E80" s="55"/>
      <c r="F80" s="55"/>
      <c r="G80" s="56"/>
      <c r="H80" s="56"/>
      <c r="I80" s="56"/>
    </row>
    <row r="81" spans="1:9" x14ac:dyDescent="0.25">
      <c r="A81" s="54"/>
      <c r="B81" s="54"/>
      <c r="C81" s="54"/>
      <c r="D81" s="54"/>
      <c r="E81" s="55"/>
      <c r="F81" s="55"/>
      <c r="G81" s="56"/>
      <c r="H81" s="56"/>
      <c r="I81" s="56"/>
    </row>
    <row r="82" spans="1:9" x14ac:dyDescent="0.25">
      <c r="A82" s="54"/>
      <c r="B82" s="54"/>
      <c r="C82" s="54"/>
      <c r="D82" s="54"/>
      <c r="E82" s="55"/>
      <c r="F82" s="55"/>
      <c r="G82" s="56"/>
      <c r="H82" s="56"/>
      <c r="I82" s="56"/>
    </row>
    <row r="83" spans="1:9" x14ac:dyDescent="0.25">
      <c r="A83" s="54"/>
      <c r="B83" s="54"/>
      <c r="C83" s="54"/>
      <c r="D83" s="54"/>
      <c r="E83" s="55"/>
      <c r="F83" s="55"/>
      <c r="G83" s="56"/>
      <c r="H83" s="56"/>
      <c r="I83" s="56"/>
    </row>
    <row r="84" spans="1:9" x14ac:dyDescent="0.25">
      <c r="A84" s="54"/>
      <c r="B84" s="54"/>
      <c r="C84" s="54"/>
      <c r="D84" s="54"/>
      <c r="E84" s="55"/>
      <c r="F84" s="55"/>
      <c r="G84" s="56"/>
      <c r="H84" s="56"/>
      <c r="I84" s="56"/>
    </row>
    <row r="85" spans="1:9" x14ac:dyDescent="0.25">
      <c r="A85" s="54"/>
      <c r="B85" s="54"/>
      <c r="C85" s="54"/>
      <c r="D85" s="54"/>
      <c r="E85" s="55"/>
      <c r="F85" s="55"/>
      <c r="G85" s="56"/>
      <c r="H85" s="56"/>
      <c r="I85" s="56"/>
    </row>
    <row r="86" spans="1:9" x14ac:dyDescent="0.25">
      <c r="A86" s="54"/>
      <c r="B86" s="54"/>
      <c r="C86" s="54"/>
      <c r="D86" s="54"/>
      <c r="E86" s="55"/>
      <c r="F86" s="55"/>
      <c r="G86" s="56"/>
      <c r="H86" s="56"/>
      <c r="I86" s="56"/>
    </row>
    <row r="87" spans="1:9" x14ac:dyDescent="0.25">
      <c r="A87" s="54"/>
      <c r="B87" s="54"/>
      <c r="C87" s="54"/>
      <c r="D87" s="54"/>
      <c r="E87" s="55"/>
      <c r="F87" s="55"/>
      <c r="G87" s="56"/>
      <c r="H87" s="56"/>
      <c r="I87" s="56"/>
    </row>
    <row r="88" spans="1:9" x14ac:dyDescent="0.25">
      <c r="A88" s="54"/>
      <c r="B88" s="54"/>
      <c r="C88" s="54"/>
      <c r="D88" s="54"/>
      <c r="E88" s="55"/>
      <c r="F88" s="55"/>
      <c r="G88" s="56"/>
      <c r="H88" s="56"/>
      <c r="I88" s="56"/>
    </row>
    <row r="89" spans="1:9" x14ac:dyDescent="0.25">
      <c r="A89" s="54"/>
      <c r="B89" s="54"/>
      <c r="C89" s="54"/>
      <c r="D89" s="54"/>
      <c r="E89" s="55"/>
      <c r="F89" s="55"/>
      <c r="G89" s="56"/>
      <c r="H89" s="56"/>
      <c r="I89" s="56"/>
    </row>
    <row r="90" spans="1:9" x14ac:dyDescent="0.25">
      <c r="A90" s="54"/>
      <c r="B90" s="54"/>
      <c r="C90" s="54"/>
      <c r="D90" s="54"/>
      <c r="E90" s="55"/>
      <c r="F90" s="55"/>
      <c r="G90" s="56"/>
      <c r="H90" s="56"/>
      <c r="I90" s="56"/>
    </row>
    <row r="91" spans="1:9" x14ac:dyDescent="0.25">
      <c r="A91" s="54"/>
      <c r="B91" s="54"/>
      <c r="C91" s="54"/>
      <c r="D91" s="54"/>
      <c r="E91" s="55"/>
      <c r="F91" s="55"/>
      <c r="G91" s="56"/>
      <c r="H91" s="56"/>
      <c r="I91" s="56"/>
    </row>
    <row r="92" spans="1:9" x14ac:dyDescent="0.25">
      <c r="A92" s="54"/>
      <c r="B92" s="54"/>
      <c r="C92" s="54"/>
      <c r="D92" s="54"/>
      <c r="E92" s="55"/>
      <c r="F92" s="55"/>
      <c r="G92" s="56"/>
      <c r="H92" s="56"/>
      <c r="I92" s="56"/>
    </row>
    <row r="93" spans="1:9" x14ac:dyDescent="0.25">
      <c r="A93" s="54"/>
      <c r="B93" s="54"/>
      <c r="C93" s="54"/>
      <c r="D93" s="54"/>
      <c r="E93" s="55"/>
      <c r="F93" s="55"/>
      <c r="G93" s="56"/>
      <c r="H93" s="56"/>
      <c r="I93" s="56"/>
    </row>
    <row r="94" spans="1:9" x14ac:dyDescent="0.25">
      <c r="A94" s="54"/>
      <c r="B94" s="54"/>
      <c r="C94" s="54"/>
      <c r="D94" s="54"/>
      <c r="E94" s="55"/>
      <c r="F94" s="55"/>
      <c r="G94" s="56"/>
      <c r="H94" s="56"/>
      <c r="I94" s="56"/>
    </row>
    <row r="95" spans="1:9" x14ac:dyDescent="0.25">
      <c r="A95" s="54"/>
      <c r="B95" s="54"/>
      <c r="C95" s="54"/>
      <c r="D95" s="54"/>
      <c r="E95" s="55"/>
      <c r="F95" s="55"/>
      <c r="G95" s="56"/>
      <c r="H95" s="56"/>
      <c r="I95" s="56"/>
    </row>
    <row r="96" spans="1:9" x14ac:dyDescent="0.25">
      <c r="A96" s="54"/>
      <c r="B96" s="54"/>
      <c r="C96" s="54"/>
      <c r="D96" s="54"/>
      <c r="E96" s="55"/>
      <c r="F96" s="55"/>
      <c r="G96" s="56"/>
      <c r="H96" s="56"/>
      <c r="I96" s="56"/>
    </row>
    <row r="97" spans="1:9" x14ac:dyDescent="0.25">
      <c r="A97" s="54"/>
      <c r="B97" s="54"/>
      <c r="C97" s="54"/>
      <c r="D97" s="54"/>
      <c r="E97" s="55"/>
      <c r="F97" s="55"/>
      <c r="G97" s="56"/>
      <c r="H97" s="56"/>
      <c r="I97" s="56"/>
    </row>
    <row r="98" spans="1:9" x14ac:dyDescent="0.25">
      <c r="A98" s="54"/>
      <c r="B98" s="54"/>
      <c r="C98" s="54"/>
      <c r="D98" s="54"/>
      <c r="E98" s="55"/>
      <c r="F98" s="55"/>
      <c r="G98" s="56"/>
      <c r="H98" s="56"/>
      <c r="I98" s="56"/>
    </row>
    <row r="99" spans="1:9" x14ac:dyDescent="0.25">
      <c r="A99" s="54"/>
      <c r="B99" s="54"/>
      <c r="C99" s="54"/>
      <c r="D99" s="54"/>
      <c r="E99" s="55"/>
      <c r="F99" s="55"/>
      <c r="G99" s="56"/>
      <c r="H99" s="56"/>
      <c r="I99" s="56"/>
    </row>
    <row r="100" spans="1:9" x14ac:dyDescent="0.25">
      <c r="A100" s="54"/>
      <c r="B100" s="54"/>
      <c r="C100" s="54"/>
      <c r="D100" s="54"/>
      <c r="E100" s="55"/>
      <c r="F100" s="55"/>
      <c r="G100" s="56"/>
      <c r="H100" s="56"/>
      <c r="I100" s="56"/>
    </row>
    <row r="101" spans="1:9" x14ac:dyDescent="0.25">
      <c r="A101" s="54"/>
      <c r="B101" s="54"/>
      <c r="C101" s="54"/>
      <c r="D101" s="54"/>
      <c r="E101" s="55"/>
      <c r="F101" s="55"/>
      <c r="G101" s="56"/>
      <c r="H101" s="56"/>
      <c r="I101" s="56"/>
    </row>
    <row r="102" spans="1:9" x14ac:dyDescent="0.25">
      <c r="A102" s="54"/>
      <c r="B102" s="54"/>
      <c r="C102" s="54"/>
      <c r="D102" s="54"/>
      <c r="E102" s="55"/>
      <c r="F102" s="55"/>
      <c r="G102" s="56"/>
      <c r="H102" s="56"/>
      <c r="I102" s="56"/>
    </row>
    <row r="103" spans="1:9" x14ac:dyDescent="0.25">
      <c r="A103" s="54"/>
      <c r="B103" s="54"/>
      <c r="C103" s="54"/>
      <c r="D103" s="54"/>
      <c r="E103" s="55"/>
      <c r="F103" s="55"/>
      <c r="G103" s="56"/>
      <c r="H103" s="56"/>
      <c r="I103" s="56"/>
    </row>
    <row r="104" spans="1:9" x14ac:dyDescent="0.25">
      <c r="A104" s="54"/>
      <c r="B104" s="54"/>
      <c r="C104" s="54"/>
      <c r="D104" s="54"/>
      <c r="E104" s="55"/>
      <c r="F104" s="55"/>
      <c r="G104" s="56"/>
      <c r="H104" s="56"/>
      <c r="I104" s="56"/>
    </row>
    <row r="105" spans="1:9" x14ac:dyDescent="0.25">
      <c r="A105" s="54"/>
      <c r="B105" s="54"/>
      <c r="C105" s="54"/>
      <c r="D105" s="54"/>
      <c r="E105" s="55"/>
      <c r="F105" s="55"/>
      <c r="G105" s="56"/>
      <c r="H105" s="56"/>
      <c r="I105" s="56"/>
    </row>
    <row r="106" spans="1:9" x14ac:dyDescent="0.25">
      <c r="A106" s="54"/>
      <c r="B106" s="54"/>
      <c r="C106" s="54"/>
      <c r="D106" s="54"/>
      <c r="E106" s="55"/>
      <c r="F106" s="55"/>
      <c r="G106" s="56"/>
      <c r="H106" s="56"/>
      <c r="I106" s="56"/>
    </row>
    <row r="107" spans="1:9" x14ac:dyDescent="0.25">
      <c r="A107" s="54"/>
      <c r="B107" s="54"/>
      <c r="C107" s="54"/>
      <c r="D107" s="54"/>
      <c r="E107" s="55"/>
      <c r="F107" s="55"/>
      <c r="G107" s="56"/>
      <c r="H107" s="56"/>
      <c r="I107" s="56"/>
    </row>
    <row r="108" spans="1:9" x14ac:dyDescent="0.25">
      <c r="A108" s="54"/>
      <c r="B108" s="54"/>
      <c r="C108" s="54"/>
      <c r="D108" s="54"/>
      <c r="E108" s="55"/>
      <c r="F108" s="55"/>
      <c r="G108" s="56"/>
      <c r="H108" s="56"/>
      <c r="I108" s="56"/>
    </row>
    <row r="109" spans="1:9" x14ac:dyDescent="0.25">
      <c r="A109" s="54"/>
      <c r="B109" s="54"/>
      <c r="C109" s="54"/>
      <c r="D109" s="54"/>
      <c r="E109" s="55"/>
      <c r="F109" s="55"/>
      <c r="G109" s="56"/>
      <c r="H109" s="56"/>
      <c r="I109" s="56"/>
    </row>
    <row r="110" spans="1:9" x14ac:dyDescent="0.25">
      <c r="A110" s="54"/>
      <c r="B110" s="54"/>
      <c r="C110" s="54"/>
      <c r="D110" s="54"/>
      <c r="E110" s="55"/>
      <c r="F110" s="55"/>
      <c r="G110" s="56"/>
      <c r="H110" s="56"/>
      <c r="I110" s="56"/>
    </row>
    <row r="111" spans="1:9" x14ac:dyDescent="0.25">
      <c r="A111" s="54"/>
      <c r="B111" s="54"/>
      <c r="C111" s="54"/>
      <c r="D111" s="54"/>
      <c r="E111" s="55"/>
      <c r="F111" s="55"/>
      <c r="G111" s="56"/>
      <c r="H111" s="56"/>
      <c r="I111" s="56"/>
    </row>
    <row r="112" spans="1:9" x14ac:dyDescent="0.25">
      <c r="A112" s="54"/>
      <c r="B112" s="54"/>
      <c r="C112" s="54"/>
      <c r="D112" s="54"/>
      <c r="E112" s="55"/>
      <c r="F112" s="55"/>
      <c r="G112" s="56"/>
      <c r="H112" s="56"/>
      <c r="I112" s="56"/>
    </row>
    <row r="113" spans="1:9" x14ac:dyDescent="0.25">
      <c r="A113" s="54"/>
      <c r="B113" s="54"/>
      <c r="C113" s="54"/>
      <c r="D113" s="54"/>
      <c r="E113" s="55"/>
      <c r="F113" s="55"/>
      <c r="G113" s="56"/>
      <c r="H113" s="56"/>
      <c r="I113" s="56"/>
    </row>
    <row r="114" spans="1:9" x14ac:dyDescent="0.25">
      <c r="A114" s="54"/>
      <c r="B114" s="54"/>
      <c r="C114" s="54"/>
      <c r="D114" s="54"/>
      <c r="E114" s="55"/>
      <c r="F114" s="55"/>
      <c r="G114" s="56"/>
      <c r="H114" s="56"/>
      <c r="I114" s="56"/>
    </row>
    <row r="115" spans="1:9" x14ac:dyDescent="0.25">
      <c r="A115" s="54"/>
      <c r="B115" s="54"/>
      <c r="C115" s="54"/>
      <c r="D115" s="54"/>
      <c r="E115" s="55"/>
      <c r="F115" s="55"/>
      <c r="G115" s="56"/>
      <c r="H115" s="56"/>
      <c r="I115" s="56"/>
    </row>
    <row r="116" spans="1:9" x14ac:dyDescent="0.25">
      <c r="A116" s="54"/>
      <c r="B116" s="54"/>
      <c r="C116" s="54"/>
      <c r="D116" s="54"/>
      <c r="E116" s="55"/>
      <c r="F116" s="55"/>
      <c r="G116" s="56"/>
      <c r="H116" s="56"/>
      <c r="I116" s="56"/>
    </row>
    <row r="117" spans="1:9" x14ac:dyDescent="0.25">
      <c r="A117" s="54"/>
      <c r="B117" s="54"/>
      <c r="C117" s="54"/>
      <c r="D117" s="54"/>
      <c r="E117" s="55"/>
      <c r="F117" s="55"/>
      <c r="G117" s="56"/>
      <c r="H117" s="56"/>
      <c r="I117" s="56"/>
    </row>
    <row r="118" spans="1:9" x14ac:dyDescent="0.25">
      <c r="A118" s="54"/>
      <c r="B118" s="54"/>
      <c r="C118" s="54"/>
      <c r="D118" s="54"/>
      <c r="E118" s="55"/>
      <c r="F118" s="55"/>
      <c r="G118" s="56"/>
      <c r="H118" s="56"/>
      <c r="I118" s="56"/>
    </row>
    <row r="119" spans="1:9" x14ac:dyDescent="0.25">
      <c r="A119" s="54"/>
      <c r="B119" s="54"/>
      <c r="C119" s="54"/>
      <c r="D119" s="54"/>
      <c r="E119" s="55"/>
      <c r="F119" s="55"/>
      <c r="G119" s="56"/>
      <c r="H119" s="56"/>
      <c r="I119" s="56"/>
    </row>
    <row r="120" spans="1:9" x14ac:dyDescent="0.25">
      <c r="A120" s="54"/>
      <c r="B120" s="54"/>
      <c r="C120" s="54"/>
      <c r="D120" s="54"/>
      <c r="E120" s="55"/>
      <c r="F120" s="55"/>
      <c r="G120" s="56"/>
      <c r="H120" s="56"/>
      <c r="I120" s="56"/>
    </row>
    <row r="121" spans="1:9" x14ac:dyDescent="0.25">
      <c r="A121" s="54"/>
      <c r="B121" s="54"/>
      <c r="C121" s="54"/>
      <c r="D121" s="54"/>
      <c r="E121" s="55"/>
      <c r="F121" s="55"/>
      <c r="G121" s="56"/>
      <c r="H121" s="56"/>
      <c r="I121" s="56"/>
    </row>
    <row r="122" spans="1:9" x14ac:dyDescent="0.25">
      <c r="A122" s="54"/>
      <c r="B122" s="54"/>
      <c r="C122" s="54"/>
      <c r="D122" s="54"/>
      <c r="E122" s="55"/>
      <c r="F122" s="55"/>
      <c r="G122" s="56"/>
      <c r="H122" s="56"/>
      <c r="I122" s="56"/>
    </row>
    <row r="123" spans="1:9" x14ac:dyDescent="0.25">
      <c r="A123" s="54"/>
      <c r="B123" s="54"/>
      <c r="C123" s="54"/>
      <c r="D123" s="54"/>
      <c r="E123" s="55"/>
      <c r="F123" s="55"/>
      <c r="G123" s="56"/>
      <c r="H123" s="56"/>
      <c r="I123" s="56"/>
    </row>
    <row r="124" spans="1:9" x14ac:dyDescent="0.25">
      <c r="A124" s="54"/>
      <c r="B124" s="54"/>
      <c r="C124" s="54"/>
      <c r="D124" s="54"/>
      <c r="E124" s="55"/>
      <c r="F124" s="55"/>
      <c r="G124" s="56"/>
      <c r="H124" s="56"/>
      <c r="I124" s="56"/>
    </row>
    <row r="125" spans="1:9" x14ac:dyDescent="0.25">
      <c r="A125" s="54"/>
      <c r="B125" s="54"/>
      <c r="C125" s="54"/>
      <c r="D125" s="54"/>
      <c r="E125" s="55"/>
      <c r="F125" s="55"/>
      <c r="G125" s="56"/>
      <c r="H125" s="56"/>
      <c r="I125" s="56"/>
    </row>
    <row r="126" spans="1:9" x14ac:dyDescent="0.25">
      <c r="A126" s="54"/>
      <c r="B126" s="54"/>
      <c r="C126" s="54"/>
      <c r="D126" s="54"/>
      <c r="E126" s="55"/>
      <c r="F126" s="55"/>
      <c r="G126" s="56"/>
      <c r="H126" s="56"/>
      <c r="I126" s="56"/>
    </row>
    <row r="127" spans="1:9" x14ac:dyDescent="0.25">
      <c r="A127" s="54"/>
      <c r="B127" s="54"/>
      <c r="C127" s="54"/>
      <c r="D127" s="54"/>
      <c r="E127" s="55"/>
      <c r="F127" s="55"/>
      <c r="G127" s="56"/>
      <c r="H127" s="56"/>
      <c r="I127" s="56"/>
    </row>
    <row r="128" spans="1:9" x14ac:dyDescent="0.25">
      <c r="A128" s="54"/>
      <c r="B128" s="54"/>
      <c r="C128" s="54"/>
      <c r="D128" s="54"/>
      <c r="E128" s="55"/>
      <c r="F128" s="55"/>
      <c r="G128" s="56"/>
      <c r="H128" s="56"/>
      <c r="I128" s="56"/>
    </row>
    <row r="129" spans="1:9" x14ac:dyDescent="0.25">
      <c r="A129" s="54"/>
      <c r="B129" s="54"/>
      <c r="C129" s="54"/>
      <c r="D129" s="54"/>
      <c r="E129" s="55"/>
      <c r="F129" s="55"/>
      <c r="G129" s="56"/>
      <c r="H129" s="56"/>
      <c r="I129" s="56"/>
    </row>
    <row r="130" spans="1:9" x14ac:dyDescent="0.25">
      <c r="A130" s="54"/>
      <c r="B130" s="54"/>
      <c r="C130" s="54"/>
      <c r="D130" s="54"/>
      <c r="E130" s="55"/>
      <c r="F130" s="55"/>
      <c r="G130" s="56"/>
      <c r="H130" s="56"/>
      <c r="I130" s="56"/>
    </row>
    <row r="131" spans="1:9" x14ac:dyDescent="0.25">
      <c r="A131" s="54"/>
      <c r="B131" s="54"/>
      <c r="C131" s="54"/>
      <c r="D131" s="54"/>
      <c r="E131" s="55"/>
      <c r="F131" s="55"/>
      <c r="G131" s="56"/>
      <c r="H131" s="56"/>
      <c r="I131" s="56"/>
    </row>
    <row r="132" spans="1:9" x14ac:dyDescent="0.25">
      <c r="A132" s="54"/>
      <c r="B132" s="54"/>
      <c r="C132" s="54"/>
      <c r="D132" s="54"/>
      <c r="E132" s="55"/>
      <c r="F132" s="55"/>
      <c r="G132" s="56"/>
      <c r="H132" s="56"/>
      <c r="I132" s="56"/>
    </row>
    <row r="133" spans="1:9" x14ac:dyDescent="0.25">
      <c r="A133" s="54"/>
      <c r="B133" s="54"/>
      <c r="C133" s="54"/>
      <c r="D133" s="54"/>
      <c r="E133" s="55"/>
      <c r="F133" s="55"/>
      <c r="G133" s="56"/>
      <c r="H133" s="56"/>
      <c r="I133" s="56"/>
    </row>
    <row r="134" spans="1:9" x14ac:dyDescent="0.25">
      <c r="A134" s="54"/>
      <c r="B134" s="54"/>
      <c r="C134" s="54"/>
      <c r="D134" s="54"/>
      <c r="E134" s="55"/>
      <c r="F134" s="55"/>
      <c r="G134" s="56"/>
      <c r="H134" s="56"/>
      <c r="I134" s="56"/>
    </row>
    <row r="135" spans="1:9" x14ac:dyDescent="0.25">
      <c r="A135" s="54"/>
      <c r="B135" s="54"/>
      <c r="C135" s="54"/>
      <c r="D135" s="54"/>
      <c r="E135" s="55"/>
      <c r="F135" s="55"/>
      <c r="G135" s="56"/>
      <c r="H135" s="56"/>
      <c r="I135" s="56"/>
    </row>
    <row r="136" spans="1:9" x14ac:dyDescent="0.25">
      <c r="A136" s="54"/>
      <c r="B136" s="54"/>
      <c r="C136" s="54"/>
      <c r="D136" s="54"/>
      <c r="E136" s="55"/>
      <c r="F136" s="55"/>
      <c r="G136" s="56"/>
      <c r="H136" s="56"/>
      <c r="I136" s="56"/>
    </row>
    <row r="137" spans="1:9" x14ac:dyDescent="0.25">
      <c r="A137" s="54"/>
      <c r="B137" s="54"/>
      <c r="C137" s="54"/>
      <c r="D137" s="54"/>
      <c r="E137" s="55"/>
      <c r="F137" s="55"/>
      <c r="G137" s="56"/>
      <c r="H137" s="56"/>
      <c r="I137" s="56"/>
    </row>
    <row r="138" spans="1:9" x14ac:dyDescent="0.25">
      <c r="A138" s="54"/>
      <c r="B138" s="54"/>
      <c r="C138" s="54"/>
      <c r="D138" s="54"/>
      <c r="E138" s="55"/>
      <c r="F138" s="55"/>
      <c r="G138" s="56"/>
      <c r="H138" s="56"/>
      <c r="I138" s="56"/>
    </row>
    <row r="139" spans="1:9" x14ac:dyDescent="0.25">
      <c r="A139" s="54"/>
      <c r="B139" s="54"/>
      <c r="C139" s="54"/>
      <c r="D139" s="54"/>
      <c r="E139" s="55"/>
      <c r="F139" s="55"/>
      <c r="G139" s="56"/>
      <c r="H139" s="56"/>
      <c r="I139" s="56"/>
    </row>
    <row r="140" spans="1:9" x14ac:dyDescent="0.25">
      <c r="A140" s="54"/>
      <c r="B140" s="54"/>
      <c r="C140" s="54"/>
      <c r="D140" s="54"/>
      <c r="E140" s="55"/>
      <c r="F140" s="55"/>
      <c r="G140" s="56"/>
      <c r="H140" s="56"/>
      <c r="I140" s="56"/>
    </row>
    <row r="141" spans="1:9" x14ac:dyDescent="0.25">
      <c r="A141" s="54"/>
      <c r="B141" s="54"/>
      <c r="C141" s="54"/>
      <c r="D141" s="54"/>
      <c r="E141" s="55"/>
      <c r="F141" s="55"/>
      <c r="G141" s="56"/>
      <c r="H141" s="56"/>
      <c r="I141" s="56"/>
    </row>
    <row r="142" spans="1:9" x14ac:dyDescent="0.25">
      <c r="A142" s="54"/>
      <c r="B142" s="54"/>
      <c r="C142" s="54"/>
      <c r="D142" s="54"/>
      <c r="E142" s="55"/>
      <c r="F142" s="55"/>
      <c r="G142" s="56"/>
      <c r="H142" s="56"/>
      <c r="I142" s="56"/>
    </row>
    <row r="143" spans="1:9" x14ac:dyDescent="0.25">
      <c r="A143" s="54"/>
      <c r="B143" s="54"/>
      <c r="C143" s="54"/>
      <c r="D143" s="54"/>
      <c r="E143" s="55"/>
      <c r="F143" s="55"/>
      <c r="G143" s="56"/>
      <c r="H143" s="56"/>
      <c r="I143" s="56"/>
    </row>
    <row r="144" spans="1:9" x14ac:dyDescent="0.25">
      <c r="A144" s="54"/>
      <c r="B144" s="54"/>
      <c r="C144" s="54"/>
      <c r="D144" s="54"/>
      <c r="E144" s="55"/>
      <c r="F144" s="55"/>
      <c r="G144" s="56"/>
      <c r="H144" s="56"/>
      <c r="I144" s="56"/>
    </row>
    <row r="145" spans="1:9" x14ac:dyDescent="0.25">
      <c r="A145" s="54"/>
      <c r="B145" s="54"/>
      <c r="C145" s="54"/>
      <c r="D145" s="54"/>
      <c r="E145" s="55"/>
      <c r="F145" s="55"/>
      <c r="G145" s="56"/>
      <c r="H145" s="56"/>
      <c r="I145" s="56"/>
    </row>
    <row r="146" spans="1:9" x14ac:dyDescent="0.25">
      <c r="A146" s="54"/>
      <c r="B146" s="54"/>
      <c r="C146" s="54"/>
      <c r="D146" s="54"/>
      <c r="E146" s="55"/>
      <c r="F146" s="55"/>
      <c r="G146" s="56"/>
      <c r="H146" s="56"/>
      <c r="I146" s="56"/>
    </row>
    <row r="147" spans="1:9" x14ac:dyDescent="0.25">
      <c r="A147" s="54"/>
      <c r="B147" s="54"/>
      <c r="C147" s="54"/>
      <c r="D147" s="54"/>
      <c r="E147" s="55"/>
      <c r="F147" s="55"/>
      <c r="G147" s="56"/>
      <c r="H147" s="56"/>
      <c r="I147" s="56"/>
    </row>
    <row r="148" spans="1:9" x14ac:dyDescent="0.25">
      <c r="A148" s="54"/>
      <c r="B148" s="54"/>
      <c r="C148" s="54"/>
      <c r="D148" s="54"/>
      <c r="E148" s="55"/>
      <c r="F148" s="55"/>
      <c r="G148" s="56"/>
      <c r="H148" s="56"/>
      <c r="I148" s="56"/>
    </row>
    <row r="149" spans="1:9" x14ac:dyDescent="0.25">
      <c r="A149" s="54"/>
      <c r="B149" s="54"/>
      <c r="C149" s="54"/>
      <c r="D149" s="54"/>
      <c r="E149" s="55"/>
      <c r="F149" s="55"/>
      <c r="G149" s="56"/>
      <c r="H149" s="56"/>
      <c r="I149" s="56"/>
    </row>
    <row r="150" spans="1:9" x14ac:dyDescent="0.25">
      <c r="A150" s="54"/>
      <c r="B150" s="54"/>
      <c r="C150" s="54"/>
      <c r="D150" s="54"/>
      <c r="E150" s="55"/>
      <c r="F150" s="55"/>
      <c r="G150" s="56"/>
      <c r="H150" s="56"/>
      <c r="I150" s="56"/>
    </row>
    <row r="151" spans="1:9" x14ac:dyDescent="0.25">
      <c r="A151" s="54"/>
      <c r="B151" s="54"/>
      <c r="C151" s="54"/>
      <c r="D151" s="54"/>
      <c r="E151" s="55"/>
      <c r="F151" s="55"/>
      <c r="G151" s="56"/>
      <c r="H151" s="56"/>
      <c r="I151" s="56"/>
    </row>
    <row r="152" spans="1:9" x14ac:dyDescent="0.25">
      <c r="A152" s="54"/>
      <c r="B152" s="54"/>
      <c r="C152" s="54"/>
      <c r="D152" s="54"/>
      <c r="E152" s="55"/>
      <c r="F152" s="55"/>
      <c r="G152" s="56"/>
      <c r="H152" s="56"/>
      <c r="I152" s="56"/>
    </row>
    <row r="153" spans="1:9" x14ac:dyDescent="0.25">
      <c r="A153" s="54"/>
      <c r="B153" s="54"/>
      <c r="C153" s="54"/>
      <c r="D153" s="54"/>
      <c r="E153" s="55"/>
      <c r="F153" s="55"/>
      <c r="G153" s="56"/>
      <c r="H153" s="56"/>
      <c r="I153" s="56"/>
    </row>
    <row r="154" spans="1:9" x14ac:dyDescent="0.25">
      <c r="A154" s="54"/>
      <c r="B154" s="54"/>
      <c r="C154" s="54"/>
      <c r="D154" s="54"/>
      <c r="E154" s="55"/>
      <c r="F154" s="55"/>
      <c r="G154" s="56"/>
      <c r="H154" s="56"/>
      <c r="I154" s="56"/>
    </row>
    <row r="155" spans="1:9" x14ac:dyDescent="0.25">
      <c r="A155" s="54"/>
      <c r="B155" s="54"/>
      <c r="C155" s="54"/>
      <c r="D155" s="54"/>
      <c r="E155" s="55"/>
      <c r="F155" s="55"/>
      <c r="G155" s="56"/>
      <c r="H155" s="56"/>
      <c r="I155" s="56"/>
    </row>
    <row r="156" spans="1:9" x14ac:dyDescent="0.25">
      <c r="A156" s="54"/>
      <c r="B156" s="54"/>
      <c r="C156" s="54"/>
      <c r="D156" s="54"/>
      <c r="E156" s="55"/>
      <c r="F156" s="55"/>
      <c r="G156" s="56"/>
      <c r="H156" s="56"/>
      <c r="I156" s="56"/>
    </row>
    <row r="157" spans="1:9" x14ac:dyDescent="0.25">
      <c r="A157" s="54"/>
      <c r="B157" s="54"/>
      <c r="C157" s="54"/>
      <c r="D157" s="54"/>
      <c r="E157" s="55"/>
      <c r="F157" s="55"/>
      <c r="G157" s="56"/>
      <c r="H157" s="56"/>
      <c r="I157" s="56"/>
    </row>
    <row r="158" spans="1:9" x14ac:dyDescent="0.25">
      <c r="A158" s="54"/>
      <c r="B158" s="54"/>
      <c r="C158" s="54"/>
      <c r="D158" s="54"/>
      <c r="E158" s="55"/>
      <c r="F158" s="55"/>
      <c r="G158" s="56"/>
      <c r="H158" s="56"/>
      <c r="I158" s="56"/>
    </row>
    <row r="159" spans="1:9" x14ac:dyDescent="0.25">
      <c r="A159" s="54"/>
      <c r="B159" s="54"/>
      <c r="C159" s="54"/>
      <c r="D159" s="54"/>
      <c r="E159" s="55"/>
      <c r="F159" s="55"/>
      <c r="G159" s="56"/>
      <c r="H159" s="56"/>
      <c r="I159" s="56"/>
    </row>
    <row r="160" spans="1:9" x14ac:dyDescent="0.25">
      <c r="A160" s="54"/>
      <c r="B160" s="54"/>
      <c r="C160" s="54"/>
      <c r="D160" s="54"/>
      <c r="E160" s="55"/>
      <c r="F160" s="55"/>
      <c r="G160" s="56"/>
      <c r="H160" s="56"/>
      <c r="I160" s="56"/>
    </row>
    <row r="161" spans="1:9" x14ac:dyDescent="0.25">
      <c r="A161" s="54"/>
      <c r="B161" s="54"/>
      <c r="C161" s="54"/>
      <c r="D161" s="54"/>
      <c r="E161" s="55"/>
      <c r="F161" s="55"/>
      <c r="G161" s="56"/>
      <c r="H161" s="56"/>
      <c r="I161" s="56"/>
    </row>
    <row r="162" spans="1:9" x14ac:dyDescent="0.25">
      <c r="A162" s="54"/>
      <c r="B162" s="54"/>
      <c r="C162" s="54"/>
      <c r="D162" s="54"/>
      <c r="E162" s="55"/>
      <c r="F162" s="55"/>
      <c r="G162" s="56"/>
      <c r="H162" s="56"/>
      <c r="I162" s="56"/>
    </row>
    <row r="163" spans="1:9" x14ac:dyDescent="0.25">
      <c r="A163" s="54"/>
      <c r="B163" s="54"/>
      <c r="C163" s="54"/>
      <c r="D163" s="54"/>
      <c r="E163" s="55"/>
      <c r="F163" s="55"/>
      <c r="G163" s="56"/>
      <c r="H163" s="56"/>
      <c r="I163" s="56"/>
    </row>
    <row r="164" spans="1:9" x14ac:dyDescent="0.25">
      <c r="A164" s="54"/>
      <c r="B164" s="54"/>
      <c r="C164" s="54"/>
      <c r="D164" s="54"/>
      <c r="E164" s="55"/>
      <c r="F164" s="55"/>
      <c r="G164" s="56"/>
      <c r="H164" s="56"/>
      <c r="I164" s="56"/>
    </row>
    <row r="165" spans="1:9" x14ac:dyDescent="0.25">
      <c r="A165" s="54"/>
      <c r="B165" s="54"/>
      <c r="C165" s="54"/>
      <c r="D165" s="54"/>
      <c r="E165" s="55"/>
      <c r="F165" s="55"/>
      <c r="G165" s="56"/>
      <c r="H165" s="56"/>
      <c r="I165" s="56"/>
    </row>
    <row r="166" spans="1:9" x14ac:dyDescent="0.25">
      <c r="A166" s="54"/>
      <c r="B166" s="54"/>
      <c r="C166" s="54"/>
      <c r="D166" s="54"/>
      <c r="E166" s="55"/>
      <c r="F166" s="55"/>
      <c r="G166" s="56"/>
      <c r="H166" s="56"/>
      <c r="I166" s="56"/>
    </row>
    <row r="167" spans="1:9" x14ac:dyDescent="0.25">
      <c r="A167" s="54"/>
      <c r="B167" s="54"/>
      <c r="C167" s="54"/>
      <c r="D167" s="54"/>
      <c r="E167" s="55"/>
      <c r="F167" s="55"/>
      <c r="G167" s="56"/>
      <c r="H167" s="56"/>
      <c r="I167" s="56"/>
    </row>
    <row r="168" spans="1:9" x14ac:dyDescent="0.25">
      <c r="A168" s="54"/>
      <c r="B168" s="54"/>
      <c r="C168" s="54"/>
      <c r="D168" s="54"/>
      <c r="E168" s="55"/>
      <c r="F168" s="55"/>
      <c r="G168" s="56"/>
      <c r="H168" s="56"/>
      <c r="I168" s="56"/>
    </row>
    <row r="169" spans="1:9" x14ac:dyDescent="0.25">
      <c r="A169" s="54"/>
      <c r="B169" s="54"/>
      <c r="C169" s="54"/>
      <c r="D169" s="54"/>
      <c r="E169" s="55"/>
      <c r="F169" s="55"/>
      <c r="G169" s="56"/>
      <c r="H169" s="56"/>
      <c r="I169" s="56"/>
    </row>
    <row r="170" spans="1:9" x14ac:dyDescent="0.25">
      <c r="A170" s="54"/>
      <c r="B170" s="54"/>
      <c r="C170" s="54"/>
      <c r="D170" s="54"/>
      <c r="E170" s="55"/>
      <c r="F170" s="55"/>
      <c r="G170" s="56"/>
      <c r="H170" s="56"/>
      <c r="I170" s="56"/>
    </row>
    <row r="171" spans="1:9" x14ac:dyDescent="0.25">
      <c r="A171" s="54"/>
      <c r="B171" s="54"/>
      <c r="C171" s="54"/>
      <c r="D171" s="54"/>
      <c r="E171" s="55"/>
      <c r="F171" s="55"/>
      <c r="G171" s="56"/>
      <c r="H171" s="56"/>
      <c r="I171" s="56"/>
    </row>
    <row r="172" spans="1:9" x14ac:dyDescent="0.25">
      <c r="A172" s="54"/>
      <c r="B172" s="54"/>
      <c r="C172" s="54"/>
      <c r="D172" s="54"/>
      <c r="E172" s="55"/>
      <c r="F172" s="55"/>
      <c r="G172" s="56"/>
      <c r="H172" s="56"/>
      <c r="I172" s="56"/>
    </row>
    <row r="173" spans="1:9" x14ac:dyDescent="0.25">
      <c r="A173" s="54"/>
      <c r="B173" s="54"/>
      <c r="C173" s="54"/>
      <c r="D173" s="54"/>
      <c r="E173" s="55"/>
      <c r="F173" s="55"/>
      <c r="G173" s="56"/>
      <c r="H173" s="56"/>
      <c r="I173" s="56"/>
    </row>
    <row r="174" spans="1:9" x14ac:dyDescent="0.25">
      <c r="A174" s="54"/>
      <c r="B174" s="54"/>
      <c r="C174" s="54"/>
      <c r="D174" s="54"/>
      <c r="E174" s="55"/>
      <c r="F174" s="55"/>
      <c r="G174" s="56"/>
      <c r="H174" s="56"/>
      <c r="I174" s="56"/>
    </row>
    <row r="175" spans="1:9" x14ac:dyDescent="0.25">
      <c r="A175" s="54"/>
      <c r="B175" s="54"/>
      <c r="C175" s="54"/>
      <c r="D175" s="54"/>
      <c r="E175" s="55"/>
      <c r="F175" s="55"/>
      <c r="G175" s="56"/>
      <c r="H175" s="56"/>
      <c r="I175" s="56"/>
    </row>
    <row r="176" spans="1:9" x14ac:dyDescent="0.25">
      <c r="A176" s="54"/>
      <c r="B176" s="54"/>
      <c r="C176" s="54"/>
      <c r="D176" s="54"/>
      <c r="E176" s="55"/>
      <c r="F176" s="55"/>
      <c r="G176" s="56"/>
      <c r="H176" s="56"/>
      <c r="I176" s="56"/>
    </row>
    <row r="177" spans="1:9" x14ac:dyDescent="0.25">
      <c r="A177" s="54"/>
      <c r="B177" s="54"/>
      <c r="C177" s="54"/>
      <c r="D177" s="54"/>
      <c r="E177" s="55"/>
      <c r="F177" s="55"/>
      <c r="G177" s="56"/>
      <c r="H177" s="56"/>
      <c r="I177" s="56"/>
    </row>
    <row r="178" spans="1:9" x14ac:dyDescent="0.25">
      <c r="A178" s="54"/>
      <c r="B178" s="54"/>
      <c r="C178" s="54"/>
      <c r="D178" s="54"/>
      <c r="E178" s="55"/>
      <c r="F178" s="55"/>
      <c r="G178" s="56"/>
      <c r="H178" s="56"/>
      <c r="I178" s="56"/>
    </row>
    <row r="179" spans="1:9" x14ac:dyDescent="0.25">
      <c r="A179" s="54"/>
      <c r="B179" s="54"/>
      <c r="C179" s="54"/>
      <c r="D179" s="54"/>
      <c r="E179" s="55"/>
      <c r="F179" s="55"/>
      <c r="G179" s="56"/>
      <c r="H179" s="56"/>
      <c r="I179" s="56"/>
    </row>
    <row r="180" spans="1:9" x14ac:dyDescent="0.25">
      <c r="A180" s="54"/>
      <c r="B180" s="54"/>
      <c r="C180" s="54"/>
      <c r="D180" s="54"/>
      <c r="E180" s="55"/>
      <c r="F180" s="55"/>
      <c r="G180" s="56"/>
      <c r="H180" s="56"/>
      <c r="I180" s="56"/>
    </row>
    <row r="181" spans="1:9" x14ac:dyDescent="0.25">
      <c r="A181" s="54"/>
      <c r="B181" s="54"/>
      <c r="C181" s="54"/>
      <c r="D181" s="54"/>
      <c r="E181" s="55"/>
      <c r="F181" s="55"/>
      <c r="G181" s="56"/>
      <c r="H181" s="56"/>
      <c r="I181" s="56"/>
    </row>
    <row r="182" spans="1:9" x14ac:dyDescent="0.25">
      <c r="A182" s="54"/>
      <c r="B182" s="54"/>
      <c r="C182" s="54"/>
      <c r="D182" s="54"/>
      <c r="E182" s="55"/>
      <c r="F182" s="55"/>
      <c r="G182" s="56"/>
      <c r="H182" s="56"/>
      <c r="I182" s="56"/>
    </row>
    <row r="183" spans="1:9" x14ac:dyDescent="0.25">
      <c r="A183" s="54"/>
      <c r="B183" s="54"/>
      <c r="C183" s="54"/>
      <c r="D183" s="54"/>
      <c r="E183" s="55"/>
      <c r="F183" s="55"/>
      <c r="G183" s="56"/>
      <c r="H183" s="56"/>
      <c r="I183" s="56"/>
    </row>
    <row r="184" spans="1:9" x14ac:dyDescent="0.25">
      <c r="A184" s="54"/>
      <c r="B184" s="54"/>
      <c r="C184" s="54"/>
      <c r="D184" s="54"/>
      <c r="E184" s="55"/>
      <c r="F184" s="55"/>
      <c r="G184" s="56"/>
      <c r="H184" s="56"/>
      <c r="I184" s="56"/>
    </row>
    <row r="185" spans="1:9" x14ac:dyDescent="0.25">
      <c r="A185" s="54"/>
      <c r="B185" s="54"/>
      <c r="C185" s="54"/>
      <c r="D185" s="54"/>
      <c r="E185" s="55"/>
      <c r="F185" s="55"/>
      <c r="G185" s="56"/>
      <c r="H185" s="56"/>
      <c r="I185" s="56"/>
    </row>
    <row r="186" spans="1:9" x14ac:dyDescent="0.25">
      <c r="A186" s="54"/>
      <c r="B186" s="54"/>
      <c r="C186" s="54"/>
      <c r="D186" s="54"/>
      <c r="E186" s="55"/>
      <c r="F186" s="55"/>
      <c r="G186" s="56"/>
      <c r="H186" s="56"/>
      <c r="I186" s="56"/>
    </row>
    <row r="187" spans="1:9" x14ac:dyDescent="0.25">
      <c r="A187" s="54"/>
      <c r="B187" s="54"/>
      <c r="C187" s="54"/>
      <c r="D187" s="54"/>
      <c r="E187" s="55"/>
      <c r="F187" s="55"/>
      <c r="G187" s="56"/>
      <c r="H187" s="56"/>
      <c r="I187" s="56"/>
    </row>
    <row r="188" spans="1:9" x14ac:dyDescent="0.25">
      <c r="A188" s="54"/>
      <c r="B188" s="54"/>
      <c r="C188" s="54"/>
      <c r="D188" s="54"/>
      <c r="E188" s="55"/>
      <c r="F188" s="55"/>
      <c r="G188" s="56"/>
      <c r="H188" s="56"/>
      <c r="I188" s="56"/>
    </row>
    <row r="189" spans="1:9" x14ac:dyDescent="0.25">
      <c r="A189" s="54"/>
      <c r="B189" s="54"/>
      <c r="C189" s="54"/>
      <c r="D189" s="54"/>
      <c r="E189" s="55"/>
      <c r="F189" s="55"/>
      <c r="G189" s="56"/>
      <c r="H189" s="56"/>
      <c r="I189" s="56"/>
    </row>
    <row r="190" spans="1:9" x14ac:dyDescent="0.25">
      <c r="A190" s="54"/>
      <c r="B190" s="54"/>
      <c r="C190" s="54"/>
      <c r="D190" s="54"/>
      <c r="E190" s="55"/>
      <c r="F190" s="55"/>
      <c r="G190" s="56"/>
      <c r="H190" s="56"/>
      <c r="I190" s="56"/>
    </row>
    <row r="191" spans="1:9" x14ac:dyDescent="0.25">
      <c r="A191" s="54"/>
      <c r="B191" s="54"/>
      <c r="C191" s="54"/>
      <c r="D191" s="54"/>
      <c r="E191" s="55"/>
      <c r="F191" s="55"/>
      <c r="G191" s="56"/>
      <c r="H191" s="56"/>
      <c r="I191" s="56"/>
    </row>
    <row r="192" spans="1:9" x14ac:dyDescent="0.25">
      <c r="A192" s="54"/>
      <c r="B192" s="54"/>
      <c r="C192" s="54"/>
      <c r="D192" s="54"/>
      <c r="E192" s="55"/>
      <c r="F192" s="55"/>
      <c r="G192" s="56"/>
      <c r="H192" s="56"/>
      <c r="I192" s="56"/>
    </row>
    <row r="193" spans="1:9" x14ac:dyDescent="0.25">
      <c r="A193" s="54"/>
      <c r="B193" s="54"/>
      <c r="C193" s="54"/>
      <c r="D193" s="54"/>
      <c r="E193" s="55"/>
      <c r="F193" s="55"/>
      <c r="G193" s="56"/>
      <c r="H193" s="56"/>
      <c r="I193" s="56"/>
    </row>
    <row r="194" spans="1:9" x14ac:dyDescent="0.25">
      <c r="A194" s="54"/>
      <c r="B194" s="54"/>
      <c r="C194" s="54"/>
      <c r="D194" s="54"/>
      <c r="E194" s="55"/>
      <c r="F194" s="55"/>
      <c r="G194" s="56"/>
      <c r="H194" s="56"/>
      <c r="I194" s="56"/>
    </row>
    <row r="195" spans="1:9" x14ac:dyDescent="0.25">
      <c r="A195" s="54"/>
      <c r="B195" s="54"/>
      <c r="C195" s="54"/>
      <c r="D195" s="54"/>
      <c r="E195" s="55"/>
      <c r="F195" s="55"/>
      <c r="G195" s="56"/>
      <c r="H195" s="56"/>
      <c r="I195" s="56"/>
    </row>
    <row r="196" spans="1:9" x14ac:dyDescent="0.25">
      <c r="A196" s="54"/>
      <c r="B196" s="54"/>
      <c r="C196" s="54"/>
      <c r="D196" s="54"/>
      <c r="E196" s="55"/>
      <c r="F196" s="55"/>
      <c r="G196" s="56"/>
      <c r="H196" s="56"/>
      <c r="I196" s="56"/>
    </row>
    <row r="197" spans="1:9" x14ac:dyDescent="0.25">
      <c r="A197" s="54"/>
      <c r="B197" s="54"/>
      <c r="C197" s="54"/>
      <c r="D197" s="54"/>
      <c r="E197" s="55"/>
      <c r="F197" s="55"/>
      <c r="G197" s="56"/>
      <c r="H197" s="56"/>
      <c r="I197" s="56"/>
    </row>
    <row r="198" spans="1:9" x14ac:dyDescent="0.25">
      <c r="A198" s="54"/>
      <c r="B198" s="54"/>
      <c r="C198" s="54"/>
      <c r="D198" s="54"/>
      <c r="E198" s="55"/>
      <c r="F198" s="55"/>
      <c r="G198" s="56"/>
      <c r="H198" s="56"/>
      <c r="I198" s="56"/>
    </row>
    <row r="199" spans="1:9" x14ac:dyDescent="0.25">
      <c r="A199" s="54"/>
      <c r="B199" s="54"/>
      <c r="C199" s="54"/>
      <c r="D199" s="54"/>
      <c r="E199" s="55"/>
      <c r="F199" s="55"/>
      <c r="G199" s="56"/>
      <c r="H199" s="56"/>
      <c r="I199" s="56"/>
    </row>
    <row r="200" spans="1:9" x14ac:dyDescent="0.25">
      <c r="A200" s="54"/>
      <c r="B200" s="54"/>
      <c r="C200" s="54"/>
      <c r="D200" s="54"/>
      <c r="E200" s="55"/>
      <c r="F200" s="55"/>
      <c r="G200" s="56"/>
      <c r="H200" s="56"/>
      <c r="I200" s="56"/>
    </row>
    <row r="201" spans="1:9" x14ac:dyDescent="0.25">
      <c r="A201" s="54"/>
      <c r="B201" s="54"/>
      <c r="C201" s="54"/>
      <c r="D201" s="54"/>
      <c r="E201" s="55"/>
      <c r="F201" s="55"/>
      <c r="G201" s="56"/>
      <c r="H201" s="56"/>
      <c r="I201" s="56"/>
    </row>
    <row r="202" spans="1:9" x14ac:dyDescent="0.25">
      <c r="A202" s="54"/>
      <c r="B202" s="54"/>
      <c r="C202" s="54"/>
      <c r="D202" s="54"/>
      <c r="E202" s="55"/>
      <c r="F202" s="55"/>
      <c r="G202" s="56"/>
      <c r="H202" s="56"/>
      <c r="I202" s="56"/>
    </row>
  </sheetData>
  <sheetProtection sheet="1" objects="1" scenarios="1" formatCells="0" formatColumns="0" formatRows="0"/>
  <mergeCells count="34">
    <mergeCell ref="G1:I1"/>
    <mergeCell ref="A42:A53"/>
    <mergeCell ref="B42:B47"/>
    <mergeCell ref="C42:C44"/>
    <mergeCell ref="C45:C47"/>
    <mergeCell ref="B48:B53"/>
    <mergeCell ref="C48:C50"/>
    <mergeCell ref="C51:C53"/>
    <mergeCell ref="A29:A40"/>
    <mergeCell ref="B29:B34"/>
    <mergeCell ref="C29:C31"/>
    <mergeCell ref="C32:C34"/>
    <mergeCell ref="B35:B40"/>
    <mergeCell ref="C35:C37"/>
    <mergeCell ref="C38:C40"/>
    <mergeCell ref="C9:C11"/>
    <mergeCell ref="C12:C14"/>
    <mergeCell ref="A16:A27"/>
    <mergeCell ref="B16:B21"/>
    <mergeCell ref="C16:C18"/>
    <mergeCell ref="C19:C21"/>
    <mergeCell ref="B22:B27"/>
    <mergeCell ref="C22:C24"/>
    <mergeCell ref="C25:C27"/>
    <mergeCell ref="A3:A14"/>
    <mergeCell ref="B3:B8"/>
    <mergeCell ref="C3:C5"/>
    <mergeCell ref="C6:C8"/>
    <mergeCell ref="B9:B14"/>
    <mergeCell ref="A1:A2"/>
    <mergeCell ref="B1:B2"/>
    <mergeCell ref="C1:C2"/>
    <mergeCell ref="D1:D2"/>
    <mergeCell ref="E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8A66-D5E2-4F54-B5B1-BA7BA5F1BA4D}">
  <dimension ref="A1:L36"/>
  <sheetViews>
    <sheetView workbookViewId="0">
      <selection activeCell="L11" sqref="L11"/>
    </sheetView>
  </sheetViews>
  <sheetFormatPr defaultColWidth="8.7109375" defaultRowHeight="15" x14ac:dyDescent="0.25"/>
  <cols>
    <col min="1" max="1" width="14.85546875" style="3" customWidth="1"/>
    <col min="2" max="2" width="24" style="3" customWidth="1"/>
    <col min="3" max="3" width="17.140625" style="3" customWidth="1"/>
    <col min="4" max="4" width="10" style="3" customWidth="1"/>
    <col min="5" max="5" width="31.28515625" style="3" bestFit="1" customWidth="1"/>
    <col min="6" max="6" width="15" style="3" customWidth="1"/>
    <col min="7" max="7" width="35.28515625" style="3" bestFit="1" customWidth="1"/>
    <col min="8" max="8" width="14.140625" style="3" customWidth="1"/>
    <col min="9" max="9" width="14.5703125" style="3" customWidth="1"/>
    <col min="10" max="16384" width="8.7109375" style="3"/>
  </cols>
  <sheetData>
    <row r="1" spans="1:9" x14ac:dyDescent="0.25">
      <c r="A1" s="97" t="s">
        <v>1</v>
      </c>
      <c r="B1" s="97" t="s">
        <v>2</v>
      </c>
      <c r="C1" s="97" t="s">
        <v>20</v>
      </c>
      <c r="D1" s="97" t="s">
        <v>4</v>
      </c>
      <c r="E1" s="97" t="s">
        <v>5</v>
      </c>
      <c r="F1" s="97"/>
      <c r="G1" s="97" t="s">
        <v>14</v>
      </c>
      <c r="H1" s="97"/>
      <c r="I1" s="97"/>
    </row>
    <row r="2" spans="1:9" x14ac:dyDescent="0.25">
      <c r="A2" s="97"/>
      <c r="B2" s="97"/>
      <c r="C2" s="97"/>
      <c r="D2" s="97"/>
      <c r="E2" s="97" t="s">
        <v>6</v>
      </c>
      <c r="F2" s="97" t="s">
        <v>7</v>
      </c>
      <c r="G2" s="97" t="s">
        <v>15</v>
      </c>
      <c r="H2" s="97" t="s">
        <v>16</v>
      </c>
      <c r="I2" s="97" t="s">
        <v>17</v>
      </c>
    </row>
    <row r="3" spans="1:9" x14ac:dyDescent="0.25">
      <c r="A3" s="3" t="s">
        <v>19</v>
      </c>
      <c r="B3" s="3" t="s">
        <v>157</v>
      </c>
      <c r="C3" s="3" t="s">
        <v>30</v>
      </c>
      <c r="D3" s="3" t="s">
        <v>21</v>
      </c>
      <c r="E3" s="8">
        <v>86.243615087119736</v>
      </c>
      <c r="F3" s="8">
        <v>83.869570230277816</v>
      </c>
      <c r="G3" s="9">
        <v>1.4065901178061211E-3</v>
      </c>
      <c r="H3" s="9">
        <v>1.3905382358528526E-3</v>
      </c>
      <c r="I3" s="9">
        <v>2.0240634701035069E-5</v>
      </c>
    </row>
    <row r="4" spans="1:9" ht="15.75" thickBot="1" x14ac:dyDescent="0.3">
      <c r="A4" s="10" t="s">
        <v>18</v>
      </c>
      <c r="B4" s="10" t="s">
        <v>156</v>
      </c>
      <c r="C4" s="10" t="s">
        <v>30</v>
      </c>
      <c r="D4" s="10" t="s">
        <v>21</v>
      </c>
      <c r="E4" s="11">
        <v>4.0036508532597486</v>
      </c>
      <c r="F4" s="11">
        <v>3.4166193363549815</v>
      </c>
      <c r="G4" s="12">
        <v>2.7420604292212124E-4</v>
      </c>
      <c r="H4" s="12">
        <v>2.6447157388777292E-4</v>
      </c>
      <c r="I4" s="12">
        <v>1.6328456661241936E-5</v>
      </c>
    </row>
    <row r="5" spans="1:9" x14ac:dyDescent="0.25">
      <c r="A5" s="3" t="s">
        <v>15</v>
      </c>
      <c r="C5" s="3" t="s">
        <v>30</v>
      </c>
      <c r="D5" s="3" t="s">
        <v>21</v>
      </c>
      <c r="E5" s="8">
        <f>E3+E4</f>
        <v>90.247265940379478</v>
      </c>
      <c r="F5" s="8">
        <f t="shared" ref="F5:I5" si="0">F3+F4</f>
        <v>87.2861895666328</v>
      </c>
      <c r="G5" s="9">
        <f t="shared" si="0"/>
        <v>1.6807961607282424E-3</v>
      </c>
      <c r="H5" s="9">
        <f t="shared" si="0"/>
        <v>1.6550098097406255E-3</v>
      </c>
      <c r="I5" s="9">
        <f t="shared" si="0"/>
        <v>3.6569091362277005E-5</v>
      </c>
    </row>
    <row r="6" spans="1:9" ht="15.75" thickBot="1" x14ac:dyDescent="0.3"/>
    <row r="7" spans="1:9" x14ac:dyDescent="0.25">
      <c r="A7" s="13"/>
      <c r="B7" s="14"/>
      <c r="C7" s="14"/>
      <c r="D7" s="14"/>
      <c r="E7" s="68" t="s">
        <v>147</v>
      </c>
      <c r="F7" s="69"/>
      <c r="G7" s="13" t="s">
        <v>28</v>
      </c>
      <c r="H7" s="15"/>
    </row>
    <row r="8" spans="1:9" x14ac:dyDescent="0.25">
      <c r="A8" s="16"/>
      <c r="B8" s="17"/>
      <c r="C8" s="17"/>
      <c r="D8" s="17"/>
      <c r="E8" s="70" t="s">
        <v>27</v>
      </c>
      <c r="F8" s="71"/>
      <c r="G8" s="16" t="s">
        <v>25</v>
      </c>
      <c r="H8" s="18" t="s">
        <v>26</v>
      </c>
    </row>
    <row r="9" spans="1:9" ht="15.75" thickBot="1" x14ac:dyDescent="0.3">
      <c r="A9" s="19"/>
      <c r="B9" s="20"/>
      <c r="C9" s="20"/>
      <c r="D9" s="20"/>
      <c r="E9" s="36" t="s">
        <v>25</v>
      </c>
      <c r="F9" s="37" t="s">
        <v>26</v>
      </c>
      <c r="G9" s="19">
        <v>30</v>
      </c>
      <c r="H9" s="21">
        <v>30</v>
      </c>
    </row>
    <row r="10" spans="1:9" ht="16.5" thickTop="1" thickBot="1" x14ac:dyDescent="0.3">
      <c r="A10" s="16"/>
      <c r="B10" s="48" t="s">
        <v>22</v>
      </c>
      <c r="C10" s="22">
        <v>13</v>
      </c>
      <c r="D10" s="22" t="s">
        <v>23</v>
      </c>
      <c r="E10" s="38"/>
      <c r="F10" s="39"/>
      <c r="G10" s="16"/>
      <c r="H10" s="18"/>
    </row>
    <row r="11" spans="1:9" ht="16.5" thickTop="1" thickBot="1" x14ac:dyDescent="0.3">
      <c r="A11" s="23"/>
      <c r="B11" s="10"/>
      <c r="C11" s="10">
        <v>13000</v>
      </c>
      <c r="D11" s="10" t="s">
        <v>24</v>
      </c>
      <c r="E11" s="40">
        <f>C11/E5</f>
        <v>144.04868518219996</v>
      </c>
      <c r="F11" s="41">
        <f>C11/F5</f>
        <v>148.93535924232344</v>
      </c>
      <c r="G11" s="51" t="s">
        <v>29</v>
      </c>
      <c r="H11" s="52" t="s">
        <v>29</v>
      </c>
    </row>
    <row r="13" spans="1:9" x14ac:dyDescent="0.25">
      <c r="A13" s="7"/>
      <c r="B13" s="7"/>
      <c r="C13" s="7"/>
      <c r="D13" s="7"/>
      <c r="E13" s="7"/>
      <c r="F13" s="7"/>
      <c r="G13" s="7"/>
      <c r="H13" s="7"/>
      <c r="I13" s="7"/>
    </row>
    <row r="15" spans="1:9" x14ac:dyDescent="0.25">
      <c r="A15" s="3" t="s">
        <v>144</v>
      </c>
      <c r="F15" s="3" t="s">
        <v>104</v>
      </c>
    </row>
    <row r="16" spans="1:9" x14ac:dyDescent="0.25">
      <c r="A16" s="3" t="s">
        <v>105</v>
      </c>
      <c r="F16" s="3" t="s">
        <v>106</v>
      </c>
    </row>
    <row r="21" spans="1:12" x14ac:dyDescent="0.25">
      <c r="A21" s="3" t="s">
        <v>107</v>
      </c>
      <c r="B21" s="3" t="s">
        <v>108</v>
      </c>
      <c r="C21" s="3" t="s">
        <v>109</v>
      </c>
      <c r="D21" s="3" t="s">
        <v>110</v>
      </c>
      <c r="F21" s="3" t="s">
        <v>108</v>
      </c>
      <c r="G21" s="3" t="s">
        <v>111</v>
      </c>
      <c r="H21" s="3" t="s">
        <v>112</v>
      </c>
      <c r="I21" s="35" t="s">
        <v>146</v>
      </c>
    </row>
    <row r="22" spans="1:12" x14ac:dyDescent="0.25">
      <c r="A22" s="3">
        <v>365</v>
      </c>
      <c r="B22" s="24">
        <v>90000</v>
      </c>
      <c r="C22" s="24">
        <v>1000</v>
      </c>
      <c r="D22" s="25">
        <f>(G5/A22)*B22*C22</f>
        <v>414.44288894668989</v>
      </c>
      <c r="F22" s="3">
        <v>90000</v>
      </c>
      <c r="G22" s="3">
        <v>0.1</v>
      </c>
      <c r="H22" s="3">
        <v>1700</v>
      </c>
      <c r="I22" s="53">
        <f>D22/(F22*G22*H22)</f>
        <v>2.7087770519391496E-5</v>
      </c>
      <c r="K22" s="9"/>
    </row>
    <row r="23" spans="1:12" ht="15.75" thickBot="1" x14ac:dyDescent="0.3"/>
    <row r="24" spans="1:12" x14ac:dyDescent="0.25">
      <c r="A24" s="13"/>
      <c r="B24" s="14"/>
      <c r="C24" s="14"/>
      <c r="D24" s="14"/>
      <c r="E24" s="72" t="s">
        <v>147</v>
      </c>
      <c r="F24" s="73"/>
    </row>
    <row r="25" spans="1:12" ht="16.5" x14ac:dyDescent="0.3">
      <c r="A25" s="16"/>
      <c r="E25" s="74" t="s">
        <v>27</v>
      </c>
      <c r="F25" s="75"/>
      <c r="J25" s="3" t="s">
        <v>115</v>
      </c>
      <c r="L25" s="3" t="s">
        <v>145</v>
      </c>
    </row>
    <row r="26" spans="1:12" ht="15.75" thickBot="1" x14ac:dyDescent="0.3">
      <c r="A26" s="19"/>
      <c r="B26" s="20"/>
      <c r="C26" s="20"/>
      <c r="D26" s="20"/>
      <c r="E26" s="19" t="s">
        <v>116</v>
      </c>
      <c r="F26" s="21"/>
    </row>
    <row r="27" spans="1:12" ht="15.75" thickTop="1" x14ac:dyDescent="0.25">
      <c r="B27" s="3" t="s">
        <v>117</v>
      </c>
      <c r="C27" s="9">
        <v>1E-3</v>
      </c>
      <c r="D27" s="3" t="s">
        <v>118</v>
      </c>
      <c r="E27" s="9">
        <f>(I22*C27*C28)/(C29*C30)</f>
        <v>3.3441691999248761E-7</v>
      </c>
    </row>
    <row r="28" spans="1:12" x14ac:dyDescent="0.25">
      <c r="B28" s="3" t="s">
        <v>119</v>
      </c>
      <c r="C28" s="3">
        <v>200</v>
      </c>
      <c r="D28" s="3" t="s">
        <v>120</v>
      </c>
    </row>
    <row r="29" spans="1:12" x14ac:dyDescent="0.25">
      <c r="B29" s="3" t="s">
        <v>121</v>
      </c>
      <c r="C29" s="3">
        <v>16.2</v>
      </c>
      <c r="D29" s="3" t="s">
        <v>122</v>
      </c>
    </row>
    <row r="30" spans="1:12" x14ac:dyDescent="0.25">
      <c r="B30" s="3" t="s">
        <v>123</v>
      </c>
      <c r="C30" s="3">
        <v>1</v>
      </c>
      <c r="D30" s="3" t="s">
        <v>124</v>
      </c>
    </row>
    <row r="32" spans="1:12" x14ac:dyDescent="0.25">
      <c r="E32" s="76" t="s">
        <v>147</v>
      </c>
      <c r="F32" s="77"/>
      <c r="G32" s="26" t="s">
        <v>28</v>
      </c>
      <c r="H32" s="27"/>
    </row>
    <row r="33" spans="1:8" x14ac:dyDescent="0.25">
      <c r="E33" s="66" t="s">
        <v>27</v>
      </c>
      <c r="F33" s="67"/>
      <c r="G33" s="28" t="s">
        <v>25</v>
      </c>
      <c r="H33" s="29"/>
    </row>
    <row r="34" spans="1:8" ht="15.75" thickBot="1" x14ac:dyDescent="0.3">
      <c r="A34" s="20"/>
      <c r="B34" s="20"/>
      <c r="E34" s="42" t="s">
        <v>25</v>
      </c>
      <c r="F34" s="43"/>
      <c r="G34" s="30">
        <v>30</v>
      </c>
      <c r="H34" s="31"/>
    </row>
    <row r="35" spans="1:8" ht="15.75" thickTop="1" x14ac:dyDescent="0.25">
      <c r="B35" s="49" t="s">
        <v>113</v>
      </c>
      <c r="C35" s="32">
        <v>2.4</v>
      </c>
      <c r="D35" s="32" t="s">
        <v>114</v>
      </c>
      <c r="E35" s="44"/>
      <c r="F35" s="45"/>
      <c r="G35" s="28"/>
      <c r="H35" s="29"/>
    </row>
    <row r="36" spans="1:8" x14ac:dyDescent="0.25">
      <c r="A36" s="33"/>
      <c r="B36" s="33"/>
      <c r="C36" s="33">
        <v>2.4</v>
      </c>
      <c r="D36" s="33" t="s">
        <v>114</v>
      </c>
      <c r="E36" s="46">
        <f>C36/E27</f>
        <v>7176670.3671988659</v>
      </c>
      <c r="F36" s="47"/>
      <c r="G36" s="50" t="s">
        <v>29</v>
      </c>
      <c r="H36" s="34"/>
    </row>
  </sheetData>
  <sheetProtection sheet="1" objects="1" scenarios="1" formatCells="0" formatColumns="0" formatRows="0"/>
  <mergeCells count="6">
    <mergeCell ref="E33:F33"/>
    <mergeCell ref="E7:F7"/>
    <mergeCell ref="E8:F8"/>
    <mergeCell ref="E24:F24"/>
    <mergeCell ref="E25:F25"/>
    <mergeCell ref="E32:F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2025-10-02T17:40:46+00:00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ermInfo xmlns="http://schemas.microsoft.com/office/infopath/2007/PartnerControls">
          <TermName xmlns="http://schemas.microsoft.com/office/infopath/2007/PartnerControls">Ambient Air Exposure</TermName>
          <TermId xmlns="http://schemas.microsoft.com/office/infopath/2007/PartnerControls">e3117064-920c-40e6-96a6-948a64d160e9</TermId>
        </TermInfo>
        <TermInfo xmlns="http://schemas.microsoft.com/office/infopath/2007/PartnerControls">
          <TermName xmlns="http://schemas.microsoft.com/office/infopath/2007/PartnerControls">DCHP</TermName>
          <TermId xmlns="http://schemas.microsoft.com/office/infopath/2007/PartnerControls">5015f5d2-d585-4786-b2a1-b123b323f209</TermId>
        </TermInfo>
      </Terms>
    </TaxKeywordTaxHTField>
    <Rights xmlns="4ffa91fb-a0ff-4ac5-b2db-65c790d184a4" xsi:nil="true"/>
    <e3f09c3df709400db2417a7161762d62 xmlns="4ffa91fb-a0ff-4ac5-b2db-65c790d184a4">
      <Terms xmlns="http://schemas.microsoft.com/office/infopath/2007/PartnerControls"/>
    </e3f09c3df709400db2417a7161762d62>
    <External_x0020_Contributor xmlns="4ffa91fb-a0ff-4ac5-b2db-65c790d184a4" xsi:nil="true"/>
    <Identifier xmlns="4ffa91fb-a0ff-4ac5-b2db-65c790d184a4" xsi:nil="true"/>
    <_ip_UnifiedCompliancePolicyUIAction xmlns="http://schemas.microsoft.com/sharepoint/v3" xsi:nil="true"/>
    <Creator xmlns="4ffa91fb-a0ff-4ac5-b2db-65c790d184a4">
      <UserInfo>
        <DisplayName/>
        <AccountId xsi:nil="true"/>
        <AccountType/>
      </UserInfo>
    </Creator>
    <_ip_UnifiedCompliancePolicyProperties xmlns="http://schemas.microsoft.com/sharepoint/v3" xsi:nil="true"/>
    <Language xmlns="http://schemas.microsoft.com/sharepoint/v3">English</Language>
    <j747ac98061d40f0aa7bd47e1db5675d xmlns="4ffa91fb-a0ff-4ac5-b2db-65c790d184a4">
      <Terms xmlns="http://schemas.microsoft.com/office/infopath/2007/PartnerControls"/>
    </j747ac98061d40f0aa7bd47e1db5675d>
    <lcf76f155ced4ddcb4097134ff3c332f xmlns="ead8da0f-3542-4e50-96c8-f1f698624e86">
      <Terms xmlns="http://schemas.microsoft.com/office/infopath/2007/PartnerControls"/>
    </lcf76f155ced4ddcb4097134ff3c332f>
    <TaxCatchAll xmlns="4ffa91fb-a0ff-4ac5-b2db-65c790d184a4">
      <Value>1958</Value>
      <Value>1739</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6ac47ccbc9efb37c530411a1abf678b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d7d0fad56e7f41310fc88016d86f57c2"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28434-A7EB-49A9-8260-A37FACAACF83}">
  <ds:schemaRefs>
    <ds:schemaRef ds:uri="http://www.w3.org/XML/1998/namespace"/>
    <ds:schemaRef ds:uri="fecc2597-e8fd-4279-ac06-bd7c891938be"/>
    <ds:schemaRef ds:uri="http://schemas.microsoft.com/sharepoint/v3/fields"/>
    <ds:schemaRef ds:uri="http://schemas.microsoft.com/sharepoint/v3"/>
    <ds:schemaRef ds:uri="http://schemas.microsoft.com/office/infopath/2007/PartnerControls"/>
    <ds:schemaRef ds:uri="http://purl.org/dc/elements/1.1/"/>
    <ds:schemaRef ds:uri="http://schemas.microsoft.com/office/2006/documentManagement/types"/>
    <ds:schemaRef ds:uri="4ffa91fb-a0ff-4ac5-b2db-65c790d184a4"/>
    <ds:schemaRef ds:uri="http://schemas.openxmlformats.org/package/2006/metadata/core-properties"/>
    <ds:schemaRef ds:uri="ead8da0f-3542-4e50-96c8-f1f698624e86"/>
    <ds:schemaRef ds:uri="http://schemas.microsoft.com/sharepoint.v3"/>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0E7C346E-6CA7-447F-8F43-2DFE71F72A20}">
  <ds:schemaRefs>
    <ds:schemaRef ds:uri="http://schemas.microsoft.com/sharepoint/v3/contenttype/forms"/>
  </ds:schemaRefs>
</ds:datastoreItem>
</file>

<file path=customXml/itemProps3.xml><?xml version="1.0" encoding="utf-8"?>
<ds:datastoreItem xmlns:ds="http://schemas.openxmlformats.org/officeDocument/2006/customXml" ds:itemID="{921943BC-60BC-43EB-9AA3-2CBC4A05144E}">
  <ds:schemaRefs>
    <ds:schemaRef ds:uri="Microsoft.SharePoint.Taxonomy.ContentTypeSync"/>
  </ds:schemaRefs>
</ds:datastoreItem>
</file>

<file path=customXml/itemProps4.xml><?xml version="1.0" encoding="utf-8"?>
<ds:datastoreItem xmlns:ds="http://schemas.openxmlformats.org/officeDocument/2006/customXml" ds:itemID="{288D0A17-0F03-4406-BFC2-22A69DD4B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Table of Contents</vt:lpstr>
      <vt:lpstr>Definitions</vt:lpstr>
      <vt:lpstr>Equations</vt:lpstr>
      <vt:lpstr>IIOAC Outputs-Fugitive</vt:lpstr>
      <vt:lpstr>IIOAC Outputs-Stack</vt:lpstr>
      <vt:lpstr>IIOAC Outputs-Max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Ambient Air Exposure Assessment for Dicyclohexyl Phthalate (DCHP)</dc:title>
  <dc:creator/>
  <cp:keywords>DCHP; Ambient Air Exposure</cp:keywords>
  <cp:lastModifiedBy/>
  <dcterms:created xsi:type="dcterms:W3CDTF">2025-12-20T07:36:33Z</dcterms:created>
  <dcterms:modified xsi:type="dcterms:W3CDTF">2025-12-21T17:07:40Z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1958;#Ambient Air Exposure|e3117064-920c-40e6-96a6-948a64d160e9;#1739;#DCHP|5015f5d2-d585-4786-b2a1-b123b323f209</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0x010100D723352F79007E408EFF44D6142FFCE2</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ies>
</file>