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64" documentId="8_{074E8C89-BCB3-401E-9322-63378E9DE2F6}" xr6:coauthVersionLast="47" xr6:coauthVersionMax="47" xr10:uidLastSave="{BD76B47C-1C5B-40DE-BC1C-CE5E1C95B6D1}"/>
  <bookViews>
    <workbookView xWindow="28680" yWindow="-120" windowWidth="29040" windowHeight="17520" xr2:uid="{3532DFDF-4A99-4E4C-8235-04A7F55F3A8E}"/>
  </bookViews>
  <sheets>
    <sheet name="Cover Page" sheetId="11" r:id="rId1"/>
    <sheet name="Table of Contents" sheetId="5" r:id="rId2"/>
    <sheet name="Definitions" sheetId="6" r:id="rId3"/>
    <sheet name="Equations" sheetId="7" r:id="rId4"/>
    <sheet name="IIOAC-Outputs-Fug" sheetId="8" r:id="rId5"/>
    <sheet name="IIOAC Outputs-Stack" sheetId="9" r:id="rId6"/>
    <sheet name="IIOAC Outputs - Max"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0" l="1"/>
  <c r="H5" i="10"/>
  <c r="G5" i="10"/>
  <c r="D22" i="10" s="1"/>
  <c r="I22" i="10" s="1"/>
  <c r="E27" i="10" s="1"/>
  <c r="E36" i="10" s="1"/>
  <c r="F5" i="10"/>
  <c r="F11" i="10" s="1"/>
  <c r="E5" i="10"/>
  <c r="E11" i="10" s="1"/>
</calcChain>
</file>

<file path=xl/sharedStrings.xml><?xml version="1.0" encoding="utf-8"?>
<sst xmlns="http://schemas.openxmlformats.org/spreadsheetml/2006/main" count="360" uniqueCount="160">
  <si>
    <t>Draft Ambient Air IIOAC Exposure and Risk Calculator for Butyl Benzyl Phthalate (BBP)</t>
  </si>
  <si>
    <t>CASRNs: 85-68-7</t>
  </si>
  <si>
    <t>December 2025</t>
  </si>
  <si>
    <t>Table of Contents</t>
  </si>
  <si>
    <t>Worksheet</t>
  </si>
  <si>
    <t>Description</t>
  </si>
  <si>
    <t>Definitions</t>
  </si>
  <si>
    <t>This tab provides definitions of several terms utilized throughout this worksheet or the assessment documents</t>
  </si>
  <si>
    <t>Equations</t>
  </si>
  <si>
    <t>This tab provides relevant equations for calculating modeled concentration estimates as well as associated risks</t>
  </si>
  <si>
    <t>IIOAC Outputs - Fugitive</t>
  </si>
  <si>
    <t>This tab provides all IIOAC modeled high-end and mean concentrations, at all distances, and modeled deposition rates due to fugitive releases for each exposure scenario modeled</t>
  </si>
  <si>
    <t>IIOAC Outputs - Stack</t>
  </si>
  <si>
    <t>This tab provides all IIOAC modeled high-end and mean concentrations, at all distances, and modeled deposition rates due to stack releases for each exposure scenario modeled</t>
  </si>
  <si>
    <t>IIOAC Outputs - Max</t>
  </si>
  <si>
    <t>This slide provides the maximum modeled concentration and deposition rate across all exposure scenarios modeled along with associated risk estimates</t>
  </si>
  <si>
    <t>Term</t>
  </si>
  <si>
    <t>Definition</t>
  </si>
  <si>
    <t xml:space="preserve">IIOAC: </t>
  </si>
  <si>
    <t>Integrated Indoor/Outdoor Air Calculator Model</t>
  </si>
  <si>
    <r>
      <rPr>
        <sz val="11"/>
        <color theme="1"/>
        <rFont val="Times New Roman"/>
        <family val="1"/>
      </rPr>
      <t>µg/m</t>
    </r>
    <r>
      <rPr>
        <vertAlign val="superscript"/>
        <sz val="11"/>
        <color theme="1"/>
        <rFont val="Times New Roman"/>
        <family val="1"/>
      </rPr>
      <t>3</t>
    </r>
    <r>
      <rPr>
        <sz val="12"/>
        <color theme="1"/>
        <rFont val="Times New Roman"/>
        <family val="1"/>
      </rPr>
      <t xml:space="preserve">: </t>
    </r>
  </si>
  <si>
    <t>Micrograms per cubic meter</t>
  </si>
  <si>
    <t>ppm</t>
  </si>
  <si>
    <t>Parts per million (by volume)</t>
  </si>
  <si>
    <t xml:space="preserve">ADAF: </t>
  </si>
  <si>
    <t xml:space="preserve">Age Dependent Adjustment Factor. This factor is applied to account for increased susceptibility of early life stages to mutagenic carcinogens according to EPA guidance </t>
  </si>
  <si>
    <t>https://www3.epa.gov/airtoxics/childrens_supplement_final.pdf</t>
  </si>
  <si>
    <t xml:space="preserve">Daily Air Concentration (DAC): </t>
  </si>
  <si>
    <t xml:space="preserve">The daily-averaged modeled hourly concentrations for each day of operation within an operating year [IIOAC Output]. </t>
  </si>
  <si>
    <t>Annual Air Concentration (AAC)</t>
  </si>
  <si>
    <t xml:space="preserve">The annual-averaged modeled daily concentrations over an operating year [IIOAC Output]. </t>
  </si>
  <si>
    <t xml:space="preserve">Acute Concentration (AC): </t>
  </si>
  <si>
    <t xml:space="preserve">The daily air concentration adjusted for exposure duration and averaging time. </t>
  </si>
  <si>
    <t xml:space="preserve">Average Daily Concentration (ADC):  </t>
  </si>
  <si>
    <t xml:space="preserve">The mean amount of an agent to which a person is exposed on a daily basis, often averaged over a definitive period of time. For purposes of this document, this is the annual air concentration adjusted for exposure duration, exposure frequency, exposure time, and averaging time associated with the exposure scenario. </t>
  </si>
  <si>
    <t xml:space="preserve">Lifetime Average Daily Concentration (LADC): </t>
  </si>
  <si>
    <t>The average daily concentration adjusted for a receptors expected residency time and lifetime [Calculated from ADC].</t>
  </si>
  <si>
    <t xml:space="preserve">[Statistic] Mean (IIOAC Output): </t>
  </si>
  <si>
    <t>The modeled concentration representing the arithmetic average concentration of the modeled concentration distribution.</t>
  </si>
  <si>
    <t xml:space="preserve">[Statistic] High-End (IIOAC Output): </t>
  </si>
  <si>
    <t>The modeled concentration representing the 95th percentile concentration within the modeled concentration distribution.</t>
  </si>
  <si>
    <t>Fenceline Average:</t>
  </si>
  <si>
    <t>The daily or annual averaged modeled concentration at 100 meters finite distance from the release point.</t>
  </si>
  <si>
    <t>Community Average:</t>
  </si>
  <si>
    <t>The daily or annual averaged modeled concentration between 100 and 1,000 meters area distance from the release point.</t>
  </si>
  <si>
    <t>Outer Boundary Average:</t>
  </si>
  <si>
    <t>The daily or annual averaged modeled concentration at 1,000 meters finite distance from the release point.</t>
  </si>
  <si>
    <t xml:space="preserve">Human Equivalent Concentration (HEC): </t>
  </si>
  <si>
    <t>The human concentration (for inhalation exposure) or dose (for other routes of exposure) of an agent that is believed to induce the same magnitude of toxic effect as the experimental animal species concentration or dose. This adjustment may incorporate toxicokinetic information on the particular agent, if available, or use a default procedure, such as assuming that daily oral doses experienced for a lifetime are proportional to body weight raised to the 0.75 power.</t>
  </si>
  <si>
    <t xml:space="preserve">Inhalation Unit Risk (IUR): </t>
  </si>
  <si>
    <r>
      <t>The upper-bound excess lifetime cancer risk estimated to result from continuous exposure to an agent at a concentration of 1 µg/m</t>
    </r>
    <r>
      <rPr>
        <vertAlign val="superscript"/>
        <sz val="12"/>
        <color theme="1"/>
        <rFont val="Times New Roman"/>
        <family val="1"/>
      </rPr>
      <t>3</t>
    </r>
    <r>
      <rPr>
        <sz val="12"/>
        <color theme="1"/>
        <rFont val="Times New Roman"/>
        <family val="1"/>
      </rPr>
      <t xml:space="preserve"> in air. The interpretation of inhalation unit risk would be as follows: if unit risk = 2 × 10-6 per µg/m</t>
    </r>
    <r>
      <rPr>
        <vertAlign val="superscript"/>
        <sz val="12"/>
        <color theme="1"/>
        <rFont val="Times New Roman"/>
        <family val="1"/>
      </rPr>
      <t>3</t>
    </r>
    <r>
      <rPr>
        <sz val="12"/>
        <color theme="1"/>
        <rFont val="Times New Roman"/>
        <family val="1"/>
      </rPr>
      <t>, 2 excess cancer cases (upper bound estimate) are expected to develop per 1,000,000 people if exposed daily for a lifetime to 1 µg of the chemical per m3 of air.</t>
    </r>
  </si>
  <si>
    <t xml:space="preserve">Benchmark: </t>
  </si>
  <si>
    <r>
      <t>The cancer risk level above which EPA identifies an unreasonable risk. For the purposes of this fenceline analysis, EPA used 1 x 10</t>
    </r>
    <r>
      <rPr>
        <vertAlign val="superscript"/>
        <sz val="12"/>
        <color theme="1"/>
        <rFont val="Times New Roman"/>
        <family val="1"/>
      </rPr>
      <t xml:space="preserve">-6 </t>
    </r>
    <r>
      <rPr>
        <sz val="12"/>
        <color theme="1"/>
        <rFont val="Times New Roman"/>
        <family val="1"/>
      </rPr>
      <t>as the benchmark for cancer risk in fenceline communities.</t>
    </r>
  </si>
  <si>
    <t xml:space="preserve">Margin of Exposure (MOE): </t>
  </si>
  <si>
    <t>The point of departure divided by the actual or projected environmental exposure of interest</t>
  </si>
  <si>
    <t>The sum of uncertainty factors for a given non-cancer POD. EPA interprets the MOE risk estimates in reference to benchmark MOEs. For the purposes of this fenceline analysis, MOE risk estimates were interpreted as a human health risk if the MOE was less than the benchmark MOE.</t>
  </si>
  <si>
    <t xml:space="preserve">Where </t>
  </si>
  <si>
    <t>DAC = Daily Average Air Concentration (µg/m3) [output from IIOAC]</t>
  </si>
  <si>
    <r>
      <t>C</t>
    </r>
    <r>
      <rPr>
        <vertAlign val="subscript"/>
        <sz val="11"/>
        <color theme="1"/>
        <rFont val="Times New Roman"/>
        <family val="1"/>
      </rPr>
      <t>i</t>
    </r>
    <r>
      <rPr>
        <sz val="11"/>
        <color theme="1"/>
        <rFont val="Times New Roman"/>
        <family val="1"/>
      </rPr>
      <t xml:space="preserve"> = Modeled hourly concentration for operating hour i (µg/m</t>
    </r>
    <r>
      <rPr>
        <vertAlign val="superscript"/>
        <sz val="11"/>
        <color theme="1"/>
        <rFont val="Times New Roman"/>
        <family val="1"/>
      </rPr>
      <t>3</t>
    </r>
    <r>
      <rPr>
        <sz val="11"/>
        <color theme="1"/>
        <rFont val="Times New Roman"/>
        <family val="1"/>
      </rPr>
      <t>)</t>
    </r>
  </si>
  <si>
    <t>n = Number of operating hours within a given day (hours)</t>
  </si>
  <si>
    <r>
      <rPr>
        <vertAlign val="superscript"/>
        <sz val="11"/>
        <color theme="1"/>
        <rFont val="Times New Roman"/>
        <family val="1"/>
      </rPr>
      <t>a</t>
    </r>
    <r>
      <rPr>
        <sz val="11"/>
        <color theme="1"/>
        <rFont val="Times New Roman"/>
        <family val="1"/>
      </rPr>
      <t xml:space="preserve"> Operating hours can vary depending on the total number of operating hours in a given day but can never be greater than 24 hours. </t>
    </r>
  </si>
  <si>
    <t xml:space="preserve">If a facility operates for 16 hours during a day then n=16 and the concentrations summed together are C1 through C16. </t>
  </si>
  <si>
    <r>
      <t>AC = (C</t>
    </r>
    <r>
      <rPr>
        <vertAlign val="subscript"/>
        <sz val="11"/>
        <color rgb="FF000000"/>
        <rFont val="Times New Roman"/>
        <family val="1"/>
      </rPr>
      <t>DAC</t>
    </r>
    <r>
      <rPr>
        <sz val="11"/>
        <color rgb="FF000000"/>
        <rFont val="Times New Roman"/>
        <family val="1"/>
      </rPr>
      <t xml:space="preserve"> x ED)/AT</t>
    </r>
    <r>
      <rPr>
        <vertAlign val="subscript"/>
        <sz val="11"/>
        <color rgb="FF000000"/>
        <rFont val="Times New Roman"/>
        <family val="1"/>
      </rPr>
      <t>AC</t>
    </r>
  </si>
  <si>
    <t>Where</t>
  </si>
  <si>
    <t>AC: Acute Concentration (µg/m3)</t>
  </si>
  <si>
    <r>
      <t>C</t>
    </r>
    <r>
      <rPr>
        <vertAlign val="subscript"/>
        <sz val="11"/>
        <color theme="1"/>
        <rFont val="Times New Roman"/>
        <family val="1"/>
      </rPr>
      <t>DAC</t>
    </r>
    <r>
      <rPr>
        <sz val="11"/>
        <color theme="1"/>
        <rFont val="Times New Roman"/>
        <family val="1"/>
      </rPr>
      <t>: Daily Average Concentration (µg/m3)</t>
    </r>
  </si>
  <si>
    <t>ED: Exposure Duration (24 hours)</t>
  </si>
  <si>
    <r>
      <t>AT</t>
    </r>
    <r>
      <rPr>
        <vertAlign val="subscript"/>
        <sz val="11"/>
        <color theme="1"/>
        <rFont val="Times New Roman"/>
        <family val="1"/>
      </rPr>
      <t>AC</t>
    </r>
    <r>
      <rPr>
        <sz val="11"/>
        <color theme="1"/>
        <rFont val="Times New Roman"/>
        <family val="1"/>
      </rPr>
      <t>: Averaging Time (24 hours)</t>
    </r>
  </si>
  <si>
    <t>AAC = Annual Average Air Concentration (µg/m3)</t>
  </si>
  <si>
    <r>
      <t>DAC</t>
    </r>
    <r>
      <rPr>
        <vertAlign val="subscript"/>
        <sz val="11"/>
        <color theme="1"/>
        <rFont val="Times New Roman"/>
        <family val="1"/>
      </rPr>
      <t>i</t>
    </r>
    <r>
      <rPr>
        <sz val="11"/>
        <color theme="1"/>
        <rFont val="Times New Roman"/>
        <family val="1"/>
      </rPr>
      <t xml:space="preserve"> = Calculated daily average concentration for operating day i (µg/m3)</t>
    </r>
  </si>
  <si>
    <t>n = Number of operating days within an operating year (days)</t>
  </si>
  <si>
    <r>
      <rPr>
        <vertAlign val="superscript"/>
        <sz val="11"/>
        <color theme="1"/>
        <rFont val="Times New Roman"/>
        <family val="1"/>
      </rPr>
      <t>a</t>
    </r>
    <r>
      <rPr>
        <sz val="11"/>
        <color theme="1"/>
        <rFont val="Times New Roman"/>
        <family val="1"/>
      </rPr>
      <t xml:space="preserve"> Operating days can vary depending on the total number of days a facilty operates in a given year but can never be greater than 365 days (or 366 days for a leap year). </t>
    </r>
  </si>
  <si>
    <t xml:space="preserve">If a facility operates for 260 days of a given operating year then n=260 and the daily concentrations summed together are C1 through C260. </t>
  </si>
  <si>
    <r>
      <t>ADC=(C</t>
    </r>
    <r>
      <rPr>
        <vertAlign val="subscript"/>
        <sz val="11"/>
        <color theme="1"/>
        <rFont val="Times New Roman"/>
        <family val="1"/>
      </rPr>
      <t>AAC</t>
    </r>
    <r>
      <rPr>
        <sz val="11"/>
        <color theme="1"/>
        <rFont val="Times New Roman"/>
        <family val="1"/>
      </rPr>
      <t xml:space="preserve"> x ET x EF x ED)/AT</t>
    </r>
    <r>
      <rPr>
        <vertAlign val="subscript"/>
        <sz val="11"/>
        <color theme="1"/>
        <rFont val="Times New Roman"/>
        <family val="1"/>
      </rPr>
      <t>ADC</t>
    </r>
  </si>
  <si>
    <t>ADC: Average Daily Concentration (µg/m3)</t>
  </si>
  <si>
    <r>
      <t>C</t>
    </r>
    <r>
      <rPr>
        <vertAlign val="subscript"/>
        <sz val="11"/>
        <color theme="1"/>
        <rFont val="Times New Roman"/>
        <family val="1"/>
      </rPr>
      <t>AAC</t>
    </r>
    <r>
      <rPr>
        <sz val="11"/>
        <color theme="1"/>
        <rFont val="Times New Roman"/>
        <family val="1"/>
      </rPr>
      <t>: Annual average concentration (µg/m3)</t>
    </r>
  </si>
  <si>
    <t>ET: Exposure Time (24 hours/day)</t>
  </si>
  <si>
    <t>EF: Exposure Frequency (365 days/year)</t>
  </si>
  <si>
    <t>ED: Exposure Duration (1 yr)</t>
  </si>
  <si>
    <r>
      <t>AT</t>
    </r>
    <r>
      <rPr>
        <vertAlign val="subscript"/>
        <sz val="11"/>
        <color theme="1"/>
        <rFont val="Times New Roman"/>
        <family val="1"/>
      </rPr>
      <t>ADC</t>
    </r>
    <r>
      <rPr>
        <sz val="11"/>
        <color theme="1"/>
        <rFont val="Times New Roman"/>
        <family val="1"/>
      </rPr>
      <t xml:space="preserve">: Averaging Time = 1 yr x 365 days/year x 24 hrs/day </t>
    </r>
  </si>
  <si>
    <r>
      <t>LADC =  (C</t>
    </r>
    <r>
      <rPr>
        <vertAlign val="subscript"/>
        <sz val="11"/>
        <color theme="1"/>
        <rFont val="Times New Roman"/>
        <family val="1"/>
      </rPr>
      <t>AAC</t>
    </r>
    <r>
      <rPr>
        <sz val="11"/>
        <color theme="1"/>
        <rFont val="Times New Roman"/>
        <family val="1"/>
      </rPr>
      <t xml:space="preserve"> x ET x EF x ED)/AT</t>
    </r>
    <r>
      <rPr>
        <vertAlign val="subscript"/>
        <sz val="11"/>
        <color theme="1"/>
        <rFont val="Times New Roman"/>
        <family val="1"/>
      </rPr>
      <t>LADC</t>
    </r>
  </si>
  <si>
    <t>LADC: Lifetime Average Daily Concentration (µg/m3)</t>
  </si>
  <si>
    <t>ET: Exposure Time (24 hrs/day)</t>
  </si>
  <si>
    <t>ED: Exposure duration (78 yrs resident)</t>
  </si>
  <si>
    <r>
      <t>AT</t>
    </r>
    <r>
      <rPr>
        <vertAlign val="subscript"/>
        <sz val="11"/>
        <color theme="1"/>
        <rFont val="Times New Roman"/>
        <family val="1"/>
      </rPr>
      <t>LADC</t>
    </r>
    <r>
      <rPr>
        <sz val="11"/>
        <color theme="1"/>
        <rFont val="Times New Roman"/>
        <family val="1"/>
      </rPr>
      <t>: Averaging Time (78 yrs x 365 days/year x 24 hrs/day)</t>
    </r>
  </si>
  <si>
    <t>78 = Number of years resident assumed to reside in a single residential location (years) [from Exposure Factors Handbook]</t>
  </si>
  <si>
    <t>78 = Number of years a receptor is assumed to live (years) [from Exposure Factors Handbook]</t>
  </si>
  <si>
    <t xml:space="preserve">Acute Risk = </t>
  </si>
  <si>
    <t>HEC: Human Equivalent Concentration (µg/m3)</t>
  </si>
  <si>
    <t xml:space="preserve">Chronic Risk = </t>
  </si>
  <si>
    <r>
      <t>Cancer Risk</t>
    </r>
    <r>
      <rPr>
        <vertAlign val="subscript"/>
        <sz val="11"/>
        <color theme="1"/>
        <rFont val="Times New Roman"/>
        <family val="1"/>
      </rPr>
      <t>adult</t>
    </r>
    <r>
      <rPr>
        <sz val="11"/>
        <color theme="1"/>
        <rFont val="Times New Roman"/>
        <family val="1"/>
      </rPr>
      <t xml:space="preserve"> = LADC * IUR</t>
    </r>
  </si>
  <si>
    <r>
      <t>Cancer Risk</t>
    </r>
    <r>
      <rPr>
        <vertAlign val="subscript"/>
        <sz val="11"/>
        <color theme="1"/>
        <rFont val="Times New Roman"/>
        <family val="1"/>
      </rPr>
      <t>adult</t>
    </r>
    <r>
      <rPr>
        <sz val="11"/>
        <color theme="1"/>
        <rFont val="Times New Roman"/>
        <family val="1"/>
      </rPr>
      <t>: Estimated excess cancer risk based on exposure to agents during only an adult lifestage</t>
    </r>
  </si>
  <si>
    <t>IUR: Inhalation Unit Risk (per µg/m3)</t>
  </si>
  <si>
    <r>
      <t>Cancer Risk</t>
    </r>
    <r>
      <rPr>
        <vertAlign val="subscript"/>
        <sz val="11"/>
        <color theme="1"/>
        <rFont val="Times New Roman"/>
        <family val="1"/>
      </rPr>
      <t>ADAF</t>
    </r>
    <r>
      <rPr>
        <sz val="11"/>
        <color theme="1"/>
        <rFont val="Times New Roman"/>
        <family val="1"/>
      </rPr>
      <t xml:space="preserve"> = LADC * IUR * Overall ADAF</t>
    </r>
  </si>
  <si>
    <r>
      <t>Cancer Risk</t>
    </r>
    <r>
      <rPr>
        <vertAlign val="subscript"/>
        <sz val="11"/>
        <color theme="1"/>
        <rFont val="Times New Roman"/>
        <family val="1"/>
      </rPr>
      <t>ADAF</t>
    </r>
    <r>
      <rPr>
        <sz val="11"/>
        <color theme="1"/>
        <rFont val="Times New Roman"/>
        <family val="1"/>
      </rPr>
      <t>: Estimated excess cancer risk adjusted for consideration of increased susceptibility of early lifestage to agents with a mutagenic mode of action</t>
    </r>
  </si>
  <si>
    <t>Source Type</t>
  </si>
  <si>
    <t>Emission Scenario</t>
  </si>
  <si>
    <t>Statistic</t>
  </si>
  <si>
    <t>Location</t>
  </si>
  <si>
    <t>Outdoor Air Concentration (µg/m3)</t>
  </si>
  <si>
    <t>Total Annual Particle Deposition (g/m2)</t>
  </si>
  <si>
    <t>Daily</t>
  </si>
  <si>
    <t>Annual</t>
  </si>
  <si>
    <t>Total</t>
  </si>
  <si>
    <t>Wet</t>
  </si>
  <si>
    <t>Dry</t>
  </si>
  <si>
    <t>Fugitive Source</t>
  </si>
  <si>
    <t>BBP-365-Coarse-U</t>
  </si>
  <si>
    <t>High-End</t>
  </si>
  <si>
    <t>Fenceline Avg</t>
  </si>
  <si>
    <t>Outer-boundary Avg</t>
  </si>
  <si>
    <t>Community Avg</t>
  </si>
  <si>
    <t>Mean</t>
  </si>
  <si>
    <t>BBP-287-Coarse-U</t>
  </si>
  <si>
    <t>Max</t>
  </si>
  <si>
    <t>BBP-365-Coarse-R</t>
  </si>
  <si>
    <t>BBP-287-Coarse-R</t>
  </si>
  <si>
    <t>BBP-365-Fine-U</t>
  </si>
  <si>
    <t>BBP-287-Fine-U</t>
  </si>
  <si>
    <t>BBP-365-Fine-R</t>
  </si>
  <si>
    <t>BBP-287-Fine-R</t>
  </si>
  <si>
    <t>Stack</t>
  </si>
  <si>
    <t>Stat</t>
  </si>
  <si>
    <t>Fug</t>
  </si>
  <si>
    <t>BBP-365/287-Coarse-R</t>
  </si>
  <si>
    <t>95th Percentile Conc</t>
  </si>
  <si>
    <t>100 m</t>
  </si>
  <si>
    <t>Risk Estimates</t>
  </si>
  <si>
    <t>Benchmark MOE</t>
  </si>
  <si>
    <t>Non-Cancer</t>
  </si>
  <si>
    <t>Acute</t>
  </si>
  <si>
    <t>Chronic</t>
  </si>
  <si>
    <t>Inhalation HEC</t>
  </si>
  <si>
    <t>mg/m3</t>
  </si>
  <si>
    <t>ug/m3</t>
  </si>
  <si>
    <t>No Risk</t>
  </si>
  <si>
    <r>
      <t>Total deposition (mg</t>
    </r>
    <r>
      <rPr>
        <sz val="9.9"/>
        <color theme="1"/>
        <rFont val="Calibri"/>
        <family val="2"/>
      </rPr>
      <t>)</t>
    </r>
    <r>
      <rPr>
        <sz val="11"/>
        <color theme="1"/>
        <rFont val="Calibri"/>
        <family val="2"/>
        <scheme val="minor"/>
      </rPr>
      <t xml:space="preserve">= </t>
    </r>
  </si>
  <si>
    <t>Soil Conc (mg/kg)=</t>
  </si>
  <si>
    <t>Daily dep rate x area of soil x conversion (g to mg)</t>
  </si>
  <si>
    <t>TotDep/(area of soil x Mix depth x density of soil)</t>
  </si>
  <si>
    <t>Days per year</t>
  </si>
  <si>
    <t>area of soil (m2)</t>
  </si>
  <si>
    <t>conversion (g to mg)</t>
  </si>
  <si>
    <t>total deposition (mg/day)</t>
  </si>
  <si>
    <t>Mix depth (m)</t>
  </si>
  <si>
    <t>density (kg/m3)</t>
  </si>
  <si>
    <t>soil conc (mg/kg-day)</t>
  </si>
  <si>
    <t xml:space="preserve">Acute Dose Rate = </t>
  </si>
  <si>
    <r>
      <t>(C</t>
    </r>
    <r>
      <rPr>
        <vertAlign val="subscript"/>
        <sz val="11"/>
        <color theme="1"/>
        <rFont val="Calibri"/>
        <family val="2"/>
        <scheme val="minor"/>
      </rPr>
      <t>soil</t>
    </r>
    <r>
      <rPr>
        <sz val="11"/>
        <color theme="1"/>
        <rFont val="Calibri"/>
        <family val="2"/>
        <scheme val="minor"/>
      </rPr>
      <t xml:space="preserve"> x CF x IR)/BW x AT</t>
    </r>
    <r>
      <rPr>
        <vertAlign val="subscript"/>
        <sz val="11"/>
        <color theme="1"/>
        <rFont val="Calibri"/>
        <family val="2"/>
        <scheme val="minor"/>
      </rPr>
      <t>EF</t>
    </r>
  </si>
  <si>
    <t>ADR</t>
  </si>
  <si>
    <t>Conversion Factor (CF)</t>
  </si>
  <si>
    <t>kg/mg</t>
  </si>
  <si>
    <t>Ingestion Rate of Soil (IR)</t>
  </si>
  <si>
    <t>mg/day</t>
  </si>
  <si>
    <t>Body Weight (BW)</t>
  </si>
  <si>
    <t xml:space="preserve">kg </t>
  </si>
  <si>
    <t>Averaging Time (AT)</t>
  </si>
  <si>
    <t>day</t>
  </si>
  <si>
    <t>Oral HED</t>
  </si>
  <si>
    <t>mg/kg-day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</si>
</sst>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19" x14ac:knownFonts="1">
    <font>
      <sz val="11"/>
      <color theme="1"/>
      <name val="Calibri"/>
      <family val="2"/>
      <scheme val="minor"/>
    </font>
    <font>
      <b/>
      <sz val="11"/>
      <color theme="1"/>
      <name val="Calibri"/>
      <family val="2"/>
      <scheme val="minor"/>
    </font>
    <font>
      <sz val="11"/>
      <color theme="1"/>
      <name val="Calibri"/>
      <family val="2"/>
      <scheme val="minor"/>
    </font>
    <font>
      <sz val="9.9"/>
      <color theme="1"/>
      <name val="Calibri"/>
      <family val="2"/>
    </font>
    <font>
      <vertAlign val="subscript"/>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u/>
      <sz val="11"/>
      <color theme="10"/>
      <name val="Calibri"/>
      <family val="2"/>
      <scheme val="minor"/>
    </font>
    <font>
      <u/>
      <sz val="11"/>
      <color theme="10"/>
      <name val="Times New Roman"/>
      <family val="1"/>
    </font>
    <font>
      <b/>
      <sz val="14"/>
      <color theme="1"/>
      <name val="Times New Roman"/>
      <family val="1"/>
    </font>
    <font>
      <vertAlign val="superscript"/>
      <sz val="12"/>
      <color theme="1"/>
      <name val="Times New Roman"/>
      <family val="1"/>
    </font>
    <font>
      <vertAlign val="superscript"/>
      <sz val="11"/>
      <color theme="1"/>
      <name val="Times New Roman"/>
      <family val="1"/>
    </font>
    <font>
      <vertAlign val="subscript"/>
      <sz val="11"/>
      <color theme="1"/>
      <name val="Times New Roman"/>
      <family val="1"/>
    </font>
    <font>
      <sz val="11"/>
      <color rgb="FF000000"/>
      <name val="Times New Roman"/>
      <family val="1"/>
    </font>
    <font>
      <vertAlign val="subscript"/>
      <sz val="11"/>
      <color rgb="FF000000"/>
      <name val="Times New Roman"/>
      <family val="1"/>
    </font>
    <font>
      <sz val="11"/>
      <color rgb="FFFF0000"/>
      <name val="Times New Roman"/>
      <family val="1"/>
    </font>
    <font>
      <b/>
      <sz val="16"/>
      <color theme="1"/>
      <name val="Times New Roman"/>
      <family val="1"/>
    </font>
    <font>
      <b/>
      <i/>
      <sz val="14"/>
      <color theme="1"/>
      <name val="Times New Roman"/>
      <family val="1"/>
    </font>
  </fonts>
  <fills count="6">
    <fill>
      <patternFill patternType="none"/>
    </fill>
    <fill>
      <patternFill patternType="gray125"/>
    </fill>
    <fill>
      <patternFill patternType="solid">
        <fgColor rgb="FF00B05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s>
  <borders count="30">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8" fillId="0" borderId="0" applyNumberFormat="0" applyFill="0" applyBorder="0" applyAlignment="0" applyProtection="0"/>
  </cellStyleXfs>
  <cellXfs count="82">
    <xf numFmtId="0" fontId="0" fillId="0" borderId="0" xfId="0"/>
    <xf numFmtId="0" fontId="7" fillId="5" borderId="0" xfId="0" applyFont="1" applyFill="1" applyProtection="1"/>
    <xf numFmtId="0" fontId="10" fillId="0" borderId="0" xfId="0" applyFont="1" applyProtection="1"/>
    <xf numFmtId="0" fontId="7" fillId="0" borderId="0" xfId="0" applyFont="1" applyProtection="1"/>
    <xf numFmtId="0" fontId="10" fillId="0" borderId="8" xfId="0" applyFont="1" applyBorder="1" applyProtection="1"/>
    <xf numFmtId="0" fontId="8" fillId="0" borderId="0" xfId="2" applyProtection="1"/>
    <xf numFmtId="0" fontId="5" fillId="0" borderId="0" xfId="0" applyFont="1" applyProtection="1"/>
    <xf numFmtId="0" fontId="8" fillId="0" borderId="0" xfId="2" quotePrefix="1" applyProtection="1"/>
    <xf numFmtId="0" fontId="9" fillId="0" borderId="0" xfId="2" applyFont="1" applyProtection="1"/>
    <xf numFmtId="0" fontId="7" fillId="0" borderId="0" xfId="0" applyFont="1" applyAlignment="1" applyProtection="1">
      <alignment vertical="top" wrapText="1"/>
    </xf>
    <xf numFmtId="0" fontId="6" fillId="3" borderId="8" xfId="0" applyFont="1" applyFill="1" applyBorder="1" applyProtection="1"/>
    <xf numFmtId="0" fontId="5" fillId="0" borderId="0" xfId="0" applyFont="1" applyAlignment="1" applyProtection="1">
      <alignment wrapText="1"/>
    </xf>
    <xf numFmtId="0" fontId="9" fillId="0" borderId="0" xfId="2" applyFont="1" applyAlignment="1" applyProtection="1">
      <alignment wrapText="1"/>
    </xf>
    <xf numFmtId="0" fontId="5" fillId="0" borderId="0" xfId="0" applyFont="1" applyAlignment="1" applyProtection="1">
      <alignment vertical="top"/>
    </xf>
    <xf numFmtId="0" fontId="5" fillId="0" borderId="0" xfId="0" applyFont="1" applyAlignment="1" applyProtection="1">
      <alignment vertical="top" wrapText="1"/>
    </xf>
    <xf numFmtId="0" fontId="14" fillId="0" borderId="0" xfId="0" applyFont="1" applyProtection="1"/>
    <xf numFmtId="0" fontId="7" fillId="2" borderId="0" xfId="0" applyFont="1" applyFill="1" applyProtection="1"/>
    <xf numFmtId="0" fontId="0" fillId="0" borderId="0" xfId="0" applyProtection="1"/>
    <xf numFmtId="0" fontId="1" fillId="0" borderId="16" xfId="0" applyFont="1" applyBorder="1" applyAlignment="1" applyProtection="1">
      <alignment horizontal="center"/>
    </xf>
    <xf numFmtId="0" fontId="1" fillId="0" borderId="19" xfId="0" applyFont="1" applyBorder="1" applyAlignment="1" applyProtection="1">
      <alignment horizontal="center"/>
    </xf>
    <xf numFmtId="0" fontId="0" fillId="0" borderId="17" xfId="0" applyBorder="1" applyProtection="1"/>
    <xf numFmtId="11" fontId="0" fillId="4" borderId="17" xfId="0" applyNumberFormat="1" applyFill="1" applyBorder="1" applyAlignment="1" applyProtection="1">
      <alignment horizontal="center"/>
    </xf>
    <xf numFmtId="11" fontId="0" fillId="0" borderId="17" xfId="0" applyNumberFormat="1" applyBorder="1" applyAlignment="1" applyProtection="1">
      <alignment horizontal="center"/>
    </xf>
    <xf numFmtId="0" fontId="1" fillId="0" borderId="17" xfId="0" applyFont="1" applyBorder="1" applyProtection="1"/>
    <xf numFmtId="0" fontId="0" fillId="0" borderId="0" xfId="0" applyFill="1" applyProtection="1"/>
    <xf numFmtId="2" fontId="0" fillId="0" borderId="0" xfId="0" applyNumberFormat="1" applyFill="1" applyBorder="1" applyAlignment="1" applyProtection="1">
      <alignment horizontal="right"/>
    </xf>
    <xf numFmtId="2" fontId="0" fillId="0" borderId="0" xfId="0" applyNumberFormat="1" applyBorder="1" applyAlignment="1" applyProtection="1">
      <alignment horizontal="right"/>
    </xf>
    <xf numFmtId="11" fontId="0" fillId="0" borderId="0" xfId="0" applyNumberFormat="1" applyBorder="1" applyProtection="1"/>
    <xf numFmtId="11" fontId="0" fillId="0" borderId="0" xfId="0" applyNumberFormat="1" applyProtection="1"/>
    <xf numFmtId="0" fontId="0" fillId="0" borderId="1" xfId="0" applyBorder="1" applyProtection="1"/>
    <xf numFmtId="0" fontId="0" fillId="0" borderId="1" xfId="0" applyFill="1" applyBorder="1" applyProtection="1"/>
    <xf numFmtId="2" fontId="0" fillId="0" borderId="1" xfId="0" applyNumberFormat="1" applyFill="1" applyBorder="1" applyAlignment="1" applyProtection="1">
      <alignment horizontal="right"/>
    </xf>
    <xf numFmtId="2" fontId="0" fillId="0" borderId="1" xfId="0" applyNumberFormat="1" applyBorder="1" applyAlignment="1" applyProtection="1">
      <alignment horizontal="right"/>
    </xf>
    <xf numFmtId="11" fontId="0" fillId="0" borderId="1" xfId="0" applyNumberFormat="1" applyBorder="1" applyAlignment="1" applyProtection="1">
      <alignment horizontal="center"/>
    </xf>
    <xf numFmtId="2" fontId="0" fillId="0" borderId="0" xfId="0" applyNumberFormat="1"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6" xfId="0" applyBorder="1" applyProtection="1"/>
    <xf numFmtId="0" fontId="0" fillId="0" borderId="7" xfId="0" applyBorder="1" applyProtection="1"/>
    <xf numFmtId="0" fontId="0" fillId="0" borderId="8" xfId="0" applyBorder="1" applyProtection="1"/>
    <xf numFmtId="0" fontId="0" fillId="0" borderId="9" xfId="0" applyBorder="1" applyProtection="1"/>
    <xf numFmtId="0" fontId="0" fillId="0" borderId="10" xfId="0" applyBorder="1" applyProtection="1"/>
    <xf numFmtId="0" fontId="0" fillId="0" borderId="11" xfId="0" applyBorder="1" applyProtection="1"/>
    <xf numFmtId="1" fontId="0" fillId="0" borderId="11" xfId="0" applyNumberFormat="1" applyBorder="1" applyProtection="1"/>
    <xf numFmtId="1" fontId="0" fillId="0" borderId="12" xfId="0" applyNumberFormat="1" applyBorder="1" applyProtection="1"/>
    <xf numFmtId="0" fontId="0" fillId="0" borderId="12" xfId="0" applyBorder="1" applyProtection="1"/>
    <xf numFmtId="0" fontId="0" fillId="2" borderId="0" xfId="0" applyFill="1" applyProtection="1"/>
    <xf numFmtId="164" fontId="0" fillId="0" borderId="0" xfId="1" applyNumberFormat="1" applyFont="1" applyProtection="1"/>
    <xf numFmtId="165" fontId="0" fillId="0" borderId="0" xfId="0" applyNumberFormat="1" applyProtection="1"/>
    <xf numFmtId="0" fontId="0" fillId="0" borderId="20" xfId="0" applyBorder="1" applyProtection="1"/>
    <xf numFmtId="0" fontId="0" fillId="0" borderId="21" xfId="0" applyBorder="1" applyProtection="1"/>
    <xf numFmtId="0" fontId="0" fillId="0" borderId="22" xfId="0" applyBorder="1" applyProtection="1"/>
    <xf numFmtId="0" fontId="0" fillId="0" borderId="23" xfId="0" applyBorder="1" applyProtection="1"/>
    <xf numFmtId="0" fontId="0" fillId="0" borderId="24" xfId="0" applyBorder="1" applyProtection="1"/>
    <xf numFmtId="0" fontId="0" fillId="0" borderId="25" xfId="0" applyBorder="1" applyProtection="1"/>
    <xf numFmtId="0" fontId="0" fillId="0" borderId="26" xfId="0" applyBorder="1" applyProtection="1"/>
    <xf numFmtId="0" fontId="0" fillId="0" borderId="27" xfId="0" applyBorder="1" applyProtection="1"/>
    <xf numFmtId="164" fontId="0" fillId="0" borderId="28" xfId="1" applyNumberFormat="1" applyFont="1" applyBorder="1" applyProtection="1"/>
    <xf numFmtId="1" fontId="0" fillId="0" borderId="29" xfId="0" applyNumberFormat="1" applyBorder="1" applyProtection="1"/>
    <xf numFmtId="0" fontId="0" fillId="0" borderId="28" xfId="0" applyBorder="1" applyProtection="1"/>
    <xf numFmtId="0" fontId="0" fillId="0" borderId="29" xfId="0" applyBorder="1" applyProtection="1"/>
    <xf numFmtId="0" fontId="16" fillId="5" borderId="0" xfId="0" applyFont="1" applyFill="1" applyAlignment="1" applyProtection="1">
      <alignment horizontal="center" vertical="center" wrapText="1"/>
    </xf>
    <xf numFmtId="0" fontId="17" fillId="5" borderId="0" xfId="0" applyFont="1" applyFill="1" applyAlignment="1" applyProtection="1">
      <alignment horizontal="center" vertical="center" wrapText="1"/>
    </xf>
    <xf numFmtId="49" fontId="18" fillId="5" borderId="0" xfId="0" quotePrefix="1" applyNumberFormat="1" applyFont="1" applyFill="1" applyAlignment="1" applyProtection="1">
      <alignment horizontal="center"/>
    </xf>
    <xf numFmtId="0" fontId="1" fillId="0" borderId="13"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14" xfId="0" applyFont="1" applyBorder="1" applyAlignment="1" applyProtection="1">
      <alignment horizontal="center" vertical="center"/>
    </xf>
    <xf numFmtId="0" fontId="1" fillId="0" borderId="16" xfId="0" applyFont="1" applyBorder="1" applyAlignment="1" applyProtection="1">
      <alignment horizontal="center" vertical="center"/>
    </xf>
    <xf numFmtId="0" fontId="0" fillId="0" borderId="17" xfId="0" applyBorder="1" applyAlignment="1" applyProtection="1">
      <alignment horizontal="center" vertical="center"/>
    </xf>
    <xf numFmtId="0" fontId="1" fillId="0" borderId="18" xfId="0" applyFont="1" applyBorder="1" applyAlignment="1" applyProtection="1">
      <alignment horizontal="center" vertical="center" wrapText="1"/>
    </xf>
    <xf numFmtId="0" fontId="0" fillId="0" borderId="22" xfId="0" applyBorder="1" applyAlignment="1" applyProtection="1">
      <alignment horizontal="center"/>
    </xf>
    <xf numFmtId="0" fontId="0" fillId="0" borderId="23" xfId="0" applyBorder="1" applyAlignment="1" applyProtection="1">
      <alignment horizontal="center"/>
    </xf>
    <xf numFmtId="0" fontId="0" fillId="0" borderId="2" xfId="0" applyBorder="1" applyAlignment="1" applyProtection="1">
      <alignment horizontal="center"/>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0" fillId="0" borderId="20" xfId="0" applyBorder="1" applyAlignment="1" applyProtection="1">
      <alignment horizontal="center"/>
    </xf>
    <xf numFmtId="0" fontId="0" fillId="0" borderId="21" xfId="0" applyBorder="1" applyAlignment="1" applyProtection="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4</xdr:row>
      <xdr:rowOff>304800</xdr:rowOff>
    </xdr:from>
    <xdr:to>
      <xdr:col>4</xdr:col>
      <xdr:colOff>777875</xdr:colOff>
      <xdr:row>5</xdr:row>
      <xdr:rowOff>2730500</xdr:rowOff>
    </xdr:to>
    <xdr:pic>
      <xdr:nvPicPr>
        <xdr:cNvPr id="2" name="Picture 1" descr="C:\Users\BMasten\AppData\Local\Microsoft\Windows\INetCache\Content.MSO\738A09A3.tmp">
          <a:extLst>
            <a:ext uri="{FF2B5EF4-FFF2-40B4-BE49-F238E27FC236}">
              <a16:creationId xmlns:a16="http://schemas.microsoft.com/office/drawing/2014/main" id="{0CCC27A5-96AE-49F7-BA24-A2A296E941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0325" y="1714500"/>
          <a:ext cx="2743200" cy="2749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396875</xdr:colOff>
      <xdr:row>62</xdr:row>
      <xdr:rowOff>15875</xdr:rowOff>
    </xdr:from>
    <xdr:ext cx="65" cy="172227"/>
    <xdr:sp macro="" textlink="">
      <xdr:nvSpPr>
        <xdr:cNvPr id="2" name="TextBox 1">
          <a:extLst>
            <a:ext uri="{FF2B5EF4-FFF2-40B4-BE49-F238E27FC236}">
              <a16:creationId xmlns:a16="http://schemas.microsoft.com/office/drawing/2014/main" id="{349E46D3-5816-4114-9D90-B32BFE73CC27}"/>
            </a:ext>
          </a:extLst>
        </xdr:cNvPr>
        <xdr:cNvSpPr txBox="1"/>
      </xdr:nvSpPr>
      <xdr:spPr>
        <a:xfrm>
          <a:off x="396875" y="11433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225424</xdr:colOff>
      <xdr:row>1</xdr:row>
      <xdr:rowOff>53974</xdr:rowOff>
    </xdr:from>
    <xdr:ext cx="1247775" cy="574675"/>
    <mc:AlternateContent xmlns:mc="http://schemas.openxmlformats.org/markup-compatibility/2006" xmlns:a14="http://schemas.microsoft.com/office/drawing/2010/main">
      <mc:Choice Requires="a14">
        <xdr:sp macro="" textlink="">
          <xdr:nvSpPr>
            <xdr:cNvPr id="3" name="TextBox 6">
              <a:extLst>
                <a:ext uri="{FF2B5EF4-FFF2-40B4-BE49-F238E27FC236}">
                  <a16:creationId xmlns:a16="http://schemas.microsoft.com/office/drawing/2014/main" id="{F3E665A3-FF0C-4D44-8A60-53FE71BD42E4}"/>
                </a:ext>
              </a:extLst>
            </xdr:cNvPr>
            <xdr:cNvSpPr txBox="1"/>
          </xdr:nvSpPr>
          <xdr:spPr>
            <a:xfrm>
              <a:off x="225424" y="238124"/>
              <a:ext cx="1247775"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nor/>
                      </m:rPr>
                      <a:rPr lang="en-US" sz="1100" b="0" i="0">
                        <a:latin typeface="Cambria Math" panose="02040503050406030204" pitchFamily="18" charset="0"/>
                      </a:rPr>
                      <m:t>DAC</m:t>
                    </m:r>
                    <m:r>
                      <m:rPr>
                        <m:nor/>
                      </m:rPr>
                      <a:rPr lang="en-US" sz="1100" b="0" i="0">
                        <a:latin typeface="Cambria Math" panose="02040503050406030204" pitchFamily="18" charset="0"/>
                      </a:rPr>
                      <m:t> = </m:t>
                    </m:r>
                    <m:f>
                      <m:fPr>
                        <m:ctrlPr>
                          <a:rPr lang="en-US" sz="1100" b="0" i="1">
                            <a:latin typeface="Cambria Math" panose="02040503050406030204" pitchFamily="18" charset="0"/>
                          </a:rPr>
                        </m:ctrlPr>
                      </m:fPr>
                      <m:num>
                        <m:r>
                          <a:rPr lang="en-US" sz="1100" b="0" i="1">
                            <a:latin typeface="Cambria Math" panose="02040503050406030204" pitchFamily="18" charset="0"/>
                          </a:rPr>
                          <m:t>1</m:t>
                        </m:r>
                      </m:num>
                      <m:den>
                        <m:r>
                          <a:rPr lang="en-US" sz="1100" b="0" i="1">
                            <a:latin typeface="Cambria Math" panose="02040503050406030204" pitchFamily="18" charset="0"/>
                          </a:rPr>
                          <m:t>𝑛</m:t>
                        </m:r>
                        <m:r>
                          <a:rPr lang="en-US" sz="1100" b="0" i="1" baseline="30000">
                            <a:latin typeface="Cambria Math" panose="02040503050406030204" pitchFamily="18" charset="0"/>
                          </a:rPr>
                          <m:t>𝑎</m:t>
                        </m:r>
                      </m:den>
                    </m:f>
                    <m:r>
                      <a:rPr lang="en-US" sz="1100" b="0" i="1">
                        <a:latin typeface="Cambria Math" panose="02040503050406030204" pitchFamily="18" charset="0"/>
                      </a:rPr>
                      <m:t> </m:t>
                    </m:r>
                    <m:nary>
                      <m:naryPr>
                        <m:chr m:val="∑"/>
                        <m:ctrlPr>
                          <a:rPr lang="en-US" sz="1100" b="0" i="1">
                            <a:latin typeface="Cambria Math" panose="02040503050406030204" pitchFamily="18" charset="0"/>
                          </a:rPr>
                        </m:ctrlPr>
                      </m:naryPr>
                      <m:sub>
                        <m:r>
                          <m:rPr>
                            <m:brk m:alnAt="23"/>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𝑛</m:t>
                        </m:r>
                        <m:r>
                          <a:rPr lang="en-US" sz="1100" b="0" i="1" baseline="30000">
                            <a:latin typeface="Cambria Math" panose="02040503050406030204" pitchFamily="18" charset="0"/>
                          </a:rPr>
                          <m:t>𝑎</m:t>
                        </m:r>
                      </m:sup>
                      <m:e>
                        <m:r>
                          <a:rPr lang="en-US" sz="1100" b="0" i="1">
                            <a:latin typeface="Cambria Math" panose="02040503050406030204" pitchFamily="18" charset="0"/>
                          </a:rPr>
                          <m:t>𝐶</m:t>
                        </m:r>
                        <m:r>
                          <a:rPr lang="en-US" sz="1100" b="0" i="1" baseline="-25000">
                            <a:latin typeface="Cambria Math" panose="02040503050406030204" pitchFamily="18" charset="0"/>
                          </a:rPr>
                          <m:t>𝑖</m:t>
                        </m:r>
                        <m:r>
                          <a:rPr lang="en-US" sz="1100" b="0" i="1">
                            <a:latin typeface="Cambria Math" panose="02040503050406030204" pitchFamily="18" charset="0"/>
                          </a:rPr>
                          <m:t> </m:t>
                        </m:r>
                      </m:e>
                    </m:nary>
                  </m:oMath>
                </m:oMathPara>
              </a14:m>
              <a:endParaRPr lang="en-US" sz="1100"/>
            </a:p>
          </xdr:txBody>
        </xdr:sp>
      </mc:Choice>
      <mc:Fallback xmlns="">
        <xdr:sp macro="" textlink="">
          <xdr:nvSpPr>
            <xdr:cNvPr id="3" name="TextBox 6">
              <a:extLst>
                <a:ext uri="{FF2B5EF4-FFF2-40B4-BE49-F238E27FC236}">
                  <a16:creationId xmlns:a16="http://schemas.microsoft.com/office/drawing/2014/main" id="{F3E665A3-FF0C-4D44-8A60-53FE71BD42E4}"/>
                </a:ext>
              </a:extLst>
            </xdr:cNvPr>
            <xdr:cNvSpPr txBox="1"/>
          </xdr:nvSpPr>
          <xdr:spPr>
            <a:xfrm>
              <a:off x="225424" y="238124"/>
              <a:ext cx="1247775"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"DAC = "  1/𝑛</a:t>
              </a:r>
              <a:r>
                <a:rPr lang="en-US" sz="1100" b="0" i="0" baseline="30000">
                  <a:latin typeface="Cambria Math" panose="02040503050406030204" pitchFamily="18" charset="0"/>
                </a:rPr>
                <a:t>𝑎 </a:t>
              </a:r>
              <a:r>
                <a:rPr lang="en-US" sz="1100" b="0" i="0">
                  <a:latin typeface="Cambria Math" panose="02040503050406030204" pitchFamily="18" charset="0"/>
                </a:rPr>
                <a:t> ∑_(𝑖=1)</a:t>
              </a:r>
              <a:r>
                <a:rPr lang="en-US" sz="1100" b="0" i="0" baseline="30000">
                  <a:latin typeface="Cambria Math" panose="02040503050406030204" pitchFamily="18" charset="0"/>
                </a:rPr>
                <a:t>^</a:t>
              </a:r>
              <a:r>
                <a:rPr lang="en-US" sz="1100" b="0" i="0">
                  <a:latin typeface="Cambria Math" panose="02040503050406030204" pitchFamily="18" charset="0"/>
                </a:rPr>
                <a:t>𝑛</a:t>
              </a:r>
              <a:r>
                <a:rPr lang="en-US" sz="1100" b="0" i="0" baseline="30000">
                  <a:latin typeface="Cambria Math" panose="02040503050406030204" pitchFamily="18" charset="0"/>
                </a:rPr>
                <a:t>𝑎▒〖</a:t>
              </a:r>
              <a:r>
                <a:rPr lang="en-US" sz="1100" b="0" i="0">
                  <a:latin typeface="Cambria Math" panose="02040503050406030204" pitchFamily="18" charset="0"/>
                </a:rPr>
                <a:t>𝐶</a:t>
              </a:r>
              <a:r>
                <a:rPr lang="en-US" sz="1100" b="0" i="0" baseline="-25000">
                  <a:latin typeface="Cambria Math" panose="02040503050406030204" pitchFamily="18" charset="0"/>
                </a:rPr>
                <a:t>𝑖</a:t>
              </a:r>
              <a:r>
                <a:rPr lang="en-US" sz="1100" b="0" i="0">
                  <a:latin typeface="Cambria Math" panose="02040503050406030204" pitchFamily="18" charset="0"/>
                </a:rPr>
                <a:t> </a:t>
              </a:r>
              <a:r>
                <a:rPr lang="en-US" sz="1100" b="0" i="0" baseline="30000">
                  <a:latin typeface="Cambria Math" panose="02040503050406030204" pitchFamily="18" charset="0"/>
                </a:rPr>
                <a:t>〗</a:t>
              </a:r>
              <a:endParaRPr lang="en-US" sz="1100"/>
            </a:p>
          </xdr:txBody>
        </xdr:sp>
      </mc:Fallback>
    </mc:AlternateContent>
    <xdr:clientData/>
  </xdr:oneCellAnchor>
  <xdr:oneCellAnchor>
    <xdr:from>
      <xdr:col>0</xdr:col>
      <xdr:colOff>190500</xdr:colOff>
      <xdr:row>25</xdr:row>
      <xdr:rowOff>50800</xdr:rowOff>
    </xdr:from>
    <xdr:ext cx="1320800" cy="574675"/>
    <mc:AlternateContent xmlns:mc="http://schemas.openxmlformats.org/markup-compatibility/2006" xmlns:a14="http://schemas.microsoft.com/office/drawing/2010/main">
      <mc:Choice Requires="a14">
        <xdr:sp macro="" textlink="">
          <xdr:nvSpPr>
            <xdr:cNvPr id="4" name="TextBox 7">
              <a:extLst>
                <a:ext uri="{FF2B5EF4-FFF2-40B4-BE49-F238E27FC236}">
                  <a16:creationId xmlns:a16="http://schemas.microsoft.com/office/drawing/2014/main" id="{E8CF35E1-8C6C-4DB2-A38C-EAEB5928598B}"/>
                </a:ext>
              </a:extLst>
            </xdr:cNvPr>
            <xdr:cNvSpPr txBox="1"/>
          </xdr:nvSpPr>
          <xdr:spPr>
            <a:xfrm>
              <a:off x="190500" y="4654550"/>
              <a:ext cx="1320800"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m:rPr>
                        <m:nor/>
                      </m:rPr>
                      <a:rPr lang="en-US" sz="1100" b="0" i="0">
                        <a:latin typeface="Cambria Math" panose="02040503050406030204" pitchFamily="18" charset="0"/>
                      </a:rPr>
                      <m:t>AAC</m:t>
                    </m:r>
                    <m:r>
                      <m:rPr>
                        <m:nor/>
                      </m:rPr>
                      <a:rPr lang="en-US" sz="1100" b="0" i="0">
                        <a:latin typeface="Cambria Math" panose="02040503050406030204" pitchFamily="18" charset="0"/>
                      </a:rPr>
                      <m:t> = </m:t>
                    </m:r>
                    <m:f>
                      <m:fPr>
                        <m:ctrlPr>
                          <a:rPr lang="en-US" sz="1100" b="0" i="1">
                            <a:latin typeface="Cambria Math" panose="02040503050406030204" pitchFamily="18" charset="0"/>
                          </a:rPr>
                        </m:ctrlPr>
                      </m:fPr>
                      <m:num>
                        <m:r>
                          <a:rPr lang="en-US" sz="1100" b="0" i="1">
                            <a:latin typeface="Cambria Math" panose="02040503050406030204" pitchFamily="18" charset="0"/>
                          </a:rPr>
                          <m:t>1</m:t>
                        </m:r>
                      </m:num>
                      <m:den>
                        <m:r>
                          <a:rPr lang="en-US" sz="1100" b="0" i="1">
                            <a:latin typeface="Cambria Math" panose="02040503050406030204" pitchFamily="18" charset="0"/>
                          </a:rPr>
                          <m:t>𝑛</m:t>
                        </m:r>
                        <m:r>
                          <a:rPr lang="en-US" sz="1100" b="0" i="1" baseline="30000">
                            <a:latin typeface="Cambria Math" panose="02040503050406030204" pitchFamily="18" charset="0"/>
                          </a:rPr>
                          <m:t>𝑎</m:t>
                        </m:r>
                      </m:den>
                    </m:f>
                    <m:r>
                      <a:rPr lang="en-US" sz="1100" b="0" i="1">
                        <a:latin typeface="Cambria Math" panose="02040503050406030204" pitchFamily="18" charset="0"/>
                      </a:rPr>
                      <m:t> </m:t>
                    </m:r>
                    <m:nary>
                      <m:naryPr>
                        <m:chr m:val="∑"/>
                        <m:ctrlPr>
                          <a:rPr lang="en-US" sz="1100" b="0" i="1">
                            <a:latin typeface="Cambria Math" panose="02040503050406030204" pitchFamily="18" charset="0"/>
                          </a:rPr>
                        </m:ctrlPr>
                      </m:naryPr>
                      <m:sub>
                        <m:r>
                          <m:rPr>
                            <m:brk m:alnAt="23"/>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𝑛</m:t>
                        </m:r>
                        <m:r>
                          <a:rPr lang="en-US" sz="1100" b="0" i="1" baseline="30000">
                            <a:latin typeface="Cambria Math" panose="02040503050406030204" pitchFamily="18" charset="0"/>
                          </a:rPr>
                          <m:t>𝑎</m:t>
                        </m:r>
                      </m:sup>
                      <m:e>
                        <m:r>
                          <a:rPr lang="en-US" sz="1100" b="0" i="1">
                            <a:latin typeface="Cambria Math" panose="02040503050406030204" pitchFamily="18" charset="0"/>
                          </a:rPr>
                          <m:t>𝐷𝐴𝐶</m:t>
                        </m:r>
                        <m:r>
                          <a:rPr lang="en-US" sz="1100" b="0" i="1" baseline="-25000">
                            <a:latin typeface="Cambria Math" panose="02040503050406030204" pitchFamily="18" charset="0"/>
                          </a:rPr>
                          <m:t>𝑖</m:t>
                        </m:r>
                        <m:r>
                          <a:rPr lang="en-US" sz="1100" b="0" i="1">
                            <a:latin typeface="Cambria Math" panose="02040503050406030204" pitchFamily="18" charset="0"/>
                          </a:rPr>
                          <m:t> </m:t>
                        </m:r>
                      </m:e>
                    </m:nary>
                  </m:oMath>
                </m:oMathPara>
              </a14:m>
              <a:endParaRPr lang="en-US" sz="1100"/>
            </a:p>
          </xdr:txBody>
        </xdr:sp>
      </mc:Choice>
      <mc:Fallback xmlns="">
        <xdr:sp macro="" textlink="">
          <xdr:nvSpPr>
            <xdr:cNvPr id="4" name="TextBox 7">
              <a:extLst>
                <a:ext uri="{FF2B5EF4-FFF2-40B4-BE49-F238E27FC236}">
                  <a16:creationId xmlns:a16="http://schemas.microsoft.com/office/drawing/2014/main" id="{E8CF35E1-8C6C-4DB2-A38C-EAEB5928598B}"/>
                </a:ext>
              </a:extLst>
            </xdr:cNvPr>
            <xdr:cNvSpPr txBox="1"/>
          </xdr:nvSpPr>
          <xdr:spPr>
            <a:xfrm>
              <a:off x="190500" y="4654550"/>
              <a:ext cx="1320800" cy="5746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100" b="0" i="0">
                  <a:latin typeface="Cambria Math" panose="02040503050406030204" pitchFamily="18" charset="0"/>
                </a:rPr>
                <a:t>"AAC = "  1/𝑛</a:t>
              </a:r>
              <a:r>
                <a:rPr lang="en-US" sz="1100" b="0" i="0" baseline="30000">
                  <a:latin typeface="Cambria Math" panose="02040503050406030204" pitchFamily="18" charset="0"/>
                </a:rPr>
                <a:t>𝑎 </a:t>
              </a:r>
              <a:r>
                <a:rPr lang="en-US" sz="1100" b="0" i="0">
                  <a:latin typeface="Cambria Math" panose="02040503050406030204" pitchFamily="18" charset="0"/>
                </a:rPr>
                <a:t> ∑_(𝑖=1)</a:t>
              </a:r>
              <a:r>
                <a:rPr lang="en-US" sz="1100" b="0" i="0" baseline="30000">
                  <a:latin typeface="Cambria Math" panose="02040503050406030204" pitchFamily="18" charset="0"/>
                </a:rPr>
                <a:t>^</a:t>
              </a:r>
              <a:r>
                <a:rPr lang="en-US" sz="1100" b="0" i="0">
                  <a:latin typeface="Cambria Math" panose="02040503050406030204" pitchFamily="18" charset="0"/>
                </a:rPr>
                <a:t>𝑛</a:t>
              </a:r>
              <a:r>
                <a:rPr lang="en-US" sz="1100" b="0" i="0" baseline="30000">
                  <a:latin typeface="Cambria Math" panose="02040503050406030204" pitchFamily="18" charset="0"/>
                </a:rPr>
                <a:t>𝑎▒〖</a:t>
              </a:r>
              <a:r>
                <a:rPr lang="en-US" sz="1100" b="0" i="0">
                  <a:latin typeface="Cambria Math" panose="02040503050406030204" pitchFamily="18" charset="0"/>
                </a:rPr>
                <a:t>𝐷𝐴𝐶</a:t>
              </a:r>
              <a:r>
                <a:rPr lang="en-US" sz="1100" b="0" i="0" baseline="-25000">
                  <a:latin typeface="Cambria Math" panose="02040503050406030204" pitchFamily="18" charset="0"/>
                </a:rPr>
                <a:t>𝑖</a:t>
              </a:r>
              <a:r>
                <a:rPr lang="en-US" sz="1100" b="0" i="0">
                  <a:latin typeface="Cambria Math" panose="02040503050406030204" pitchFamily="18" charset="0"/>
                </a:rPr>
                <a:t> </a:t>
              </a:r>
              <a:r>
                <a:rPr lang="en-US" sz="1100" b="0" i="0" baseline="30000">
                  <a:latin typeface="Cambria Math" panose="02040503050406030204" pitchFamily="18" charset="0"/>
                </a:rPr>
                <a:t>〗</a:t>
              </a:r>
              <a:endParaRPr lang="en-US" sz="1100"/>
            </a:p>
          </xdr:txBody>
        </xdr:sp>
      </mc:Fallback>
    </mc:AlternateContent>
    <xdr:clientData/>
  </xdr:oneCellAnchor>
  <xdr:oneCellAnchor>
    <xdr:from>
      <xdr:col>0</xdr:col>
      <xdr:colOff>44450</xdr:colOff>
      <xdr:row>64</xdr:row>
      <xdr:rowOff>146050</xdr:rowOff>
    </xdr:from>
    <xdr:ext cx="1162050" cy="565149"/>
    <mc:AlternateContent xmlns:mc="http://schemas.openxmlformats.org/markup-compatibility/2006" xmlns:a14="http://schemas.microsoft.com/office/drawing/2010/main">
      <mc:Choice Requires="a14">
        <xdr:sp macro="" textlink="">
          <xdr:nvSpPr>
            <xdr:cNvPr id="5" name="TextBox 8">
              <a:extLst>
                <a:ext uri="{FF2B5EF4-FFF2-40B4-BE49-F238E27FC236}">
                  <a16:creationId xmlns:a16="http://schemas.microsoft.com/office/drawing/2014/main" id="{6C403A4F-CB77-42B6-9CED-5A47C00CA7DE}"/>
                </a:ext>
              </a:extLst>
            </xdr:cNvPr>
            <xdr:cNvSpPr txBox="1"/>
          </xdr:nvSpPr>
          <xdr:spPr>
            <a:xfrm>
              <a:off x="44450" y="11931650"/>
              <a:ext cx="1162050"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100"/>
            </a:p>
            <a:p>
              <a:r>
                <a:rPr lang="en-US" sz="1100"/>
                <a:t>Acute Risk </a:t>
              </a:r>
              <a:r>
                <a:rPr lang="en-US" sz="1200">
                  <a:latin typeface="+mn-lt"/>
                </a:rPr>
                <a:t>=  </a:t>
              </a:r>
              <a14:m>
                <m:oMath xmlns:m="http://schemas.openxmlformats.org/officeDocument/2006/math">
                  <m:f>
                    <m:fPr>
                      <m:ctrlPr>
                        <a:rPr lang="en-US" sz="1200" i="1">
                          <a:latin typeface="Cambria Math" panose="02040503050406030204" pitchFamily="18" charset="0"/>
                        </a:rPr>
                      </m:ctrlPr>
                    </m:fPr>
                    <m:num>
                      <m:r>
                        <a:rPr lang="en-US" sz="1200" b="0" i="1">
                          <a:latin typeface="Cambria Math" panose="02040503050406030204" pitchFamily="18" charset="0"/>
                        </a:rPr>
                        <m:t>𝐻𝐸𝐶</m:t>
                      </m:r>
                    </m:num>
                    <m:den>
                      <m:r>
                        <a:rPr lang="en-US" sz="1200" b="0" i="1">
                          <a:latin typeface="Cambria Math" panose="02040503050406030204" pitchFamily="18" charset="0"/>
                        </a:rPr>
                        <m:t>𝐴𝐶</m:t>
                      </m:r>
                    </m:den>
                  </m:f>
                </m:oMath>
              </a14:m>
              <a:endParaRPr lang="en-US" sz="1200">
                <a:latin typeface="+mn-lt"/>
              </a:endParaRPr>
            </a:p>
          </xdr:txBody>
        </xdr:sp>
      </mc:Choice>
      <mc:Fallback xmlns="">
        <xdr:sp macro="" textlink="">
          <xdr:nvSpPr>
            <xdr:cNvPr id="5" name="TextBox 8">
              <a:extLst>
                <a:ext uri="{FF2B5EF4-FFF2-40B4-BE49-F238E27FC236}">
                  <a16:creationId xmlns:a16="http://schemas.microsoft.com/office/drawing/2014/main" id="{6C403A4F-CB77-42B6-9CED-5A47C00CA7DE}"/>
                </a:ext>
              </a:extLst>
            </xdr:cNvPr>
            <xdr:cNvSpPr txBox="1"/>
          </xdr:nvSpPr>
          <xdr:spPr>
            <a:xfrm>
              <a:off x="44450" y="11931650"/>
              <a:ext cx="1162050"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100"/>
            </a:p>
            <a:p>
              <a:r>
                <a:rPr lang="en-US" sz="1100"/>
                <a:t>Acute Risk </a:t>
              </a:r>
              <a:r>
                <a:rPr lang="en-US" sz="1200">
                  <a:latin typeface="+mn-lt"/>
                </a:rPr>
                <a:t>=  </a:t>
              </a:r>
              <a:r>
                <a:rPr lang="en-US" sz="1200" b="0" i="0">
                  <a:latin typeface="Cambria Math" panose="02040503050406030204" pitchFamily="18" charset="0"/>
                </a:rPr>
                <a:t>𝐻𝐸𝐶/𝐴𝐶</a:t>
              </a:r>
              <a:endParaRPr lang="en-US" sz="1200">
                <a:latin typeface="+mn-lt"/>
              </a:endParaRPr>
            </a:p>
          </xdr:txBody>
        </xdr:sp>
      </mc:Fallback>
    </mc:AlternateContent>
    <xdr:clientData/>
  </xdr:oneCellAnchor>
  <xdr:oneCellAnchor>
    <xdr:from>
      <xdr:col>0</xdr:col>
      <xdr:colOff>19050</xdr:colOff>
      <xdr:row>75</xdr:row>
      <xdr:rowOff>152400</xdr:rowOff>
    </xdr:from>
    <xdr:ext cx="1581150" cy="565149"/>
    <mc:AlternateContent xmlns:mc="http://schemas.openxmlformats.org/markup-compatibility/2006" xmlns:a14="http://schemas.microsoft.com/office/drawing/2010/main">
      <mc:Choice Requires="a14">
        <xdr:sp macro="" textlink="">
          <xdr:nvSpPr>
            <xdr:cNvPr id="6" name="TextBox 9">
              <a:extLst>
                <a:ext uri="{FF2B5EF4-FFF2-40B4-BE49-F238E27FC236}">
                  <a16:creationId xmlns:a16="http://schemas.microsoft.com/office/drawing/2014/main" id="{BFC7FA84-E126-46A9-805F-814F3E67E411}"/>
                </a:ext>
              </a:extLst>
            </xdr:cNvPr>
            <xdr:cNvSpPr txBox="1"/>
          </xdr:nvSpPr>
          <xdr:spPr>
            <a:xfrm>
              <a:off x="19050" y="13963650"/>
              <a:ext cx="1581150"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100"/>
            </a:p>
            <a:p>
              <a:r>
                <a:rPr lang="en-US" sz="1100"/>
                <a:t>Chronic Risk </a:t>
              </a:r>
              <a:r>
                <a:rPr lang="en-US" sz="1200">
                  <a:latin typeface="+mn-lt"/>
                </a:rPr>
                <a:t>=  </a:t>
              </a:r>
              <a14:m>
                <m:oMath xmlns:m="http://schemas.openxmlformats.org/officeDocument/2006/math">
                  <m:f>
                    <m:fPr>
                      <m:ctrlPr>
                        <a:rPr lang="en-US" sz="1200" i="1">
                          <a:latin typeface="Cambria Math" panose="02040503050406030204" pitchFamily="18" charset="0"/>
                        </a:rPr>
                      </m:ctrlPr>
                    </m:fPr>
                    <m:num>
                      <m:r>
                        <a:rPr lang="en-US" sz="1200" b="0" i="1">
                          <a:latin typeface="Cambria Math" panose="02040503050406030204" pitchFamily="18" charset="0"/>
                        </a:rPr>
                        <m:t>𝐻𝐸𝐶</m:t>
                      </m:r>
                    </m:num>
                    <m:den>
                      <m:r>
                        <a:rPr lang="en-US" sz="1200" b="0" i="1">
                          <a:latin typeface="Cambria Math" panose="02040503050406030204" pitchFamily="18" charset="0"/>
                        </a:rPr>
                        <m:t>𝐴𝐷𝐶</m:t>
                      </m:r>
                    </m:den>
                  </m:f>
                </m:oMath>
              </a14:m>
              <a:endParaRPr lang="en-US" sz="1200">
                <a:latin typeface="+mn-lt"/>
              </a:endParaRPr>
            </a:p>
          </xdr:txBody>
        </xdr:sp>
      </mc:Choice>
      <mc:Fallback xmlns="">
        <xdr:sp macro="" textlink="">
          <xdr:nvSpPr>
            <xdr:cNvPr id="6" name="TextBox 9">
              <a:extLst>
                <a:ext uri="{FF2B5EF4-FFF2-40B4-BE49-F238E27FC236}">
                  <a16:creationId xmlns:a16="http://schemas.microsoft.com/office/drawing/2014/main" id="{BFC7FA84-E126-46A9-805F-814F3E67E411}"/>
                </a:ext>
              </a:extLst>
            </xdr:cNvPr>
            <xdr:cNvSpPr txBox="1"/>
          </xdr:nvSpPr>
          <xdr:spPr>
            <a:xfrm>
              <a:off x="19050" y="13963650"/>
              <a:ext cx="1581150" cy="565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endParaRPr lang="en-US" sz="1100"/>
            </a:p>
            <a:p>
              <a:r>
                <a:rPr lang="en-US" sz="1100"/>
                <a:t>Chronic Risk </a:t>
              </a:r>
              <a:r>
                <a:rPr lang="en-US" sz="1200">
                  <a:latin typeface="+mn-lt"/>
                </a:rPr>
                <a:t>=  </a:t>
              </a:r>
              <a:r>
                <a:rPr lang="en-US" sz="1200" b="0" i="0">
                  <a:latin typeface="Cambria Math" panose="02040503050406030204" pitchFamily="18" charset="0"/>
                </a:rPr>
                <a:t>𝐻𝐸𝐶/𝐴𝐷𝐶</a:t>
              </a:r>
              <a:endParaRPr lang="en-US" sz="1200">
                <a:latin typeface="+mn-lt"/>
              </a:endParaRPr>
            </a:p>
          </xdr:txBody>
        </xdr:sp>
      </mc:Fallback>
    </mc:AlternateContent>
    <xdr:clientData/>
  </xdr:oneCellAnchor>
  <xdr:oneCellAnchor>
    <xdr:from>
      <xdr:col>0</xdr:col>
      <xdr:colOff>396875</xdr:colOff>
      <xdr:row>88</xdr:row>
      <xdr:rowOff>15875</xdr:rowOff>
    </xdr:from>
    <xdr:ext cx="65" cy="172227"/>
    <xdr:sp macro="" textlink="">
      <xdr:nvSpPr>
        <xdr:cNvPr id="7" name="TextBox 10">
          <a:extLst>
            <a:ext uri="{FF2B5EF4-FFF2-40B4-BE49-F238E27FC236}">
              <a16:creationId xmlns:a16="http://schemas.microsoft.com/office/drawing/2014/main" id="{0623A0C8-1863-458F-8BE1-6D530A9CD54B}"/>
            </a:ext>
          </a:extLst>
        </xdr:cNvPr>
        <xdr:cNvSpPr txBox="1"/>
      </xdr:nvSpPr>
      <xdr:spPr>
        <a:xfrm>
          <a:off x="396875" y="162210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396875</xdr:colOff>
      <xdr:row>98</xdr:row>
      <xdr:rowOff>15875</xdr:rowOff>
    </xdr:from>
    <xdr:ext cx="65" cy="172227"/>
    <xdr:sp macro="" textlink="">
      <xdr:nvSpPr>
        <xdr:cNvPr id="8" name="TextBox 10">
          <a:extLst>
            <a:ext uri="{FF2B5EF4-FFF2-40B4-BE49-F238E27FC236}">
              <a16:creationId xmlns:a16="http://schemas.microsoft.com/office/drawing/2014/main" id="{5ED33749-C11C-4470-B316-5594C8D8AA03}"/>
            </a:ext>
          </a:extLst>
        </xdr:cNvPr>
        <xdr:cNvSpPr txBox="1"/>
      </xdr:nvSpPr>
      <xdr:spPr>
        <a:xfrm>
          <a:off x="396875" y="18062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3.epa.gov/airtoxics/childrens_supplement_final.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E5568-87CD-41B7-ACC6-BDBAF4C66C72}">
  <sheetPr codeName="Sheet1">
    <tabColor theme="4"/>
  </sheetPr>
  <dimension ref="B1:F11"/>
  <sheetViews>
    <sheetView tabSelected="1" workbookViewId="0">
      <selection activeCell="P6" sqref="P6"/>
    </sheetView>
  </sheetViews>
  <sheetFormatPr defaultColWidth="9.1796875" defaultRowHeight="25.5" customHeight="1" x14ac:dyDescent="0.3"/>
  <cols>
    <col min="1" max="1" width="13.453125" style="1" customWidth="1"/>
    <col min="2" max="2" width="11.453125" style="1" customWidth="1"/>
    <col min="3" max="3" width="10.81640625" style="1" customWidth="1"/>
    <col min="4" max="4" width="11.453125" style="1" customWidth="1"/>
    <col min="5" max="5" width="11.81640625" style="1" customWidth="1"/>
    <col min="6" max="16384" width="9.1796875" style="1"/>
  </cols>
  <sheetData>
    <row r="1" spans="2:6" ht="34.5" customHeight="1" x14ac:dyDescent="0.3">
      <c r="C1" s="63"/>
      <c r="D1" s="63"/>
      <c r="E1" s="63"/>
    </row>
    <row r="3" spans="2:6" ht="25.5" customHeight="1" x14ac:dyDescent="0.3">
      <c r="B3" s="64" t="s">
        <v>0</v>
      </c>
      <c r="C3" s="64"/>
      <c r="D3" s="64"/>
      <c r="E3" s="64"/>
      <c r="F3" s="64"/>
    </row>
    <row r="4" spans="2:6" ht="35.15" customHeight="1" x14ac:dyDescent="0.3">
      <c r="B4" s="64"/>
      <c r="C4" s="64"/>
      <c r="D4" s="64"/>
      <c r="E4" s="64"/>
      <c r="F4" s="64"/>
    </row>
    <row r="6" spans="2:6" ht="217.5" customHeight="1" x14ac:dyDescent="0.3"/>
    <row r="7" spans="2:6" ht="25.5" customHeight="1" x14ac:dyDescent="0.3">
      <c r="B7" s="64"/>
      <c r="C7" s="64"/>
      <c r="D7" s="64"/>
      <c r="E7" s="64"/>
      <c r="F7" s="64"/>
    </row>
    <row r="9" spans="2:6" ht="25.5" customHeight="1" x14ac:dyDescent="0.3">
      <c r="B9" s="64" t="s">
        <v>1</v>
      </c>
      <c r="C9" s="64"/>
      <c r="D9" s="64"/>
      <c r="E9" s="64"/>
      <c r="F9" s="64"/>
    </row>
    <row r="11" spans="2:6" ht="25.5" customHeight="1" x14ac:dyDescent="0.35">
      <c r="B11" s="65" t="s">
        <v>2</v>
      </c>
      <c r="C11" s="65"/>
      <c r="D11" s="65"/>
      <c r="E11" s="65"/>
      <c r="F11" s="65"/>
    </row>
  </sheetData>
  <sheetProtection sheet="1" objects="1" scenarios="1" formatCells="0" formatColumns="0" formatRows="0" sort="0" autoFilter="0"/>
  <mergeCells count="5">
    <mergeCell ref="C1:E1"/>
    <mergeCell ref="B3:F4"/>
    <mergeCell ref="B7:F7"/>
    <mergeCell ref="B9:F9"/>
    <mergeCell ref="B11:F11"/>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5A1AB-789B-4DEC-873E-039DA4AF1E08}">
  <sheetPr codeName="Sheet2"/>
  <dimension ref="A1:B10"/>
  <sheetViews>
    <sheetView zoomScale="80" zoomScaleNormal="80" workbookViewId="0"/>
  </sheetViews>
  <sheetFormatPr defaultColWidth="8.7265625" defaultRowHeight="14" x14ac:dyDescent="0.3"/>
  <cols>
    <col min="1" max="1" width="31.1796875" style="3" customWidth="1"/>
    <col min="2" max="2" width="156.54296875" style="3" customWidth="1"/>
    <col min="3" max="16384" width="8.7265625" style="3"/>
  </cols>
  <sheetData>
    <row r="1" spans="1:2" ht="17.5" x14ac:dyDescent="0.35">
      <c r="A1" s="2" t="s">
        <v>3</v>
      </c>
    </row>
    <row r="3" spans="1:2" ht="18" thickBot="1" x14ac:dyDescent="0.4">
      <c r="A3" s="4" t="s">
        <v>4</v>
      </c>
      <c r="B3" s="4" t="s">
        <v>5</v>
      </c>
    </row>
    <row r="4" spans="1:2" ht="16" thickTop="1" x14ac:dyDescent="0.35">
      <c r="A4" s="5" t="s">
        <v>6</v>
      </c>
      <c r="B4" s="6" t="s">
        <v>7</v>
      </c>
    </row>
    <row r="5" spans="1:2" ht="15.5" x14ac:dyDescent="0.35">
      <c r="A5" s="5" t="s">
        <v>8</v>
      </c>
      <c r="B5" s="6" t="s">
        <v>9</v>
      </c>
    </row>
    <row r="6" spans="1:2" ht="15.5" x14ac:dyDescent="0.35">
      <c r="A6" s="7" t="s">
        <v>10</v>
      </c>
      <c r="B6" s="6" t="s">
        <v>11</v>
      </c>
    </row>
    <row r="7" spans="1:2" ht="15.5" x14ac:dyDescent="0.35">
      <c r="A7" s="7" t="s">
        <v>12</v>
      </c>
      <c r="B7" s="6" t="s">
        <v>13</v>
      </c>
    </row>
    <row r="8" spans="1:2" ht="15.5" x14ac:dyDescent="0.35">
      <c r="A8" s="7" t="s">
        <v>14</v>
      </c>
      <c r="B8" s="6" t="s">
        <v>15</v>
      </c>
    </row>
    <row r="9" spans="1:2" ht="15.5" x14ac:dyDescent="0.35">
      <c r="A9" s="8"/>
      <c r="B9" s="6"/>
    </row>
    <row r="10" spans="1:2" x14ac:dyDescent="0.3">
      <c r="B10" s="9"/>
    </row>
  </sheetData>
  <sheetProtection sheet="1" objects="1" scenarios="1" formatCells="0" formatColumns="0" formatRows="0" sort="0" autoFilter="0"/>
  <hyperlinks>
    <hyperlink ref="A4" location="Definitions!A1" display="Definitions" xr:uid="{A0D5D251-5ECB-4439-A834-182C2519B25F}"/>
    <hyperlink ref="A5" location="Equations!A1" display="Equations" xr:uid="{49B5C401-A48D-403A-B879-E9F458878239}"/>
    <hyperlink ref="A6" location="'IIOAC Outputs - Fugitive'!A1" display="'IIOAC Outputs - Fugitive" xr:uid="{FA2C756B-7913-4B07-BA62-846553B0DBF6}"/>
    <hyperlink ref="A7" location="'IIOAC Outputs - Stack'!A1" display="'IIOAC Outputs - Stack" xr:uid="{D6583ED3-53D3-4A4F-9268-533BBEC894B0}"/>
    <hyperlink ref="A8" location="'IIOAC Outputs - Max'!A1" display="'IIOAC Outputs - Max" xr:uid="{234D1B23-C6EF-4618-837B-6DCB9E6F49C5}"/>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B09B1-CECD-4862-82CD-7000D4A1763A}">
  <sheetPr codeName="Sheet3"/>
  <dimension ref="A1:B25"/>
  <sheetViews>
    <sheetView showGridLines="0" zoomScale="80" zoomScaleNormal="80" workbookViewId="0"/>
  </sheetViews>
  <sheetFormatPr defaultColWidth="8.7265625" defaultRowHeight="14" x14ac:dyDescent="0.3"/>
  <cols>
    <col min="1" max="1" width="40.453125" style="3" customWidth="1"/>
    <col min="2" max="2" width="140" style="3" customWidth="1"/>
    <col min="3" max="16384" width="8.7265625" style="3"/>
  </cols>
  <sheetData>
    <row r="1" spans="1:2" ht="15.5" thickBot="1" x14ac:dyDescent="0.35">
      <c r="A1" s="10" t="s">
        <v>16</v>
      </c>
      <c r="B1" s="10" t="s">
        <v>17</v>
      </c>
    </row>
    <row r="2" spans="1:2" ht="16" thickTop="1" x14ac:dyDescent="0.35">
      <c r="A2" s="6" t="s">
        <v>18</v>
      </c>
      <c r="B2" s="6" t="s">
        <v>19</v>
      </c>
    </row>
    <row r="3" spans="1:2" ht="16.5" x14ac:dyDescent="0.35">
      <c r="A3" s="6" t="s">
        <v>20</v>
      </c>
      <c r="B3" s="6" t="s">
        <v>21</v>
      </c>
    </row>
    <row r="4" spans="1:2" ht="15.5" x14ac:dyDescent="0.35">
      <c r="A4" s="6" t="s">
        <v>22</v>
      </c>
      <c r="B4" s="6" t="s">
        <v>23</v>
      </c>
    </row>
    <row r="5" spans="1:2" ht="31" x14ac:dyDescent="0.35">
      <c r="A5" s="6" t="s">
        <v>24</v>
      </c>
      <c r="B5" s="11" t="s">
        <v>25</v>
      </c>
    </row>
    <row r="6" spans="1:2" ht="15.5" x14ac:dyDescent="0.35">
      <c r="A6" s="6"/>
      <c r="B6" s="12" t="s">
        <v>26</v>
      </c>
    </row>
    <row r="7" spans="1:2" ht="15.5" x14ac:dyDescent="0.35">
      <c r="A7" s="6"/>
      <c r="B7" s="6"/>
    </row>
    <row r="8" spans="1:2" ht="15.5" x14ac:dyDescent="0.35">
      <c r="A8" s="6" t="s">
        <v>27</v>
      </c>
      <c r="B8" s="6" t="s">
        <v>28</v>
      </c>
    </row>
    <row r="9" spans="1:2" ht="15.5" x14ac:dyDescent="0.35">
      <c r="A9" s="6" t="s">
        <v>29</v>
      </c>
      <c r="B9" s="6" t="s">
        <v>30</v>
      </c>
    </row>
    <row r="10" spans="1:2" ht="15.5" x14ac:dyDescent="0.35">
      <c r="A10" s="6" t="s">
        <v>31</v>
      </c>
      <c r="B10" s="6" t="s">
        <v>32</v>
      </c>
    </row>
    <row r="11" spans="1:2" ht="46.5" x14ac:dyDescent="0.3">
      <c r="A11" s="13" t="s">
        <v>33</v>
      </c>
      <c r="B11" s="14" t="s">
        <v>34</v>
      </c>
    </row>
    <row r="12" spans="1:2" ht="15.5" x14ac:dyDescent="0.35">
      <c r="A12" s="6" t="s">
        <v>35</v>
      </c>
      <c r="B12" s="6" t="s">
        <v>36</v>
      </c>
    </row>
    <row r="13" spans="1:2" ht="15.5" x14ac:dyDescent="0.35">
      <c r="A13" s="6"/>
      <c r="B13" s="6"/>
    </row>
    <row r="14" spans="1:2" ht="15.5" x14ac:dyDescent="0.35">
      <c r="A14" s="6" t="s">
        <v>37</v>
      </c>
      <c r="B14" s="6" t="s">
        <v>38</v>
      </c>
    </row>
    <row r="15" spans="1:2" ht="15.5" x14ac:dyDescent="0.35">
      <c r="A15" s="6" t="s">
        <v>39</v>
      </c>
      <c r="B15" s="6" t="s">
        <v>40</v>
      </c>
    </row>
    <row r="16" spans="1:2" ht="15.5" x14ac:dyDescent="0.35">
      <c r="A16" s="6"/>
      <c r="B16" s="6"/>
    </row>
    <row r="17" spans="1:2" ht="15.5" x14ac:dyDescent="0.35">
      <c r="A17" s="6" t="s">
        <v>41</v>
      </c>
      <c r="B17" s="6" t="s">
        <v>42</v>
      </c>
    </row>
    <row r="18" spans="1:2" ht="15.5" x14ac:dyDescent="0.35">
      <c r="A18" s="6" t="s">
        <v>43</v>
      </c>
      <c r="B18" s="6" t="s">
        <v>44</v>
      </c>
    </row>
    <row r="19" spans="1:2" ht="15.5" x14ac:dyDescent="0.35">
      <c r="A19" s="6" t="s">
        <v>45</v>
      </c>
      <c r="B19" s="6" t="s">
        <v>46</v>
      </c>
    </row>
    <row r="20" spans="1:2" ht="15.5" x14ac:dyDescent="0.35">
      <c r="A20" s="6"/>
      <c r="B20" s="6"/>
    </row>
    <row r="21" spans="1:2" ht="62" x14ac:dyDescent="0.3">
      <c r="A21" s="13" t="s">
        <v>47</v>
      </c>
      <c r="B21" s="14" t="s">
        <v>48</v>
      </c>
    </row>
    <row r="22" spans="1:2" ht="52.5" x14ac:dyDescent="0.3">
      <c r="A22" s="13" t="s">
        <v>49</v>
      </c>
      <c r="B22" s="14" t="s">
        <v>50</v>
      </c>
    </row>
    <row r="23" spans="1:2" ht="34" x14ac:dyDescent="0.3">
      <c r="A23" s="13" t="s">
        <v>51</v>
      </c>
      <c r="B23" s="14" t="s">
        <v>52</v>
      </c>
    </row>
    <row r="24" spans="1:2" ht="15.5" x14ac:dyDescent="0.35">
      <c r="A24" s="6" t="s">
        <v>53</v>
      </c>
      <c r="B24" s="14" t="s">
        <v>54</v>
      </c>
    </row>
    <row r="25" spans="1:2" ht="31" x14ac:dyDescent="0.35">
      <c r="B25" s="11" t="s">
        <v>55</v>
      </c>
    </row>
  </sheetData>
  <sheetProtection sheet="1" objects="1" scenarios="1" formatCells="0" formatColumns="0" formatRows="0" sort="0" autoFilter="0"/>
  <hyperlinks>
    <hyperlink ref="B6" r:id="rId1" xr:uid="{676E18A5-7B57-4EAC-8711-A10D624FB0EF}"/>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7AE35-E5B4-429D-B289-02E90F71E059}">
  <sheetPr codeName="Sheet4"/>
  <dimension ref="A3:P106"/>
  <sheetViews>
    <sheetView showGridLines="0" workbookViewId="0"/>
  </sheetViews>
  <sheetFormatPr defaultColWidth="8.7265625" defaultRowHeight="14" x14ac:dyDescent="0.3"/>
  <cols>
    <col min="1" max="16384" width="8.7265625" style="3"/>
  </cols>
  <sheetData>
    <row r="3" spans="1:16" x14ac:dyDescent="0.3">
      <c r="F3" s="15"/>
    </row>
    <row r="6" spans="1:16" x14ac:dyDescent="0.3">
      <c r="A6" s="3" t="s">
        <v>56</v>
      </c>
    </row>
    <row r="7" spans="1:16" x14ac:dyDescent="0.3">
      <c r="A7" s="3" t="s">
        <v>57</v>
      </c>
    </row>
    <row r="8" spans="1:16" ht="17.5" x14ac:dyDescent="0.45">
      <c r="A8" s="3" t="s">
        <v>58</v>
      </c>
    </row>
    <row r="9" spans="1:16" x14ac:dyDescent="0.3">
      <c r="A9" s="3" t="s">
        <v>59</v>
      </c>
    </row>
    <row r="11" spans="1:16" ht="16" x14ac:dyDescent="0.3">
      <c r="A11" s="3" t="s">
        <v>60</v>
      </c>
    </row>
    <row r="12" spans="1:16" x14ac:dyDescent="0.3">
      <c r="A12" s="3" t="s">
        <v>61</v>
      </c>
    </row>
    <row r="14" spans="1:16" x14ac:dyDescent="0.3">
      <c r="A14" s="16"/>
      <c r="B14" s="16"/>
      <c r="C14" s="16"/>
      <c r="D14" s="16"/>
      <c r="E14" s="16"/>
      <c r="F14" s="16"/>
      <c r="G14" s="16"/>
      <c r="H14" s="16"/>
      <c r="I14" s="16"/>
      <c r="J14" s="16"/>
      <c r="K14" s="16"/>
      <c r="L14" s="16"/>
      <c r="M14" s="16"/>
      <c r="N14" s="16"/>
      <c r="O14" s="16"/>
      <c r="P14" s="16"/>
    </row>
    <row r="16" spans="1:16" ht="17" x14ac:dyDescent="0.45">
      <c r="A16" s="15" t="s">
        <v>62</v>
      </c>
    </row>
    <row r="17" spans="1:16" x14ac:dyDescent="0.3">
      <c r="A17" s="15"/>
    </row>
    <row r="18" spans="1:16" x14ac:dyDescent="0.3">
      <c r="A18" s="15" t="s">
        <v>63</v>
      </c>
    </row>
    <row r="19" spans="1:16" x14ac:dyDescent="0.3">
      <c r="A19" s="15" t="s">
        <v>64</v>
      </c>
    </row>
    <row r="20" spans="1:16" ht="17" x14ac:dyDescent="0.45">
      <c r="A20" s="3" t="s">
        <v>65</v>
      </c>
    </row>
    <row r="21" spans="1:16" x14ac:dyDescent="0.3">
      <c r="A21" s="3" t="s">
        <v>66</v>
      </c>
    </row>
    <row r="22" spans="1:16" ht="17" x14ac:dyDescent="0.45">
      <c r="A22" s="3" t="s">
        <v>67</v>
      </c>
    </row>
    <row r="24" spans="1:16" x14ac:dyDescent="0.3">
      <c r="A24" s="16"/>
      <c r="B24" s="16"/>
      <c r="C24" s="16"/>
      <c r="D24" s="16"/>
      <c r="E24" s="16"/>
      <c r="F24" s="16"/>
      <c r="G24" s="16"/>
      <c r="H24" s="16"/>
      <c r="I24" s="16"/>
      <c r="J24" s="16"/>
      <c r="K24" s="16"/>
      <c r="L24" s="16"/>
      <c r="M24" s="16"/>
      <c r="N24" s="16"/>
      <c r="O24" s="16"/>
      <c r="P24" s="16"/>
    </row>
    <row r="30" spans="1:16" x14ac:dyDescent="0.3">
      <c r="A30" s="3" t="s">
        <v>56</v>
      </c>
    </row>
    <row r="31" spans="1:16" x14ac:dyDescent="0.3">
      <c r="A31" s="3" t="s">
        <v>68</v>
      </c>
    </row>
    <row r="32" spans="1:16" ht="17" x14ac:dyDescent="0.45">
      <c r="A32" s="3" t="s">
        <v>69</v>
      </c>
    </row>
    <row r="33" spans="1:16" x14ac:dyDescent="0.3">
      <c r="A33" s="3" t="s">
        <v>70</v>
      </c>
    </row>
    <row r="35" spans="1:16" ht="16" x14ac:dyDescent="0.3">
      <c r="A35" s="3" t="s">
        <v>71</v>
      </c>
    </row>
    <row r="36" spans="1:16" x14ac:dyDescent="0.3">
      <c r="A36" s="3" t="s">
        <v>72</v>
      </c>
    </row>
    <row r="38" spans="1:16" x14ac:dyDescent="0.3">
      <c r="A38" s="16"/>
      <c r="B38" s="16"/>
      <c r="C38" s="16"/>
      <c r="D38" s="16"/>
      <c r="E38" s="16"/>
      <c r="F38" s="16"/>
      <c r="G38" s="16"/>
      <c r="H38" s="16"/>
      <c r="I38" s="16"/>
      <c r="J38" s="16"/>
      <c r="K38" s="16"/>
      <c r="L38" s="16"/>
      <c r="M38" s="16"/>
      <c r="N38" s="16"/>
      <c r="O38" s="16"/>
      <c r="P38" s="16"/>
    </row>
    <row r="40" spans="1:16" ht="17" x14ac:dyDescent="0.45">
      <c r="A40" s="3" t="s">
        <v>73</v>
      </c>
    </row>
    <row r="42" spans="1:16" x14ac:dyDescent="0.3">
      <c r="A42" s="3" t="s">
        <v>63</v>
      </c>
    </row>
    <row r="43" spans="1:16" x14ac:dyDescent="0.3">
      <c r="A43" s="3" t="s">
        <v>74</v>
      </c>
    </row>
    <row r="44" spans="1:16" ht="17" x14ac:dyDescent="0.45">
      <c r="A44" s="3" t="s">
        <v>75</v>
      </c>
    </row>
    <row r="45" spans="1:16" x14ac:dyDescent="0.3">
      <c r="A45" s="3" t="s">
        <v>76</v>
      </c>
    </row>
    <row r="46" spans="1:16" x14ac:dyDescent="0.3">
      <c r="A46" s="3" t="s">
        <v>77</v>
      </c>
    </row>
    <row r="47" spans="1:16" x14ac:dyDescent="0.3">
      <c r="A47" s="3" t="s">
        <v>78</v>
      </c>
    </row>
    <row r="48" spans="1:16" ht="17" x14ac:dyDescent="0.45">
      <c r="A48" s="3" t="s">
        <v>79</v>
      </c>
    </row>
    <row r="50" spans="1:16" x14ac:dyDescent="0.3">
      <c r="A50" s="16"/>
      <c r="B50" s="16"/>
      <c r="C50" s="16"/>
      <c r="D50" s="16"/>
      <c r="E50" s="16"/>
      <c r="F50" s="16"/>
      <c r="G50" s="16"/>
      <c r="H50" s="16"/>
      <c r="I50" s="16"/>
      <c r="J50" s="16"/>
      <c r="K50" s="16"/>
      <c r="L50" s="16"/>
      <c r="M50" s="16"/>
      <c r="N50" s="16"/>
      <c r="O50" s="16"/>
      <c r="P50" s="16"/>
    </row>
    <row r="52" spans="1:16" ht="17" x14ac:dyDescent="0.45">
      <c r="A52" s="3" t="s">
        <v>80</v>
      </c>
    </row>
    <row r="54" spans="1:16" x14ac:dyDescent="0.3">
      <c r="A54" s="3" t="s">
        <v>63</v>
      </c>
    </row>
    <row r="55" spans="1:16" x14ac:dyDescent="0.3">
      <c r="A55" s="3" t="s">
        <v>81</v>
      </c>
    </row>
    <row r="56" spans="1:16" ht="17" x14ac:dyDescent="0.45">
      <c r="A56" s="3" t="s">
        <v>75</v>
      </c>
    </row>
    <row r="57" spans="1:16" x14ac:dyDescent="0.3">
      <c r="A57" s="3" t="s">
        <v>82</v>
      </c>
    </row>
    <row r="58" spans="1:16" x14ac:dyDescent="0.3">
      <c r="A58" s="3" t="s">
        <v>77</v>
      </c>
    </row>
    <row r="59" spans="1:16" x14ac:dyDescent="0.3">
      <c r="A59" s="3" t="s">
        <v>83</v>
      </c>
    </row>
    <row r="60" spans="1:16" ht="17" x14ac:dyDescent="0.45">
      <c r="A60" s="3" t="s">
        <v>84</v>
      </c>
    </row>
    <row r="61" spans="1:16" x14ac:dyDescent="0.3">
      <c r="A61" s="3" t="s">
        <v>85</v>
      </c>
    </row>
    <row r="62" spans="1:16" x14ac:dyDescent="0.3">
      <c r="A62" s="3" t="s">
        <v>86</v>
      </c>
    </row>
    <row r="64" spans="1:16" x14ac:dyDescent="0.3">
      <c r="A64" s="16"/>
      <c r="B64" s="16"/>
      <c r="C64" s="16"/>
      <c r="D64" s="16"/>
      <c r="E64" s="16"/>
      <c r="F64" s="16"/>
      <c r="G64" s="16"/>
      <c r="H64" s="16"/>
      <c r="I64" s="16"/>
      <c r="J64" s="16"/>
      <c r="K64" s="16"/>
      <c r="L64" s="16"/>
      <c r="M64" s="16"/>
      <c r="N64" s="16"/>
      <c r="O64" s="16"/>
      <c r="P64" s="16"/>
    </row>
    <row r="70" spans="1:16" x14ac:dyDescent="0.3">
      <c r="A70" s="3" t="s">
        <v>63</v>
      </c>
    </row>
    <row r="71" spans="1:16" x14ac:dyDescent="0.3">
      <c r="A71" s="3" t="s">
        <v>87</v>
      </c>
    </row>
    <row r="72" spans="1:16" x14ac:dyDescent="0.3">
      <c r="A72" s="3" t="s">
        <v>88</v>
      </c>
    </row>
    <row r="73" spans="1:16" x14ac:dyDescent="0.3">
      <c r="A73" s="3" t="s">
        <v>64</v>
      </c>
    </row>
    <row r="75" spans="1:16" x14ac:dyDescent="0.3">
      <c r="A75" s="16"/>
      <c r="B75" s="16"/>
      <c r="C75" s="16"/>
      <c r="D75" s="16"/>
      <c r="E75" s="16"/>
      <c r="F75" s="16"/>
      <c r="G75" s="16"/>
      <c r="H75" s="16"/>
      <c r="I75" s="16"/>
      <c r="J75" s="16"/>
      <c r="K75" s="16"/>
      <c r="L75" s="16"/>
      <c r="M75" s="16"/>
      <c r="N75" s="16"/>
      <c r="O75" s="16"/>
      <c r="P75" s="16"/>
    </row>
    <row r="81" spans="1:16" x14ac:dyDescent="0.3">
      <c r="A81" s="3" t="s">
        <v>63</v>
      </c>
    </row>
    <row r="82" spans="1:16" x14ac:dyDescent="0.3">
      <c r="A82" s="3" t="s">
        <v>89</v>
      </c>
    </row>
    <row r="83" spans="1:16" x14ac:dyDescent="0.3">
      <c r="A83" s="3" t="s">
        <v>88</v>
      </c>
    </row>
    <row r="84" spans="1:16" x14ac:dyDescent="0.3">
      <c r="A84" s="3" t="s">
        <v>74</v>
      </c>
    </row>
    <row r="86" spans="1:16" x14ac:dyDescent="0.3">
      <c r="A86" s="16"/>
      <c r="B86" s="16"/>
      <c r="C86" s="16"/>
      <c r="D86" s="16"/>
      <c r="E86" s="16"/>
      <c r="F86" s="16"/>
      <c r="G86" s="16"/>
      <c r="H86" s="16"/>
      <c r="I86" s="16"/>
      <c r="J86" s="16"/>
      <c r="K86" s="16"/>
      <c r="L86" s="16"/>
      <c r="M86" s="16"/>
      <c r="N86" s="16"/>
      <c r="O86" s="16"/>
      <c r="P86" s="16"/>
    </row>
    <row r="89" spans="1:16" ht="17" x14ac:dyDescent="0.45">
      <c r="A89" s="3" t="s">
        <v>90</v>
      </c>
    </row>
    <row r="91" spans="1:16" x14ac:dyDescent="0.3">
      <c r="A91" s="3" t="s">
        <v>63</v>
      </c>
    </row>
    <row r="92" spans="1:16" ht="17" x14ac:dyDescent="0.45">
      <c r="A92" s="3" t="s">
        <v>91</v>
      </c>
    </row>
    <row r="93" spans="1:16" x14ac:dyDescent="0.3">
      <c r="A93" s="3" t="s">
        <v>81</v>
      </c>
    </row>
    <row r="94" spans="1:16" x14ac:dyDescent="0.3">
      <c r="A94" s="3" t="s">
        <v>92</v>
      </c>
    </row>
    <row r="96" spans="1:16" x14ac:dyDescent="0.3">
      <c r="A96" s="16"/>
      <c r="B96" s="16"/>
      <c r="C96" s="16"/>
      <c r="D96" s="16"/>
      <c r="E96" s="16"/>
      <c r="F96" s="16"/>
      <c r="G96" s="16"/>
      <c r="H96" s="16"/>
      <c r="I96" s="16"/>
      <c r="J96" s="16"/>
      <c r="K96" s="16"/>
      <c r="L96" s="16"/>
      <c r="M96" s="16"/>
      <c r="N96" s="16"/>
      <c r="O96" s="16"/>
      <c r="P96" s="16"/>
    </row>
    <row r="99" spans="1:16" ht="17" x14ac:dyDescent="0.45">
      <c r="A99" s="3" t="s">
        <v>93</v>
      </c>
    </row>
    <row r="101" spans="1:16" x14ac:dyDescent="0.3">
      <c r="A101" s="3" t="s">
        <v>63</v>
      </c>
    </row>
    <row r="102" spans="1:16" ht="17" x14ac:dyDescent="0.45">
      <c r="A102" s="3" t="s">
        <v>94</v>
      </c>
    </row>
    <row r="103" spans="1:16" x14ac:dyDescent="0.3">
      <c r="A103" s="3" t="s">
        <v>81</v>
      </c>
    </row>
    <row r="104" spans="1:16" x14ac:dyDescent="0.3">
      <c r="A104" s="3" t="s">
        <v>92</v>
      </c>
    </row>
    <row r="106" spans="1:16" x14ac:dyDescent="0.3">
      <c r="A106" s="16"/>
      <c r="B106" s="16"/>
      <c r="C106" s="16"/>
      <c r="D106" s="16"/>
      <c r="E106" s="16"/>
      <c r="F106" s="16"/>
      <c r="G106" s="16"/>
      <c r="H106" s="16"/>
      <c r="I106" s="16"/>
      <c r="J106" s="16"/>
      <c r="K106" s="16"/>
      <c r="L106" s="16"/>
      <c r="M106" s="16"/>
      <c r="N106" s="16"/>
      <c r="O106" s="16"/>
      <c r="P106" s="16"/>
    </row>
  </sheetData>
  <sheetProtection sheet="1" objects="1" scenarios="1" formatCells="0" formatColumns="0" formatRows="0" sort="0" autoFilter="0"/>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1937-446C-4156-99B6-1812035B37A6}">
  <sheetPr codeName="Sheet5"/>
  <dimension ref="A1:I54"/>
  <sheetViews>
    <sheetView workbookViewId="0">
      <selection sqref="A1:A2"/>
    </sheetView>
  </sheetViews>
  <sheetFormatPr defaultColWidth="8.7265625" defaultRowHeight="14.5" x14ac:dyDescent="0.35"/>
  <cols>
    <col min="1" max="1" width="8.7265625" style="17"/>
    <col min="2" max="2" width="20.26953125" style="17" customWidth="1"/>
    <col min="3" max="16384" width="8.7265625" style="17"/>
  </cols>
  <sheetData>
    <row r="1" spans="1:9" x14ac:dyDescent="0.35">
      <c r="A1" s="66" t="s">
        <v>95</v>
      </c>
      <c r="B1" s="68" t="s">
        <v>96</v>
      </c>
      <c r="C1" s="70" t="s">
        <v>97</v>
      </c>
      <c r="D1" s="70" t="s">
        <v>98</v>
      </c>
      <c r="E1" s="68" t="s">
        <v>99</v>
      </c>
      <c r="F1" s="68"/>
      <c r="G1" s="68" t="s">
        <v>100</v>
      </c>
      <c r="H1" s="68"/>
      <c r="I1" s="73"/>
    </row>
    <row r="2" spans="1:9" ht="15" thickBot="1" x14ac:dyDescent="0.4">
      <c r="A2" s="67"/>
      <c r="B2" s="69"/>
      <c r="C2" s="71"/>
      <c r="D2" s="71"/>
      <c r="E2" s="18" t="s">
        <v>101</v>
      </c>
      <c r="F2" s="18" t="s">
        <v>102</v>
      </c>
      <c r="G2" s="18" t="s">
        <v>103</v>
      </c>
      <c r="H2" s="18" t="s">
        <v>104</v>
      </c>
      <c r="I2" s="19" t="s">
        <v>105</v>
      </c>
    </row>
    <row r="3" spans="1:9" x14ac:dyDescent="0.35">
      <c r="A3" s="72" t="s">
        <v>106</v>
      </c>
      <c r="B3" s="72" t="s">
        <v>107</v>
      </c>
      <c r="C3" s="72" t="s">
        <v>108</v>
      </c>
      <c r="D3" s="20" t="s">
        <v>109</v>
      </c>
      <c r="E3" s="21">
        <v>150</v>
      </c>
      <c r="F3" s="21">
        <v>150</v>
      </c>
      <c r="G3" s="22">
        <v>5.1704226632188089E-3</v>
      </c>
      <c r="H3" s="22">
        <v>5.1131906822393302E-3</v>
      </c>
      <c r="I3" s="22">
        <v>9.890201421978729E-5</v>
      </c>
    </row>
    <row r="4" spans="1:9" x14ac:dyDescent="0.35">
      <c r="A4" s="72"/>
      <c r="B4" s="72"/>
      <c r="C4" s="72"/>
      <c r="D4" s="20" t="s">
        <v>110</v>
      </c>
      <c r="E4" s="22">
        <v>3.9959169636025038</v>
      </c>
      <c r="F4" s="22">
        <v>3.9959169636025038</v>
      </c>
      <c r="G4" s="22">
        <v>7.7860397213575173E-5</v>
      </c>
      <c r="H4" s="22">
        <v>7.4494585827608654E-5</v>
      </c>
      <c r="I4" s="22">
        <v>5.8536216235174943E-6</v>
      </c>
    </row>
    <row r="5" spans="1:9" x14ac:dyDescent="0.35">
      <c r="A5" s="72"/>
      <c r="B5" s="72"/>
      <c r="C5" s="72"/>
      <c r="D5" s="20" t="s">
        <v>111</v>
      </c>
      <c r="E5" s="22">
        <v>12.864427600472084</v>
      </c>
      <c r="F5" s="22">
        <v>12.864427600472084</v>
      </c>
      <c r="G5" s="22">
        <v>2.7844491857261888E-4</v>
      </c>
      <c r="H5" s="22">
        <v>2.7048016679987418E-4</v>
      </c>
      <c r="I5" s="22">
        <v>1.4115121627017773E-5</v>
      </c>
    </row>
    <row r="6" spans="1:9" x14ac:dyDescent="0.35">
      <c r="A6" s="72"/>
      <c r="B6" s="72"/>
      <c r="C6" s="72" t="s">
        <v>112</v>
      </c>
      <c r="D6" s="20" t="s">
        <v>109</v>
      </c>
      <c r="E6" s="22">
        <v>150</v>
      </c>
      <c r="F6" s="22">
        <v>150</v>
      </c>
      <c r="G6" s="22">
        <v>4.9418711535688421E-3</v>
      </c>
      <c r="H6" s="22">
        <v>4.8655575127846814E-3</v>
      </c>
      <c r="I6" s="22">
        <v>7.6313523781933705E-5</v>
      </c>
    </row>
    <row r="7" spans="1:9" x14ac:dyDescent="0.35">
      <c r="A7" s="72"/>
      <c r="B7" s="72"/>
      <c r="C7" s="72"/>
      <c r="D7" s="20" t="s">
        <v>110</v>
      </c>
      <c r="E7" s="22">
        <v>3.7880720160599433</v>
      </c>
      <c r="F7" s="22">
        <v>3.7880720160599433</v>
      </c>
      <c r="G7" s="22">
        <v>7.66499574512458E-5</v>
      </c>
      <c r="H7" s="22">
        <v>7.2055078385986287E-5</v>
      </c>
      <c r="I7" s="22">
        <v>4.5948789919783929E-6</v>
      </c>
    </row>
    <row r="8" spans="1:9" x14ac:dyDescent="0.35">
      <c r="A8" s="72"/>
      <c r="B8" s="72"/>
      <c r="C8" s="72"/>
      <c r="D8" s="20" t="s">
        <v>111</v>
      </c>
      <c r="E8" s="22">
        <v>12.333673459295797</v>
      </c>
      <c r="F8" s="22">
        <v>12.333673459295797</v>
      </c>
      <c r="G8" s="22">
        <v>2.7047764837889602E-4</v>
      </c>
      <c r="H8" s="22">
        <v>2.5945918161803845E-4</v>
      </c>
      <c r="I8" s="22">
        <v>1.1018466823288296E-5</v>
      </c>
    </row>
    <row r="9" spans="1:9" x14ac:dyDescent="0.35">
      <c r="A9" s="72"/>
      <c r="B9" s="72" t="s">
        <v>113</v>
      </c>
      <c r="C9" s="72" t="s">
        <v>108</v>
      </c>
      <c r="D9" s="20" t="s">
        <v>109</v>
      </c>
      <c r="E9" s="22">
        <v>150</v>
      </c>
      <c r="F9" s="22">
        <v>150</v>
      </c>
      <c r="G9" s="22">
        <v>4.1860843728035212E-3</v>
      </c>
      <c r="H9" s="22">
        <v>4.1465166129193414E-3</v>
      </c>
      <c r="I9" s="22">
        <v>8.042819009182509E-5</v>
      </c>
    </row>
    <row r="10" spans="1:9" x14ac:dyDescent="0.35">
      <c r="A10" s="72"/>
      <c r="B10" s="72"/>
      <c r="C10" s="72"/>
      <c r="D10" s="20" t="s">
        <v>110</v>
      </c>
      <c r="E10" s="22">
        <v>4.0580551426972278</v>
      </c>
      <c r="F10" s="22">
        <v>3.1908543176824775</v>
      </c>
      <c r="G10" s="22">
        <v>6.2141149681506868E-5</v>
      </c>
      <c r="H10" s="22">
        <v>5.9097339388277268E-5</v>
      </c>
      <c r="I10" s="22">
        <v>4.839710740817109E-6</v>
      </c>
    </row>
    <row r="11" spans="1:9" x14ac:dyDescent="0.35">
      <c r="A11" s="72"/>
      <c r="B11" s="72"/>
      <c r="C11" s="72"/>
      <c r="D11" s="20" t="s">
        <v>111</v>
      </c>
      <c r="E11" s="22">
        <v>13.062905442540185</v>
      </c>
      <c r="F11" s="22">
        <v>10.271380443860357</v>
      </c>
      <c r="G11" s="22">
        <v>2.2154548102206676E-4</v>
      </c>
      <c r="H11" s="22">
        <v>2.1529606467730224E-4</v>
      </c>
      <c r="I11" s="22">
        <v>1.168704934559604E-5</v>
      </c>
    </row>
    <row r="12" spans="1:9" x14ac:dyDescent="0.35">
      <c r="A12" s="72"/>
      <c r="B12" s="72"/>
      <c r="C12" s="72" t="s">
        <v>112</v>
      </c>
      <c r="D12" s="20" t="s">
        <v>109</v>
      </c>
      <c r="E12" s="22">
        <v>150</v>
      </c>
      <c r="F12" s="22">
        <v>148.30416407533042</v>
      </c>
      <c r="G12" s="22">
        <v>3.895471002453927E-3</v>
      </c>
      <c r="H12" s="22">
        <v>3.8359744923968063E-3</v>
      </c>
      <c r="I12" s="22">
        <v>5.9496418659982795E-5</v>
      </c>
    </row>
    <row r="13" spans="1:9" x14ac:dyDescent="0.35">
      <c r="A13" s="72"/>
      <c r="B13" s="72"/>
      <c r="C13" s="72"/>
      <c r="D13" s="20" t="s">
        <v>110</v>
      </c>
      <c r="E13" s="22">
        <v>3.7873898623972555</v>
      </c>
      <c r="F13" s="22">
        <v>2.9780298370082412</v>
      </c>
      <c r="G13" s="22">
        <v>6.0347976067770279E-5</v>
      </c>
      <c r="H13" s="22">
        <v>5.6776004021222909E-5</v>
      </c>
      <c r="I13" s="22">
        <v>3.5719719756692644E-6</v>
      </c>
    </row>
    <row r="14" spans="1:9" x14ac:dyDescent="0.35">
      <c r="A14" s="72"/>
      <c r="B14" s="72"/>
      <c r="C14" s="72"/>
      <c r="D14" s="20" t="s">
        <v>111</v>
      </c>
      <c r="E14" s="22">
        <v>12.332002655173332</v>
      </c>
      <c r="F14" s="22">
        <v>9.6966705809171145</v>
      </c>
      <c r="G14" s="22">
        <v>2.1307041223591429E-4</v>
      </c>
      <c r="H14" s="22">
        <v>2.0448810554426307E-4</v>
      </c>
      <c r="I14" s="22">
        <v>8.5823067363735194E-6</v>
      </c>
    </row>
    <row r="15" spans="1:9" x14ac:dyDescent="0.35">
      <c r="A15" s="20"/>
      <c r="B15" s="20"/>
      <c r="C15" s="20"/>
      <c r="D15" s="23" t="s">
        <v>114</v>
      </c>
      <c r="E15" s="22">
        <v>150</v>
      </c>
      <c r="F15" s="22">
        <v>150</v>
      </c>
      <c r="G15" s="22">
        <v>5.1704226632188089E-3</v>
      </c>
      <c r="H15" s="22">
        <v>5.1131906822393302E-3</v>
      </c>
      <c r="I15" s="22">
        <v>9.890201421978729E-5</v>
      </c>
    </row>
    <row r="16" spans="1:9" x14ac:dyDescent="0.35">
      <c r="A16" s="72" t="s">
        <v>106</v>
      </c>
      <c r="B16" s="72" t="s">
        <v>115</v>
      </c>
      <c r="C16" s="72" t="s">
        <v>108</v>
      </c>
      <c r="D16" s="20" t="s">
        <v>109</v>
      </c>
      <c r="E16" s="22">
        <v>150</v>
      </c>
      <c r="F16" s="22">
        <v>150</v>
      </c>
      <c r="G16" s="21">
        <v>6.9427845558379048E-3</v>
      </c>
      <c r="H16" s="21">
        <v>6.8635541128634382E-3</v>
      </c>
      <c r="I16" s="21">
        <v>9.990569692177566E-5</v>
      </c>
    </row>
    <row r="17" spans="1:9" x14ac:dyDescent="0.35">
      <c r="A17" s="72"/>
      <c r="B17" s="72"/>
      <c r="C17" s="72"/>
      <c r="D17" s="20" t="s">
        <v>110</v>
      </c>
      <c r="E17" s="22">
        <v>9.5888080754284299</v>
      </c>
      <c r="F17" s="22">
        <v>9.5888080754284299</v>
      </c>
      <c r="G17" s="22">
        <v>1.3175225136486684E-4</v>
      </c>
      <c r="H17" s="22">
        <v>1.2646999301246898E-4</v>
      </c>
      <c r="I17" s="22">
        <v>5.6970153241266475E-6</v>
      </c>
    </row>
    <row r="18" spans="1:9" x14ac:dyDescent="0.35">
      <c r="A18" s="72"/>
      <c r="B18" s="72"/>
      <c r="C18" s="72"/>
      <c r="D18" s="20" t="s">
        <v>111</v>
      </c>
      <c r="E18" s="22">
        <v>34.369534777897549</v>
      </c>
      <c r="F18" s="22">
        <v>34.369534777897549</v>
      </c>
      <c r="G18" s="22">
        <v>5.2373811389988371E-4</v>
      </c>
      <c r="H18" s="22">
        <v>5.1107852995790405E-4</v>
      </c>
      <c r="I18" s="22">
        <v>1.3958642871182846E-5</v>
      </c>
    </row>
    <row r="19" spans="1:9" x14ac:dyDescent="0.35">
      <c r="A19" s="72"/>
      <c r="B19" s="72"/>
      <c r="C19" s="72" t="s">
        <v>112</v>
      </c>
      <c r="D19" s="20" t="s">
        <v>109</v>
      </c>
      <c r="E19" s="22">
        <v>150</v>
      </c>
      <c r="F19" s="22">
        <v>150</v>
      </c>
      <c r="G19" s="22">
        <v>6.7623047318769993E-3</v>
      </c>
      <c r="H19" s="22">
        <v>6.6862824608598078E-3</v>
      </c>
      <c r="I19" s="22">
        <v>7.6022153075888077E-5</v>
      </c>
    </row>
    <row r="20" spans="1:9" x14ac:dyDescent="0.35">
      <c r="A20" s="72"/>
      <c r="B20" s="72"/>
      <c r="C20" s="72"/>
      <c r="D20" s="20" t="s">
        <v>110</v>
      </c>
      <c r="E20" s="22">
        <v>8.6161300581993583</v>
      </c>
      <c r="F20" s="22">
        <v>8.6161300581993583</v>
      </c>
      <c r="G20" s="22">
        <v>1.2353169300526035E-4</v>
      </c>
      <c r="H20" s="22">
        <v>1.1913453229993829E-4</v>
      </c>
      <c r="I20" s="22">
        <v>4.3971607553174409E-6</v>
      </c>
    </row>
    <row r="21" spans="1:9" x14ac:dyDescent="0.35">
      <c r="A21" s="72"/>
      <c r="B21" s="72"/>
      <c r="C21" s="72"/>
      <c r="D21" s="20" t="s">
        <v>111</v>
      </c>
      <c r="E21" s="22">
        <v>31.123339527583454</v>
      </c>
      <c r="F21" s="22">
        <v>31.123339527583454</v>
      </c>
      <c r="G21" s="22">
        <v>4.8801761884277568E-4</v>
      </c>
      <c r="H21" s="22">
        <v>4.7712241574825073E-4</v>
      </c>
      <c r="I21" s="22">
        <v>1.0895202716603068E-5</v>
      </c>
    </row>
    <row r="22" spans="1:9" x14ac:dyDescent="0.35">
      <c r="A22" s="72"/>
      <c r="B22" s="72" t="s">
        <v>116</v>
      </c>
      <c r="C22" s="72" t="s">
        <v>108</v>
      </c>
      <c r="D22" s="20" t="s">
        <v>109</v>
      </c>
      <c r="E22" s="22">
        <v>150</v>
      </c>
      <c r="F22" s="22">
        <v>150</v>
      </c>
      <c r="G22" s="22">
        <v>5.6817408888844472E-3</v>
      </c>
      <c r="H22" s="22">
        <v>5.6302647654406573E-3</v>
      </c>
      <c r="I22" s="22">
        <v>7.9833401037648856E-5</v>
      </c>
    </row>
    <row r="23" spans="1:9" x14ac:dyDescent="0.35">
      <c r="A23" s="72"/>
      <c r="B23" s="72"/>
      <c r="C23" s="72"/>
      <c r="D23" s="20" t="s">
        <v>110</v>
      </c>
      <c r="E23" s="22">
        <v>9.7572936201644467</v>
      </c>
      <c r="F23" s="22">
        <v>7.6721733396909606</v>
      </c>
      <c r="G23" s="22">
        <v>1.0508694214974229E-4</v>
      </c>
      <c r="H23" s="22">
        <v>1.0085419091145709E-4</v>
      </c>
      <c r="I23" s="22">
        <v>4.6343899859283503E-6</v>
      </c>
    </row>
    <row r="24" spans="1:9" x14ac:dyDescent="0.35">
      <c r="A24" s="72"/>
      <c r="B24" s="72"/>
      <c r="C24" s="72"/>
      <c r="D24" s="20" t="s">
        <v>111</v>
      </c>
      <c r="E24" s="22">
        <v>34.949756521418351</v>
      </c>
      <c r="F24" s="22">
        <v>27.481041429170112</v>
      </c>
      <c r="G24" s="22">
        <v>4.1651763730916381E-4</v>
      </c>
      <c r="H24" s="22">
        <v>4.0586355653001404E-4</v>
      </c>
      <c r="I24" s="22">
        <v>1.1592208241098829E-5</v>
      </c>
    </row>
    <row r="25" spans="1:9" x14ac:dyDescent="0.35">
      <c r="A25" s="72"/>
      <c r="B25" s="72"/>
      <c r="C25" s="72" t="s">
        <v>112</v>
      </c>
      <c r="D25" s="20" t="s">
        <v>109</v>
      </c>
      <c r="E25" s="22">
        <v>150</v>
      </c>
      <c r="F25" s="22">
        <v>150</v>
      </c>
      <c r="G25" s="22">
        <v>5.3313745919581013E-3</v>
      </c>
      <c r="H25" s="22">
        <v>5.2721207777449777E-3</v>
      </c>
      <c r="I25" s="22">
        <v>5.9253720977341498E-5</v>
      </c>
    </row>
    <row r="26" spans="1:9" x14ac:dyDescent="0.35">
      <c r="A26" s="72"/>
      <c r="B26" s="72"/>
      <c r="C26" s="72"/>
      <c r="D26" s="20" t="s">
        <v>110</v>
      </c>
      <c r="E26" s="22">
        <v>8.622699922876313</v>
      </c>
      <c r="F26" s="22">
        <v>6.7800407612753499</v>
      </c>
      <c r="G26" s="22">
        <v>9.7234405499926563E-5</v>
      </c>
      <c r="H26" s="22">
        <v>9.3819842744341465E-5</v>
      </c>
      <c r="I26" s="22">
        <v>3.4145627916630215E-6</v>
      </c>
    </row>
    <row r="27" spans="1:9" x14ac:dyDescent="0.35">
      <c r="A27" s="72"/>
      <c r="B27" s="72"/>
      <c r="C27" s="72"/>
      <c r="D27" s="20" t="s">
        <v>111</v>
      </c>
      <c r="E27" s="22">
        <v>31.182047163415469</v>
      </c>
      <c r="F27" s="22">
        <v>24.518486399726616</v>
      </c>
      <c r="G27" s="22">
        <v>3.847835078441808E-4</v>
      </c>
      <c r="H27" s="22">
        <v>3.7629938537245657E-4</v>
      </c>
      <c r="I27" s="22">
        <v>8.4841221542640061E-6</v>
      </c>
    </row>
    <row r="28" spans="1:9" x14ac:dyDescent="0.35">
      <c r="A28" s="20"/>
      <c r="B28" s="20"/>
      <c r="C28" s="20"/>
      <c r="D28" s="23" t="s">
        <v>114</v>
      </c>
      <c r="E28" s="22">
        <v>150</v>
      </c>
      <c r="F28" s="22">
        <v>150</v>
      </c>
      <c r="G28" s="22">
        <v>6.9427845558379048E-3</v>
      </c>
      <c r="H28" s="22">
        <v>6.8635541128634382E-3</v>
      </c>
      <c r="I28" s="22">
        <v>9.990569692177566E-5</v>
      </c>
    </row>
    <row r="29" spans="1:9" x14ac:dyDescent="0.35">
      <c r="A29" s="72" t="s">
        <v>106</v>
      </c>
      <c r="B29" s="72" t="s">
        <v>117</v>
      </c>
      <c r="C29" s="72" t="s">
        <v>108</v>
      </c>
      <c r="D29" s="20" t="s">
        <v>109</v>
      </c>
      <c r="E29" s="22">
        <v>35</v>
      </c>
      <c r="F29" s="22">
        <v>35</v>
      </c>
      <c r="G29" s="22">
        <v>2.4731350693154772E-4</v>
      </c>
      <c r="H29" s="22">
        <v>2.4723368425239983E-4</v>
      </c>
      <c r="I29" s="22">
        <v>8.7398065248853367E-8</v>
      </c>
    </row>
    <row r="30" spans="1:9" x14ac:dyDescent="0.35">
      <c r="A30" s="72"/>
      <c r="B30" s="72"/>
      <c r="C30" s="72"/>
      <c r="D30" s="20" t="s">
        <v>110</v>
      </c>
      <c r="E30" s="22">
        <v>4.5513169265509106</v>
      </c>
      <c r="F30" s="22">
        <v>4.5513169265509106</v>
      </c>
      <c r="G30" s="22">
        <v>5.2189173050296628E-6</v>
      </c>
      <c r="H30" s="22">
        <v>5.2115477324841936E-6</v>
      </c>
      <c r="I30" s="22">
        <v>8.4138213083294302E-9</v>
      </c>
    </row>
    <row r="31" spans="1:9" x14ac:dyDescent="0.35">
      <c r="A31" s="72"/>
      <c r="B31" s="72"/>
      <c r="C31" s="72"/>
      <c r="D31" s="20" t="s">
        <v>111</v>
      </c>
      <c r="E31" s="22">
        <v>14.146169968408012</v>
      </c>
      <c r="F31" s="22">
        <v>14.146169968408012</v>
      </c>
      <c r="G31" s="22">
        <v>1.6391437032319191E-5</v>
      </c>
      <c r="H31" s="22">
        <v>1.6376659582478069E-5</v>
      </c>
      <c r="I31" s="22">
        <v>1.5997545088951743E-8</v>
      </c>
    </row>
    <row r="32" spans="1:9" x14ac:dyDescent="0.35">
      <c r="A32" s="72"/>
      <c r="B32" s="72"/>
      <c r="C32" s="72" t="s">
        <v>112</v>
      </c>
      <c r="D32" s="20" t="s">
        <v>109</v>
      </c>
      <c r="E32" s="22">
        <v>35</v>
      </c>
      <c r="F32" s="22">
        <v>35</v>
      </c>
      <c r="G32" s="22">
        <v>2.3622914145296413E-4</v>
      </c>
      <c r="H32" s="22">
        <v>2.3616036694007876E-4</v>
      </c>
      <c r="I32" s="22">
        <v>6.8766465018461508E-8</v>
      </c>
    </row>
    <row r="33" spans="1:9" x14ac:dyDescent="0.35">
      <c r="A33" s="72"/>
      <c r="B33" s="72"/>
      <c r="C33" s="72"/>
      <c r="D33" s="20" t="s">
        <v>110</v>
      </c>
      <c r="E33" s="22">
        <v>4.3055527840002235</v>
      </c>
      <c r="F33" s="22">
        <v>4.3055527840002235</v>
      </c>
      <c r="G33" s="22">
        <v>4.9445789895592586E-6</v>
      </c>
      <c r="H33" s="22">
        <v>4.9381473589960043E-6</v>
      </c>
      <c r="I33" s="22">
        <v>6.4316337886500596E-9</v>
      </c>
    </row>
    <row r="34" spans="1:9" x14ac:dyDescent="0.35">
      <c r="A34" s="72"/>
      <c r="B34" s="72"/>
      <c r="C34" s="72"/>
      <c r="D34" s="20" t="s">
        <v>111</v>
      </c>
      <c r="E34" s="22">
        <v>13.553324337736173</v>
      </c>
      <c r="F34" s="22">
        <v>13.553324337736173</v>
      </c>
      <c r="G34" s="22">
        <v>1.5724405711061654E-5</v>
      </c>
      <c r="H34" s="22">
        <v>1.571185158557179E-5</v>
      </c>
      <c r="I34" s="22">
        <v>1.2554110000882658E-8</v>
      </c>
    </row>
    <row r="35" spans="1:9" x14ac:dyDescent="0.35">
      <c r="A35" s="72"/>
      <c r="B35" s="72" t="s">
        <v>118</v>
      </c>
      <c r="C35" s="72" t="s">
        <v>108</v>
      </c>
      <c r="D35" s="20" t="s">
        <v>109</v>
      </c>
      <c r="E35" s="22">
        <v>35</v>
      </c>
      <c r="F35" s="22">
        <v>35</v>
      </c>
      <c r="G35" s="22">
        <v>1.9734651694506503E-4</v>
      </c>
      <c r="H35" s="22">
        <v>1.9727682414051798E-4</v>
      </c>
      <c r="I35" s="22">
        <v>7.1730942353717435E-8</v>
      </c>
    </row>
    <row r="36" spans="1:9" x14ac:dyDescent="0.35">
      <c r="A36" s="72"/>
      <c r="B36" s="72"/>
      <c r="C36" s="72"/>
      <c r="D36" s="20" t="s">
        <v>110</v>
      </c>
      <c r="E36" s="22">
        <v>4.6213832234357266</v>
      </c>
      <c r="F36" s="22">
        <v>3.6337999592494814</v>
      </c>
      <c r="G36" s="22">
        <v>4.1650720432339112E-6</v>
      </c>
      <c r="H36" s="22">
        <v>4.1583256743015389E-6</v>
      </c>
      <c r="I36" s="22">
        <v>6.7136367639311838E-9</v>
      </c>
    </row>
    <row r="37" spans="1:9" x14ac:dyDescent="0.35">
      <c r="A37" s="72"/>
      <c r="B37" s="72"/>
      <c r="C37" s="72"/>
      <c r="D37" s="20" t="s">
        <v>111</v>
      </c>
      <c r="E37" s="22">
        <v>14.369082701617375</v>
      </c>
      <c r="F37" s="22">
        <v>11.29842941195667</v>
      </c>
      <c r="G37" s="22">
        <v>1.3086246746712572E-5</v>
      </c>
      <c r="H37" s="22">
        <v>1.3074683749633356E-5</v>
      </c>
      <c r="I37" s="22">
        <v>1.3092975369770346E-8</v>
      </c>
    </row>
    <row r="38" spans="1:9" x14ac:dyDescent="0.35">
      <c r="A38" s="72"/>
      <c r="B38" s="72"/>
      <c r="C38" s="72" t="s">
        <v>112</v>
      </c>
      <c r="D38" s="20" t="s">
        <v>109</v>
      </c>
      <c r="E38" s="22">
        <v>35</v>
      </c>
      <c r="F38" s="22">
        <v>35</v>
      </c>
      <c r="G38" s="22">
        <v>1.8570351313705312E-4</v>
      </c>
      <c r="H38" s="22">
        <v>1.8564995161434009E-4</v>
      </c>
      <c r="I38" s="22">
        <v>5.3555177756518046E-8</v>
      </c>
    </row>
    <row r="39" spans="1:9" x14ac:dyDescent="0.35">
      <c r="A39" s="72"/>
      <c r="B39" s="72"/>
      <c r="C39" s="72"/>
      <c r="D39" s="20" t="s">
        <v>110</v>
      </c>
      <c r="E39" s="22">
        <v>4.3055689485148223</v>
      </c>
      <c r="F39" s="22">
        <v>3.3854747622568535</v>
      </c>
      <c r="G39" s="22">
        <v>3.8876642421600788E-6</v>
      </c>
      <c r="H39" s="22">
        <v>3.8826579882232404E-6</v>
      </c>
      <c r="I39" s="22">
        <v>5.0062561103821143E-9</v>
      </c>
    </row>
    <row r="40" spans="1:9" x14ac:dyDescent="0.35">
      <c r="A40" s="72"/>
      <c r="B40" s="72"/>
      <c r="C40" s="72"/>
      <c r="D40" s="20" t="s">
        <v>111</v>
      </c>
      <c r="E40" s="22">
        <v>13.553927722597086</v>
      </c>
      <c r="F40" s="22">
        <v>10.657471935302379</v>
      </c>
      <c r="G40" s="22">
        <v>1.236339536599724E-5</v>
      </c>
      <c r="H40" s="22">
        <v>1.2353616650129588E-5</v>
      </c>
      <c r="I40" s="22">
        <v>9.7787031987477982E-9</v>
      </c>
    </row>
    <row r="41" spans="1:9" x14ac:dyDescent="0.35">
      <c r="A41" s="20"/>
      <c r="B41" s="20"/>
      <c r="C41" s="20"/>
      <c r="D41" s="23" t="s">
        <v>114</v>
      </c>
      <c r="E41" s="22">
        <v>150</v>
      </c>
      <c r="F41" s="22">
        <v>150</v>
      </c>
      <c r="G41" s="22">
        <v>6.9427845558379048E-3</v>
      </c>
      <c r="H41" s="22">
        <v>6.8635541128634382E-3</v>
      </c>
      <c r="I41" s="22">
        <v>9.990569692177566E-5</v>
      </c>
    </row>
    <row r="42" spans="1:9" x14ac:dyDescent="0.35">
      <c r="A42" s="72" t="s">
        <v>106</v>
      </c>
      <c r="B42" s="72" t="s">
        <v>119</v>
      </c>
      <c r="C42" s="72" t="s">
        <v>108</v>
      </c>
      <c r="D42" s="20" t="s">
        <v>109</v>
      </c>
      <c r="E42" s="22">
        <v>35</v>
      </c>
      <c r="F42" s="22">
        <v>35</v>
      </c>
      <c r="G42" s="22">
        <v>3.851421227247873E-4</v>
      </c>
      <c r="H42" s="22">
        <v>3.8508157990192813E-4</v>
      </c>
      <c r="I42" s="22">
        <v>8.8010416035463806E-8</v>
      </c>
    </row>
    <row r="43" spans="1:9" x14ac:dyDescent="0.35">
      <c r="A43" s="72"/>
      <c r="B43" s="72"/>
      <c r="C43" s="72"/>
      <c r="D43" s="20" t="s">
        <v>110</v>
      </c>
      <c r="E43" s="22">
        <v>17.724925590983034</v>
      </c>
      <c r="F43" s="22">
        <v>17.724925590983034</v>
      </c>
      <c r="G43" s="22">
        <v>1.9876137259561624E-5</v>
      </c>
      <c r="H43" s="22">
        <v>1.9868985091481938E-5</v>
      </c>
      <c r="I43" s="22">
        <v>8.3942471655724236E-9</v>
      </c>
    </row>
    <row r="44" spans="1:9" x14ac:dyDescent="0.35">
      <c r="A44" s="72"/>
      <c r="B44" s="72"/>
      <c r="C44" s="72"/>
      <c r="D44" s="20" t="s">
        <v>111</v>
      </c>
      <c r="E44" s="22">
        <v>35</v>
      </c>
      <c r="F44" s="22">
        <v>35</v>
      </c>
      <c r="G44" s="22">
        <v>5.0167347237694106E-5</v>
      </c>
      <c r="H44" s="22">
        <v>5.0156234593798921E-5</v>
      </c>
      <c r="I44" s="22">
        <v>1.6034089049534697E-8</v>
      </c>
    </row>
    <row r="45" spans="1:9" x14ac:dyDescent="0.35">
      <c r="A45" s="72"/>
      <c r="B45" s="72"/>
      <c r="C45" s="72" t="s">
        <v>112</v>
      </c>
      <c r="D45" s="20" t="s">
        <v>109</v>
      </c>
      <c r="E45" s="22">
        <v>35</v>
      </c>
      <c r="F45" s="22">
        <v>35</v>
      </c>
      <c r="G45" s="22">
        <v>3.6418587783188048E-4</v>
      </c>
      <c r="H45" s="22">
        <v>3.6411734767692974E-4</v>
      </c>
      <c r="I45" s="22">
        <v>6.8521740436985852E-8</v>
      </c>
    </row>
    <row r="46" spans="1:9" x14ac:dyDescent="0.35">
      <c r="A46" s="72"/>
      <c r="B46" s="72"/>
      <c r="C46" s="72"/>
      <c r="D46" s="20" t="s">
        <v>110</v>
      </c>
      <c r="E46" s="22">
        <v>14.89917645366048</v>
      </c>
      <c r="F46" s="22">
        <v>14.89917645366048</v>
      </c>
      <c r="G46" s="22">
        <v>1.6673255154652277E-5</v>
      </c>
      <c r="H46" s="22">
        <v>1.6667010420093026E-5</v>
      </c>
      <c r="I46" s="22">
        <v>6.2447403606789652E-9</v>
      </c>
    </row>
    <row r="47" spans="1:9" x14ac:dyDescent="0.35">
      <c r="A47" s="72"/>
      <c r="B47" s="72"/>
      <c r="C47" s="72"/>
      <c r="D47" s="20" t="s">
        <v>111</v>
      </c>
      <c r="E47" s="22">
        <v>35</v>
      </c>
      <c r="F47" s="22">
        <v>35</v>
      </c>
      <c r="G47" s="22">
        <v>4.4897753826860777E-5</v>
      </c>
      <c r="H47" s="22">
        <v>4.4885198173037721E-5</v>
      </c>
      <c r="I47" s="22">
        <v>1.25556596175795E-8</v>
      </c>
    </row>
    <row r="48" spans="1:9" x14ac:dyDescent="0.35">
      <c r="A48" s="72"/>
      <c r="B48" s="72" t="s">
        <v>120</v>
      </c>
      <c r="C48" s="72" t="s">
        <v>108</v>
      </c>
      <c r="D48" s="20" t="s">
        <v>109</v>
      </c>
      <c r="E48" s="22">
        <v>35</v>
      </c>
      <c r="F48" s="22">
        <v>35</v>
      </c>
      <c r="G48" s="22">
        <v>3.1757254870268964E-4</v>
      </c>
      <c r="H48" s="22">
        <v>3.1750353785511414E-4</v>
      </c>
      <c r="I48" s="22">
        <v>7.1327044040096953E-8</v>
      </c>
    </row>
    <row r="49" spans="1:9" x14ac:dyDescent="0.35">
      <c r="A49" s="72"/>
      <c r="B49" s="72"/>
      <c r="C49" s="72"/>
      <c r="D49" s="20" t="s">
        <v>110</v>
      </c>
      <c r="E49" s="22">
        <v>17.89811882947285</v>
      </c>
      <c r="F49" s="22">
        <v>14.073315353585494</v>
      </c>
      <c r="G49" s="22">
        <v>1.576629834161986E-5</v>
      </c>
      <c r="H49" s="22">
        <v>1.5759924220973624E-5</v>
      </c>
      <c r="I49" s="22">
        <v>6.5159206061694097E-9</v>
      </c>
    </row>
    <row r="50" spans="1:9" x14ac:dyDescent="0.35">
      <c r="A50" s="72"/>
      <c r="B50" s="72"/>
      <c r="C50" s="72"/>
      <c r="D50" s="20" t="s">
        <v>111</v>
      </c>
      <c r="E50" s="22">
        <v>35</v>
      </c>
      <c r="F50" s="22">
        <v>35</v>
      </c>
      <c r="G50" s="22">
        <v>4.0361943622148168E-5</v>
      </c>
      <c r="H50" s="22">
        <v>4.0349067710730661E-5</v>
      </c>
      <c r="I50" s="22">
        <v>1.3115177531338033E-8</v>
      </c>
    </row>
    <row r="51" spans="1:9" x14ac:dyDescent="0.35">
      <c r="A51" s="72"/>
      <c r="B51" s="72"/>
      <c r="C51" s="72" t="s">
        <v>112</v>
      </c>
      <c r="D51" s="20" t="s">
        <v>109</v>
      </c>
      <c r="E51" s="22">
        <v>35</v>
      </c>
      <c r="F51" s="22">
        <v>35</v>
      </c>
      <c r="G51" s="22">
        <v>2.8641361745419499E-4</v>
      </c>
      <c r="H51" s="22">
        <v>2.863602585347028E-4</v>
      </c>
      <c r="I51" s="22">
        <v>5.3352319760205075E-8</v>
      </c>
    </row>
    <row r="52" spans="1:9" x14ac:dyDescent="0.35">
      <c r="A52" s="72"/>
      <c r="B52" s="72"/>
      <c r="C52" s="72"/>
      <c r="D52" s="20" t="s">
        <v>110</v>
      </c>
      <c r="E52" s="22">
        <v>14.949355586489158</v>
      </c>
      <c r="F52" s="22">
        <v>11.754698776225727</v>
      </c>
      <c r="G52" s="22">
        <v>1.3155480242414126E-5</v>
      </c>
      <c r="H52" s="22">
        <v>1.3150624954066241E-5</v>
      </c>
      <c r="I52" s="22">
        <v>4.8552918850208583E-9</v>
      </c>
    </row>
    <row r="53" spans="1:9" x14ac:dyDescent="0.35">
      <c r="A53" s="72"/>
      <c r="B53" s="72"/>
      <c r="C53" s="72"/>
      <c r="D53" s="20" t="s">
        <v>111</v>
      </c>
      <c r="E53" s="22">
        <v>35</v>
      </c>
      <c r="F53" s="22">
        <v>31.692355394745007</v>
      </c>
      <c r="G53" s="22">
        <v>3.5403223902253556E-5</v>
      </c>
      <c r="H53" s="22">
        <v>3.5393446095717506E-5</v>
      </c>
      <c r="I53" s="22">
        <v>9.7778096616252241E-9</v>
      </c>
    </row>
    <row r="54" spans="1:9" x14ac:dyDescent="0.35">
      <c r="D54" s="23" t="s">
        <v>114</v>
      </c>
      <c r="E54" s="22">
        <v>150</v>
      </c>
      <c r="F54" s="22">
        <v>150</v>
      </c>
      <c r="G54" s="22">
        <v>6.9427845558379048E-3</v>
      </c>
      <c r="H54" s="22">
        <v>6.8635541128634382E-3</v>
      </c>
      <c r="I54" s="22">
        <v>9.990569692177566E-5</v>
      </c>
    </row>
  </sheetData>
  <sheetProtection sheet="1" objects="1" scenarios="1" formatCells="0" formatColumns="0" formatRows="0" sort="0" autoFilter="0"/>
  <mergeCells count="34">
    <mergeCell ref="G1:I1"/>
    <mergeCell ref="A42:A53"/>
    <mergeCell ref="B42:B47"/>
    <mergeCell ref="C42:C44"/>
    <mergeCell ref="C45:C47"/>
    <mergeCell ref="B48:B53"/>
    <mergeCell ref="C48:C50"/>
    <mergeCell ref="C51:C53"/>
    <mergeCell ref="A29:A40"/>
    <mergeCell ref="B29:B34"/>
    <mergeCell ref="C29:C31"/>
    <mergeCell ref="C32:C34"/>
    <mergeCell ref="B35:B40"/>
    <mergeCell ref="C35:C37"/>
    <mergeCell ref="C38:C40"/>
    <mergeCell ref="C9:C11"/>
    <mergeCell ref="C12:C14"/>
    <mergeCell ref="A16:A27"/>
    <mergeCell ref="B16:B21"/>
    <mergeCell ref="C16:C18"/>
    <mergeCell ref="C19:C21"/>
    <mergeCell ref="B22:B27"/>
    <mergeCell ref="C22:C24"/>
    <mergeCell ref="C25:C27"/>
    <mergeCell ref="A3:A14"/>
    <mergeCell ref="B3:B8"/>
    <mergeCell ref="C3:C5"/>
    <mergeCell ref="C6:C8"/>
    <mergeCell ref="B9:B14"/>
    <mergeCell ref="A1:A2"/>
    <mergeCell ref="B1:B2"/>
    <mergeCell ref="C1:C2"/>
    <mergeCell ref="D1:D2"/>
    <mergeCell ref="E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973D3-38AF-4F55-B6D4-5895259A17A4}">
  <sheetPr codeName="Sheet6"/>
  <dimension ref="A1:I54"/>
  <sheetViews>
    <sheetView workbookViewId="0">
      <selection sqref="A1:A2"/>
    </sheetView>
  </sheetViews>
  <sheetFormatPr defaultColWidth="8.7265625" defaultRowHeight="14.5" x14ac:dyDescent="0.35"/>
  <cols>
    <col min="1" max="1" width="8.7265625" style="17"/>
    <col min="2" max="2" width="18.1796875" style="17" customWidth="1"/>
    <col min="3" max="16384" width="8.7265625" style="17"/>
  </cols>
  <sheetData>
    <row r="1" spans="1:9" ht="14.5" customHeight="1" x14ac:dyDescent="0.35">
      <c r="A1" s="66" t="s">
        <v>95</v>
      </c>
      <c r="B1" s="68" t="s">
        <v>96</v>
      </c>
      <c r="C1" s="70" t="s">
        <v>97</v>
      </c>
      <c r="D1" s="70" t="s">
        <v>98</v>
      </c>
      <c r="E1" s="68" t="s">
        <v>99</v>
      </c>
      <c r="F1" s="68"/>
      <c r="G1" s="68" t="s">
        <v>100</v>
      </c>
      <c r="H1" s="68"/>
      <c r="I1" s="73"/>
    </row>
    <row r="2" spans="1:9" ht="15" thickBot="1" x14ac:dyDescent="0.4">
      <c r="A2" s="67"/>
      <c r="B2" s="69"/>
      <c r="C2" s="71"/>
      <c r="D2" s="71"/>
      <c r="E2" s="18" t="s">
        <v>101</v>
      </c>
      <c r="F2" s="18" t="s">
        <v>102</v>
      </c>
      <c r="G2" s="18" t="s">
        <v>103</v>
      </c>
      <c r="H2" s="18" t="s">
        <v>104</v>
      </c>
      <c r="I2" s="19" t="s">
        <v>105</v>
      </c>
    </row>
    <row r="3" spans="1:9" x14ac:dyDescent="0.35">
      <c r="A3" s="72" t="s">
        <v>121</v>
      </c>
      <c r="B3" s="72" t="s">
        <v>107</v>
      </c>
      <c r="C3" s="72" t="s">
        <v>108</v>
      </c>
      <c r="D3" s="20" t="s">
        <v>109</v>
      </c>
      <c r="E3" s="22">
        <v>16.86408262175215</v>
      </c>
      <c r="F3" s="21">
        <v>16.86408262175215</v>
      </c>
      <c r="G3" s="21">
        <v>1.3534529041668803E-3</v>
      </c>
      <c r="H3" s="21">
        <v>1.3054045634204176E-3</v>
      </c>
      <c r="I3" s="21">
        <v>8.0595587366386482E-5</v>
      </c>
    </row>
    <row r="4" spans="1:9" x14ac:dyDescent="0.35">
      <c r="A4" s="72"/>
      <c r="B4" s="72"/>
      <c r="C4" s="72"/>
      <c r="D4" s="20" t="s">
        <v>110</v>
      </c>
      <c r="E4" s="22">
        <v>2.4762313083267324</v>
      </c>
      <c r="F4" s="22">
        <v>2.4762313083267324</v>
      </c>
      <c r="G4" s="22">
        <v>6.3681769916459351E-5</v>
      </c>
      <c r="H4" s="22">
        <v>6.0287700901558737E-5</v>
      </c>
      <c r="I4" s="22">
        <v>5.6519388770071273E-6</v>
      </c>
    </row>
    <row r="5" spans="1:9" x14ac:dyDescent="0.35">
      <c r="A5" s="72"/>
      <c r="B5" s="72"/>
      <c r="C5" s="72"/>
      <c r="D5" s="20" t="s">
        <v>111</v>
      </c>
      <c r="E5" s="22">
        <v>4.6418438194683258</v>
      </c>
      <c r="F5" s="22">
        <v>4.6418438194683258</v>
      </c>
      <c r="G5" s="22">
        <v>1.857135950801245E-4</v>
      </c>
      <c r="H5" s="22">
        <v>1.7799862633163563E-4</v>
      </c>
      <c r="I5" s="22">
        <v>1.2921113791303537E-5</v>
      </c>
    </row>
    <row r="6" spans="1:9" x14ac:dyDescent="0.35">
      <c r="A6" s="72"/>
      <c r="B6" s="72"/>
      <c r="C6" s="72" t="s">
        <v>112</v>
      </c>
      <c r="D6" s="20" t="s">
        <v>109</v>
      </c>
      <c r="E6" s="22">
        <v>13.314455445128269</v>
      </c>
      <c r="F6" s="22">
        <v>13.314455445128269</v>
      </c>
      <c r="G6" s="22">
        <v>1.0840739168589554E-3</v>
      </c>
      <c r="H6" s="22">
        <v>1.0214000177809349E-3</v>
      </c>
      <c r="I6" s="22">
        <v>6.2673900928115735E-5</v>
      </c>
    </row>
    <row r="7" spans="1:9" x14ac:dyDescent="0.35">
      <c r="A7" s="72"/>
      <c r="B7" s="72"/>
      <c r="C7" s="72"/>
      <c r="D7" s="20" t="s">
        <v>110</v>
      </c>
      <c r="E7" s="22">
        <v>2.3431382158262113</v>
      </c>
      <c r="F7" s="22">
        <v>2.3431382158262113</v>
      </c>
      <c r="G7" s="22">
        <v>6.0740592515012448E-5</v>
      </c>
      <c r="H7" s="22">
        <v>5.6255011175615469E-5</v>
      </c>
      <c r="I7" s="22">
        <v>4.4855811842925908E-6</v>
      </c>
    </row>
    <row r="8" spans="1:9" x14ac:dyDescent="0.35">
      <c r="A8" s="72"/>
      <c r="B8" s="72"/>
      <c r="C8" s="72"/>
      <c r="D8" s="20" t="s">
        <v>111</v>
      </c>
      <c r="E8" s="22">
        <v>4.3616481016745823</v>
      </c>
      <c r="F8" s="22">
        <v>4.3616481016745823</v>
      </c>
      <c r="G8" s="22">
        <v>1.688275439146703E-4</v>
      </c>
      <c r="H8" s="22">
        <v>1.5870657881391335E-4</v>
      </c>
      <c r="I8" s="22">
        <v>1.0120965638345258E-5</v>
      </c>
    </row>
    <row r="9" spans="1:9" x14ac:dyDescent="0.35">
      <c r="A9" s="72"/>
      <c r="B9" s="72" t="s">
        <v>113</v>
      </c>
      <c r="C9" s="72" t="s">
        <v>108</v>
      </c>
      <c r="D9" s="20" t="s">
        <v>109</v>
      </c>
      <c r="E9" s="21">
        <v>19.76160998083337</v>
      </c>
      <c r="F9" s="22">
        <v>15.538580998627879</v>
      </c>
      <c r="G9" s="22">
        <v>1.2235063531634415E-3</v>
      </c>
      <c r="H9" s="22">
        <v>1.1897645398102935E-3</v>
      </c>
      <c r="I9" s="22">
        <v>6.6150192841864651E-5</v>
      </c>
    </row>
    <row r="10" spans="1:9" x14ac:dyDescent="0.35">
      <c r="A10" s="72"/>
      <c r="B10" s="72"/>
      <c r="C10" s="72"/>
      <c r="D10" s="20" t="s">
        <v>110</v>
      </c>
      <c r="E10" s="22">
        <v>2.6229441534382532</v>
      </c>
      <c r="F10" s="22">
        <v>2.062424580922682</v>
      </c>
      <c r="G10" s="22">
        <v>5.1404313631424337E-5</v>
      </c>
      <c r="H10" s="22">
        <v>4.9194696543612404E-5</v>
      </c>
      <c r="I10" s="22">
        <v>4.7178561298203817E-6</v>
      </c>
    </row>
    <row r="11" spans="1:9" x14ac:dyDescent="0.35">
      <c r="A11" s="72"/>
      <c r="B11" s="72"/>
      <c r="C11" s="72"/>
      <c r="D11" s="20" t="s">
        <v>111</v>
      </c>
      <c r="E11" s="22">
        <v>5.0685647682949693</v>
      </c>
      <c r="F11" s="22">
        <v>3.9854194205497269</v>
      </c>
      <c r="G11" s="22">
        <v>1.562542161197901E-4</v>
      </c>
      <c r="H11" s="22">
        <v>1.5098393927425141E-4</v>
      </c>
      <c r="I11" s="22">
        <v>1.064364205603337E-5</v>
      </c>
    </row>
    <row r="12" spans="1:9" x14ac:dyDescent="0.35">
      <c r="A12" s="72"/>
      <c r="B12" s="72"/>
      <c r="C12" s="72" t="s">
        <v>112</v>
      </c>
      <c r="D12" s="20" t="s">
        <v>109</v>
      </c>
      <c r="E12" s="22">
        <v>13.460957941254208</v>
      </c>
      <c r="F12" s="22">
        <v>10.584369668876578</v>
      </c>
      <c r="G12" s="22">
        <v>8.6043200246940159E-4</v>
      </c>
      <c r="H12" s="22">
        <v>8.1160420295258058E-4</v>
      </c>
      <c r="I12" s="22">
        <v>4.8827800756745734E-5</v>
      </c>
    </row>
    <row r="13" spans="1:9" x14ac:dyDescent="0.35">
      <c r="A13" s="72"/>
      <c r="B13" s="72"/>
      <c r="C13" s="72"/>
      <c r="D13" s="20" t="s">
        <v>110</v>
      </c>
      <c r="E13" s="22">
        <v>2.3419893440625255</v>
      </c>
      <c r="F13" s="22">
        <v>1.841509429440946</v>
      </c>
      <c r="G13" s="22">
        <v>4.7844168089887798E-5</v>
      </c>
      <c r="H13" s="22">
        <v>4.4353828615372098E-5</v>
      </c>
      <c r="I13" s="22">
        <v>3.4903393359394827E-6</v>
      </c>
    </row>
    <row r="14" spans="1:9" x14ac:dyDescent="0.35">
      <c r="A14" s="72"/>
      <c r="B14" s="72"/>
      <c r="C14" s="72"/>
      <c r="D14" s="20" t="s">
        <v>111</v>
      </c>
      <c r="E14" s="22">
        <v>4.3670362623612435</v>
      </c>
      <c r="F14" s="22">
        <v>3.4338065953361103</v>
      </c>
      <c r="G14" s="22">
        <v>1.3323260902299491E-4</v>
      </c>
      <c r="H14" s="22">
        <v>1.2534937874237226E-4</v>
      </c>
      <c r="I14" s="22">
        <v>7.8832307120179874E-6</v>
      </c>
    </row>
    <row r="15" spans="1:9" x14ac:dyDescent="0.35">
      <c r="A15" s="20"/>
      <c r="B15" s="20"/>
      <c r="C15" s="20"/>
      <c r="D15" s="23" t="s">
        <v>114</v>
      </c>
      <c r="E15" s="22">
        <v>19.76160998083337</v>
      </c>
      <c r="F15" s="22">
        <v>16.86408262175215</v>
      </c>
      <c r="G15" s="22">
        <v>1.3534529041668803E-3</v>
      </c>
      <c r="H15" s="22">
        <v>1.3054045634204176E-3</v>
      </c>
      <c r="I15" s="22">
        <v>8.0595587366386482E-5</v>
      </c>
    </row>
    <row r="16" spans="1:9" x14ac:dyDescent="0.35">
      <c r="A16" s="72" t="s">
        <v>121</v>
      </c>
      <c r="B16" s="72" t="s">
        <v>115</v>
      </c>
      <c r="C16" s="72" t="s">
        <v>108</v>
      </c>
      <c r="D16" s="20" t="s">
        <v>109</v>
      </c>
      <c r="E16" s="22">
        <v>11.065044810143064</v>
      </c>
      <c r="F16" s="22">
        <v>11.065044810143064</v>
      </c>
      <c r="G16" s="22">
        <v>1.3164129610625122E-3</v>
      </c>
      <c r="H16" s="22">
        <v>1.2694426874021603E-3</v>
      </c>
      <c r="I16" s="22">
        <v>8.0503844345117435E-5</v>
      </c>
    </row>
    <row r="17" spans="1:9" x14ac:dyDescent="0.35">
      <c r="A17" s="72"/>
      <c r="B17" s="72"/>
      <c r="C17" s="72"/>
      <c r="D17" s="20" t="s">
        <v>110</v>
      </c>
      <c r="E17" s="22">
        <v>2.0418703806282847</v>
      </c>
      <c r="F17" s="22">
        <v>2.0418703806282847</v>
      </c>
      <c r="G17" s="22">
        <v>5.5782836923565494E-5</v>
      </c>
      <c r="H17" s="22">
        <v>5.256512447598217E-5</v>
      </c>
      <c r="I17" s="22">
        <v>5.5287169040433855E-6</v>
      </c>
    </row>
    <row r="18" spans="1:9" x14ac:dyDescent="0.35">
      <c r="A18" s="72"/>
      <c r="B18" s="72"/>
      <c r="C18" s="72"/>
      <c r="D18" s="20" t="s">
        <v>111</v>
      </c>
      <c r="E18" s="22">
        <v>3.7056156416479538</v>
      </c>
      <c r="F18" s="22">
        <v>3.7056156416479538</v>
      </c>
      <c r="G18" s="22">
        <v>1.6872311589690459E-4</v>
      </c>
      <c r="H18" s="22">
        <v>1.6109047266355943E-4</v>
      </c>
      <c r="I18" s="22">
        <v>1.2717677879474743E-5</v>
      </c>
    </row>
    <row r="19" spans="1:9" x14ac:dyDescent="0.35">
      <c r="A19" s="72"/>
      <c r="B19" s="72"/>
      <c r="C19" s="72" t="s">
        <v>112</v>
      </c>
      <c r="D19" s="20" t="s">
        <v>109</v>
      </c>
      <c r="E19" s="22">
        <v>9.6687054416407356</v>
      </c>
      <c r="F19" s="22">
        <v>9.6687054416407356</v>
      </c>
      <c r="G19" s="22">
        <v>1.0633983483559449E-3</v>
      </c>
      <c r="H19" s="22">
        <v>1.0015062521091592E-3</v>
      </c>
      <c r="I19" s="22">
        <v>6.1892097970841166E-5</v>
      </c>
    </row>
    <row r="20" spans="1:9" x14ac:dyDescent="0.35">
      <c r="A20" s="72"/>
      <c r="B20" s="72"/>
      <c r="C20" s="72"/>
      <c r="D20" s="20" t="s">
        <v>110</v>
      </c>
      <c r="E20" s="22">
        <v>1.7076019823963078</v>
      </c>
      <c r="F20" s="22">
        <v>1.7076019823963078</v>
      </c>
      <c r="G20" s="22">
        <v>4.9328542920166885E-5</v>
      </c>
      <c r="H20" s="22">
        <v>4.4989045848330902E-5</v>
      </c>
      <c r="I20" s="22">
        <v>4.3394971401251787E-6</v>
      </c>
    </row>
    <row r="21" spans="1:9" x14ac:dyDescent="0.35">
      <c r="A21" s="72"/>
      <c r="B21" s="72"/>
      <c r="C21" s="72"/>
      <c r="D21" s="20" t="s">
        <v>111</v>
      </c>
      <c r="E21" s="22">
        <v>3.1900143695735785</v>
      </c>
      <c r="F21" s="22">
        <v>3.1900143695735785</v>
      </c>
      <c r="G21" s="22">
        <v>1.4993695127866972E-4</v>
      </c>
      <c r="H21" s="22">
        <v>1.3994793630624683E-4</v>
      </c>
      <c r="I21" s="22">
        <v>9.9890148059959903E-6</v>
      </c>
    </row>
    <row r="22" spans="1:9" x14ac:dyDescent="0.35">
      <c r="A22" s="72"/>
      <c r="B22" s="72" t="s">
        <v>116</v>
      </c>
      <c r="C22" s="72" t="s">
        <v>108</v>
      </c>
      <c r="D22" s="20" t="s">
        <v>109</v>
      </c>
      <c r="E22" s="22">
        <v>12.45667593003729</v>
      </c>
      <c r="F22" s="22">
        <v>9.7947013477279583</v>
      </c>
      <c r="G22" s="22">
        <v>1.1780449407683654E-3</v>
      </c>
      <c r="H22" s="22">
        <v>1.1442597139177712E-3</v>
      </c>
      <c r="I22" s="22">
        <v>6.488099457864152E-5</v>
      </c>
    </row>
    <row r="23" spans="1:9" x14ac:dyDescent="0.35">
      <c r="A23" s="72"/>
      <c r="B23" s="72"/>
      <c r="C23" s="72"/>
      <c r="D23" s="20" t="s">
        <v>110</v>
      </c>
      <c r="E23" s="22">
        <v>2.3439210541214051</v>
      </c>
      <c r="F23" s="22">
        <v>1.8430283357064199</v>
      </c>
      <c r="G23" s="22">
        <v>4.7123045569748735E-5</v>
      </c>
      <c r="H23" s="22">
        <v>4.5015908190890603E-5</v>
      </c>
      <c r="I23" s="22">
        <v>4.5122376054597336E-6</v>
      </c>
    </row>
    <row r="24" spans="1:9" x14ac:dyDescent="0.35">
      <c r="A24" s="72"/>
      <c r="B24" s="72"/>
      <c r="C24" s="72"/>
      <c r="D24" s="20" t="s">
        <v>111</v>
      </c>
      <c r="E24" s="22">
        <v>4.1407544708167103</v>
      </c>
      <c r="F24" s="22">
        <v>3.2558809126695865</v>
      </c>
      <c r="G24" s="22">
        <v>1.4261764408277368E-4</v>
      </c>
      <c r="H24" s="22">
        <v>1.3724152654233279E-4</v>
      </c>
      <c r="I24" s="22">
        <v>1.0458101518418408E-5</v>
      </c>
    </row>
    <row r="25" spans="1:9" x14ac:dyDescent="0.35">
      <c r="A25" s="72"/>
      <c r="B25" s="72"/>
      <c r="C25" s="72" t="s">
        <v>112</v>
      </c>
      <c r="D25" s="20" t="s">
        <v>109</v>
      </c>
      <c r="E25" s="22">
        <v>9.7071034185919096</v>
      </c>
      <c r="F25" s="22">
        <v>7.6327087154407591</v>
      </c>
      <c r="G25" s="22">
        <v>8.4331894878270747E-4</v>
      </c>
      <c r="H25" s="22">
        <v>7.9511479459142508E-4</v>
      </c>
      <c r="I25" s="22">
        <v>4.8204155039871818E-5</v>
      </c>
    </row>
    <row r="26" spans="1:9" x14ac:dyDescent="0.35">
      <c r="A26" s="72"/>
      <c r="B26" s="72"/>
      <c r="C26" s="72"/>
      <c r="D26" s="20" t="s">
        <v>110</v>
      </c>
      <c r="E26" s="22">
        <v>1.7220793302897701</v>
      </c>
      <c r="F26" s="22">
        <v>1.354073336419628</v>
      </c>
      <c r="G26" s="22">
        <v>3.8994399674837672E-5</v>
      </c>
      <c r="H26" s="22">
        <v>3.5620505098828351E-5</v>
      </c>
      <c r="I26" s="22">
        <v>3.373894596994752E-6</v>
      </c>
    </row>
    <row r="27" spans="1:9" x14ac:dyDescent="0.35">
      <c r="A27" s="72"/>
      <c r="B27" s="72"/>
      <c r="C27" s="72"/>
      <c r="D27" s="20" t="s">
        <v>111</v>
      </c>
      <c r="E27" s="22">
        <v>3.2056389935654992</v>
      </c>
      <c r="F27" s="22">
        <v>2.5205983319268346</v>
      </c>
      <c r="G27" s="22">
        <v>1.1842668996094376E-4</v>
      </c>
      <c r="H27" s="22">
        <v>1.1064770050753447E-4</v>
      </c>
      <c r="I27" s="22">
        <v>7.7789893131565216E-6</v>
      </c>
    </row>
    <row r="28" spans="1:9" x14ac:dyDescent="0.35">
      <c r="A28" s="20"/>
      <c r="B28" s="20"/>
      <c r="C28" s="20"/>
      <c r="D28" s="23" t="s">
        <v>114</v>
      </c>
      <c r="E28" s="22">
        <v>19.76160998083337</v>
      </c>
      <c r="F28" s="22">
        <v>16.86408262175215</v>
      </c>
      <c r="G28" s="22">
        <v>1.3534529041668803E-3</v>
      </c>
      <c r="H28" s="22">
        <v>1.3054045634204176E-3</v>
      </c>
      <c r="I28" s="22">
        <v>8.0595587366386482E-5</v>
      </c>
    </row>
    <row r="29" spans="1:9" x14ac:dyDescent="0.35">
      <c r="A29" s="72" t="s">
        <v>121</v>
      </c>
      <c r="B29" s="72" t="s">
        <v>117</v>
      </c>
      <c r="C29" s="72" t="s">
        <v>108</v>
      </c>
      <c r="D29" s="20" t="s">
        <v>109</v>
      </c>
      <c r="E29" s="22">
        <v>16.598707082120089</v>
      </c>
      <c r="F29" s="22">
        <v>16.598707082120089</v>
      </c>
      <c r="G29" s="22">
        <v>2.2658228183903446E-5</v>
      </c>
      <c r="H29" s="22">
        <v>2.2616060112111129E-5</v>
      </c>
      <c r="I29" s="22">
        <v>6.5223041423594445E-8</v>
      </c>
    </row>
    <row r="30" spans="1:9" x14ac:dyDescent="0.35">
      <c r="A30" s="72"/>
      <c r="B30" s="72"/>
      <c r="C30" s="72"/>
      <c r="D30" s="20" t="s">
        <v>110</v>
      </c>
      <c r="E30" s="22">
        <v>2.4590283622874458</v>
      </c>
      <c r="F30" s="22">
        <v>2.4590283622874458</v>
      </c>
      <c r="G30" s="22">
        <v>2.9351810748908428E-6</v>
      </c>
      <c r="H30" s="22">
        <v>2.9285138844281002E-6</v>
      </c>
      <c r="I30" s="22">
        <v>6.5773102793904753E-9</v>
      </c>
    </row>
    <row r="31" spans="1:9" x14ac:dyDescent="0.35">
      <c r="A31" s="72"/>
      <c r="B31" s="72"/>
      <c r="C31" s="72"/>
      <c r="D31" s="20" t="s">
        <v>111</v>
      </c>
      <c r="E31" s="22">
        <v>4.6212919912664194</v>
      </c>
      <c r="F31" s="22">
        <v>4.6212919912664194</v>
      </c>
      <c r="G31" s="22">
        <v>5.7225968874114322E-6</v>
      </c>
      <c r="H31" s="22">
        <v>5.7129505511995144E-6</v>
      </c>
      <c r="I31" s="22">
        <v>1.2509559992544119E-8</v>
      </c>
    </row>
    <row r="32" spans="1:9" x14ac:dyDescent="0.35">
      <c r="A32" s="72"/>
      <c r="B32" s="72"/>
      <c r="C32" s="72" t="s">
        <v>112</v>
      </c>
      <c r="D32" s="20" t="s">
        <v>109</v>
      </c>
      <c r="E32" s="22">
        <v>13.114723036485488</v>
      </c>
      <c r="F32" s="22">
        <v>13.114723036485488</v>
      </c>
      <c r="G32" s="22">
        <v>1.8265381836195277E-5</v>
      </c>
      <c r="H32" s="22">
        <v>1.8213371891249034E-5</v>
      </c>
      <c r="I32" s="22">
        <v>5.20099791098419E-8</v>
      </c>
    </row>
    <row r="33" spans="1:9" x14ac:dyDescent="0.35">
      <c r="A33" s="72"/>
      <c r="B33" s="72"/>
      <c r="C33" s="72"/>
      <c r="D33" s="20" t="s">
        <v>110</v>
      </c>
      <c r="E33" s="22">
        <v>2.3338838420277019</v>
      </c>
      <c r="F33" s="22">
        <v>2.3338838420277019</v>
      </c>
      <c r="G33" s="22">
        <v>2.7894545028760062E-6</v>
      </c>
      <c r="H33" s="22">
        <v>2.7842386917816244E-6</v>
      </c>
      <c r="I33" s="22">
        <v>5.2158104943285844E-9</v>
      </c>
    </row>
    <row r="34" spans="1:9" x14ac:dyDescent="0.35">
      <c r="A34" s="72"/>
      <c r="B34" s="72"/>
      <c r="C34" s="72"/>
      <c r="D34" s="20" t="s">
        <v>111</v>
      </c>
      <c r="E34" s="22">
        <v>4.3114365255087908</v>
      </c>
      <c r="F34" s="22">
        <v>4.3114365255087908</v>
      </c>
      <c r="G34" s="22">
        <v>5.3725206391430366E-6</v>
      </c>
      <c r="H34" s="22">
        <v>5.3625816533282163E-6</v>
      </c>
      <c r="I34" s="22">
        <v>9.9389865234643805E-9</v>
      </c>
    </row>
    <row r="35" spans="1:9" x14ac:dyDescent="0.35">
      <c r="A35" s="72"/>
      <c r="B35" s="72" t="s">
        <v>118</v>
      </c>
      <c r="C35" s="72" t="s">
        <v>108</v>
      </c>
      <c r="D35" s="20" t="s">
        <v>109</v>
      </c>
      <c r="E35" s="22">
        <v>19.439983959127286</v>
      </c>
      <c r="F35" s="22">
        <v>15.285686017176777</v>
      </c>
      <c r="G35" s="22">
        <v>2.095084430501238E-5</v>
      </c>
      <c r="H35" s="22">
        <v>2.092274489218523E-5</v>
      </c>
      <c r="I35" s="22">
        <v>5.4023035839047883E-8</v>
      </c>
    </row>
    <row r="36" spans="1:9" x14ac:dyDescent="0.35">
      <c r="A36" s="72"/>
      <c r="B36" s="72"/>
      <c r="C36" s="72"/>
      <c r="D36" s="20" t="s">
        <v>110</v>
      </c>
      <c r="E36" s="22">
        <v>2.6164045551150741</v>
      </c>
      <c r="F36" s="22">
        <v>2.0572824858028138</v>
      </c>
      <c r="G36" s="22">
        <v>2.4545301481567261E-6</v>
      </c>
      <c r="H36" s="22">
        <v>2.4493825444583126E-6</v>
      </c>
      <c r="I36" s="22">
        <v>5.3789648004881409E-9</v>
      </c>
    </row>
    <row r="37" spans="1:9" x14ac:dyDescent="0.35">
      <c r="A37" s="72"/>
      <c r="B37" s="72"/>
      <c r="C37" s="72"/>
      <c r="D37" s="20" t="s">
        <v>111</v>
      </c>
      <c r="E37" s="22">
        <v>5.0252482449562716</v>
      </c>
      <c r="F37" s="22">
        <v>3.9513595789108247</v>
      </c>
      <c r="G37" s="22">
        <v>4.9186916291695515E-6</v>
      </c>
      <c r="H37" s="22">
        <v>4.9118627984888484E-6</v>
      </c>
      <c r="I37" s="22">
        <v>1.0299439065845374E-8</v>
      </c>
    </row>
    <row r="38" spans="1:9" x14ac:dyDescent="0.35">
      <c r="A38" s="72"/>
      <c r="B38" s="72"/>
      <c r="C38" s="72" t="s">
        <v>112</v>
      </c>
      <c r="D38" s="20" t="s">
        <v>109</v>
      </c>
      <c r="E38" s="22">
        <v>13.258213064457173</v>
      </c>
      <c r="F38" s="22">
        <v>10.424951094518388</v>
      </c>
      <c r="G38" s="22">
        <v>1.4502291776833291E-5</v>
      </c>
      <c r="H38" s="22">
        <v>1.4461813066268791E-5</v>
      </c>
      <c r="I38" s="22">
        <v>4.047873618062608E-8</v>
      </c>
    </row>
    <row r="39" spans="1:9" x14ac:dyDescent="0.35">
      <c r="A39" s="72"/>
      <c r="B39" s="72"/>
      <c r="C39" s="72"/>
      <c r="D39" s="20" t="s">
        <v>110</v>
      </c>
      <c r="E39" s="22">
        <v>2.3336892009075139</v>
      </c>
      <c r="F39" s="22">
        <v>1.8349830155080991</v>
      </c>
      <c r="G39" s="22">
        <v>2.1927685310257247E-6</v>
      </c>
      <c r="H39" s="22">
        <v>2.1887088970315303E-6</v>
      </c>
      <c r="I39" s="22">
        <v>4.0596340357154424E-9</v>
      </c>
    </row>
    <row r="40" spans="1:9" x14ac:dyDescent="0.35">
      <c r="A40" s="72"/>
      <c r="B40" s="72"/>
      <c r="C40" s="72"/>
      <c r="D40" s="20" t="s">
        <v>111</v>
      </c>
      <c r="E40" s="22">
        <v>4.3185098681366352</v>
      </c>
      <c r="F40" s="22">
        <v>3.39565022508279</v>
      </c>
      <c r="G40" s="22">
        <v>4.2295566248128131E-6</v>
      </c>
      <c r="H40" s="22">
        <v>4.2218190346908411E-6</v>
      </c>
      <c r="I40" s="22">
        <v>7.7375905719260142E-9</v>
      </c>
    </row>
    <row r="41" spans="1:9" x14ac:dyDescent="0.35">
      <c r="A41" s="20"/>
      <c r="B41" s="20"/>
      <c r="C41" s="20"/>
      <c r="D41" s="23" t="s">
        <v>114</v>
      </c>
      <c r="E41" s="22">
        <v>19.76160998083337</v>
      </c>
      <c r="F41" s="22">
        <v>16.86408262175215</v>
      </c>
      <c r="G41" s="22">
        <v>1.3534529041668803E-3</v>
      </c>
      <c r="H41" s="22">
        <v>1.3054045634204176E-3</v>
      </c>
      <c r="I41" s="22">
        <v>8.0595587366386482E-5</v>
      </c>
    </row>
    <row r="42" spans="1:9" x14ac:dyDescent="0.35">
      <c r="A42" s="72" t="s">
        <v>121</v>
      </c>
      <c r="B42" s="72" t="s">
        <v>119</v>
      </c>
      <c r="C42" s="72" t="s">
        <v>108</v>
      </c>
      <c r="D42" s="20" t="s">
        <v>109</v>
      </c>
      <c r="E42" s="22">
        <v>10.990722648262715</v>
      </c>
      <c r="F42" s="22">
        <v>10.990722648262715</v>
      </c>
      <c r="G42" s="22">
        <v>1.5767166536930774E-5</v>
      </c>
      <c r="H42" s="22">
        <v>1.5726029794237235E-5</v>
      </c>
      <c r="I42" s="22">
        <v>6.5102441923684487E-8</v>
      </c>
    </row>
    <row r="43" spans="1:9" x14ac:dyDescent="0.35">
      <c r="A43" s="72"/>
      <c r="B43" s="72"/>
      <c r="C43" s="72"/>
      <c r="D43" s="20" t="s">
        <v>110</v>
      </c>
      <c r="E43" s="22">
        <v>1.8514244475504278</v>
      </c>
      <c r="F43" s="22">
        <v>1.8514244475504278</v>
      </c>
      <c r="G43" s="22">
        <v>2.2311830166524573E-6</v>
      </c>
      <c r="H43" s="22">
        <v>2.227168418087413E-6</v>
      </c>
      <c r="I43" s="22">
        <v>6.4853012043116855E-9</v>
      </c>
    </row>
    <row r="44" spans="1:9" x14ac:dyDescent="0.35">
      <c r="A44" s="72"/>
      <c r="B44" s="72"/>
      <c r="C44" s="72"/>
      <c r="D44" s="20" t="s">
        <v>111</v>
      </c>
      <c r="E44" s="22">
        <v>3.4960786832679953</v>
      </c>
      <c r="F44" s="22">
        <v>3.4960786832679953</v>
      </c>
      <c r="G44" s="22">
        <v>4.4237388339594421E-6</v>
      </c>
      <c r="H44" s="22">
        <v>4.4159476963379786E-6</v>
      </c>
      <c r="I44" s="22">
        <v>1.229318912004325E-8</v>
      </c>
    </row>
    <row r="45" spans="1:9" x14ac:dyDescent="0.35">
      <c r="A45" s="72"/>
      <c r="B45" s="72"/>
      <c r="C45" s="72" t="s">
        <v>112</v>
      </c>
      <c r="D45" s="20" t="s">
        <v>109</v>
      </c>
      <c r="E45" s="22">
        <v>9.5875348183120455</v>
      </c>
      <c r="F45" s="22">
        <v>9.5875348183120455</v>
      </c>
      <c r="G45" s="22">
        <v>1.3989336338606633E-5</v>
      </c>
      <c r="H45" s="22">
        <v>1.3937838297973412E-5</v>
      </c>
      <c r="I45" s="22">
        <v>5.1498076888777497E-8</v>
      </c>
    </row>
    <row r="46" spans="1:9" x14ac:dyDescent="0.35">
      <c r="A46" s="72"/>
      <c r="B46" s="72"/>
      <c r="C46" s="72"/>
      <c r="D46" s="20" t="s">
        <v>110</v>
      </c>
      <c r="E46" s="22">
        <v>1.5990398483953263</v>
      </c>
      <c r="F46" s="22">
        <v>1.5990398483953263</v>
      </c>
      <c r="G46" s="22">
        <v>1.9364243912322423E-6</v>
      </c>
      <c r="H46" s="22">
        <v>1.9314029281427986E-6</v>
      </c>
      <c r="I46" s="22">
        <v>5.021461584996602E-9</v>
      </c>
    </row>
    <row r="47" spans="1:9" x14ac:dyDescent="0.35">
      <c r="A47" s="72"/>
      <c r="B47" s="72"/>
      <c r="C47" s="72"/>
      <c r="D47" s="20" t="s">
        <v>111</v>
      </c>
      <c r="E47" s="22">
        <v>3.0640903942652962</v>
      </c>
      <c r="F47" s="22">
        <v>3.0640903942652962</v>
      </c>
      <c r="G47" s="22">
        <v>3.925285154088518E-6</v>
      </c>
      <c r="H47" s="22">
        <v>3.9155028173468367E-6</v>
      </c>
      <c r="I47" s="22">
        <v>9.7823378582734246E-9</v>
      </c>
    </row>
    <row r="48" spans="1:9" x14ac:dyDescent="0.35">
      <c r="A48" s="72"/>
      <c r="B48" s="72" t="s">
        <v>120</v>
      </c>
      <c r="C48" s="72" t="s">
        <v>108</v>
      </c>
      <c r="D48" s="20" t="s">
        <v>109</v>
      </c>
      <c r="E48" s="22">
        <v>12.38002229801987</v>
      </c>
      <c r="F48" s="22">
        <v>9.7344284918676696</v>
      </c>
      <c r="G48" s="22">
        <v>1.4151140148173977E-5</v>
      </c>
      <c r="H48" s="22">
        <v>1.4123602371510718E-5</v>
      </c>
      <c r="I48" s="22">
        <v>5.3242301438399962E-8</v>
      </c>
    </row>
    <row r="49" spans="1:9" x14ac:dyDescent="0.35">
      <c r="A49" s="72"/>
      <c r="B49" s="72"/>
      <c r="C49" s="72"/>
      <c r="D49" s="20" t="s">
        <v>110</v>
      </c>
      <c r="E49" s="22">
        <v>2.0956526317580777</v>
      </c>
      <c r="F49" s="22">
        <v>1.6478145351084066</v>
      </c>
      <c r="G49" s="22">
        <v>1.9827621947393418E-6</v>
      </c>
      <c r="H49" s="22">
        <v>1.9797802676409314E-6</v>
      </c>
      <c r="I49" s="22">
        <v>5.2406630050040305E-9</v>
      </c>
    </row>
    <row r="50" spans="1:9" x14ac:dyDescent="0.35">
      <c r="A50" s="72"/>
      <c r="B50" s="72"/>
      <c r="C50" s="72"/>
      <c r="D50" s="20" t="s">
        <v>111</v>
      </c>
      <c r="E50" s="22">
        <v>3.8663960508738842</v>
      </c>
      <c r="F50" s="22">
        <v>3.0401525112350858</v>
      </c>
      <c r="G50" s="22">
        <v>3.8458940955327026E-6</v>
      </c>
      <c r="H50" s="22">
        <v>3.8406313049087352E-6</v>
      </c>
      <c r="I50" s="22">
        <v>1.0125377234496546E-8</v>
      </c>
    </row>
    <row r="51" spans="1:9" x14ac:dyDescent="0.35">
      <c r="A51" s="72"/>
      <c r="B51" s="72"/>
      <c r="C51" s="72" t="s">
        <v>112</v>
      </c>
      <c r="D51" s="20" t="s">
        <v>109</v>
      </c>
      <c r="E51" s="22">
        <v>9.626479268725566</v>
      </c>
      <c r="F51" s="22">
        <v>7.5693138359568097</v>
      </c>
      <c r="G51" s="22">
        <v>1.1037793435943593E-5</v>
      </c>
      <c r="H51" s="22">
        <v>1.0997721204885078E-5</v>
      </c>
      <c r="I51" s="22">
        <v>4.0072257268623339E-8</v>
      </c>
    </row>
    <row r="52" spans="1:9" x14ac:dyDescent="0.35">
      <c r="A52" s="72"/>
      <c r="B52" s="72"/>
      <c r="C52" s="72"/>
      <c r="D52" s="20" t="s">
        <v>110</v>
      </c>
      <c r="E52" s="22">
        <v>1.6082488118575906</v>
      </c>
      <c r="F52" s="22">
        <v>1.264568243844187</v>
      </c>
      <c r="G52" s="22">
        <v>1.5310033068363694E-6</v>
      </c>
      <c r="H52" s="22">
        <v>1.5270981227368445E-6</v>
      </c>
      <c r="I52" s="22">
        <v>3.9051829291188326E-9</v>
      </c>
    </row>
    <row r="53" spans="1:9" x14ac:dyDescent="0.35">
      <c r="A53" s="72"/>
      <c r="B53" s="72"/>
      <c r="C53" s="72"/>
      <c r="D53" s="20" t="s">
        <v>111</v>
      </c>
      <c r="E53" s="22">
        <v>3.0751130593397633</v>
      </c>
      <c r="F53" s="22">
        <v>2.4179656110425012</v>
      </c>
      <c r="G53" s="22">
        <v>3.0958391651152517E-6</v>
      </c>
      <c r="H53" s="22">
        <v>3.088224892151081E-6</v>
      </c>
      <c r="I53" s="22">
        <v>7.6142735573077221E-9</v>
      </c>
    </row>
    <row r="54" spans="1:9" x14ac:dyDescent="0.35">
      <c r="D54" s="23" t="s">
        <v>114</v>
      </c>
      <c r="E54" s="22">
        <v>19.76160998083337</v>
      </c>
      <c r="F54" s="22">
        <v>16.86408262175215</v>
      </c>
      <c r="G54" s="22">
        <v>1.3534529041668803E-3</v>
      </c>
      <c r="H54" s="22">
        <v>1.3054045634204176E-3</v>
      </c>
      <c r="I54" s="22">
        <v>8.0595587366386482E-5</v>
      </c>
    </row>
  </sheetData>
  <sheetProtection sheet="1" objects="1" scenarios="1" formatCells="0" formatColumns="0" formatRows="0" sort="0" autoFilter="0"/>
  <mergeCells count="34">
    <mergeCell ref="G1:I1"/>
    <mergeCell ref="A42:A53"/>
    <mergeCell ref="B42:B47"/>
    <mergeCell ref="C42:C44"/>
    <mergeCell ref="C45:C47"/>
    <mergeCell ref="B48:B53"/>
    <mergeCell ref="C48:C50"/>
    <mergeCell ref="C51:C53"/>
    <mergeCell ref="A29:A40"/>
    <mergeCell ref="B29:B34"/>
    <mergeCell ref="C29:C31"/>
    <mergeCell ref="C32:C34"/>
    <mergeCell ref="B35:B40"/>
    <mergeCell ref="C35:C37"/>
    <mergeCell ref="C38:C40"/>
    <mergeCell ref="C9:C11"/>
    <mergeCell ref="C12:C14"/>
    <mergeCell ref="A16:A27"/>
    <mergeCell ref="B16:B21"/>
    <mergeCell ref="C16:C18"/>
    <mergeCell ref="C19:C21"/>
    <mergeCell ref="B22:B27"/>
    <mergeCell ref="C22:C24"/>
    <mergeCell ref="C25:C27"/>
    <mergeCell ref="A3:A14"/>
    <mergeCell ref="B3:B8"/>
    <mergeCell ref="C3:C5"/>
    <mergeCell ref="C6:C8"/>
    <mergeCell ref="B9:B14"/>
    <mergeCell ref="A1:A2"/>
    <mergeCell ref="B1:B2"/>
    <mergeCell ref="C1:C2"/>
    <mergeCell ref="D1:D2"/>
    <mergeCell ref="E1:F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BC42-263B-4C85-B7D9-3117BCE236C8}">
  <sheetPr codeName="Sheet7"/>
  <dimension ref="A1:M36"/>
  <sheetViews>
    <sheetView topLeftCell="A13" workbookViewId="0"/>
  </sheetViews>
  <sheetFormatPr defaultColWidth="8.7265625" defaultRowHeight="14.5" x14ac:dyDescent="0.35"/>
  <cols>
    <col min="1" max="1" width="8.7265625" style="17"/>
    <col min="2" max="2" width="21.1796875" style="17" customWidth="1"/>
    <col min="3" max="3" width="20.453125" style="17" customWidth="1"/>
    <col min="4" max="4" width="10.81640625" style="17" customWidth="1"/>
    <col min="5" max="5" width="13.453125" style="17" customWidth="1"/>
    <col min="6" max="16384" width="8.7265625" style="17"/>
  </cols>
  <sheetData>
    <row r="1" spans="1:13" x14ac:dyDescent="0.35">
      <c r="A1" s="17" t="s">
        <v>95</v>
      </c>
      <c r="B1" s="17" t="s">
        <v>96</v>
      </c>
      <c r="C1" s="17" t="s">
        <v>122</v>
      </c>
      <c r="D1" s="17" t="s">
        <v>98</v>
      </c>
      <c r="E1" s="17" t="s">
        <v>99</v>
      </c>
      <c r="G1" s="17" t="s">
        <v>100</v>
      </c>
    </row>
    <row r="2" spans="1:13" x14ac:dyDescent="0.35">
      <c r="E2" s="17" t="s">
        <v>101</v>
      </c>
      <c r="F2" s="17" t="s">
        <v>102</v>
      </c>
      <c r="G2" s="17" t="s">
        <v>103</v>
      </c>
      <c r="H2" s="17" t="s">
        <v>104</v>
      </c>
      <c r="I2" s="17" t="s">
        <v>105</v>
      </c>
    </row>
    <row r="3" spans="1:13" x14ac:dyDescent="0.35">
      <c r="A3" s="17" t="s">
        <v>123</v>
      </c>
      <c r="B3" s="24" t="s">
        <v>124</v>
      </c>
      <c r="C3" s="24" t="s">
        <v>125</v>
      </c>
      <c r="D3" s="24" t="s">
        <v>126</v>
      </c>
      <c r="E3" s="25">
        <v>150</v>
      </c>
      <c r="F3" s="26">
        <v>150</v>
      </c>
      <c r="G3" s="27">
        <v>6.9427845558379048E-3</v>
      </c>
      <c r="H3" s="27">
        <v>6.8635541128634382E-3</v>
      </c>
      <c r="I3" s="27">
        <v>9.990569692177566E-5</v>
      </c>
      <c r="K3" s="28"/>
      <c r="L3" s="28"/>
      <c r="M3" s="28"/>
    </row>
    <row r="4" spans="1:13" ht="15" thickBot="1" x14ac:dyDescent="0.4">
      <c r="A4" s="29" t="s">
        <v>121</v>
      </c>
      <c r="B4" s="30" t="s">
        <v>113</v>
      </c>
      <c r="C4" s="30" t="s">
        <v>125</v>
      </c>
      <c r="D4" s="30" t="s">
        <v>126</v>
      </c>
      <c r="E4" s="31">
        <v>19.760000000000002</v>
      </c>
      <c r="F4" s="32">
        <v>16.86</v>
      </c>
      <c r="G4" s="33">
        <v>1.3534529041668803E-3</v>
      </c>
      <c r="H4" s="33">
        <v>1.3054045634204176E-3</v>
      </c>
      <c r="I4" s="33">
        <v>8.0595587366386482E-5</v>
      </c>
    </row>
    <row r="5" spans="1:13" x14ac:dyDescent="0.35">
      <c r="A5" s="17" t="s">
        <v>103</v>
      </c>
      <c r="C5" s="17" t="s">
        <v>125</v>
      </c>
      <c r="D5" s="17" t="s">
        <v>126</v>
      </c>
      <c r="E5" s="34">
        <f>E3+E4</f>
        <v>169.76</v>
      </c>
      <c r="F5" s="34">
        <f>F3+F4</f>
        <v>166.86</v>
      </c>
      <c r="G5" s="27">
        <f>G3+G4</f>
        <v>8.2962374600047857E-3</v>
      </c>
      <c r="H5" s="27">
        <f>H3+H4</f>
        <v>8.1689586762838558E-3</v>
      </c>
      <c r="I5" s="27">
        <f>I3+I4</f>
        <v>1.8050128428816214E-4</v>
      </c>
    </row>
    <row r="6" spans="1:13" ht="15" thickBot="1" x14ac:dyDescent="0.4"/>
    <row r="7" spans="1:13" x14ac:dyDescent="0.35">
      <c r="A7" s="35"/>
      <c r="B7" s="36"/>
      <c r="C7" s="36"/>
      <c r="D7" s="36"/>
      <c r="E7" s="76" t="s">
        <v>127</v>
      </c>
      <c r="F7" s="77"/>
      <c r="G7" s="35" t="s">
        <v>128</v>
      </c>
      <c r="H7" s="37"/>
    </row>
    <row r="8" spans="1:13" x14ac:dyDescent="0.35">
      <c r="A8" s="38"/>
      <c r="E8" s="78" t="s">
        <v>129</v>
      </c>
      <c r="F8" s="79"/>
      <c r="G8" s="38" t="s">
        <v>130</v>
      </c>
      <c r="H8" s="39" t="s">
        <v>131</v>
      </c>
    </row>
    <row r="9" spans="1:13" ht="15" thickBot="1" x14ac:dyDescent="0.4">
      <c r="A9" s="40"/>
      <c r="B9" s="41"/>
      <c r="C9" s="41"/>
      <c r="D9" s="41"/>
      <c r="E9" s="40" t="s">
        <v>130</v>
      </c>
      <c r="F9" s="42" t="s">
        <v>131</v>
      </c>
      <c r="G9" s="40">
        <v>30</v>
      </c>
      <c r="H9" s="42">
        <v>30</v>
      </c>
    </row>
    <row r="10" spans="1:13" ht="15.5" thickTop="1" thickBot="1" x14ac:dyDescent="0.4">
      <c r="A10" s="38"/>
      <c r="B10" s="17" t="s">
        <v>132</v>
      </c>
      <c r="C10" s="43">
        <v>64</v>
      </c>
      <c r="D10" s="43" t="s">
        <v>133</v>
      </c>
      <c r="E10" s="38"/>
      <c r="F10" s="39"/>
      <c r="G10" s="38"/>
      <c r="H10" s="39"/>
    </row>
    <row r="11" spans="1:13" ht="15.5" thickTop="1" thickBot="1" x14ac:dyDescent="0.4">
      <c r="A11" s="44"/>
      <c r="B11" s="29"/>
      <c r="C11" s="29">
        <v>64000</v>
      </c>
      <c r="D11" s="29" t="s">
        <v>134</v>
      </c>
      <c r="E11" s="45">
        <f>C11/E5</f>
        <v>377.00282752120643</v>
      </c>
      <c r="F11" s="46">
        <f>C11/F5</f>
        <v>383.55507611171038</v>
      </c>
      <c r="G11" s="44" t="s">
        <v>135</v>
      </c>
      <c r="H11" s="47" t="s">
        <v>135</v>
      </c>
    </row>
    <row r="13" spans="1:13" x14ac:dyDescent="0.35">
      <c r="A13" s="48"/>
      <c r="B13" s="48"/>
      <c r="C13" s="48"/>
      <c r="D13" s="48"/>
      <c r="E13" s="48"/>
      <c r="F13" s="48"/>
      <c r="G13" s="48"/>
      <c r="H13" s="48"/>
      <c r="I13" s="48"/>
      <c r="J13" s="48"/>
    </row>
    <row r="15" spans="1:13" x14ac:dyDescent="0.35">
      <c r="A15" s="17" t="s">
        <v>136</v>
      </c>
      <c r="F15" s="17" t="s">
        <v>137</v>
      </c>
    </row>
    <row r="16" spans="1:13" x14ac:dyDescent="0.35">
      <c r="A16" s="17" t="s">
        <v>138</v>
      </c>
      <c r="F16" s="17" t="s">
        <v>139</v>
      </c>
    </row>
    <row r="21" spans="1:12" x14ac:dyDescent="0.35">
      <c r="A21" s="17" t="s">
        <v>140</v>
      </c>
      <c r="B21" s="17" t="s">
        <v>141</v>
      </c>
      <c r="C21" s="17" t="s">
        <v>142</v>
      </c>
      <c r="D21" s="17" t="s">
        <v>143</v>
      </c>
      <c r="F21" s="17" t="s">
        <v>141</v>
      </c>
      <c r="G21" s="17" t="s">
        <v>144</v>
      </c>
      <c r="H21" s="17" t="s">
        <v>145</v>
      </c>
      <c r="I21" s="17" t="s">
        <v>146</v>
      </c>
    </row>
    <row r="22" spans="1:12" x14ac:dyDescent="0.35">
      <c r="A22" s="17">
        <v>287</v>
      </c>
      <c r="B22" s="49">
        <v>90000</v>
      </c>
      <c r="C22" s="49">
        <v>1000</v>
      </c>
      <c r="D22" s="50">
        <f>(G5/A22)*B22*C22</f>
        <v>2601.607565855159</v>
      </c>
      <c r="F22" s="17">
        <v>90000</v>
      </c>
      <c r="G22" s="17">
        <v>0.1</v>
      </c>
      <c r="H22" s="17">
        <v>1700</v>
      </c>
      <c r="I22" s="17">
        <f>D22/(F22*G22*H22)</f>
        <v>1.700397101866117E-4</v>
      </c>
      <c r="K22" s="28"/>
    </row>
    <row r="23" spans="1:12" ht="15" thickBot="1" x14ac:dyDescent="0.4"/>
    <row r="24" spans="1:12" x14ac:dyDescent="0.35">
      <c r="A24" s="35"/>
      <c r="B24" s="36"/>
      <c r="C24" s="36"/>
      <c r="D24" s="36"/>
      <c r="E24" s="76" t="s">
        <v>127</v>
      </c>
      <c r="F24" s="77"/>
    </row>
    <row r="25" spans="1:12" ht="16.5" x14ac:dyDescent="0.45">
      <c r="A25" s="38"/>
      <c r="E25" s="78" t="s">
        <v>129</v>
      </c>
      <c r="F25" s="79"/>
      <c r="J25" s="17" t="s">
        <v>147</v>
      </c>
      <c r="L25" s="17" t="s">
        <v>148</v>
      </c>
    </row>
    <row r="26" spans="1:12" ht="15" thickBot="1" x14ac:dyDescent="0.4">
      <c r="A26" s="40"/>
      <c r="B26" s="41"/>
      <c r="C26" s="41"/>
      <c r="D26" s="41"/>
      <c r="E26" s="40" t="s">
        <v>149</v>
      </c>
      <c r="F26" s="42"/>
    </row>
    <row r="27" spans="1:12" ht="15" thickTop="1" x14ac:dyDescent="0.35">
      <c r="B27" s="17" t="s">
        <v>150</v>
      </c>
      <c r="C27" s="28">
        <v>1E-3</v>
      </c>
      <c r="D27" s="17" t="s">
        <v>151</v>
      </c>
      <c r="E27" s="28">
        <f>(I22*C27*C28)/(C29*C30)</f>
        <v>2.0992556813161936E-6</v>
      </c>
    </row>
    <row r="28" spans="1:12" x14ac:dyDescent="0.35">
      <c r="B28" s="17" t="s">
        <v>152</v>
      </c>
      <c r="C28" s="17">
        <v>200</v>
      </c>
      <c r="D28" s="17" t="s">
        <v>153</v>
      </c>
    </row>
    <row r="29" spans="1:12" x14ac:dyDescent="0.35">
      <c r="B29" s="17" t="s">
        <v>154</v>
      </c>
      <c r="C29" s="17">
        <v>16.2</v>
      </c>
      <c r="D29" s="17" t="s">
        <v>155</v>
      </c>
    </row>
    <row r="30" spans="1:12" x14ac:dyDescent="0.35">
      <c r="B30" s="17" t="s">
        <v>156</v>
      </c>
      <c r="C30" s="17">
        <v>1</v>
      </c>
      <c r="D30" s="17" t="s">
        <v>157</v>
      </c>
    </row>
    <row r="32" spans="1:12" x14ac:dyDescent="0.35">
      <c r="E32" s="80" t="s">
        <v>127</v>
      </c>
      <c r="F32" s="81"/>
      <c r="G32" s="51" t="s">
        <v>128</v>
      </c>
      <c r="H32" s="52"/>
    </row>
    <row r="33" spans="1:8" x14ac:dyDescent="0.35">
      <c r="E33" s="74" t="s">
        <v>129</v>
      </c>
      <c r="F33" s="75"/>
      <c r="G33" s="53" t="s">
        <v>130</v>
      </c>
      <c r="H33" s="54"/>
    </row>
    <row r="34" spans="1:8" ht="15" thickBot="1" x14ac:dyDescent="0.4">
      <c r="A34" s="41"/>
      <c r="B34" s="41"/>
      <c r="E34" s="55" t="s">
        <v>130</v>
      </c>
      <c r="F34" s="56"/>
      <c r="G34" s="55">
        <v>30</v>
      </c>
      <c r="H34" s="56"/>
    </row>
    <row r="35" spans="1:8" ht="15" thickTop="1" x14ac:dyDescent="0.35">
      <c r="B35" s="17" t="s">
        <v>158</v>
      </c>
      <c r="C35" s="57">
        <v>12</v>
      </c>
      <c r="D35" s="57" t="s">
        <v>159</v>
      </c>
      <c r="E35" s="53"/>
      <c r="F35" s="54"/>
      <c r="G35" s="53"/>
      <c r="H35" s="54"/>
    </row>
    <row r="36" spans="1:8" x14ac:dyDescent="0.35">
      <c r="A36" s="58"/>
      <c r="B36" s="58"/>
      <c r="C36" s="58">
        <v>12</v>
      </c>
      <c r="D36" s="58" t="s">
        <v>159</v>
      </c>
      <c r="E36" s="59">
        <f>C36/E27</f>
        <v>5716311.7893653745</v>
      </c>
      <c r="F36" s="60"/>
      <c r="G36" s="61" t="s">
        <v>135</v>
      </c>
      <c r="H36" s="62"/>
    </row>
  </sheetData>
  <sheetProtection sheet="1" objects="1" scenarios="1" formatCells="0" formatColumns="0" formatRows="0" sort="0" autoFilter="0"/>
  <mergeCells count="6">
    <mergeCell ref="E33:F33"/>
    <mergeCell ref="E7:F7"/>
    <mergeCell ref="E8:F8"/>
    <mergeCell ref="E24:F24"/>
    <mergeCell ref="E25:F25"/>
    <mergeCell ref="E32:F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6ac47ccbc9efb37c530411a1abf678b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d7d0fad56e7f41310fc88016d86f57c2"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Coverage xmlns="http://schemas.microsoft.com/sharepoint/v3/fields" xsi:nil="true"/>
    <Record xmlns="4ffa91fb-a0ff-4ac5-b2db-65c790d184a4">Shared</Record>
    <EPA_x0020_Office xmlns="4ffa91fb-a0ff-4ac5-b2db-65c790d184a4" xsi:nil="true"/>
    <Document_x0020_Creation_x0020_Date xmlns="4ffa91fb-a0ff-4ac5-b2db-65c790d184a4">2025-06-10T15:25:32+00:00</Document_x0020_Creation_x0020_Date>
    <EPA_x0020_Related_x0020_Documents xmlns="4ffa91fb-a0ff-4ac5-b2db-65c790d184a4" xsi:nil="true"/>
    <_Source xmlns="http://schemas.microsoft.com/sharepoint/v3/fields" xsi:nil="true"/>
    <CategoryDescription xmlns="http://schemas.microsoft.com/sharepoint.v3" xsi:nil="true"/>
    <EPA_x0020_Contributor xmlns="4ffa91fb-a0ff-4ac5-b2db-65c790d184a4">
      <UserInfo>
        <DisplayName/>
        <AccountId xsi:nil="true"/>
        <AccountType/>
      </UserInfo>
    </EPA_x0020_Contributor>
    <TaxKeywordTaxHTField xmlns="4ffa91fb-a0ff-4ac5-b2db-65c790d184a4">
      <Terms xmlns="http://schemas.microsoft.com/office/infopath/2007/PartnerControls"/>
    </TaxKeywordTaxHTField>
    <Rights xmlns="4ffa91fb-a0ff-4ac5-b2db-65c790d184a4" xsi:nil="true"/>
    <e3f09c3df709400db2417a7161762d62 xmlns="4ffa91fb-a0ff-4ac5-b2db-65c790d184a4">
      <Terms xmlns="http://schemas.microsoft.com/office/infopath/2007/PartnerControls"/>
    </e3f09c3df709400db2417a7161762d62>
    <External_x0020_Contributor xmlns="4ffa91fb-a0ff-4ac5-b2db-65c790d184a4" xsi:nil="true"/>
    <Identifier xmlns="4ffa91fb-a0ff-4ac5-b2db-65c790d184a4" xsi:nil="true"/>
    <_ip_UnifiedCompliancePolicyUIAction xmlns="http://schemas.microsoft.com/sharepoint/v3" xsi:nil="true"/>
    <Creator xmlns="4ffa91fb-a0ff-4ac5-b2db-65c790d184a4">
      <UserInfo>
        <DisplayName/>
        <AccountId xsi:nil="true"/>
        <AccountType/>
      </UserInfo>
    </Creator>
    <_ip_UnifiedCompliancePolicyProperties xmlns="http://schemas.microsoft.com/sharepoint/v3" xsi:nil="true"/>
    <Language xmlns="http://schemas.microsoft.com/sharepoint/v3">English</Language>
    <j747ac98061d40f0aa7bd47e1db5675d xmlns="4ffa91fb-a0ff-4ac5-b2db-65c790d184a4">
      <Terms xmlns="http://schemas.microsoft.com/office/infopath/2007/PartnerControls"/>
    </j747ac98061d40f0aa7bd47e1db5675d>
    <lcf76f155ced4ddcb4097134ff3c332f xmlns="ead8da0f-3542-4e50-96c8-f1f698624e86">
      <Terms xmlns="http://schemas.microsoft.com/office/infopath/2007/PartnerControls"/>
    </lcf76f155ced4ddcb4097134ff3c332f>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DE4B24A-5D80-41F1-97BE-3434AC290F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480D76-856A-4F5F-8E9F-4AC6849C60B1}">
  <ds:schemaRefs>
    <ds:schemaRef ds:uri="http://www.w3.org/XML/1998/namespace"/>
    <ds:schemaRef ds:uri="http://schemas.microsoft.com/office/2006/metadata/properties"/>
    <ds:schemaRef ds:uri="http://schemas.microsoft.com/office/2006/documentManagement/types"/>
    <ds:schemaRef ds:uri="http://purl.org/dc/elements/1.1/"/>
    <ds:schemaRef ds:uri="http://schemas.microsoft.com/sharepoint/v3/fields"/>
    <ds:schemaRef ds:uri="http://schemas.microsoft.com/sharepoint.v3"/>
    <ds:schemaRef ds:uri="4ffa91fb-a0ff-4ac5-b2db-65c790d184a4"/>
    <ds:schemaRef ds:uri="http://schemas.microsoft.com/sharepoint/v3"/>
    <ds:schemaRef ds:uri="http://schemas.openxmlformats.org/package/2006/metadata/core-properties"/>
    <ds:schemaRef ds:uri="http://purl.org/dc/dcmitype/"/>
    <ds:schemaRef ds:uri="ead8da0f-3542-4e50-96c8-f1f698624e86"/>
    <ds:schemaRef ds:uri="http://schemas.microsoft.com/office/infopath/2007/PartnerControls"/>
    <ds:schemaRef ds:uri="fecc2597-e8fd-4279-ac06-bd7c891938be"/>
    <ds:schemaRef ds:uri="http://purl.org/dc/terms/"/>
  </ds:schemaRefs>
</ds:datastoreItem>
</file>

<file path=customXml/itemProps3.xml><?xml version="1.0" encoding="utf-8"?>
<ds:datastoreItem xmlns:ds="http://schemas.openxmlformats.org/officeDocument/2006/customXml" ds:itemID="{DEAAD19A-E4A1-490F-9709-1A33BBBD1917}">
  <ds:schemaRefs>
    <ds:schemaRef ds:uri="http://schemas.microsoft.com/sharepoint/v3/contenttype/forms"/>
  </ds:schemaRefs>
</ds:datastoreItem>
</file>

<file path=customXml/itemProps4.xml><?xml version="1.0" encoding="utf-8"?>
<ds:datastoreItem xmlns:ds="http://schemas.openxmlformats.org/officeDocument/2006/customXml" ds:itemID="{35AC05D5-9E1C-4318-943D-C8F3FB62431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Page</vt:lpstr>
      <vt:lpstr>Table of Contents</vt:lpstr>
      <vt:lpstr>Definitions</vt:lpstr>
      <vt:lpstr>Equations</vt:lpstr>
      <vt:lpstr>IIOAC-Outputs-Fug</vt:lpstr>
      <vt:lpstr>IIOAC Outputs-Stack</vt:lpstr>
      <vt:lpstr>IIOAC Outputs - Max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2025-07-31T17:45:48Z</dcterms:created>
  <dcterms:modified xsi:type="dcterms:W3CDTF">2025-12-22T21:16:45Z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Document_x0020_Type">
    <vt:lpwstr/>
  </property>
  <property fmtid="{D5CDD505-2E9C-101B-9397-08002B2CF9AE}" pid="4" name="MediaServiceImageTags">
    <vt:lpwstr/>
  </property>
  <property fmtid="{D5CDD505-2E9C-101B-9397-08002B2CF9AE}" pid="5" name="ContentTypeId">
    <vt:lpwstr>0x010100D723352F79007E408EFF44D6142FFCE2</vt:lpwstr>
  </property>
  <property fmtid="{D5CDD505-2E9C-101B-9397-08002B2CF9AE}" pid="6" name="EPA Subject">
    <vt:lpwstr/>
  </property>
  <property fmtid="{D5CDD505-2E9C-101B-9397-08002B2CF9AE}" pid="7" name="EPA_x0020_Subject">
    <vt:lpwstr/>
  </property>
  <property fmtid="{D5CDD505-2E9C-101B-9397-08002B2CF9AE}" pid="8" name="Document Type">
    <vt:lpwstr/>
  </property>
</Properties>
</file>