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A107FB25-A288-40A3-8810-A6345BA5B4A9}" xr6:coauthVersionLast="47" xr6:coauthVersionMax="47" xr10:uidLastSave="{00000000-0000-0000-0000-000000000000}"/>
  <bookViews>
    <workbookView xWindow="1092" yWindow="1152" windowWidth="18108" windowHeight="8280" firstSheet="2" activeTab="2" xr2:uid="{00000000-000D-0000-FFFF-FFFF00000000}"/>
  </bookViews>
  <sheets>
    <sheet name="424A-x" sheetId="29" state="hidden" r:id="rId1"/>
    <sheet name="FY21 Expenses Template" sheetId="25" state="hidden" r:id="rId2"/>
    <sheet name="Example Budget" sheetId="2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7" l="1"/>
  <c r="C109" i="27"/>
  <c r="I116" i="27"/>
  <c r="H116" i="27"/>
  <c r="G116" i="27"/>
  <c r="F116" i="27"/>
  <c r="R112" i="27"/>
  <c r="C112" i="27"/>
  <c r="R111" i="27"/>
  <c r="R110" i="27"/>
  <c r="C110" i="27"/>
  <c r="R109" i="27"/>
  <c r="R108" i="27"/>
  <c r="C108" i="27"/>
  <c r="R107" i="27"/>
  <c r="C107" i="27"/>
  <c r="R105" i="27"/>
  <c r="R104" i="27"/>
  <c r="R103" i="27"/>
  <c r="R102" i="27"/>
  <c r="R101" i="27"/>
  <c r="R100" i="27"/>
  <c r="R99" i="27"/>
  <c r="R98" i="27"/>
  <c r="R97" i="27"/>
  <c r="S113" i="27" s="1"/>
  <c r="R96" i="27"/>
  <c r="R92" i="27"/>
  <c r="R91" i="27"/>
  <c r="R90" i="27"/>
  <c r="R89" i="27"/>
  <c r="R88" i="27"/>
  <c r="R84" i="27"/>
  <c r="R83" i="27"/>
  <c r="R82" i="27"/>
  <c r="R81" i="27"/>
  <c r="R80" i="27"/>
  <c r="R79" i="27"/>
  <c r="R78" i="27"/>
  <c r="R77" i="27"/>
  <c r="S85" i="27" s="1"/>
  <c r="R76" i="27"/>
  <c r="R75" i="27"/>
  <c r="R71" i="27"/>
  <c r="S72" i="27" s="1"/>
  <c r="R70" i="27"/>
  <c r="Q66" i="27"/>
  <c r="Q65" i="27"/>
  <c r="Q64" i="27"/>
  <c r="Q63" i="27"/>
  <c r="R66" i="27" s="1"/>
  <c r="Q60" i="27"/>
  <c r="Q59" i="27"/>
  <c r="Q58" i="27"/>
  <c r="Q57" i="27"/>
  <c r="R60" i="27" s="1"/>
  <c r="Q54" i="27"/>
  <c r="Q53" i="27"/>
  <c r="Q52" i="27"/>
  <c r="Q51" i="27"/>
  <c r="Q48" i="27"/>
  <c r="Q47" i="27"/>
  <c r="Q46" i="27"/>
  <c r="Q45" i="27"/>
  <c r="R48" i="27" s="1"/>
  <c r="Q42" i="27"/>
  <c r="Q41" i="27"/>
  <c r="Q40" i="27"/>
  <c r="Q39" i="27"/>
  <c r="Q36" i="27"/>
  <c r="Q35" i="27"/>
  <c r="Q34" i="27"/>
  <c r="Q33" i="27"/>
  <c r="R36" i="27" s="1"/>
  <c r="A27" i="27"/>
  <c r="R27" i="27" s="1"/>
  <c r="R25" i="27"/>
  <c r="R16" i="27"/>
  <c r="A16" i="27" s="1"/>
  <c r="Q16" i="27"/>
  <c r="R14" i="27"/>
  <c r="A14" i="27" s="1"/>
  <c r="Q14" i="27"/>
  <c r="R12" i="27"/>
  <c r="Q12" i="27"/>
  <c r="A12" i="27"/>
  <c r="R10" i="27"/>
  <c r="Q10" i="27"/>
  <c r="A10" i="27"/>
  <c r="A25" i="27" s="1"/>
  <c r="R8" i="27"/>
  <c r="A8" i="27" s="1"/>
  <c r="Q8" i="27"/>
  <c r="R6" i="27"/>
  <c r="A6" i="27" s="1"/>
  <c r="Q6" i="27"/>
  <c r="Q17" i="27" s="1"/>
  <c r="B128" i="25"/>
  <c r="A128" i="25"/>
  <c r="B127" i="25"/>
  <c r="A127" i="25"/>
  <c r="P125" i="25"/>
  <c r="M125" i="25"/>
  <c r="J125" i="25"/>
  <c r="G125" i="25"/>
  <c r="Q124" i="25"/>
  <c r="A124" i="25"/>
  <c r="Q123" i="25"/>
  <c r="A123" i="25"/>
  <c r="Q122" i="25"/>
  <c r="A122" i="25"/>
  <c r="Q121" i="25"/>
  <c r="A121" i="25"/>
  <c r="Q120" i="25"/>
  <c r="A120" i="25"/>
  <c r="Q119" i="25"/>
  <c r="C119" i="25"/>
  <c r="R119" i="25" s="1"/>
  <c r="A119" i="25"/>
  <c r="Q118" i="25"/>
  <c r="B118" i="25"/>
  <c r="A118" i="25"/>
  <c r="Q117" i="25"/>
  <c r="B117" i="25"/>
  <c r="A117" i="25"/>
  <c r="Q116" i="25"/>
  <c r="B116" i="25"/>
  <c r="A116" i="25"/>
  <c r="Q115" i="25"/>
  <c r="B115" i="25"/>
  <c r="A115" i="25"/>
  <c r="Q114" i="25"/>
  <c r="B114" i="25"/>
  <c r="A114" i="25"/>
  <c r="Q113" i="25"/>
  <c r="B113" i="25"/>
  <c r="A113" i="25"/>
  <c r="Q112" i="25"/>
  <c r="C112" i="25"/>
  <c r="R112" i="25" s="1"/>
  <c r="B112" i="25"/>
  <c r="A112" i="25"/>
  <c r="Q111" i="25"/>
  <c r="B111" i="25"/>
  <c r="A111" i="25"/>
  <c r="Q110" i="25"/>
  <c r="B110" i="25"/>
  <c r="A110" i="25"/>
  <c r="Q109" i="25"/>
  <c r="Q125" i="25" s="1"/>
  <c r="B109" i="25"/>
  <c r="A109" i="25"/>
  <c r="P107" i="25"/>
  <c r="M107" i="25"/>
  <c r="J107" i="25"/>
  <c r="G107" i="25"/>
  <c r="Q106" i="25"/>
  <c r="B106" i="25"/>
  <c r="A106" i="25"/>
  <c r="Q105" i="25"/>
  <c r="B105" i="25"/>
  <c r="A105" i="25"/>
  <c r="Q104" i="25"/>
  <c r="B104" i="25"/>
  <c r="A104" i="25"/>
  <c r="Q103" i="25"/>
  <c r="B103" i="25"/>
  <c r="A103" i="25"/>
  <c r="Q102" i="25"/>
  <c r="Q107" i="25" s="1"/>
  <c r="C102" i="25"/>
  <c r="B102" i="25"/>
  <c r="A102" i="25"/>
  <c r="P100" i="25"/>
  <c r="M100" i="25"/>
  <c r="J100" i="25"/>
  <c r="G100" i="25"/>
  <c r="Q99" i="25"/>
  <c r="B99" i="25"/>
  <c r="A99" i="25"/>
  <c r="Q98" i="25"/>
  <c r="B98" i="25"/>
  <c r="A98" i="25"/>
  <c r="Q97" i="25"/>
  <c r="B97" i="25"/>
  <c r="A97" i="25"/>
  <c r="Q96" i="25"/>
  <c r="B96" i="25"/>
  <c r="A96" i="25"/>
  <c r="Q95" i="25"/>
  <c r="B95" i="25"/>
  <c r="A95" i="25"/>
  <c r="Q94" i="25"/>
  <c r="B94" i="25"/>
  <c r="A94" i="25"/>
  <c r="Q93" i="25"/>
  <c r="B93" i="25"/>
  <c r="A93" i="25"/>
  <c r="Q92" i="25"/>
  <c r="B92" i="25"/>
  <c r="A92" i="25"/>
  <c r="Q91" i="25"/>
  <c r="B91" i="25"/>
  <c r="A91" i="25"/>
  <c r="Q90" i="25"/>
  <c r="B90" i="25"/>
  <c r="A90" i="25"/>
  <c r="P88" i="25"/>
  <c r="M88" i="25"/>
  <c r="J88" i="25"/>
  <c r="G88" i="25"/>
  <c r="Q87" i="25"/>
  <c r="B87" i="25"/>
  <c r="A87" i="25"/>
  <c r="Q86" i="25"/>
  <c r="Q88" i="25" s="1"/>
  <c r="B86" i="25"/>
  <c r="A86" i="25"/>
  <c r="P83" i="25"/>
  <c r="M83" i="25"/>
  <c r="J83" i="25"/>
  <c r="G83" i="25"/>
  <c r="Q81" i="25"/>
  <c r="B81" i="25"/>
  <c r="Q80" i="25"/>
  <c r="B80" i="25"/>
  <c r="Q79" i="25"/>
  <c r="Q82" i="25" s="1"/>
  <c r="B79" i="25"/>
  <c r="Q78" i="25"/>
  <c r="C78" i="25"/>
  <c r="B78" i="25"/>
  <c r="B77" i="25"/>
  <c r="A77" i="25"/>
  <c r="Q75" i="25"/>
  <c r="B75" i="25"/>
  <c r="Q74" i="25"/>
  <c r="B74" i="25"/>
  <c r="Q73" i="25"/>
  <c r="B73" i="25"/>
  <c r="Q72" i="25"/>
  <c r="B72" i="25"/>
  <c r="B71" i="25"/>
  <c r="A71" i="25"/>
  <c r="Q69" i="25"/>
  <c r="B69" i="25"/>
  <c r="Q68" i="25"/>
  <c r="C68" i="25"/>
  <c r="B68" i="25"/>
  <c r="Q67" i="25"/>
  <c r="B67" i="25"/>
  <c r="Q66" i="25"/>
  <c r="B66" i="25"/>
  <c r="B65" i="25"/>
  <c r="A65" i="25"/>
  <c r="Q63" i="25"/>
  <c r="B63" i="25"/>
  <c r="Q62" i="25"/>
  <c r="B62" i="25"/>
  <c r="Q61" i="25"/>
  <c r="Q64" i="25" s="1"/>
  <c r="B61" i="25"/>
  <c r="Q60" i="25"/>
  <c r="B60" i="25"/>
  <c r="B59" i="25"/>
  <c r="A59" i="25"/>
  <c r="Q57" i="25"/>
  <c r="B57" i="25"/>
  <c r="Q56" i="25"/>
  <c r="B56" i="25"/>
  <c r="Q55" i="25"/>
  <c r="Q58" i="25" s="1"/>
  <c r="B55" i="25"/>
  <c r="Q54" i="25"/>
  <c r="B54" i="25"/>
  <c r="B53" i="25"/>
  <c r="A53" i="25"/>
  <c r="Q51" i="25"/>
  <c r="B51" i="25"/>
  <c r="Q50" i="25"/>
  <c r="B50" i="25"/>
  <c r="Q49" i="25"/>
  <c r="B49" i="25"/>
  <c r="Q48" i="25"/>
  <c r="Q52" i="25" s="1"/>
  <c r="B48" i="25"/>
  <c r="B47" i="25"/>
  <c r="A47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B39" i="25"/>
  <c r="A39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B37" i="25"/>
  <c r="A37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B35" i="25"/>
  <c r="A35" i="25"/>
  <c r="B33" i="25"/>
  <c r="A33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Q27" i="25"/>
  <c r="B26" i="25"/>
  <c r="A26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Q25" i="25" s="1"/>
  <c r="Q23" i="25"/>
  <c r="B22" i="25"/>
  <c r="A22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Q21" i="25" s="1"/>
  <c r="Q19" i="25"/>
  <c r="B18" i="25"/>
  <c r="A18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Q17" i="25" s="1"/>
  <c r="Q15" i="25"/>
  <c r="B14" i="25"/>
  <c r="A14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C13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Q11" i="25"/>
  <c r="B10" i="25"/>
  <c r="A10" i="25"/>
  <c r="P9" i="25"/>
  <c r="O9" i="25"/>
  <c r="N9" i="25"/>
  <c r="M9" i="25"/>
  <c r="L9" i="25"/>
  <c r="K9" i="25"/>
  <c r="J9" i="25"/>
  <c r="I9" i="25"/>
  <c r="H9" i="25"/>
  <c r="G9" i="25"/>
  <c r="F9" i="25"/>
  <c r="E9" i="25"/>
  <c r="P8" i="25"/>
  <c r="O8" i="25"/>
  <c r="N8" i="25"/>
  <c r="M8" i="25"/>
  <c r="L8" i="25"/>
  <c r="K8" i="25"/>
  <c r="J8" i="25"/>
  <c r="I8" i="25"/>
  <c r="H8" i="25"/>
  <c r="G8" i="25"/>
  <c r="F8" i="25"/>
  <c r="E8" i="25"/>
  <c r="Q7" i="25"/>
  <c r="B6" i="25"/>
  <c r="A6" i="25"/>
  <c r="A2" i="25"/>
  <c r="F59" i="29"/>
  <c r="H57" i="29"/>
  <c r="G57" i="29"/>
  <c r="F57" i="29"/>
  <c r="E57" i="29"/>
  <c r="B56" i="29"/>
  <c r="B55" i="29"/>
  <c r="B54" i="29"/>
  <c r="B53" i="29"/>
  <c r="H49" i="29"/>
  <c r="G49" i="29"/>
  <c r="F49" i="29"/>
  <c r="E49" i="29"/>
  <c r="D48" i="29"/>
  <c r="D47" i="29"/>
  <c r="B43" i="29"/>
  <c r="B42" i="29"/>
  <c r="B41" i="29"/>
  <c r="B40" i="29"/>
  <c r="H31" i="29"/>
  <c r="G29" i="29"/>
  <c r="F29" i="29"/>
  <c r="H28" i="29"/>
  <c r="G27" i="29"/>
  <c r="F27" i="29"/>
  <c r="E27" i="29"/>
  <c r="E29" i="29" s="1"/>
  <c r="D27" i="29"/>
  <c r="D29" i="29" s="1"/>
  <c r="H26" i="29"/>
  <c r="H25" i="29"/>
  <c r="H24" i="29"/>
  <c r="H23" i="29"/>
  <c r="H22" i="29"/>
  <c r="H21" i="29"/>
  <c r="H20" i="29"/>
  <c r="H19" i="29"/>
  <c r="G18" i="29"/>
  <c r="F18" i="29"/>
  <c r="E18" i="29"/>
  <c r="D18" i="29"/>
  <c r="G11" i="29"/>
  <c r="F11" i="29"/>
  <c r="E11" i="29"/>
  <c r="D11" i="29"/>
  <c r="H10" i="29"/>
  <c r="H9" i="29"/>
  <c r="H8" i="29"/>
  <c r="H7" i="29"/>
  <c r="C124" i="25"/>
  <c r="R124" i="25" s="1"/>
  <c r="B124" i="25"/>
  <c r="C123" i="25"/>
  <c r="R123" i="25" s="1"/>
  <c r="B123" i="25"/>
  <c r="C122" i="25"/>
  <c r="R122" i="25" s="1"/>
  <c r="B122" i="25"/>
  <c r="C121" i="25"/>
  <c r="R121" i="25" s="1"/>
  <c r="B121" i="25"/>
  <c r="C120" i="25"/>
  <c r="R120" i="25" s="1"/>
  <c r="B120" i="25"/>
  <c r="B119" i="25"/>
  <c r="C118" i="25"/>
  <c r="R118" i="25" s="1"/>
  <c r="C117" i="25"/>
  <c r="C116" i="25"/>
  <c r="C115" i="25"/>
  <c r="R115" i="25" s="1"/>
  <c r="C114" i="25"/>
  <c r="R114" i="25" s="1"/>
  <c r="C113" i="25"/>
  <c r="C111" i="25"/>
  <c r="R111" i="25" s="1"/>
  <c r="C110" i="25"/>
  <c r="R110" i="25" s="1"/>
  <c r="C109" i="25"/>
  <c r="C106" i="25"/>
  <c r="R106" i="25" s="1"/>
  <c r="C105" i="25"/>
  <c r="R105" i="25" s="1"/>
  <c r="C104" i="25"/>
  <c r="R104" i="25" s="1"/>
  <c r="C99" i="25"/>
  <c r="R99" i="25" s="1"/>
  <c r="C98" i="25"/>
  <c r="R98" i="25" s="1"/>
  <c r="C97" i="25"/>
  <c r="R97" i="25" s="1"/>
  <c r="C96" i="25"/>
  <c r="C95" i="25"/>
  <c r="R95" i="25" s="1"/>
  <c r="C94" i="25"/>
  <c r="R94" i="25" s="1"/>
  <c r="C93" i="25"/>
  <c r="R93" i="25" s="1"/>
  <c r="C91" i="25"/>
  <c r="R91" i="25" s="1"/>
  <c r="C90" i="25"/>
  <c r="R90" i="25" s="1"/>
  <c r="C87" i="25"/>
  <c r="C86" i="25"/>
  <c r="C81" i="25"/>
  <c r="C80" i="25"/>
  <c r="C79" i="25"/>
  <c r="C75" i="25"/>
  <c r="C74" i="25"/>
  <c r="C73" i="25"/>
  <c r="C72" i="25"/>
  <c r="C76" i="25" s="1"/>
  <c r="C69" i="25"/>
  <c r="C67" i="25"/>
  <c r="C66" i="25"/>
  <c r="C63" i="25"/>
  <c r="C62" i="25"/>
  <c r="C61" i="25"/>
  <c r="C60" i="25"/>
  <c r="C57" i="25"/>
  <c r="C56" i="25"/>
  <c r="C55" i="25"/>
  <c r="C54" i="25"/>
  <c r="C51" i="25"/>
  <c r="C50" i="25"/>
  <c r="C49" i="25"/>
  <c r="C40" i="25"/>
  <c r="C38" i="25"/>
  <c r="C36" i="25"/>
  <c r="C34" i="25"/>
  <c r="C29" i="25"/>
  <c r="C25" i="25"/>
  <c r="C82" i="25" l="1"/>
  <c r="R82" i="25" s="1"/>
  <c r="H33" i="25"/>
  <c r="L33" i="25"/>
  <c r="P33" i="25"/>
  <c r="C48" i="25"/>
  <c r="C52" i="25" s="1"/>
  <c r="H11" i="29"/>
  <c r="H29" i="29"/>
  <c r="H27" i="29"/>
  <c r="C59" i="29" s="1"/>
  <c r="E34" i="25"/>
  <c r="A21" i="27"/>
  <c r="A23" i="27"/>
  <c r="R23" i="27" s="1"/>
  <c r="D49" i="29"/>
  <c r="Q100" i="25"/>
  <c r="R42" i="27"/>
  <c r="S67" i="27" s="1"/>
  <c r="R54" i="27"/>
  <c r="Q76" i="25"/>
  <c r="R76" i="25"/>
  <c r="C17" i="25"/>
  <c r="R17" i="25" s="1"/>
  <c r="C21" i="25"/>
  <c r="Q70" i="25"/>
  <c r="Q83" i="25" s="1"/>
  <c r="S93" i="27"/>
  <c r="M118" i="27" s="1"/>
  <c r="R118" i="27" s="1"/>
  <c r="I34" i="25"/>
  <c r="M34" i="25"/>
  <c r="R86" i="25"/>
  <c r="R96" i="25"/>
  <c r="R116" i="25"/>
  <c r="J34" i="25"/>
  <c r="N34" i="25"/>
  <c r="S17" i="27"/>
  <c r="R87" i="25"/>
  <c r="R109" i="25"/>
  <c r="R113" i="25"/>
  <c r="R117" i="25"/>
  <c r="G34" i="25"/>
  <c r="K34" i="25"/>
  <c r="O34" i="25"/>
  <c r="Q29" i="25"/>
  <c r="R29" i="25" s="1"/>
  <c r="C41" i="25"/>
  <c r="C70" i="25"/>
  <c r="C64" i="25"/>
  <c r="R64" i="25" s="1"/>
  <c r="C58" i="25"/>
  <c r="R58" i="25" s="1"/>
  <c r="Q38" i="25"/>
  <c r="R38" i="25" s="1"/>
  <c r="Q40" i="25"/>
  <c r="R40" i="25" s="1"/>
  <c r="C92" i="25"/>
  <c r="R92" i="25" s="1"/>
  <c r="C103" i="25"/>
  <c r="R103" i="25" s="1"/>
  <c r="C9" i="25"/>
  <c r="C30" i="25" s="1"/>
  <c r="I33" i="25"/>
  <c r="I128" i="25" s="1"/>
  <c r="L34" i="25"/>
  <c r="L127" i="25" s="1"/>
  <c r="Q36" i="25"/>
  <c r="R36" i="25" s="1"/>
  <c r="R102" i="25"/>
  <c r="G30" i="25"/>
  <c r="M33" i="25"/>
  <c r="M128" i="25" s="1"/>
  <c r="H34" i="25"/>
  <c r="P34" i="25"/>
  <c r="R25" i="25"/>
  <c r="R21" i="25"/>
  <c r="E33" i="25"/>
  <c r="E128" i="25" s="1"/>
  <c r="C88" i="25"/>
  <c r="R88" i="25" s="1"/>
  <c r="C125" i="25"/>
  <c r="R125" i="25" s="1"/>
  <c r="Q13" i="25"/>
  <c r="R13" i="25" s="1"/>
  <c r="J30" i="25"/>
  <c r="F33" i="25"/>
  <c r="J33" i="25"/>
  <c r="J127" i="25" s="1"/>
  <c r="N33" i="25"/>
  <c r="N128" i="25" s="1"/>
  <c r="C100" i="25"/>
  <c r="R100" i="25" s="1"/>
  <c r="H127" i="25"/>
  <c r="M30" i="25"/>
  <c r="G33" i="25"/>
  <c r="G127" i="25" s="1"/>
  <c r="K33" i="25"/>
  <c r="O33" i="25"/>
  <c r="O127" i="25" s="1"/>
  <c r="F34" i="25"/>
  <c r="H128" i="25"/>
  <c r="Q9" i="25"/>
  <c r="P30" i="25"/>
  <c r="C83" i="25" l="1"/>
  <c r="M127" i="25"/>
  <c r="P127" i="25"/>
  <c r="P131" i="25" s="1"/>
  <c r="R52" i="25"/>
  <c r="I127" i="25"/>
  <c r="I131" i="25" s="1"/>
  <c r="M41" i="25"/>
  <c r="R83" i="25"/>
  <c r="E116" i="27"/>
  <c r="R21" i="27"/>
  <c r="S28" i="27" s="1"/>
  <c r="P128" i="25"/>
  <c r="L128" i="25"/>
  <c r="E127" i="25"/>
  <c r="E131" i="25" s="1"/>
  <c r="M116" i="27"/>
  <c r="P116" i="27" s="1"/>
  <c r="C107" i="25"/>
  <c r="R107" i="25" s="1"/>
  <c r="R70" i="25"/>
  <c r="M131" i="25"/>
  <c r="L131" i="25"/>
  <c r="J131" i="25"/>
  <c r="J128" i="25"/>
  <c r="F128" i="25"/>
  <c r="J41" i="25"/>
  <c r="C128" i="25"/>
  <c r="P41" i="25"/>
  <c r="O128" i="25"/>
  <c r="O131" i="25" s="1"/>
  <c r="K127" i="25"/>
  <c r="K131" i="25" s="1"/>
  <c r="K128" i="25"/>
  <c r="F127" i="25"/>
  <c r="F131" i="25" s="1"/>
  <c r="G41" i="25"/>
  <c r="Q34" i="25"/>
  <c r="N127" i="25"/>
  <c r="R9" i="25"/>
  <c r="Q30" i="25"/>
  <c r="R30" i="25" s="1"/>
  <c r="G128" i="25"/>
  <c r="H131" i="25"/>
  <c r="J129" i="25" l="1"/>
  <c r="J132" i="25" s="1"/>
  <c r="Q128" i="25"/>
  <c r="R128" i="25" s="1"/>
  <c r="O116" i="27"/>
  <c r="R116" i="27" s="1"/>
  <c r="S119" i="27" s="1"/>
  <c r="S120" i="27" s="1"/>
  <c r="S121" i="27" s="1"/>
  <c r="G131" i="25"/>
  <c r="C127" i="25"/>
  <c r="C129" i="25" s="1"/>
  <c r="C131" i="25" s="1"/>
  <c r="Q127" i="25"/>
  <c r="Q41" i="25"/>
  <c r="R41" i="25" s="1"/>
  <c r="R34" i="25"/>
  <c r="G129" i="25"/>
  <c r="G132" i="25" s="1"/>
  <c r="P129" i="25"/>
  <c r="P132" i="25" s="1"/>
  <c r="N131" i="25"/>
  <c r="Q131" i="25" s="1"/>
  <c r="M129" i="25"/>
  <c r="M132" i="25" s="1"/>
  <c r="R131" i="25" l="1"/>
  <c r="Q129" i="25"/>
  <c r="R129" i="25" s="1"/>
  <c r="R127" i="25"/>
</calcChain>
</file>

<file path=xl/sharedStrings.xml><?xml version="1.0" encoding="utf-8"?>
<sst xmlns="http://schemas.openxmlformats.org/spreadsheetml/2006/main" count="809" uniqueCount="245">
  <si>
    <t>BUDGET INFORMATION - Non-Construction Programs</t>
  </si>
  <si>
    <t>SECTION A - BUDGET SUMMARY</t>
  </si>
  <si>
    <t>Grant Program Function or Activity</t>
  </si>
  <si>
    <t>Catalog of Federal Domestic Assistance Number</t>
  </si>
  <si>
    <t>Estimated Unoblicated Funds</t>
  </si>
  <si>
    <t>New or Revised Budget</t>
  </si>
  <si>
    <t>Federal</t>
  </si>
  <si>
    <t>Non-Federal</t>
  </si>
  <si>
    <t>Total</t>
  </si>
  <si>
    <t>(a)</t>
  </si>
  <si>
    <t>(b)</t>
  </si>
  <si>
    <t>(c)</t>
  </si>
  <si>
    <t>(d)</t>
  </si>
  <si>
    <t>(e)</t>
  </si>
  <si>
    <t>(f)</t>
  </si>
  <si>
    <t>(g)</t>
  </si>
  <si>
    <t>1.</t>
  </si>
  <si>
    <t>2.</t>
  </si>
  <si>
    <t>3.</t>
  </si>
  <si>
    <t>4.</t>
  </si>
  <si>
    <t>5.</t>
  </si>
  <si>
    <t>Totals</t>
  </si>
  <si>
    <t>SECTION B - BUDGET CATEGORIES</t>
  </si>
  <si>
    <t>6.</t>
  </si>
  <si>
    <t>Object Class Categories</t>
  </si>
  <si>
    <t>GRANT PROGRAM, FUNCTION, OR ACTIVITY</t>
  </si>
  <si>
    <t>Total
(5)</t>
  </si>
  <si>
    <t>(1)</t>
  </si>
  <si>
    <t>(2)</t>
  </si>
  <si>
    <t>(3)</t>
  </si>
  <si>
    <t>(4)</t>
  </si>
  <si>
    <t>a. Personnel</t>
  </si>
  <si>
    <t>b. Fringe Benefits</t>
  </si>
  <si>
    <t>c. Travel</t>
  </si>
  <si>
    <t>d. Equipment</t>
  </si>
  <si>
    <t>e. Supplies</t>
  </si>
  <si>
    <t>f. Contractual</t>
  </si>
  <si>
    <t>g. Construction</t>
  </si>
  <si>
    <t>h. Other</t>
  </si>
  <si>
    <t>i. Total Direct Charges (sum of 6a-6h)</t>
  </si>
  <si>
    <t>j. Indirect Charges</t>
  </si>
  <si>
    <t>k. TOTALS (sum of 6i and 6j)</t>
  </si>
  <si>
    <t>7.</t>
  </si>
  <si>
    <t>Program Income</t>
  </si>
  <si>
    <t>SECTION C - NON-FEDERAL RESOURCES</t>
  </si>
  <si>
    <t>(a) Grant Program</t>
  </si>
  <si>
    <t>(b) Applicant</t>
  </si>
  <si>
    <t>(c) State</t>
  </si>
  <si>
    <t>(d) Other Sources</t>
  </si>
  <si>
    <t>(e) TOTALS</t>
  </si>
  <si>
    <t>8.</t>
  </si>
  <si>
    <t>9.</t>
  </si>
  <si>
    <t>10.</t>
  </si>
  <si>
    <t>11.</t>
  </si>
  <si>
    <t>12.</t>
  </si>
  <si>
    <t>TOTAL (sum of lines 8-11)</t>
  </si>
  <si>
    <t>SECTION D - FORECASTED CASH NEEDS</t>
  </si>
  <si>
    <t>Total for 1st Year</t>
  </si>
  <si>
    <t>1st Quarter</t>
  </si>
  <si>
    <t>2nd Quarter</t>
  </si>
  <si>
    <t>3rd Quarter</t>
  </si>
  <si>
    <t>4th Quarter</t>
  </si>
  <si>
    <t>13.</t>
  </si>
  <si>
    <t>14.</t>
  </si>
  <si>
    <t>15.</t>
  </si>
  <si>
    <t>TOTAL (sum of lines 13-14)</t>
  </si>
  <si>
    <t>SECTION E - BUDGET ESTIMATES OF FEDERAL FUNDS NEEDED FOR BALANCE OF THE PROJECT</t>
  </si>
  <si>
    <t>FUTURE FUNDING PERIODS (YEARS)</t>
  </si>
  <si>
    <t>(b) First</t>
  </si>
  <si>
    <t>(c) Second</t>
  </si>
  <si>
    <t>(d) Third</t>
  </si>
  <si>
    <t>(e) Fourth</t>
  </si>
  <si>
    <t>16.</t>
  </si>
  <si>
    <t>17.</t>
  </si>
  <si>
    <t>18.</t>
  </si>
  <si>
    <t>19.</t>
  </si>
  <si>
    <t>20.</t>
  </si>
  <si>
    <t>TOTAL (sum of lines 16-19)</t>
  </si>
  <si>
    <t>SECTION F - OTHER BUDGET INFORMATION</t>
  </si>
  <si>
    <t>21.</t>
  </si>
  <si>
    <t>Direct Charges:</t>
  </si>
  <si>
    <t>22. Indirect Charges:</t>
  </si>
  <si>
    <t>23.</t>
  </si>
  <si>
    <t>Remarks:</t>
  </si>
  <si>
    <r>
      <t xml:space="preserve">IGAP FY </t>
    </r>
    <r>
      <rPr>
        <b/>
        <sz val="10"/>
        <color rgb="FF0070C0"/>
        <rFont val="Calibri"/>
        <family val="2"/>
        <scheme val="minor"/>
      </rPr>
      <t>21</t>
    </r>
  </si>
  <si>
    <t>Expenditures</t>
  </si>
  <si>
    <t>Personnel</t>
  </si>
  <si>
    <t>Budgeted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</si>
  <si>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</si>
  <si>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</si>
  <si>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</si>
  <si>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</si>
  <si>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</si>
  <si>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</si>
  <si>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</si>
  <si>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</si>
  <si>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</si>
  <si>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</si>
  <si>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</si>
  <si>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</si>
  <si>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Spent</t>
  </si>
  <si>
    <t>Remaining</t>
  </si>
  <si>
    <t>*Enter Hrs -&gt;</t>
  </si>
  <si>
    <t>Pay P1</t>
  </si>
  <si>
    <t>Pay P2</t>
  </si>
  <si>
    <t>Quarter 1</t>
  </si>
  <si>
    <t>Quarter 2</t>
  </si>
  <si>
    <t>Quarter 3</t>
  </si>
  <si>
    <t>Quarter 4</t>
  </si>
  <si>
    <t>Fringe</t>
  </si>
  <si>
    <t>Travel</t>
  </si>
  <si>
    <t>Equipment</t>
  </si>
  <si>
    <t>Supplies</t>
  </si>
  <si>
    <t>Contractual</t>
  </si>
  <si>
    <t>Other</t>
  </si>
  <si>
    <t>Indirect</t>
  </si>
  <si>
    <t>Example</t>
  </si>
  <si>
    <t>FY</t>
  </si>
  <si>
    <t>Tribal CAA</t>
  </si>
  <si>
    <t>Category</t>
  </si>
  <si>
    <t xml:space="preserve">Budget </t>
  </si>
  <si>
    <t xml:space="preserve">Staff time for implementing the work plan.  Other uses of this time require other funding, budget and/or work plan revisions.  </t>
  </si>
  <si>
    <t>Hrs/Wk</t>
  </si>
  <si>
    <t>x</t>
  </si>
  <si>
    <t>Rate/Hr</t>
  </si>
  <si>
    <t>Wks/Yr</t>
  </si>
  <si>
    <t>FTE or Workyears</t>
  </si>
  <si>
    <t>A.</t>
  </si>
  <si>
    <t xml:space="preserve">Tribal Environmental Coordinator  </t>
  </si>
  <si>
    <t>=</t>
  </si>
  <si>
    <t>(Responsible for implementing all activities)</t>
  </si>
  <si>
    <t>B.</t>
  </si>
  <si>
    <t>Tribal Environmental Assistant</t>
  </si>
  <si>
    <t>(Assists in implementing all activities)</t>
  </si>
  <si>
    <t>C.</t>
  </si>
  <si>
    <t>Tribal Environmental Technician</t>
  </si>
  <si>
    <t>Implements solid &amp; hazardous waste activities</t>
  </si>
  <si>
    <t>D.</t>
  </si>
  <si>
    <t>Staff Title</t>
  </si>
  <si>
    <t>Description of duties</t>
  </si>
  <si>
    <t>E.</t>
  </si>
  <si>
    <t>F.</t>
  </si>
  <si>
    <t>FTE</t>
  </si>
  <si>
    <t xml:space="preserve">Fringe </t>
  </si>
  <si>
    <t>Payroll Taxes must be paid for all staff all year.  Describe other benefits consistent with personnel policies &amp; procedures here.</t>
  </si>
  <si>
    <t xml:space="preserve">*Enter "x" for staff covered by benefits   </t>
  </si>
  <si>
    <t>Rate</t>
  </si>
  <si>
    <t>*Enter # of weeks of benefits-&gt;</t>
  </si>
  <si>
    <t>I.</t>
  </si>
  <si>
    <t xml:space="preserve">Payroll Taxes                                                    </t>
  </si>
  <si>
    <t>A</t>
  </si>
  <si>
    <t>B</t>
  </si>
  <si>
    <t>C</t>
  </si>
  <si>
    <t>D</t>
  </si>
  <si>
    <t>E</t>
  </si>
  <si>
    <t>F</t>
  </si>
  <si>
    <t>FICA, SS, MC, WC                                           -&gt;</t>
  </si>
  <si>
    <t>II.</t>
  </si>
  <si>
    <t xml:space="preserve">Benefits II                                                          </t>
  </si>
  <si>
    <t>Retirement                                                     -&gt;</t>
  </si>
  <si>
    <t>III.</t>
  </si>
  <si>
    <t xml:space="preserve">Benefits III                                                         </t>
  </si>
  <si>
    <t>IV.</t>
  </si>
  <si>
    <t xml:space="preserve">Benefits IV                                                         </t>
  </si>
  <si>
    <t>Description of benefits                                   -&gt;</t>
  </si>
  <si>
    <t>Travel to trainings and conferences is for building technical, communications, or administrative program management capacities.</t>
  </si>
  <si>
    <t xml:space="preserve">*Enter "x" for staff participating in training  </t>
  </si>
  <si>
    <t>Cost per   x   Days or Miles      x     Travelers or Trips</t>
  </si>
  <si>
    <t>Trip Total</t>
  </si>
  <si>
    <t xml:space="preserve">Alaska Tribal Conference on Environmental Management </t>
  </si>
  <si>
    <t>Anchorage, AK</t>
  </si>
  <si>
    <r>
      <t xml:space="preserve">Airfare- Roundtrip                                         </t>
    </r>
    <r>
      <rPr>
        <sz val="9"/>
        <color rgb="FF0070C0"/>
        <rFont val="Calibri"/>
        <family val="2"/>
        <scheme val="minor"/>
      </rPr>
      <t>-&gt;</t>
    </r>
  </si>
  <si>
    <t>Lodging</t>
  </si>
  <si>
    <t>Meals &amp; Indicentals</t>
  </si>
  <si>
    <t>Taxi/Shuttle or Mileage -each way</t>
  </si>
  <si>
    <t>Alaska Forum on the Environment</t>
  </si>
  <si>
    <t>Tribal Solid Waste Advisory Network (costs reimbursed)</t>
  </si>
  <si>
    <t>Seattle, WA</t>
  </si>
  <si>
    <t>Training or Conference Title</t>
  </si>
  <si>
    <t>City, State</t>
  </si>
  <si>
    <t>Airfare- Roundtrip                                         -&gt;</t>
  </si>
  <si>
    <t xml:space="preserve">Equipment must be procured, inventoried and maintained per policies &amp; procedures.  Base estimates on quoted costs with shipping.  </t>
  </si>
  <si>
    <t>What's inlcuded?</t>
  </si>
  <si>
    <t>How much? How often?   x    How many?</t>
  </si>
  <si>
    <t xml:space="preserve">Item </t>
  </si>
  <si>
    <t>Description of item</t>
  </si>
  <si>
    <r>
      <rPr>
        <sz val="9"/>
        <rFont val="Calibri"/>
        <family val="2"/>
        <scheme val="minor"/>
      </rPr>
      <t>/</t>
    </r>
    <r>
      <rPr>
        <sz val="9"/>
        <color rgb="FF0070C0"/>
        <rFont val="Calibri"/>
        <family val="2"/>
        <scheme val="minor"/>
      </rPr>
      <t>?</t>
    </r>
  </si>
  <si>
    <t>Item</t>
  </si>
  <si>
    <t>/?</t>
  </si>
  <si>
    <t xml:space="preserve">Supplies must be procured, inventoried and maintained per policies &amp; procedures. Base estimates on catalogue costs with shipping.  </t>
  </si>
  <si>
    <t>Laptop</t>
  </si>
  <si>
    <t>Includes software and peripherals</t>
  </si>
  <si>
    <t>/unit</t>
  </si>
  <si>
    <t xml:space="preserve">Office Supplies </t>
  </si>
  <si>
    <t>Paper, pens, printer cartridges, etc.</t>
  </si>
  <si>
    <t>/month</t>
  </si>
  <si>
    <t xml:space="preserve">Safety Supplies </t>
  </si>
  <si>
    <t>Boots, gloves, hats, first aid kits, etc.</t>
  </si>
  <si>
    <t>/year</t>
  </si>
  <si>
    <t>Gasoline</t>
  </si>
  <si>
    <t>for ATV use on workplan components 3, 4, 5</t>
  </si>
  <si>
    <t>/55gal</t>
  </si>
  <si>
    <t>Clean-Up Event</t>
  </si>
  <si>
    <t>bags and gloves</t>
  </si>
  <si>
    <t>/event</t>
  </si>
  <si>
    <t xml:space="preserve">Support services must clearly support the work plan activities.  For shared services show the total cost and method for sharing. </t>
  </si>
  <si>
    <t>Service</t>
  </si>
  <si>
    <t xml:space="preserve">Description of service and/or sharing </t>
  </si>
  <si>
    <t xml:space="preserve">  /?</t>
  </si>
  <si>
    <t xml:space="preserve">Support costs must clearly support the work plan. For shared costs show the total cost and method for sharing. </t>
  </si>
  <si>
    <t>Electric &amp; Fuel</t>
  </si>
  <si>
    <t>$1,500/month, IGAP occupies 1/4 of bldg.</t>
  </si>
  <si>
    <t>Phone &amp; Long Distance</t>
  </si>
  <si>
    <t xml:space="preserve">$275/month, IGAP is 1/5 of programs </t>
  </si>
  <si>
    <t xml:space="preserve">Internet </t>
  </si>
  <si>
    <t xml:space="preserve">$250/month, IGAP is 1/5 of programs </t>
  </si>
  <si>
    <t>GAP Program Postage</t>
  </si>
  <si>
    <t>for IGAP reports and deliverables</t>
  </si>
  <si>
    <t>/quarter</t>
  </si>
  <si>
    <t>Building Insurance</t>
  </si>
  <si>
    <t>$380/month, IGAP occupies 1/4 of bldg.</t>
  </si>
  <si>
    <t>Vehicle Insurance</t>
  </si>
  <si>
    <t>for IGAP ATV</t>
  </si>
  <si>
    <t>Vehicle Maintenance</t>
  </si>
  <si>
    <t>Spark plugs, oil, etc. for IGAP ATV</t>
  </si>
  <si>
    <t>Backhaul Fees</t>
  </si>
  <si>
    <t>Batteries, bulbs &amp; whitegoods disposal</t>
  </si>
  <si>
    <t>/lb</t>
  </si>
  <si>
    <t>Clean-up Refreshments</t>
  </si>
  <si>
    <t>light food and drinks ~50p @ $5 ea.</t>
  </si>
  <si>
    <t>Cost</t>
  </si>
  <si>
    <t>description of cost</t>
  </si>
  <si>
    <t>Registration Fees</t>
  </si>
  <si>
    <t>/person</t>
  </si>
  <si>
    <t>Indirect costs can be charged only after a rate for the period has been approved by the NBC.  Changes in rates require budget revisions.</t>
  </si>
  <si>
    <t>Indirect Rate</t>
  </si>
  <si>
    <t xml:space="preserve">   (Direct Cots              -         Pass Through            =                     Base)          </t>
  </si>
  <si>
    <t>-</t>
  </si>
  <si>
    <t>Pass Through Rate</t>
  </si>
  <si>
    <t xml:space="preserve">     x    </t>
  </si>
  <si>
    <t>(Pass Through )</t>
  </si>
  <si>
    <t xml:space="preserve"> </t>
  </si>
  <si>
    <t>Maximum Budget Total</t>
  </si>
  <si>
    <t xml:space="preserve">                   Total Cost for Project</t>
  </si>
  <si>
    <t xml:space="preserve">               Left to Add or Reduce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</si>
</sst>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&quot;$&quot;#,##0.00"/>
    <numFmt numFmtId="167" formatCode="0.0%"/>
  </numFmts>
  <fonts count="6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color rgb="FF000000"/>
      <name val="Arial"/>
      <family val="2"/>
    </font>
    <font>
      <i/>
      <sz val="9"/>
      <name val="Calibri"/>
      <family val="2"/>
      <scheme val="minor"/>
    </font>
    <font>
      <i/>
      <sz val="9"/>
      <name val="Arial"/>
      <family val="2"/>
    </font>
    <font>
      <b/>
      <sz val="9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9"/>
      <name val="Calibri"/>
      <family val="2"/>
    </font>
    <font>
      <u/>
      <sz val="9"/>
      <name val="Arial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Arial"/>
      <family val="2"/>
    </font>
    <font>
      <b/>
      <sz val="9"/>
      <color indexed="8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name val="Arial"/>
      <family val="2"/>
    </font>
    <font>
      <b/>
      <sz val="9"/>
      <color theme="5" tint="-0.249977111117893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u/>
      <sz val="9"/>
      <name val="Arial"/>
      <family val="2"/>
    </font>
    <font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0" tint="-0.249977111117893"/>
      <name val="Calibri"/>
      <family val="2"/>
      <scheme val="minor"/>
    </font>
    <font>
      <sz val="9"/>
      <color theme="0" tint="-0.249977111117893"/>
      <name val="Arial"/>
      <family val="2"/>
    </font>
    <font>
      <b/>
      <sz val="10"/>
      <name val="Arial"/>
      <family val="2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10"/>
      <name val="Times New Roman"/>
      <family val="1"/>
    </font>
    <font>
      <i/>
      <sz val="8"/>
      <name val="Calibri"/>
      <family val="2"/>
      <scheme val="minor"/>
    </font>
    <font>
      <i/>
      <sz val="8"/>
      <name val="Arial"/>
      <family val="2"/>
    </font>
    <font>
      <i/>
      <sz val="8"/>
      <color indexed="8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i/>
      <sz val="8"/>
      <color theme="0" tint="-0.249977111117893"/>
      <name val="Arial"/>
      <family val="2"/>
    </font>
    <font>
      <sz val="8"/>
      <color theme="0" tint="-0.249977111117893"/>
      <name val="Calibri"/>
      <family val="2"/>
      <scheme val="minor"/>
    </font>
    <font>
      <sz val="8"/>
      <color theme="0" tint="-0.249977111117893"/>
      <name val="Arial"/>
      <family val="2"/>
    </font>
    <font>
      <sz val="10"/>
      <color theme="0" tint="-0.249977111117893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0"/>
      <color rgb="FF0070C0"/>
      <name val="Arial"/>
      <family val="2"/>
    </font>
    <font>
      <sz val="9"/>
      <color rgb="FF0070C0"/>
      <name val="Calibri"/>
      <family val="2"/>
      <scheme val="minor"/>
    </font>
    <font>
      <sz val="9"/>
      <color rgb="FF0070C0"/>
      <name val="Arial"/>
      <family val="2"/>
    </font>
    <font>
      <b/>
      <sz val="9.5"/>
      <color rgb="FF0070C0"/>
      <name val="Calibri"/>
      <family val="2"/>
      <scheme val="minor"/>
    </font>
    <font>
      <sz val="9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b/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auto="1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hair">
        <color auto="1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hair">
        <color auto="1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auto="1"/>
      </bottom>
      <diagonal/>
    </border>
    <border>
      <left/>
      <right style="hair">
        <color theme="0" tint="-0.499984740745262"/>
      </right>
      <top/>
      <bottom style="hair">
        <color auto="1"/>
      </bottom>
      <diagonal/>
    </border>
    <border>
      <left style="hair">
        <color theme="0" tint="-0.499984740745262"/>
      </left>
      <right/>
      <top style="hair">
        <color auto="1"/>
      </top>
      <bottom/>
      <diagonal/>
    </border>
    <border>
      <left/>
      <right style="hair">
        <color theme="0" tint="-0.499984740745262"/>
      </right>
      <top style="hair">
        <color auto="1"/>
      </top>
      <bottom/>
      <diagonal/>
    </border>
    <border>
      <left style="hair">
        <color theme="0" tint="-0.499984740745262"/>
      </left>
      <right/>
      <top/>
      <bottom style="medium">
        <color theme="0" tint="-0.499984740745262"/>
      </bottom>
      <diagonal/>
    </border>
    <border>
      <left/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auto="1"/>
      </top>
      <bottom/>
      <diagonal/>
    </border>
    <border>
      <left style="hair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auto="1"/>
      </bottom>
      <diagonal/>
    </border>
    <border>
      <left/>
      <right style="hair">
        <color theme="0" tint="-0.499984740745262"/>
      </right>
      <top style="thin">
        <color auto="1"/>
      </top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/>
      <right style="hair">
        <color theme="0" tint="-0.499984740745262"/>
      </right>
      <top style="thin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auto="1"/>
      </bottom>
      <diagonal/>
    </border>
    <border>
      <left/>
      <right style="hair">
        <color theme="0" tint="-0.499984740745262"/>
      </right>
      <top style="medium">
        <color auto="1"/>
      </top>
      <bottom/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auto="1"/>
      </top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4" fontId="60" fillId="0" borderId="0" applyFont="0" applyFill="0" applyBorder="0" applyAlignment="0" applyProtection="0"/>
  </cellStyleXfs>
  <cellXfs count="792">
    <xf numFmtId="0" fontId="0" fillId="0" borderId="0" xfId="0"/>
    <xf numFmtId="0" fontId="2" fillId="0" borderId="0" xfId="2" applyFont="1"/>
    <xf numFmtId="0" fontId="2" fillId="0" borderId="0" xfId="2" applyFont="1" applyFill="1"/>
    <xf numFmtId="164" fontId="2" fillId="0" borderId="0" xfId="2" applyNumberFormat="1" applyFont="1"/>
    <xf numFmtId="0" fontId="1" fillId="0" borderId="0" xfId="2"/>
    <xf numFmtId="164" fontId="2" fillId="0" borderId="0" xfId="2" applyNumberFormat="1" applyFont="1" applyFill="1"/>
    <xf numFmtId="0" fontId="3" fillId="0" borderId="0" xfId="2" applyFont="1" applyFill="1"/>
    <xf numFmtId="0" fontId="1" fillId="0" borderId="0" xfId="2" applyFill="1"/>
    <xf numFmtId="0" fontId="10" fillId="0" borderId="0" xfId="2" applyFont="1"/>
    <xf numFmtId="0" fontId="11" fillId="0" borderId="0" xfId="2" applyFont="1"/>
    <xf numFmtId="0" fontId="16" fillId="0" borderId="0" xfId="2" applyFont="1" applyAlignment="1">
      <alignment horizontal="center"/>
    </xf>
    <xf numFmtId="164" fontId="23" fillId="0" borderId="0" xfId="2" applyNumberFormat="1" applyFont="1" applyAlignment="1" applyProtection="1">
      <alignment horizontal="center"/>
      <protection locked="0"/>
    </xf>
    <xf numFmtId="164" fontId="23" fillId="0" borderId="0" xfId="2" applyNumberFormat="1" applyFont="1" applyFill="1" applyBorder="1" applyAlignment="1" applyProtection="1">
      <alignment horizontal="center"/>
    </xf>
    <xf numFmtId="164" fontId="12" fillId="0" borderId="0" xfId="2" applyNumberFormat="1" applyFont="1" applyProtection="1"/>
    <xf numFmtId="0" fontId="11" fillId="0" borderId="0" xfId="2" applyFont="1" applyFill="1" applyProtection="1"/>
    <xf numFmtId="0" fontId="12" fillId="0" borderId="0" xfId="2" applyFont="1" applyFill="1" applyAlignment="1" applyProtection="1"/>
    <xf numFmtId="0" fontId="12" fillId="0" borderId="0" xfId="2" applyFont="1" applyFill="1" applyProtection="1"/>
    <xf numFmtId="164" fontId="12" fillId="0" borderId="0" xfId="2" applyNumberFormat="1" applyFont="1" applyFill="1" applyProtection="1"/>
    <xf numFmtId="0" fontId="28" fillId="0" borderId="0" xfId="2" applyFont="1" applyFill="1"/>
    <xf numFmtId="0" fontId="11" fillId="0" borderId="0" xfId="2" applyFont="1" applyFill="1"/>
    <xf numFmtId="164" fontId="11" fillId="0" borderId="0" xfId="2" applyNumberFormat="1" applyFont="1" applyAlignment="1" applyProtection="1"/>
    <xf numFmtId="164" fontId="23" fillId="0" borderId="0" xfId="2" applyNumberFormat="1" applyFont="1" applyProtection="1"/>
    <xf numFmtId="164" fontId="23" fillId="0" borderId="0" xfId="2" applyNumberFormat="1" applyFont="1" applyAlignment="1" applyProtection="1"/>
    <xf numFmtId="164" fontId="18" fillId="0" borderId="0" xfId="2" applyNumberFormat="1" applyFont="1" applyAlignment="1" applyProtection="1"/>
    <xf numFmtId="164" fontId="31" fillId="0" borderId="0" xfId="2" applyNumberFormat="1" applyFont="1" applyAlignment="1" applyProtection="1"/>
    <xf numFmtId="0" fontId="23" fillId="0" borderId="0" xfId="2" applyFont="1"/>
    <xf numFmtId="0" fontId="18" fillId="0" borderId="0" xfId="2" applyFont="1"/>
    <xf numFmtId="0" fontId="10" fillId="0" borderId="0" xfId="2" applyFont="1" applyFill="1"/>
    <xf numFmtId="164" fontId="10" fillId="0" borderId="0" xfId="2" applyNumberFormat="1" applyFont="1"/>
    <xf numFmtId="0" fontId="10" fillId="0" borderId="0" xfId="2" applyFont="1" applyAlignment="1">
      <alignment horizontal="right"/>
    </xf>
    <xf numFmtId="0" fontId="12" fillId="0" borderId="0" xfId="2" applyFont="1" applyAlignment="1" applyProtection="1">
      <alignment horizontal="center"/>
    </xf>
    <xf numFmtId="164" fontId="11" fillId="0" borderId="1" xfId="2" applyNumberFormat="1" applyFont="1" applyBorder="1" applyAlignment="1" applyProtection="1">
      <alignment vertical="center"/>
    </xf>
    <xf numFmtId="164" fontId="23" fillId="0" borderId="1" xfId="2" applyNumberFormat="1" applyFont="1" applyBorder="1" applyAlignment="1" applyProtection="1">
      <alignment vertical="center"/>
    </xf>
    <xf numFmtId="0" fontId="40" fillId="0" borderId="0" xfId="2" applyFont="1" applyBorder="1" applyAlignment="1" applyProtection="1">
      <alignment horizontal="center" vertical="center"/>
    </xf>
    <xf numFmtId="0" fontId="40" fillId="0" borderId="0" xfId="2" applyFont="1" applyBorder="1" applyAlignment="1" applyProtection="1">
      <alignment vertical="center"/>
    </xf>
    <xf numFmtId="0" fontId="19" fillId="0" borderId="0" xfId="2" applyFont="1" applyBorder="1" applyAlignment="1" applyProtection="1">
      <alignment vertical="center"/>
    </xf>
    <xf numFmtId="0" fontId="11" fillId="0" borderId="0" xfId="2" quotePrefix="1" applyFont="1" applyBorder="1" applyAlignment="1" applyProtection="1">
      <alignment horizontal="center" vertical="center"/>
    </xf>
    <xf numFmtId="4" fontId="11" fillId="0" borderId="0" xfId="2" applyNumberFormat="1" applyFont="1" applyBorder="1" applyAlignment="1" applyProtection="1">
      <alignment vertical="center"/>
    </xf>
    <xf numFmtId="164" fontId="11" fillId="0" borderId="0" xfId="2" applyNumberFormat="1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/>
    </xf>
    <xf numFmtId="164" fontId="23" fillId="0" borderId="0" xfId="2" applyNumberFormat="1" applyFont="1" applyBorder="1" applyAlignment="1" applyProtection="1">
      <alignment vertical="center"/>
    </xf>
    <xf numFmtId="164" fontId="33" fillId="0" borderId="0" xfId="2" applyNumberFormat="1" applyFont="1" applyBorder="1" applyAlignment="1" applyProtection="1">
      <alignment vertical="center"/>
    </xf>
    <xf numFmtId="4" fontId="23" fillId="0" borderId="0" xfId="2" applyNumberFormat="1" applyFont="1" applyBorder="1" applyAlignment="1" applyProtection="1">
      <alignment vertical="center"/>
    </xf>
    <xf numFmtId="4" fontId="9" fillId="0" borderId="0" xfId="2" applyNumberFormat="1" applyFont="1" applyBorder="1" applyAlignment="1" applyProtection="1">
      <alignment vertical="center"/>
    </xf>
    <xf numFmtId="164" fontId="19" fillId="0" borderId="0" xfId="2" applyNumberFormat="1" applyFont="1" applyBorder="1" applyAlignment="1" applyProtection="1">
      <alignment vertical="center"/>
    </xf>
    <xf numFmtId="10" fontId="12" fillId="0" borderId="0" xfId="2" applyNumberFormat="1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0" xfId="2" quotePrefix="1" applyFont="1" applyBorder="1" applyAlignment="1" applyProtection="1">
      <alignment horizontal="center" vertical="center"/>
    </xf>
    <xf numFmtId="164" fontId="12" fillId="0" borderId="0" xfId="2" applyNumberFormat="1" applyFont="1" applyBorder="1" applyAlignment="1" applyProtection="1">
      <alignment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center" vertical="center"/>
    </xf>
    <xf numFmtId="164" fontId="12" fillId="0" borderId="0" xfId="2" applyNumberFormat="1" applyFont="1" applyFill="1" applyBorder="1" applyAlignment="1" applyProtection="1">
      <alignment vertical="center"/>
    </xf>
    <xf numFmtId="0" fontId="41" fillId="0" borderId="0" xfId="2" quotePrefix="1" applyNumberFormat="1" applyFont="1" applyBorder="1" applyAlignment="1" applyProtection="1">
      <alignment horizontal="center" vertical="center"/>
    </xf>
    <xf numFmtId="164" fontId="40" fillId="0" borderId="0" xfId="2" applyNumberFormat="1" applyFont="1" applyBorder="1" applyAlignment="1" applyProtection="1">
      <alignment vertical="center"/>
    </xf>
    <xf numFmtId="0" fontId="11" fillId="0" borderId="0" xfId="2" quotePrefix="1" applyNumberFormat="1" applyFont="1" applyBorder="1" applyAlignment="1" applyProtection="1">
      <alignment horizontal="center" vertical="center"/>
    </xf>
    <xf numFmtId="0" fontId="23" fillId="0" borderId="0" xfId="2" quotePrefix="1" applyNumberFormat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vertical="center"/>
    </xf>
    <xf numFmtId="164" fontId="11" fillId="0" borderId="0" xfId="2" applyNumberFormat="1" applyFont="1" applyBorder="1" applyAlignment="1" applyProtection="1">
      <alignment horizontal="right" vertical="center"/>
    </xf>
    <xf numFmtId="164" fontId="23" fillId="0" borderId="0" xfId="2" applyNumberFormat="1" applyFont="1" applyBorder="1" applyAlignment="1" applyProtection="1">
      <alignment horizontal="right" vertical="center"/>
    </xf>
    <xf numFmtId="2" fontId="19" fillId="0" borderId="0" xfId="2" applyNumberFormat="1" applyFont="1" applyBorder="1" applyAlignment="1" applyProtection="1">
      <alignment horizontal="left" vertical="center"/>
    </xf>
    <xf numFmtId="164" fontId="12" fillId="0" borderId="0" xfId="2" applyNumberFormat="1" applyFont="1" applyBorder="1" applyAlignment="1" applyProtection="1">
      <alignment horizontal="right" vertical="center"/>
    </xf>
    <xf numFmtId="0" fontId="12" fillId="0" borderId="0" xfId="2" applyFont="1" applyBorder="1" applyAlignment="1" applyProtection="1">
      <alignment horizontal="left" vertical="center"/>
    </xf>
    <xf numFmtId="49" fontId="9" fillId="0" borderId="0" xfId="2" applyNumberFormat="1" applyFont="1" applyBorder="1" applyAlignment="1" applyProtection="1">
      <alignment vertical="center"/>
    </xf>
    <xf numFmtId="49" fontId="22" fillId="0" borderId="0" xfId="2" applyNumberFormat="1" applyFont="1" applyBorder="1" applyAlignment="1" applyProtection="1">
      <alignment vertical="center"/>
    </xf>
    <xf numFmtId="0" fontId="33" fillId="0" borderId="0" xfId="2" quotePrefix="1" applyFont="1" applyBorder="1" applyAlignment="1" applyProtection="1">
      <alignment horizontal="center" vertical="center"/>
    </xf>
    <xf numFmtId="164" fontId="33" fillId="0" borderId="0" xfId="2" applyNumberFormat="1" applyFont="1" applyBorder="1" applyAlignment="1" applyProtection="1">
      <alignment horizontal="right" vertical="center"/>
    </xf>
    <xf numFmtId="164" fontId="19" fillId="0" borderId="0" xfId="2" applyNumberFormat="1" applyFont="1" applyBorder="1" applyAlignment="1" applyProtection="1">
      <alignment horizontal="right" vertical="center"/>
    </xf>
    <xf numFmtId="0" fontId="13" fillId="0" borderId="0" xfId="2" applyFont="1" applyFill="1" applyBorder="1" applyAlignment="1" applyProtection="1">
      <alignment vertical="center"/>
    </xf>
    <xf numFmtId="164" fontId="11" fillId="0" borderId="0" xfId="2" applyNumberFormat="1" applyFont="1" applyFill="1" applyBorder="1" applyAlignment="1" applyProtection="1">
      <alignment vertical="center"/>
    </xf>
    <xf numFmtId="0" fontId="23" fillId="0" borderId="0" xfId="2" quotePrefix="1" applyFont="1" applyBorder="1" applyAlignment="1" applyProtection="1">
      <alignment horizontal="center" vertical="center"/>
    </xf>
    <xf numFmtId="164" fontId="22" fillId="0" borderId="0" xfId="2" applyNumberFormat="1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horizontal="center" vertical="center"/>
    </xf>
    <xf numFmtId="0" fontId="33" fillId="0" borderId="0" xfId="2" applyFont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164" fontId="34" fillId="0" borderId="0" xfId="2" applyNumberFormat="1" applyFont="1" applyBorder="1" applyAlignment="1" applyProtection="1">
      <alignment horizontal="right" vertical="center"/>
    </xf>
    <xf numFmtId="164" fontId="9" fillId="0" borderId="0" xfId="2" applyNumberFormat="1" applyFont="1" applyFill="1" applyBorder="1" applyAlignment="1" applyProtection="1">
      <alignment vertical="center"/>
    </xf>
    <xf numFmtId="164" fontId="42" fillId="0" borderId="0" xfId="2" applyNumberFormat="1" applyFont="1" applyFill="1" applyBorder="1" applyAlignment="1" applyProtection="1">
      <alignment vertical="center"/>
    </xf>
    <xf numFmtId="164" fontId="23" fillId="2" borderId="0" xfId="2" applyNumberFormat="1" applyFont="1" applyFill="1" applyBorder="1" applyAlignment="1" applyProtection="1">
      <alignment horizontal="center"/>
    </xf>
    <xf numFmtId="0" fontId="11" fillId="2" borderId="0" xfId="2" applyFont="1" applyFill="1" applyBorder="1" applyAlignment="1" applyProtection="1">
      <alignment horizontal="center" vertical="center"/>
    </xf>
    <xf numFmtId="0" fontId="23" fillId="2" borderId="0" xfId="2" applyFont="1" applyFill="1" applyBorder="1" applyAlignment="1" applyProtection="1">
      <alignment horizontal="center" vertical="center"/>
    </xf>
    <xf numFmtId="0" fontId="19" fillId="0" borderId="0" xfId="2" applyFont="1" applyAlignment="1" applyProtection="1">
      <alignment horizontal="right"/>
    </xf>
    <xf numFmtId="4" fontId="23" fillId="0" borderId="4" xfId="2" applyNumberFormat="1" applyFont="1" applyFill="1" applyBorder="1" applyAlignment="1" applyProtection="1">
      <alignment horizontal="center"/>
      <protection locked="0"/>
    </xf>
    <xf numFmtId="164" fontId="12" fillId="0" borderId="8" xfId="2" applyNumberFormat="1" applyFont="1" applyFill="1" applyBorder="1" applyAlignment="1" applyProtection="1">
      <alignment horizontal="center"/>
    </xf>
    <xf numFmtId="164" fontId="12" fillId="0" borderId="0" xfId="2" applyNumberFormat="1" applyFont="1" applyBorder="1" applyAlignment="1" applyProtection="1">
      <alignment horizontal="center"/>
    </xf>
    <xf numFmtId="164" fontId="12" fillId="0" borderId="10" xfId="2" applyNumberFormat="1" applyFont="1" applyBorder="1" applyAlignment="1" applyProtection="1">
      <alignment horizontal="center"/>
    </xf>
    <xf numFmtId="164" fontId="21" fillId="0" borderId="11" xfId="2" applyNumberFormat="1" applyFont="1" applyFill="1" applyBorder="1" applyAlignment="1" applyProtection="1">
      <alignment horizontal="center"/>
    </xf>
    <xf numFmtId="164" fontId="21" fillId="0" borderId="8" xfId="2" applyNumberFormat="1" applyFont="1" applyFill="1" applyBorder="1" applyAlignment="1" applyProtection="1">
      <alignment horizontal="center"/>
    </xf>
    <xf numFmtId="4" fontId="23" fillId="2" borderId="7" xfId="2" applyNumberFormat="1" applyFont="1" applyFill="1" applyBorder="1" applyAlignment="1" applyProtection="1">
      <alignment horizontal="center"/>
      <protection locked="0"/>
    </xf>
    <xf numFmtId="164" fontId="23" fillId="0" borderId="8" xfId="2" applyNumberFormat="1" applyFont="1" applyFill="1" applyBorder="1" applyAlignment="1" applyProtection="1">
      <alignment horizontal="center"/>
    </xf>
    <xf numFmtId="164" fontId="23" fillId="0" borderId="0" xfId="2" applyNumberFormat="1" applyFont="1" applyBorder="1" applyAlignment="1" applyProtection="1">
      <alignment horizontal="center"/>
    </xf>
    <xf numFmtId="4" fontId="23" fillId="0" borderId="0" xfId="2" applyNumberFormat="1" applyFont="1" applyFill="1" applyBorder="1" applyAlignment="1" applyProtection="1">
      <alignment horizontal="center"/>
      <protection locked="0"/>
    </xf>
    <xf numFmtId="164" fontId="23" fillId="0" borderId="3" xfId="2" applyNumberFormat="1" applyFont="1" applyFill="1" applyBorder="1" applyAlignment="1" applyProtection="1">
      <alignment horizontal="center"/>
    </xf>
    <xf numFmtId="164" fontId="23" fillId="0" borderId="10" xfId="2" applyNumberFormat="1" applyFont="1" applyBorder="1" applyAlignment="1" applyProtection="1">
      <alignment horizontal="center"/>
    </xf>
    <xf numFmtId="164" fontId="23" fillId="0" borderId="10" xfId="2" applyNumberFormat="1" applyFont="1" applyFill="1" applyBorder="1" applyAlignment="1" applyProtection="1">
      <alignment horizontal="center"/>
    </xf>
    <xf numFmtId="164" fontId="23" fillId="0" borderId="11" xfId="2" applyNumberFormat="1" applyFont="1" applyFill="1" applyBorder="1" applyAlignment="1" applyProtection="1">
      <alignment horizontal="center"/>
    </xf>
    <xf numFmtId="0" fontId="19" fillId="0" borderId="7" xfId="2" applyFont="1" applyBorder="1" applyAlignment="1" applyProtection="1"/>
    <xf numFmtId="0" fontId="12" fillId="0" borderId="10" xfId="2" applyFont="1" applyBorder="1" applyAlignment="1" applyProtection="1"/>
    <xf numFmtId="0" fontId="9" fillId="0" borderId="7" xfId="2" applyFont="1" applyBorder="1" applyAlignment="1" applyProtection="1"/>
    <xf numFmtId="164" fontId="11" fillId="0" borderId="10" xfId="2" applyNumberFormat="1" applyFont="1" applyBorder="1" applyAlignment="1" applyProtection="1">
      <alignment horizontal="center"/>
    </xf>
    <xf numFmtId="0" fontId="22" fillId="0" borderId="7" xfId="2" applyFont="1" applyBorder="1" applyAlignment="1" applyProtection="1"/>
    <xf numFmtId="0" fontId="11" fillId="0" borderId="7" xfId="2" applyFont="1" applyBorder="1" applyAlignment="1" applyProtection="1"/>
    <xf numFmtId="0" fontId="12" fillId="0" borderId="7" xfId="2" applyFont="1" applyBorder="1" applyProtection="1"/>
    <xf numFmtId="0" fontId="11" fillId="0" borderId="7" xfId="2" applyFont="1" applyBorder="1" applyProtection="1"/>
    <xf numFmtId="0" fontId="12" fillId="0" borderId="0" xfId="2" applyFont="1" applyBorder="1" applyAlignment="1" applyProtection="1">
      <alignment horizontal="left"/>
    </xf>
    <xf numFmtId="0" fontId="12" fillId="0" borderId="0" xfId="2" applyFont="1" applyBorder="1" applyProtection="1"/>
    <xf numFmtId="164" fontId="12" fillId="0" borderId="0" xfId="2" applyNumberFormat="1" applyFont="1" applyBorder="1" applyProtection="1"/>
    <xf numFmtId="164" fontId="11" fillId="0" borderId="0" xfId="2" applyNumberFormat="1" applyFont="1" applyBorder="1" applyAlignment="1" applyProtection="1"/>
    <xf numFmtId="0" fontId="11" fillId="0" borderId="9" xfId="2" applyFont="1" applyBorder="1" applyProtection="1"/>
    <xf numFmtId="0" fontId="12" fillId="0" borderId="10" xfId="2" applyFont="1" applyBorder="1" applyAlignment="1" applyProtection="1">
      <alignment horizontal="left"/>
    </xf>
    <xf numFmtId="164" fontId="12" fillId="0" borderId="10" xfId="2" applyNumberFormat="1" applyFont="1" applyBorder="1" applyProtection="1"/>
    <xf numFmtId="164" fontId="11" fillId="0" borderId="10" xfId="2" applyNumberFormat="1" applyFont="1" applyBorder="1" applyProtection="1"/>
    <xf numFmtId="0" fontId="9" fillId="0" borderId="7" xfId="2" applyFont="1" applyBorder="1" applyAlignment="1" applyProtection="1">
      <alignment horizontal="left" vertical="top"/>
    </xf>
    <xf numFmtId="164" fontId="23" fillId="0" borderId="0" xfId="2" applyNumberFormat="1" applyFont="1" applyBorder="1" applyAlignment="1" applyProtection="1"/>
    <xf numFmtId="0" fontId="11" fillId="0" borderId="10" xfId="2" applyFont="1" applyBorder="1" applyAlignment="1" applyProtection="1"/>
    <xf numFmtId="164" fontId="30" fillId="0" borderId="10" xfId="2" applyNumberFormat="1" applyFont="1" applyBorder="1" applyAlignment="1" applyProtection="1">
      <alignment horizontal="left" indent="12"/>
    </xf>
    <xf numFmtId="0" fontId="22" fillId="0" borderId="7" xfId="2" applyFont="1" applyBorder="1" applyAlignment="1" applyProtection="1">
      <alignment horizontal="left" vertical="top"/>
    </xf>
    <xf numFmtId="0" fontId="23" fillId="0" borderId="0" xfId="2" applyFont="1" applyBorder="1" applyAlignment="1" applyProtection="1"/>
    <xf numFmtId="164" fontId="23" fillId="0" borderId="0" xfId="2" applyNumberFormat="1" applyFont="1" applyBorder="1" applyAlignment="1" applyProtection="1">
      <alignment horizontal="center"/>
      <protection locked="0"/>
    </xf>
    <xf numFmtId="0" fontId="23" fillId="0" borderId="10" xfId="2" applyFont="1" applyBorder="1" applyAlignment="1" applyProtection="1"/>
    <xf numFmtId="164" fontId="23" fillId="0" borderId="10" xfId="2" applyNumberFormat="1" applyFont="1" applyBorder="1" applyProtection="1"/>
    <xf numFmtId="49" fontId="29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22" fillId="0" borderId="0" xfId="0" applyNumberFormat="1" applyFont="1" applyFill="1" applyBorder="1" applyAlignment="1" applyProtection="1">
      <alignment horizontal="left" vertical="center"/>
    </xf>
    <xf numFmtId="0" fontId="11" fillId="0" borderId="6" xfId="2" applyFont="1" applyBorder="1" applyAlignment="1" applyProtection="1"/>
    <xf numFmtId="164" fontId="12" fillId="0" borderId="9" xfId="2" applyNumberFormat="1" applyFont="1" applyBorder="1" applyProtection="1"/>
    <xf numFmtId="164" fontId="23" fillId="0" borderId="4" xfId="2" applyNumberFormat="1" applyFont="1" applyBorder="1" applyAlignment="1" applyProtection="1">
      <alignment horizontal="center"/>
      <protection locked="0"/>
    </xf>
    <xf numFmtId="164" fontId="23" fillId="0" borderId="9" xfId="2" applyNumberFormat="1" applyFont="1" applyBorder="1" applyProtection="1"/>
    <xf numFmtId="164" fontId="23" fillId="0" borderId="9" xfId="2" applyNumberFormat="1" applyFont="1" applyBorder="1" applyAlignment="1" applyProtection="1">
      <alignment horizontal="center"/>
    </xf>
    <xf numFmtId="164" fontId="7" fillId="0" borderId="0" xfId="2" applyNumberFormat="1" applyFont="1"/>
    <xf numFmtId="0" fontId="11" fillId="2" borderId="5" xfId="2" applyFont="1" applyFill="1" applyBorder="1" applyAlignment="1" applyProtection="1">
      <alignment horizontal="center" vertical="center"/>
    </xf>
    <xf numFmtId="0" fontId="11" fillId="0" borderId="5" xfId="2" applyFont="1" applyBorder="1" applyAlignment="1" applyProtection="1">
      <alignment horizontal="center" vertical="center"/>
    </xf>
    <xf numFmtId="164" fontId="47" fillId="0" borderId="0" xfId="2" applyNumberFormat="1" applyFont="1" applyBorder="1" applyAlignment="1" applyProtection="1">
      <alignment vertical="center"/>
    </xf>
    <xf numFmtId="0" fontId="48" fillId="0" borderId="0" xfId="2" applyFont="1" applyBorder="1" applyAlignment="1" applyProtection="1">
      <alignment vertical="center"/>
    </xf>
    <xf numFmtId="0" fontId="49" fillId="0" borderId="0" xfId="2" applyFont="1" applyBorder="1" applyAlignment="1" applyProtection="1">
      <alignment horizontal="left" vertical="center"/>
    </xf>
    <xf numFmtId="4" fontId="52" fillId="2" borderId="7" xfId="2" applyNumberFormat="1" applyFont="1" applyFill="1" applyBorder="1" applyAlignment="1" applyProtection="1">
      <alignment horizontal="center"/>
      <protection locked="0"/>
    </xf>
    <xf numFmtId="4" fontId="55" fillId="0" borderId="4" xfId="2" applyNumberFormat="1" applyFont="1" applyFill="1" applyBorder="1" applyAlignment="1" applyProtection="1">
      <alignment horizontal="center"/>
      <protection locked="0"/>
    </xf>
    <xf numFmtId="4" fontId="55" fillId="0" borderId="0" xfId="2" applyNumberFormat="1" applyFont="1" applyFill="1" applyBorder="1" applyAlignment="1" applyProtection="1">
      <alignment horizontal="center"/>
      <protection locked="0"/>
    </xf>
    <xf numFmtId="164" fontId="52" fillId="0" borderId="4" xfId="2" applyNumberFormat="1" applyFont="1" applyBorder="1" applyAlignment="1" applyProtection="1">
      <alignment horizontal="center"/>
      <protection locked="0"/>
    </xf>
    <xf numFmtId="164" fontId="52" fillId="0" borderId="0" xfId="2" applyNumberFormat="1" applyFont="1" applyBorder="1" applyAlignment="1" applyProtection="1">
      <alignment horizontal="center"/>
      <protection locked="0"/>
    </xf>
    <xf numFmtId="164" fontId="52" fillId="0" borderId="0" xfId="2" applyNumberFormat="1" applyFont="1" applyAlignment="1" applyProtection="1">
      <alignment horizontal="center"/>
      <protection locked="0"/>
    </xf>
    <xf numFmtId="0" fontId="11" fillId="0" borderId="0" xfId="2" applyFont="1" applyBorder="1" applyAlignment="1" applyProtection="1"/>
    <xf numFmtId="164" fontId="11" fillId="0" borderId="0" xfId="2" applyNumberFormat="1" applyFont="1" applyBorder="1" applyAlignment="1" applyProtection="1">
      <alignment horizontal="center"/>
    </xf>
    <xf numFmtId="164" fontId="36" fillId="2" borderId="7" xfId="2" applyNumberFormat="1" applyFont="1" applyFill="1" applyBorder="1" applyAlignment="1" applyProtection="1">
      <alignment horizontal="center"/>
    </xf>
    <xf numFmtId="164" fontId="36" fillId="0" borderId="7" xfId="2" applyNumberFormat="1" applyFont="1" applyFill="1" applyBorder="1" applyAlignment="1" applyProtection="1">
      <alignment horizontal="center"/>
    </xf>
    <xf numFmtId="164" fontId="42" fillId="2" borderId="7" xfId="2" applyNumberFormat="1" applyFont="1" applyFill="1" applyBorder="1" applyAlignment="1" applyProtection="1">
      <alignment horizontal="center"/>
    </xf>
    <xf numFmtId="164" fontId="42" fillId="0" borderId="7" xfId="2" applyNumberFormat="1" applyFont="1" applyFill="1" applyBorder="1" applyAlignment="1" applyProtection="1">
      <alignment horizontal="center"/>
    </xf>
    <xf numFmtId="166" fontId="57" fillId="0" borderId="0" xfId="2" applyNumberFormat="1" applyFont="1" applyBorder="1" applyAlignment="1" applyProtection="1">
      <alignment horizontal="center"/>
    </xf>
    <xf numFmtId="166" fontId="44" fillId="0" borderId="0" xfId="2" applyNumberFormat="1" applyFont="1" applyBorder="1" applyAlignment="1" applyProtection="1">
      <alignment horizontal="center"/>
    </xf>
    <xf numFmtId="164" fontId="11" fillId="2" borderId="4" xfId="2" applyNumberFormat="1" applyFont="1" applyFill="1" applyBorder="1" applyAlignment="1" applyProtection="1">
      <alignment horizontal="center"/>
    </xf>
    <xf numFmtId="164" fontId="11" fillId="2" borderId="0" xfId="2" applyNumberFormat="1" applyFont="1" applyFill="1" applyBorder="1" applyAlignment="1" applyProtection="1">
      <alignment horizontal="center"/>
    </xf>
    <xf numFmtId="164" fontId="11" fillId="0" borderId="9" xfId="2" applyNumberFormat="1" applyFont="1" applyFill="1" applyBorder="1" applyAlignment="1" applyProtection="1">
      <alignment horizontal="center"/>
    </xf>
    <xf numFmtId="164" fontId="11" fillId="0" borderId="10" xfId="2" applyNumberFormat="1" applyFont="1" applyFill="1" applyBorder="1" applyAlignment="1" applyProtection="1">
      <alignment horizontal="center"/>
    </xf>
    <xf numFmtId="164" fontId="23" fillId="2" borderId="4" xfId="2" applyNumberFormat="1" applyFont="1" applyFill="1" applyBorder="1" applyAlignment="1" applyProtection="1">
      <alignment horizontal="center"/>
    </xf>
    <xf numFmtId="164" fontId="23" fillId="0" borderId="9" xfId="2" applyNumberFormat="1" applyFont="1" applyFill="1" applyBorder="1" applyAlignment="1" applyProtection="1">
      <alignment horizontal="center"/>
    </xf>
    <xf numFmtId="164" fontId="11" fillId="2" borderId="6" xfId="2" applyNumberFormat="1" applyFont="1" applyFill="1" applyBorder="1" applyAlignment="1" applyProtection="1">
      <alignment horizontal="center"/>
    </xf>
    <xf numFmtId="164" fontId="11" fillId="2" borderId="7" xfId="2" applyNumberFormat="1" applyFont="1" applyFill="1" applyBorder="1" applyAlignment="1" applyProtection="1">
      <alignment horizontal="center"/>
    </xf>
    <xf numFmtId="164" fontId="11" fillId="0" borderId="9" xfId="2" applyNumberFormat="1" applyFont="1" applyBorder="1" applyAlignment="1" applyProtection="1">
      <alignment horizontal="center"/>
    </xf>
    <xf numFmtId="164" fontId="23" fillId="2" borderId="6" xfId="2" applyNumberFormat="1" applyFont="1" applyFill="1" applyBorder="1" applyAlignment="1" applyProtection="1">
      <alignment horizontal="center"/>
    </xf>
    <xf numFmtId="164" fontId="23" fillId="2" borderId="7" xfId="2" applyNumberFormat="1" applyFont="1" applyFill="1" applyBorder="1" applyAlignment="1" applyProtection="1">
      <alignment horizontal="center"/>
    </xf>
    <xf numFmtId="166" fontId="56" fillId="2" borderId="7" xfId="2" applyNumberFormat="1" applyFont="1" applyFill="1" applyBorder="1" applyAlignment="1" applyProtection="1">
      <alignment horizontal="center"/>
    </xf>
    <xf numFmtId="166" fontId="44" fillId="2" borderId="7" xfId="2" applyNumberFormat="1" applyFont="1" applyFill="1" applyBorder="1" applyAlignment="1" applyProtection="1">
      <alignment horizontal="center"/>
    </xf>
    <xf numFmtId="0" fontId="12" fillId="0" borderId="14" xfId="2" applyFont="1" applyBorder="1" applyAlignment="1" applyProtection="1">
      <alignment vertical="center"/>
    </xf>
    <xf numFmtId="164" fontId="12" fillId="0" borderId="14" xfId="2" applyNumberFormat="1" applyFont="1" applyBorder="1" applyAlignment="1" applyProtection="1">
      <alignment vertical="center"/>
    </xf>
    <xf numFmtId="0" fontId="13" fillId="0" borderId="14" xfId="2" applyFont="1" applyBorder="1" applyAlignment="1" applyProtection="1">
      <alignment vertical="center"/>
    </xf>
    <xf numFmtId="0" fontId="13" fillId="0" borderId="14" xfId="2" applyFont="1" applyFill="1" applyBorder="1" applyAlignment="1" applyProtection="1">
      <alignment vertical="center"/>
    </xf>
    <xf numFmtId="164" fontId="12" fillId="0" borderId="14" xfId="2" applyNumberFormat="1" applyFont="1" applyFill="1" applyBorder="1" applyAlignment="1" applyProtection="1">
      <alignment vertical="center"/>
    </xf>
    <xf numFmtId="0" fontId="13" fillId="0" borderId="0" xfId="2" applyFont="1" applyBorder="1" applyAlignment="1" applyProtection="1"/>
    <xf numFmtId="4" fontId="13" fillId="0" borderId="0" xfId="2" applyNumberFormat="1" applyFont="1" applyBorder="1" applyAlignment="1" applyProtection="1">
      <alignment horizontal="right"/>
    </xf>
    <xf numFmtId="0" fontId="12" fillId="0" borderId="16" xfId="2" applyFont="1" applyBorder="1" applyAlignment="1" applyProtection="1">
      <alignment vertical="center"/>
    </xf>
    <xf numFmtId="164" fontId="19" fillId="0" borderId="16" xfId="2" applyNumberFormat="1" applyFont="1" applyBorder="1" applyAlignment="1" applyProtection="1">
      <alignment vertical="center"/>
    </xf>
    <xf numFmtId="0" fontId="19" fillId="2" borderId="0" xfId="2" applyFont="1" applyFill="1" applyBorder="1" applyAlignment="1" applyProtection="1">
      <alignment vertical="center"/>
    </xf>
    <xf numFmtId="0" fontId="11" fillId="2" borderId="0" xfId="2" quotePrefix="1" applyFont="1" applyFill="1" applyBorder="1" applyAlignment="1" applyProtection="1">
      <alignment horizontal="center" vertical="center"/>
    </xf>
    <xf numFmtId="4" fontId="11" fillId="2" borderId="0" xfId="2" applyNumberFormat="1" applyFont="1" applyFill="1" applyBorder="1" applyAlignment="1" applyProtection="1">
      <alignment vertical="center"/>
    </xf>
    <xf numFmtId="164" fontId="11" fillId="2" borderId="0" xfId="2" applyNumberFormat="1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3" fillId="2" borderId="0" xfId="2" applyFont="1" applyFill="1" applyBorder="1" applyAlignment="1" applyProtection="1">
      <alignment vertical="center"/>
    </xf>
    <xf numFmtId="164" fontId="23" fillId="2" borderId="0" xfId="2" applyNumberFormat="1" applyFont="1" applyFill="1" applyBorder="1" applyAlignment="1" applyProtection="1">
      <alignment vertical="center"/>
    </xf>
    <xf numFmtId="0" fontId="12" fillId="2" borderId="0" xfId="2" applyFont="1" applyFill="1" applyBorder="1" applyAlignment="1" applyProtection="1">
      <alignment vertical="center"/>
    </xf>
    <xf numFmtId="0" fontId="11" fillId="2" borderId="0" xfId="2" applyFont="1" applyFill="1" applyBorder="1" applyAlignment="1" applyProtection="1">
      <alignment vertical="center"/>
    </xf>
    <xf numFmtId="0" fontId="22" fillId="2" borderId="0" xfId="2" applyFont="1" applyFill="1" applyBorder="1" applyAlignment="1" applyProtection="1">
      <alignment vertical="center"/>
    </xf>
    <xf numFmtId="0" fontId="23" fillId="2" borderId="0" xfId="2" quotePrefix="1" applyFont="1" applyFill="1" applyBorder="1" applyAlignment="1" applyProtection="1">
      <alignment horizontal="center" vertical="center"/>
    </xf>
    <xf numFmtId="4" fontId="23" fillId="2" borderId="0" xfId="2" applyNumberFormat="1" applyFont="1" applyFill="1" applyBorder="1" applyAlignment="1" applyProtection="1">
      <alignment vertical="center"/>
    </xf>
    <xf numFmtId="0" fontId="16" fillId="0" borderId="25" xfId="2" applyFont="1" applyFill="1" applyBorder="1" applyAlignment="1" applyProtection="1">
      <alignment horizontal="center"/>
    </xf>
    <xf numFmtId="0" fontId="16" fillId="0" borderId="25" xfId="2" applyFont="1" applyBorder="1" applyAlignment="1" applyProtection="1">
      <alignment horizontal="center"/>
    </xf>
    <xf numFmtId="0" fontId="17" fillId="0" borderId="26" xfId="2" applyFont="1" applyBorder="1" applyAlignment="1" applyProtection="1">
      <alignment horizontal="center"/>
    </xf>
    <xf numFmtId="0" fontId="17" fillId="0" borderId="25" xfId="2" applyFont="1" applyBorder="1" applyAlignment="1" applyProtection="1">
      <alignment horizontal="center"/>
    </xf>
    <xf numFmtId="0" fontId="17" fillId="0" borderId="25" xfId="2" applyFont="1" applyFill="1" applyBorder="1" applyAlignment="1" applyProtection="1">
      <alignment horizontal="center"/>
    </xf>
    <xf numFmtId="164" fontId="12" fillId="2" borderId="1" xfId="2" applyNumberFormat="1" applyFont="1" applyFill="1" applyBorder="1" applyAlignment="1" applyProtection="1">
      <alignment horizontal="center"/>
    </xf>
    <xf numFmtId="0" fontId="19" fillId="0" borderId="29" xfId="2" applyFont="1" applyBorder="1" applyAlignment="1" applyProtection="1">
      <alignment horizontal="left"/>
    </xf>
    <xf numFmtId="0" fontId="12" fillId="0" borderId="31" xfId="2" applyFont="1" applyBorder="1" applyAlignment="1" applyProtection="1">
      <alignment horizontal="left" vertical="top"/>
    </xf>
    <xf numFmtId="0" fontId="19" fillId="0" borderId="31" xfId="2" applyFont="1" applyBorder="1" applyAlignment="1" applyProtection="1">
      <alignment horizontal="left"/>
    </xf>
    <xf numFmtId="0" fontId="12" fillId="0" borderId="33" xfId="2" applyFont="1" applyBorder="1" applyAlignment="1" applyProtection="1">
      <alignment horizontal="left" vertical="top"/>
    </xf>
    <xf numFmtId="0" fontId="19" fillId="0" borderId="35" xfId="2" applyFont="1" applyBorder="1" applyAlignment="1" applyProtection="1">
      <alignment horizontal="left"/>
    </xf>
    <xf numFmtId="0" fontId="9" fillId="0" borderId="35" xfId="2" applyFont="1" applyBorder="1" applyAlignment="1" applyProtection="1">
      <alignment horizontal="left"/>
    </xf>
    <xf numFmtId="0" fontId="11" fillId="0" borderId="31" xfId="2" applyFont="1" applyBorder="1" applyAlignment="1" applyProtection="1">
      <alignment horizontal="left" vertical="top"/>
    </xf>
    <xf numFmtId="0" fontId="11" fillId="0" borderId="33" xfId="2" applyFont="1" applyBorder="1" applyAlignment="1" applyProtection="1">
      <alignment horizontal="left" vertical="top"/>
    </xf>
    <xf numFmtId="0" fontId="23" fillId="0" borderId="31" xfId="2" applyFont="1" applyBorder="1" applyAlignment="1" applyProtection="1">
      <alignment horizontal="left" vertical="top"/>
    </xf>
    <xf numFmtId="0" fontId="23" fillId="0" borderId="33" xfId="2" applyFont="1" applyBorder="1" applyAlignment="1" applyProtection="1">
      <alignment horizontal="left" vertical="top"/>
    </xf>
    <xf numFmtId="0" fontId="22" fillId="0" borderId="35" xfId="2" applyFont="1" applyBorder="1" applyAlignment="1" applyProtection="1">
      <alignment horizontal="left"/>
    </xf>
    <xf numFmtId="0" fontId="16" fillId="0" borderId="39" xfId="2" applyFont="1" applyFill="1" applyBorder="1" applyAlignment="1" applyProtection="1">
      <alignment horizontal="center"/>
    </xf>
    <xf numFmtId="164" fontId="12" fillId="0" borderId="12" xfId="2" applyNumberFormat="1" applyFont="1" applyFill="1" applyBorder="1" applyAlignment="1" applyProtection="1">
      <alignment horizontal="center"/>
    </xf>
    <xf numFmtId="164" fontId="21" fillId="0" borderId="13" xfId="2" applyNumberFormat="1" applyFont="1" applyFill="1" applyBorder="1" applyAlignment="1" applyProtection="1">
      <alignment horizontal="center"/>
    </xf>
    <xf numFmtId="164" fontId="12" fillId="0" borderId="13" xfId="2" applyNumberFormat="1" applyFont="1" applyFill="1" applyBorder="1" applyAlignment="1" applyProtection="1">
      <alignment horizontal="center"/>
    </xf>
    <xf numFmtId="164" fontId="21" fillId="0" borderId="40" xfId="2" applyNumberFormat="1" applyFont="1" applyFill="1" applyBorder="1" applyAlignment="1" applyProtection="1">
      <alignment horizontal="center"/>
    </xf>
    <xf numFmtId="164" fontId="21" fillId="0" borderId="12" xfId="2" applyNumberFormat="1" applyFont="1" applyFill="1" applyBorder="1" applyAlignment="1" applyProtection="1">
      <alignment horizontal="center"/>
    </xf>
    <xf numFmtId="164" fontId="23" fillId="0" borderId="12" xfId="2" applyNumberFormat="1" applyFont="1" applyFill="1" applyBorder="1" applyAlignment="1" applyProtection="1">
      <alignment horizontal="center"/>
    </xf>
    <xf numFmtId="164" fontId="23" fillId="0" borderId="13" xfId="2" applyNumberFormat="1" applyFont="1" applyFill="1" applyBorder="1" applyAlignment="1" applyProtection="1">
      <alignment horizontal="center"/>
    </xf>
    <xf numFmtId="164" fontId="23" fillId="0" borderId="40" xfId="2" applyNumberFormat="1" applyFont="1" applyFill="1" applyBorder="1" applyAlignment="1" applyProtection="1">
      <alignment horizontal="center"/>
    </xf>
    <xf numFmtId="164" fontId="23" fillId="0" borderId="41" xfId="2" applyNumberFormat="1" applyFont="1" applyFill="1" applyBorder="1" applyAlignment="1" applyProtection="1">
      <alignment horizontal="center"/>
    </xf>
    <xf numFmtId="164" fontId="26" fillId="2" borderId="42" xfId="2" applyNumberFormat="1" applyFont="1" applyFill="1" applyBorder="1" applyAlignment="1" applyProtection="1">
      <alignment horizontal="center"/>
    </xf>
    <xf numFmtId="0" fontId="16" fillId="0" borderId="28" xfId="2" applyFont="1" applyFill="1" applyBorder="1" applyAlignment="1" applyProtection="1">
      <alignment horizontal="center"/>
    </xf>
    <xf numFmtId="166" fontId="12" fillId="0" borderId="43" xfId="2" applyNumberFormat="1" applyFont="1" applyBorder="1" applyAlignment="1" applyProtection="1">
      <alignment horizontal="center"/>
    </xf>
    <xf numFmtId="164" fontId="12" fillId="0" borderId="44" xfId="2" applyNumberFormat="1" applyFont="1" applyBorder="1" applyAlignment="1" applyProtection="1">
      <alignment horizontal="center"/>
    </xf>
    <xf numFmtId="164" fontId="12" fillId="0" borderId="43" xfId="2" applyNumberFormat="1" applyFont="1" applyBorder="1" applyAlignment="1" applyProtection="1">
      <alignment horizontal="center"/>
    </xf>
    <xf numFmtId="164" fontId="11" fillId="0" borderId="43" xfId="2" applyNumberFormat="1" applyFont="1" applyBorder="1" applyAlignment="1" applyProtection="1">
      <alignment horizontal="center"/>
    </xf>
    <xf numFmtId="164" fontId="11" fillId="0" borderId="44" xfId="2" applyNumberFormat="1" applyFont="1" applyBorder="1" applyAlignment="1" applyProtection="1">
      <alignment horizontal="center"/>
    </xf>
    <xf numFmtId="164" fontId="23" fillId="0" borderId="43" xfId="2" applyNumberFormat="1" applyFont="1" applyBorder="1" applyAlignment="1" applyProtection="1">
      <alignment horizontal="center"/>
    </xf>
    <xf numFmtId="164" fontId="23" fillId="0" borderId="44" xfId="2" applyNumberFormat="1" applyFont="1" applyBorder="1" applyAlignment="1" applyProtection="1">
      <alignment horizontal="center"/>
    </xf>
    <xf numFmtId="164" fontId="19" fillId="2" borderId="45" xfId="2" applyNumberFormat="1" applyFont="1" applyFill="1" applyBorder="1" applyAlignment="1" applyProtection="1">
      <alignment horizontal="center"/>
    </xf>
    <xf numFmtId="0" fontId="16" fillId="0" borderId="47" xfId="2" applyFont="1" applyFill="1" applyBorder="1" applyAlignment="1" applyProtection="1">
      <alignment horizontal="center"/>
    </xf>
    <xf numFmtId="0" fontId="11" fillId="0" borderId="43" xfId="2" applyFont="1" applyBorder="1" applyProtection="1"/>
    <xf numFmtId="164" fontId="21" fillId="0" borderId="48" xfId="2" applyNumberFormat="1" applyFont="1" applyFill="1" applyBorder="1" applyAlignment="1" applyProtection="1">
      <alignment horizontal="center"/>
    </xf>
    <xf numFmtId="164" fontId="21" fillId="0" borderId="49" xfId="2" applyNumberFormat="1" applyFont="1" applyFill="1" applyBorder="1" applyAlignment="1" applyProtection="1">
      <alignment horizontal="center"/>
    </xf>
    <xf numFmtId="0" fontId="21" fillId="0" borderId="43" xfId="2" applyFont="1" applyFill="1" applyBorder="1" applyProtection="1"/>
    <xf numFmtId="0" fontId="22" fillId="0" borderId="43" xfId="2" applyFont="1" applyFill="1" applyBorder="1" applyProtection="1"/>
    <xf numFmtId="164" fontId="22" fillId="0" borderId="43" xfId="2" applyNumberFormat="1" applyFont="1" applyFill="1" applyBorder="1" applyAlignment="1" applyProtection="1">
      <alignment horizontal="center"/>
    </xf>
    <xf numFmtId="164" fontId="23" fillId="0" borderId="48" xfId="2" applyNumberFormat="1" applyFont="1" applyFill="1" applyBorder="1" applyAlignment="1" applyProtection="1">
      <alignment horizontal="center"/>
    </xf>
    <xf numFmtId="164" fontId="23" fillId="0" borderId="49" xfId="2" applyNumberFormat="1" applyFont="1" applyFill="1" applyBorder="1" applyAlignment="1" applyProtection="1">
      <alignment horizontal="center"/>
    </xf>
    <xf numFmtId="164" fontId="26" fillId="2" borderId="45" xfId="2" applyNumberFormat="1" applyFont="1" applyFill="1" applyBorder="1" applyAlignment="1" applyProtection="1">
      <alignment horizontal="center"/>
    </xf>
    <xf numFmtId="164" fontId="26" fillId="0" borderId="48" xfId="2" applyNumberFormat="1" applyFont="1" applyFill="1" applyBorder="1" applyAlignment="1" applyProtection="1">
      <alignment horizontal="center"/>
    </xf>
    <xf numFmtId="164" fontId="22" fillId="0" borderId="48" xfId="2" applyNumberFormat="1" applyFont="1" applyFill="1" applyBorder="1" applyAlignment="1" applyProtection="1">
      <alignment horizontal="center"/>
    </xf>
    <xf numFmtId="0" fontId="29" fillId="0" borderId="35" xfId="2" applyFont="1" applyBorder="1" applyAlignment="1" applyProtection="1">
      <alignment horizontal="left" vertical="center"/>
    </xf>
    <xf numFmtId="0" fontId="11" fillId="0" borderId="31" xfId="2" applyFont="1" applyBorder="1" applyProtection="1"/>
    <xf numFmtId="0" fontId="11" fillId="0" borderId="33" xfId="2" applyFont="1" applyBorder="1" applyProtection="1"/>
    <xf numFmtId="0" fontId="9" fillId="0" borderId="35" xfId="2" applyFont="1" applyBorder="1" applyAlignment="1" applyProtection="1">
      <alignment horizontal="left" vertical="top"/>
    </xf>
    <xf numFmtId="0" fontId="23" fillId="0" borderId="31" xfId="2" applyFont="1" applyBorder="1" applyProtection="1"/>
    <xf numFmtId="0" fontId="23" fillId="0" borderId="33" xfId="2" applyFont="1" applyBorder="1" applyProtection="1"/>
    <xf numFmtId="0" fontId="22" fillId="0" borderId="35" xfId="2" applyFont="1" applyBorder="1" applyAlignment="1" applyProtection="1">
      <alignment horizontal="left" vertical="top"/>
    </xf>
    <xf numFmtId="0" fontId="11" fillId="0" borderId="31" xfId="2" applyFont="1" applyFill="1" applyBorder="1" applyProtection="1"/>
    <xf numFmtId="0" fontId="12" fillId="0" borderId="0" xfId="2" applyFont="1" applyFill="1" applyBorder="1" applyProtection="1"/>
    <xf numFmtId="0" fontId="22" fillId="0" borderId="31" xfId="2" applyFont="1" applyBorder="1" applyAlignment="1" applyProtection="1">
      <alignment horizontal="left" vertical="center"/>
    </xf>
    <xf numFmtId="49" fontId="19" fillId="0" borderId="0" xfId="2" applyNumberFormat="1" applyFont="1" applyBorder="1" applyAlignment="1" applyProtection="1">
      <alignment vertical="center"/>
    </xf>
    <xf numFmtId="0" fontId="12" fillId="0" borderId="0" xfId="2" applyFont="1" applyBorder="1" applyAlignment="1" applyProtection="1"/>
    <xf numFmtId="0" fontId="9" fillId="0" borderId="31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2" fillId="0" borderId="31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10" fontId="19" fillId="0" borderId="31" xfId="2" applyNumberFormat="1" applyFont="1" applyBorder="1" applyAlignment="1" applyProtection="1">
      <alignment horizontal="center"/>
    </xf>
    <xf numFmtId="0" fontId="9" fillId="0" borderId="0" xfId="2" applyFont="1" applyBorder="1" applyAlignment="1" applyProtection="1">
      <alignment horizontal="left"/>
    </xf>
    <xf numFmtId="10" fontId="22" fillId="0" borderId="31" xfId="2" applyNumberFormat="1" applyFont="1" applyBorder="1" applyAlignment="1" applyProtection="1">
      <alignment horizontal="center"/>
    </xf>
    <xf numFmtId="0" fontId="22" fillId="0" borderId="0" xfId="2" applyFont="1" applyBorder="1" applyAlignment="1" applyProtection="1">
      <alignment horizontal="left"/>
    </xf>
    <xf numFmtId="164" fontId="12" fillId="0" borderId="48" xfId="2" applyNumberFormat="1" applyFont="1" applyBorder="1" applyAlignment="1" applyProtection="1">
      <alignment horizontal="center"/>
    </xf>
    <xf numFmtId="164" fontId="12" fillId="0" borderId="51" xfId="2" applyNumberFormat="1" applyFont="1" applyBorder="1" applyAlignment="1" applyProtection="1">
      <alignment horizontal="center"/>
    </xf>
    <xf numFmtId="164" fontId="12" fillId="2" borderId="49" xfId="2" applyNumberFormat="1" applyFont="1" applyFill="1" applyBorder="1" applyAlignment="1" applyProtection="1">
      <alignment horizontal="center"/>
    </xf>
    <xf numFmtId="164" fontId="11" fillId="2" borderId="49" xfId="2" applyNumberFormat="1" applyFont="1" applyFill="1" applyBorder="1" applyAlignment="1" applyProtection="1">
      <alignment horizontal="center"/>
    </xf>
    <xf numFmtId="164" fontId="11" fillId="0" borderId="48" xfId="2" applyNumberFormat="1" applyFont="1" applyBorder="1" applyAlignment="1" applyProtection="1">
      <alignment horizontal="center"/>
    </xf>
    <xf numFmtId="164" fontId="23" fillId="0" borderId="48" xfId="2" applyNumberFormat="1" applyFont="1" applyBorder="1" applyAlignment="1" applyProtection="1">
      <alignment horizontal="center"/>
    </xf>
    <xf numFmtId="164" fontId="23" fillId="2" borderId="49" xfId="2" applyNumberFormat="1" applyFont="1" applyFill="1" applyBorder="1" applyAlignment="1" applyProtection="1">
      <alignment horizontal="center"/>
    </xf>
    <xf numFmtId="164" fontId="52" fillId="0" borderId="29" xfId="2" applyNumberFormat="1" applyFont="1" applyBorder="1" applyAlignment="1" applyProtection="1">
      <alignment horizontal="center"/>
      <protection locked="0"/>
    </xf>
    <xf numFmtId="164" fontId="52" fillId="0" borderId="14" xfId="2" applyNumberFormat="1" applyFont="1" applyBorder="1" applyAlignment="1" applyProtection="1">
      <alignment horizontal="center"/>
      <protection locked="0"/>
    </xf>
    <xf numFmtId="164" fontId="52" fillId="0" borderId="31" xfId="2" applyNumberFormat="1" applyFont="1" applyBorder="1" applyAlignment="1" applyProtection="1">
      <alignment horizontal="center"/>
      <protection locked="0"/>
    </xf>
    <xf numFmtId="164" fontId="52" fillId="0" borderId="32" xfId="2" applyNumberFormat="1" applyFont="1" applyBorder="1" applyAlignment="1" applyProtection="1">
      <alignment horizontal="center"/>
      <protection locked="0"/>
    </xf>
    <xf numFmtId="164" fontId="23" fillId="0" borderId="31" xfId="2" applyNumberFormat="1" applyFont="1" applyBorder="1" applyAlignment="1" applyProtection="1">
      <alignment horizontal="center"/>
      <protection locked="0"/>
    </xf>
    <xf numFmtId="164" fontId="23" fillId="0" borderId="32" xfId="2" applyNumberFormat="1" applyFont="1" applyBorder="1" applyAlignment="1" applyProtection="1">
      <alignment horizontal="center"/>
      <protection locked="0"/>
    </xf>
    <xf numFmtId="164" fontId="12" fillId="0" borderId="31" xfId="2" applyNumberFormat="1" applyFont="1" applyFill="1" applyBorder="1" applyProtection="1"/>
    <xf numFmtId="0" fontId="19" fillId="0" borderId="0" xfId="2" applyFont="1" applyBorder="1" applyAlignment="1" applyProtection="1">
      <alignment horizontal="right"/>
    </xf>
    <xf numFmtId="0" fontId="17" fillId="0" borderId="46" xfId="2" applyFont="1" applyBorder="1" applyAlignment="1" applyProtection="1">
      <alignment horizontal="center"/>
    </xf>
    <xf numFmtId="0" fontId="17" fillId="0" borderId="47" xfId="2" applyFont="1" applyBorder="1" applyAlignment="1" applyProtection="1">
      <alignment horizontal="center"/>
    </xf>
    <xf numFmtId="164" fontId="11" fillId="0" borderId="31" xfId="2" applyNumberFormat="1" applyFont="1" applyBorder="1" applyAlignment="1" applyProtection="1">
      <alignment horizontal="center"/>
    </xf>
    <xf numFmtId="164" fontId="11" fillId="0" borderId="32" xfId="2" applyNumberFormat="1" applyFont="1" applyBorder="1" applyAlignment="1" applyProtection="1">
      <alignment horizontal="center"/>
    </xf>
    <xf numFmtId="164" fontId="23" fillId="0" borderId="31" xfId="2" applyNumberFormat="1" applyFont="1" applyBorder="1" applyAlignment="1" applyProtection="1">
      <alignment horizontal="center"/>
    </xf>
    <xf numFmtId="164" fontId="23" fillId="0" borderId="32" xfId="2" applyNumberFormat="1" applyFont="1" applyBorder="1" applyAlignment="1" applyProtection="1">
      <alignment horizontal="center"/>
    </xf>
    <xf numFmtId="164" fontId="12" fillId="2" borderId="53" xfId="2" applyNumberFormat="1" applyFont="1" applyFill="1" applyBorder="1" applyAlignment="1" applyProtection="1">
      <alignment horizontal="center"/>
    </xf>
    <xf numFmtId="4" fontId="52" fillId="2" borderId="35" xfId="2" applyNumberFormat="1" applyFont="1" applyFill="1" applyBorder="1" applyAlignment="1" applyProtection="1">
      <alignment horizontal="center"/>
      <protection locked="0"/>
    </xf>
    <xf numFmtId="4" fontId="52" fillId="2" borderId="36" xfId="2" applyNumberFormat="1" applyFont="1" applyFill="1" applyBorder="1" applyAlignment="1" applyProtection="1">
      <alignment horizontal="center"/>
      <protection locked="0"/>
    </xf>
    <xf numFmtId="4" fontId="55" fillId="0" borderId="31" xfId="2" applyNumberFormat="1" applyFont="1" applyFill="1" applyBorder="1" applyAlignment="1" applyProtection="1">
      <alignment horizontal="center"/>
      <protection locked="0"/>
    </xf>
    <xf numFmtId="4" fontId="55" fillId="0" borderId="32" xfId="2" applyNumberFormat="1" applyFont="1" applyFill="1" applyBorder="1" applyAlignment="1" applyProtection="1">
      <alignment horizontal="center"/>
      <protection locked="0"/>
    </xf>
    <xf numFmtId="164" fontId="11" fillId="2" borderId="31" xfId="2" applyNumberFormat="1" applyFont="1" applyFill="1" applyBorder="1" applyAlignment="1" applyProtection="1">
      <alignment horizontal="center"/>
    </xf>
    <xf numFmtId="164" fontId="11" fillId="2" borderId="32" xfId="2" applyNumberFormat="1" applyFont="1" applyFill="1" applyBorder="1" applyAlignment="1" applyProtection="1">
      <alignment horizontal="center"/>
    </xf>
    <xf numFmtId="164" fontId="11" fillId="0" borderId="33" xfId="2" applyNumberFormat="1" applyFont="1" applyFill="1" applyBorder="1" applyAlignment="1" applyProtection="1">
      <alignment horizontal="center"/>
    </xf>
    <xf numFmtId="164" fontId="11" fillId="0" borderId="34" xfId="2" applyNumberFormat="1" applyFont="1" applyFill="1" applyBorder="1" applyAlignment="1" applyProtection="1">
      <alignment horizontal="center"/>
    </xf>
    <xf numFmtId="4" fontId="23" fillId="2" borderId="35" xfId="2" applyNumberFormat="1" applyFont="1" applyFill="1" applyBorder="1" applyAlignment="1" applyProtection="1">
      <alignment horizontal="center"/>
      <protection locked="0"/>
    </xf>
    <xf numFmtId="4" fontId="23" fillId="2" borderId="36" xfId="2" applyNumberFormat="1" applyFont="1" applyFill="1" applyBorder="1" applyAlignment="1" applyProtection="1">
      <alignment horizontal="center"/>
      <protection locked="0"/>
    </xf>
    <xf numFmtId="4" fontId="23" fillId="0" borderId="31" xfId="2" applyNumberFormat="1" applyFont="1" applyFill="1" applyBorder="1" applyAlignment="1" applyProtection="1">
      <alignment horizontal="center"/>
      <protection locked="0"/>
    </xf>
    <xf numFmtId="4" fontId="23" fillId="0" borderId="32" xfId="2" applyNumberFormat="1" applyFont="1" applyFill="1" applyBorder="1" applyAlignment="1" applyProtection="1">
      <alignment horizontal="center"/>
      <protection locked="0"/>
    </xf>
    <xf numFmtId="164" fontId="23" fillId="2" borderId="31" xfId="2" applyNumberFormat="1" applyFont="1" applyFill="1" applyBorder="1" applyAlignment="1" applyProtection="1">
      <alignment horizontal="center"/>
    </xf>
    <xf numFmtId="164" fontId="23" fillId="2" borderId="32" xfId="2" applyNumberFormat="1" applyFont="1" applyFill="1" applyBorder="1" applyAlignment="1" applyProtection="1">
      <alignment horizontal="center"/>
    </xf>
    <xf numFmtId="164" fontId="23" fillId="0" borderId="33" xfId="2" applyNumberFormat="1" applyFont="1" applyFill="1" applyBorder="1" applyAlignment="1" applyProtection="1">
      <alignment horizontal="center"/>
    </xf>
    <xf numFmtId="164" fontId="23" fillId="0" borderId="34" xfId="2" applyNumberFormat="1" applyFont="1" applyFill="1" applyBorder="1" applyAlignment="1" applyProtection="1">
      <alignment horizontal="center"/>
    </xf>
    <xf numFmtId="164" fontId="23" fillId="0" borderId="32" xfId="2" applyNumberFormat="1" applyFont="1" applyFill="1" applyBorder="1" applyAlignment="1" applyProtection="1">
      <alignment horizontal="center"/>
    </xf>
    <xf numFmtId="164" fontId="11" fillId="2" borderId="35" xfId="2" applyNumberFormat="1" applyFont="1" applyFill="1" applyBorder="1" applyAlignment="1" applyProtection="1">
      <alignment horizontal="center"/>
    </xf>
    <xf numFmtId="164" fontId="11" fillId="2" borderId="36" xfId="2" applyNumberFormat="1" applyFont="1" applyFill="1" applyBorder="1" applyAlignment="1" applyProtection="1">
      <alignment horizontal="center"/>
    </xf>
    <xf numFmtId="164" fontId="11" fillId="0" borderId="33" xfId="2" applyNumberFormat="1" applyFont="1" applyBorder="1" applyAlignment="1" applyProtection="1">
      <alignment horizontal="center"/>
    </xf>
    <xf numFmtId="164" fontId="11" fillId="0" borderId="34" xfId="2" applyNumberFormat="1" applyFont="1" applyBorder="1" applyAlignment="1" applyProtection="1">
      <alignment horizontal="center"/>
    </xf>
    <xf numFmtId="164" fontId="23" fillId="2" borderId="35" xfId="2" applyNumberFormat="1" applyFont="1" applyFill="1" applyBorder="1" applyAlignment="1" applyProtection="1">
      <alignment horizontal="center"/>
    </xf>
    <xf numFmtId="164" fontId="23" fillId="2" borderId="36" xfId="2" applyNumberFormat="1" applyFont="1" applyFill="1" applyBorder="1" applyAlignment="1" applyProtection="1">
      <alignment horizontal="center"/>
    </xf>
    <xf numFmtId="164" fontId="23" fillId="0" borderId="33" xfId="2" applyNumberFormat="1" applyFont="1" applyBorder="1" applyAlignment="1" applyProtection="1">
      <alignment horizontal="center"/>
    </xf>
    <xf numFmtId="0" fontId="11" fillId="0" borderId="35" xfId="2" applyFont="1" applyBorder="1" applyAlignment="1" applyProtection="1"/>
    <xf numFmtId="2" fontId="12" fillId="0" borderId="36" xfId="2" quotePrefix="1" applyNumberFormat="1" applyFont="1" applyBorder="1" applyAlignment="1" applyProtection="1">
      <alignment horizontal="center"/>
    </xf>
    <xf numFmtId="164" fontId="12" fillId="0" borderId="33" xfId="2" applyNumberFormat="1" applyFont="1" applyBorder="1" applyAlignment="1" applyProtection="1">
      <alignment horizontal="center"/>
    </xf>
    <xf numFmtId="164" fontId="12" fillId="0" borderId="34" xfId="2" applyNumberFormat="1" applyFont="1" applyBorder="1" applyAlignment="1" applyProtection="1">
      <alignment horizontal="center"/>
    </xf>
    <xf numFmtId="164" fontId="17" fillId="0" borderId="47" xfId="2" applyNumberFormat="1" applyFont="1" applyBorder="1" applyAlignment="1" applyProtection="1">
      <alignment horizontal="center"/>
    </xf>
    <xf numFmtId="4" fontId="9" fillId="0" borderId="31" xfId="2" applyNumberFormat="1" applyFont="1" applyBorder="1" applyAlignment="1" applyProtection="1"/>
    <xf numFmtId="0" fontId="19" fillId="0" borderId="0" xfId="2" applyFont="1" applyBorder="1" applyAlignment="1" applyProtection="1">
      <alignment horizontal="right" vertical="center"/>
    </xf>
    <xf numFmtId="3" fontId="12" fillId="0" borderId="35" xfId="2" applyNumberFormat="1" applyFont="1" applyBorder="1" applyProtection="1"/>
    <xf numFmtId="164" fontId="12" fillId="0" borderId="36" xfId="2" applyNumberFormat="1" applyFont="1" applyBorder="1" applyProtection="1"/>
    <xf numFmtId="164" fontId="11" fillId="0" borderId="33" xfId="2" applyNumberFormat="1" applyFont="1" applyBorder="1" applyProtection="1"/>
    <xf numFmtId="164" fontId="12" fillId="0" borderId="34" xfId="2" applyNumberFormat="1" applyFont="1" applyBorder="1" applyProtection="1"/>
    <xf numFmtId="164" fontId="23" fillId="0" borderId="33" xfId="2" applyNumberFormat="1" applyFont="1" applyBorder="1" applyProtection="1"/>
    <xf numFmtId="164" fontId="23" fillId="0" borderId="32" xfId="2" applyNumberFormat="1" applyFont="1" applyBorder="1" applyProtection="1"/>
    <xf numFmtId="0" fontId="16" fillId="0" borderId="27" xfId="2" applyFont="1" applyFill="1" applyBorder="1" applyAlignment="1" applyProtection="1">
      <alignment horizontal="center"/>
    </xf>
    <xf numFmtId="4" fontId="11" fillId="0" borderId="8" xfId="2" applyNumberFormat="1" applyFont="1" applyFill="1" applyBorder="1" applyAlignment="1" applyProtection="1">
      <alignment horizontal="center"/>
    </xf>
    <xf numFmtId="4" fontId="11" fillId="0" borderId="3" xfId="2" applyNumberFormat="1" applyFont="1" applyFill="1" applyBorder="1" applyAlignment="1" applyProtection="1">
      <alignment horizontal="center"/>
    </xf>
    <xf numFmtId="164" fontId="20" fillId="0" borderId="3" xfId="2" applyNumberFormat="1" applyFont="1" applyFill="1" applyBorder="1" applyAlignment="1" applyProtection="1">
      <alignment horizontal="center"/>
    </xf>
    <xf numFmtId="164" fontId="20" fillId="0" borderId="11" xfId="2" applyNumberFormat="1" applyFont="1" applyFill="1" applyBorder="1" applyAlignment="1" applyProtection="1">
      <alignment horizontal="center"/>
    </xf>
    <xf numFmtId="4" fontId="23" fillId="0" borderId="3" xfId="2" applyNumberFormat="1" applyFont="1" applyFill="1" applyBorder="1" applyAlignment="1" applyProtection="1">
      <alignment horizontal="center"/>
    </xf>
    <xf numFmtId="4" fontId="23" fillId="0" borderId="8" xfId="2" applyNumberFormat="1" applyFont="1" applyFill="1" applyBorder="1" applyAlignment="1" applyProtection="1">
      <alignment horizontal="center"/>
    </xf>
    <xf numFmtId="164" fontId="23" fillId="0" borderId="56" xfId="2" applyNumberFormat="1" applyFont="1" applyFill="1" applyBorder="1" applyAlignment="1" applyProtection="1">
      <alignment horizontal="center"/>
    </xf>
    <xf numFmtId="164" fontId="25" fillId="2" borderId="57" xfId="2" applyNumberFormat="1" applyFont="1" applyFill="1" applyBorder="1" applyAlignment="1" applyProtection="1">
      <alignment horizontal="center"/>
    </xf>
    <xf numFmtId="164" fontId="20" fillId="0" borderId="8" xfId="2" applyNumberFormat="1" applyFont="1" applyFill="1" applyBorder="1" applyAlignment="1" applyProtection="1">
      <alignment horizontal="center"/>
    </xf>
    <xf numFmtId="0" fontId="11" fillId="0" borderId="36" xfId="2" applyFont="1" applyBorder="1" applyProtection="1"/>
    <xf numFmtId="164" fontId="20" fillId="0" borderId="32" xfId="2" applyNumberFormat="1" applyFont="1" applyFill="1" applyBorder="1" applyAlignment="1" applyProtection="1">
      <alignment horizontal="center"/>
    </xf>
    <xf numFmtId="164" fontId="20" fillId="0" borderId="58" xfId="2" applyNumberFormat="1" applyFont="1" applyFill="1" applyBorder="1" applyAlignment="1" applyProtection="1">
      <alignment horizontal="center"/>
    </xf>
    <xf numFmtId="0" fontId="11" fillId="0" borderId="36" xfId="2" applyFont="1" applyFill="1" applyBorder="1" applyProtection="1"/>
    <xf numFmtId="0" fontId="23" fillId="0" borderId="36" xfId="2" applyFont="1" applyFill="1" applyBorder="1" applyProtection="1"/>
    <xf numFmtId="164" fontId="22" fillId="0" borderId="36" xfId="2" applyNumberFormat="1" applyFont="1" applyFill="1" applyBorder="1" applyAlignment="1" applyProtection="1">
      <alignment horizontal="center"/>
    </xf>
    <xf numFmtId="164" fontId="23" fillId="0" borderId="58" xfId="2" applyNumberFormat="1" applyFont="1" applyFill="1" applyBorder="1" applyAlignment="1" applyProtection="1">
      <alignment horizontal="center"/>
    </xf>
    <xf numFmtId="164" fontId="25" fillId="2" borderId="59" xfId="2" applyNumberFormat="1" applyFont="1" applyFill="1" applyBorder="1" applyAlignment="1" applyProtection="1">
      <alignment horizontal="center"/>
    </xf>
    <xf numFmtId="0" fontId="17" fillId="0" borderId="46" xfId="2" applyFont="1" applyFill="1" applyBorder="1" applyAlignment="1" applyProtection="1">
      <alignment horizontal="center"/>
    </xf>
    <xf numFmtId="0" fontId="17" fillId="0" borderId="47" xfId="2" applyFont="1" applyFill="1" applyBorder="1" applyAlignment="1" applyProtection="1">
      <alignment horizontal="center"/>
    </xf>
    <xf numFmtId="0" fontId="9" fillId="0" borderId="31" xfId="2" applyFont="1" applyBorder="1" applyAlignment="1" applyProtection="1"/>
    <xf numFmtId="0" fontId="11" fillId="0" borderId="35" xfId="2" applyFont="1" applyBorder="1" applyProtection="1"/>
    <xf numFmtId="164" fontId="11" fillId="0" borderId="34" xfId="2" applyNumberFormat="1" applyFont="1" applyBorder="1" applyProtection="1"/>
    <xf numFmtId="164" fontId="12" fillId="2" borderId="60" xfId="2" applyNumberFormat="1" applyFont="1" applyFill="1" applyBorder="1" applyAlignment="1" applyProtection="1">
      <alignment horizontal="center"/>
    </xf>
    <xf numFmtId="164" fontId="12" fillId="2" borderId="15" xfId="2" applyNumberFormat="1" applyFont="1" applyFill="1" applyBorder="1" applyAlignment="1" applyProtection="1">
      <alignment horizontal="center"/>
    </xf>
    <xf numFmtId="0" fontId="12" fillId="0" borderId="32" xfId="2" applyFont="1" applyBorder="1" applyAlignment="1" applyProtection="1"/>
    <xf numFmtId="0" fontId="12" fillId="0" borderId="31" xfId="2" applyFont="1" applyBorder="1" applyProtection="1"/>
    <xf numFmtId="164" fontId="25" fillId="2" borderId="61" xfId="2" applyNumberFormat="1" applyFont="1" applyFill="1" applyBorder="1" applyAlignment="1" applyProtection="1">
      <alignment horizontal="center"/>
    </xf>
    <xf numFmtId="164" fontId="26" fillId="2" borderId="62" xfId="2" applyNumberFormat="1" applyFont="1" applyFill="1" applyBorder="1" applyAlignment="1" applyProtection="1">
      <alignment horizontal="center"/>
    </xf>
    <xf numFmtId="0" fontId="16" fillId="0" borderId="54" xfId="2" applyFont="1" applyFill="1" applyBorder="1" applyAlignment="1" applyProtection="1">
      <alignment horizontal="center"/>
    </xf>
    <xf numFmtId="0" fontId="16" fillId="0" borderId="16" xfId="2" applyFont="1" applyBorder="1" applyAlignment="1" applyProtection="1">
      <alignment horizontal="center"/>
    </xf>
    <xf numFmtId="0" fontId="17" fillId="0" borderId="66" xfId="2" applyFont="1" applyBorder="1" applyAlignment="1" applyProtection="1">
      <alignment horizontal="center"/>
    </xf>
    <xf numFmtId="0" fontId="17" fillId="0" borderId="16" xfId="2" applyFont="1" applyBorder="1" applyAlignment="1" applyProtection="1">
      <alignment horizontal="center"/>
    </xf>
    <xf numFmtId="0" fontId="17" fillId="0" borderId="37" xfId="2" applyFont="1" applyBorder="1" applyAlignment="1" applyProtection="1">
      <alignment horizontal="center"/>
    </xf>
    <xf numFmtId="0" fontId="17" fillId="0" borderId="38" xfId="2" applyFont="1" applyBorder="1" applyAlignment="1" applyProtection="1">
      <alignment horizontal="center"/>
    </xf>
    <xf numFmtId="164" fontId="17" fillId="0" borderId="38" xfId="2" applyNumberFormat="1" applyFont="1" applyBorder="1" applyAlignment="1" applyProtection="1">
      <alignment horizontal="center"/>
    </xf>
    <xf numFmtId="0" fontId="17" fillId="0" borderId="37" xfId="2" applyFont="1" applyFill="1" applyBorder="1" applyAlignment="1" applyProtection="1">
      <alignment horizontal="center"/>
    </xf>
    <xf numFmtId="0" fontId="17" fillId="0" borderId="16" xfId="2" applyFont="1" applyFill="1" applyBorder="1" applyAlignment="1" applyProtection="1">
      <alignment horizontal="center"/>
    </xf>
    <xf numFmtId="0" fontId="17" fillId="0" borderId="38" xfId="2" applyFont="1" applyFill="1" applyBorder="1" applyAlignment="1" applyProtection="1">
      <alignment horizontal="center"/>
    </xf>
    <xf numFmtId="0" fontId="16" fillId="0" borderId="38" xfId="2" applyFont="1" applyFill="1" applyBorder="1" applyAlignment="1" applyProtection="1">
      <alignment horizontal="center"/>
    </xf>
    <xf numFmtId="0" fontId="9" fillId="0" borderId="6" xfId="2" applyFont="1" applyBorder="1" applyProtection="1"/>
    <xf numFmtId="0" fontId="9" fillId="0" borderId="9" xfId="2" applyFont="1" applyBorder="1" applyProtection="1"/>
    <xf numFmtId="0" fontId="22" fillId="0" borderId="6" xfId="2" applyFont="1" applyBorder="1" applyProtection="1"/>
    <xf numFmtId="0" fontId="24" fillId="0" borderId="50" xfId="0" applyFont="1" applyBorder="1" applyAlignment="1" applyProtection="1"/>
    <xf numFmtId="0" fontId="24" fillId="0" borderId="43" xfId="0" applyFont="1" applyBorder="1" applyAlignment="1" applyProtection="1"/>
    <xf numFmtId="0" fontId="18" fillId="0" borderId="43" xfId="0" applyFont="1" applyBorder="1" applyAlignment="1" applyProtection="1">
      <alignment horizontal="left" vertical="top"/>
    </xf>
    <xf numFmtId="0" fontId="31" fillId="0" borderId="43" xfId="0" applyFont="1" applyBorder="1" applyAlignment="1" applyProtection="1">
      <alignment horizontal="left" vertical="top"/>
    </xf>
    <xf numFmtId="49" fontId="9" fillId="0" borderId="31" xfId="2" applyNumberFormat="1" applyFont="1" applyBorder="1" applyAlignment="1" applyProtection="1">
      <alignment vertical="center"/>
    </xf>
    <xf numFmtId="49" fontId="22" fillId="0" borderId="31" xfId="2" applyNumberFormat="1" applyFont="1" applyBorder="1" applyAlignment="1" applyProtection="1">
      <alignment vertical="center"/>
    </xf>
    <xf numFmtId="0" fontId="9" fillId="0" borderId="31" xfId="2" applyFont="1" applyBorder="1" applyAlignment="1" applyProtection="1">
      <alignment vertical="center"/>
    </xf>
    <xf numFmtId="0" fontId="22" fillId="0" borderId="31" xfId="2" applyFont="1" applyBorder="1" applyAlignment="1" applyProtection="1">
      <alignment vertical="center"/>
    </xf>
    <xf numFmtId="4" fontId="52" fillId="2" borderId="6" xfId="2" applyNumberFormat="1" applyFont="1" applyFill="1" applyBorder="1" applyAlignment="1" applyProtection="1">
      <alignment horizontal="center"/>
      <protection locked="0"/>
    </xf>
    <xf numFmtId="4" fontId="23" fillId="2" borderId="6" xfId="2" applyNumberFormat="1" applyFont="1" applyFill="1" applyBorder="1" applyAlignment="1" applyProtection="1">
      <alignment horizontal="center"/>
      <protection locked="0"/>
    </xf>
    <xf numFmtId="164" fontId="12" fillId="0" borderId="9" xfId="2" applyNumberFormat="1" applyFont="1" applyBorder="1" applyProtection="1">
      <protection locked="0"/>
    </xf>
    <xf numFmtId="164" fontId="12" fillId="0" borderId="10" xfId="2" applyNumberFormat="1" applyFont="1" applyBorder="1" applyProtection="1">
      <protection locked="0"/>
    </xf>
    <xf numFmtId="164" fontId="12" fillId="0" borderId="10" xfId="2" applyNumberFormat="1" applyFont="1" applyBorder="1" applyAlignment="1" applyProtection="1">
      <alignment horizontal="center"/>
      <protection locked="0"/>
    </xf>
    <xf numFmtId="164" fontId="12" fillId="0" borderId="33" xfId="2" applyNumberFormat="1" applyFont="1" applyBorder="1" applyAlignment="1" applyProtection="1">
      <alignment horizontal="center"/>
      <protection locked="0"/>
    </xf>
    <xf numFmtId="164" fontId="12" fillId="0" borderId="34" xfId="2" applyNumberFormat="1" applyFont="1" applyBorder="1" applyAlignment="1" applyProtection="1">
      <alignment horizontal="center"/>
      <protection locked="0"/>
    </xf>
    <xf numFmtId="164" fontId="11" fillId="0" borderId="33" xfId="2" applyNumberFormat="1" applyFont="1" applyBorder="1" applyProtection="1">
      <protection locked="0"/>
    </xf>
    <xf numFmtId="164" fontId="12" fillId="0" borderId="34" xfId="2" applyNumberFormat="1" applyFont="1" applyBorder="1" applyProtection="1">
      <protection locked="0"/>
    </xf>
    <xf numFmtId="164" fontId="11" fillId="0" borderId="10" xfId="2" applyNumberFormat="1" applyFont="1" applyBorder="1" applyProtection="1">
      <protection locked="0"/>
    </xf>
    <xf numFmtId="164" fontId="11" fillId="0" borderId="34" xfId="2" applyNumberFormat="1" applyFont="1" applyBorder="1" applyProtection="1">
      <protection locked="0"/>
    </xf>
    <xf numFmtId="0" fontId="9" fillId="0" borderId="6" xfId="2" applyFont="1" applyBorder="1" applyAlignment="1" applyProtection="1">
      <alignment horizontal="left" vertical="top"/>
      <protection locked="0"/>
    </xf>
    <xf numFmtId="0" fontId="9" fillId="0" borderId="7" xfId="2" applyFont="1" applyBorder="1" applyAlignment="1" applyProtection="1">
      <alignment horizontal="left" vertical="top"/>
      <protection locked="0"/>
    </xf>
    <xf numFmtId="0" fontId="9" fillId="0" borderId="35" xfId="2" applyFont="1" applyBorder="1" applyAlignment="1" applyProtection="1">
      <alignment horizontal="left" vertical="top"/>
      <protection locked="0"/>
    </xf>
    <xf numFmtId="2" fontId="23" fillId="0" borderId="36" xfId="2" applyNumberFormat="1" applyFont="1" applyBorder="1" applyAlignment="1" applyProtection="1">
      <alignment horizontal="center"/>
      <protection locked="0"/>
    </xf>
    <xf numFmtId="3" fontId="22" fillId="0" borderId="35" xfId="2" applyNumberFormat="1" applyFont="1" applyBorder="1" applyProtection="1">
      <protection locked="0"/>
    </xf>
    <xf numFmtId="0" fontId="23" fillId="0" borderId="7" xfId="2" applyFont="1" applyBorder="1" applyProtection="1">
      <protection locked="0"/>
    </xf>
    <xf numFmtId="164" fontId="23" fillId="0" borderId="36" xfId="2" applyNumberFormat="1" applyFont="1" applyBorder="1" applyProtection="1">
      <protection locked="0"/>
    </xf>
    <xf numFmtId="0" fontId="23" fillId="0" borderId="35" xfId="2" applyFont="1" applyBorder="1" applyProtection="1">
      <protection locked="0"/>
    </xf>
    <xf numFmtId="0" fontId="23" fillId="0" borderId="36" xfId="2" applyFont="1" applyBorder="1" applyProtection="1">
      <protection locked="0"/>
    </xf>
    <xf numFmtId="0" fontId="22" fillId="0" borderId="6" xfId="2" applyFont="1" applyBorder="1" applyAlignment="1" applyProtection="1">
      <alignment horizontal="left" vertical="top"/>
      <protection locked="0"/>
    </xf>
    <xf numFmtId="0" fontId="22" fillId="0" borderId="7" xfId="2" applyFont="1" applyBorder="1" applyAlignment="1" applyProtection="1">
      <alignment horizontal="left" vertical="top"/>
      <protection locked="0"/>
    </xf>
    <xf numFmtId="0" fontId="22" fillId="0" borderId="35" xfId="2" applyFont="1" applyBorder="1" applyAlignment="1" applyProtection="1">
      <alignment horizontal="left" vertical="top"/>
      <protection locked="0"/>
    </xf>
    <xf numFmtId="164" fontId="23" fillId="0" borderId="36" xfId="2" applyNumberFormat="1" applyFont="1" applyBorder="1" applyAlignment="1" applyProtection="1">
      <alignment horizontal="center"/>
      <protection locked="0"/>
    </xf>
    <xf numFmtId="164" fontId="23" fillId="0" borderId="35" xfId="2" applyNumberFormat="1" applyFont="1" applyBorder="1" applyProtection="1">
      <protection locked="0"/>
    </xf>
    <xf numFmtId="164" fontId="23" fillId="0" borderId="7" xfId="2" applyNumberFormat="1" applyFont="1" applyBorder="1" applyProtection="1">
      <protection locked="0"/>
    </xf>
    <xf numFmtId="164" fontId="23" fillId="0" borderId="9" xfId="2" applyNumberFormat="1" applyFont="1" applyBorder="1" applyProtection="1">
      <protection locked="0"/>
    </xf>
    <xf numFmtId="164" fontId="23" fillId="0" borderId="10" xfId="2" applyNumberFormat="1" applyFont="1" applyBorder="1" applyProtection="1">
      <protection locked="0"/>
    </xf>
    <xf numFmtId="164" fontId="23" fillId="0" borderId="10" xfId="2" applyNumberFormat="1" applyFont="1" applyBorder="1" applyAlignment="1" applyProtection="1">
      <alignment horizontal="center"/>
      <protection locked="0"/>
    </xf>
    <xf numFmtId="164" fontId="23" fillId="0" borderId="33" xfId="2" applyNumberFormat="1" applyFont="1" applyBorder="1" applyAlignment="1" applyProtection="1">
      <alignment horizontal="center"/>
      <protection locked="0"/>
    </xf>
    <xf numFmtId="164" fontId="23" fillId="0" borderId="34" xfId="2" applyNumberFormat="1" applyFont="1" applyBorder="1" applyAlignment="1" applyProtection="1">
      <alignment horizontal="center"/>
      <protection locked="0"/>
    </xf>
    <xf numFmtId="164" fontId="23" fillId="0" borderId="33" xfId="2" applyNumberFormat="1" applyFont="1" applyBorder="1" applyProtection="1">
      <protection locked="0"/>
    </xf>
    <xf numFmtId="164" fontId="23" fillId="0" borderId="34" xfId="2" applyNumberFormat="1" applyFont="1" applyBorder="1" applyProtection="1">
      <protection locked="0"/>
    </xf>
    <xf numFmtId="164" fontId="12" fillId="2" borderId="30" xfId="2" applyNumberFormat="1" applyFont="1" applyFill="1" applyBorder="1" applyAlignment="1" applyProtection="1">
      <alignment horizontal="center"/>
    </xf>
    <xf numFmtId="0" fontId="16" fillId="0" borderId="50" xfId="2" applyFont="1" applyFill="1" applyBorder="1" applyAlignment="1" applyProtection="1">
      <alignment horizontal="center"/>
    </xf>
    <xf numFmtId="0" fontId="16" fillId="0" borderId="30" xfId="2" applyFont="1" applyFill="1" applyBorder="1" applyAlignment="1" applyProtection="1">
      <alignment horizontal="center"/>
    </xf>
    <xf numFmtId="164" fontId="20" fillId="2" borderId="2" xfId="2" applyNumberFormat="1" applyFont="1" applyFill="1" applyBorder="1" applyAlignment="1" applyProtection="1">
      <alignment horizontal="center"/>
    </xf>
    <xf numFmtId="164" fontId="20" fillId="2" borderId="55" xfId="2" applyNumberFormat="1" applyFont="1" applyFill="1" applyBorder="1" applyAlignment="1" applyProtection="1">
      <alignment horizontal="center"/>
    </xf>
    <xf numFmtId="164" fontId="20" fillId="2" borderId="55" xfId="2" applyNumberFormat="1" applyFont="1" applyFill="1" applyBorder="1" applyAlignment="1" applyProtection="1">
      <alignment horizontal="center" vertical="center"/>
    </xf>
    <xf numFmtId="164" fontId="20" fillId="2" borderId="17" xfId="2" applyNumberFormat="1" applyFont="1" applyFill="1" applyBorder="1" applyAlignment="1" applyProtection="1">
      <alignment horizontal="center"/>
    </xf>
    <xf numFmtId="164" fontId="20" fillId="2" borderId="52" xfId="2" applyNumberFormat="1" applyFont="1" applyFill="1" applyBorder="1" applyAlignment="1" applyProtection="1">
      <alignment horizontal="center"/>
    </xf>
    <xf numFmtId="0" fontId="19" fillId="3" borderId="0" xfId="2" applyFont="1" applyFill="1" applyBorder="1" applyAlignment="1" applyProtection="1">
      <alignment horizontal="right" vertical="center"/>
    </xf>
    <xf numFmtId="0" fontId="18" fillId="0" borderId="69" xfId="2" applyFont="1" applyBorder="1" applyProtection="1"/>
    <xf numFmtId="0" fontId="10" fillId="0" borderId="69" xfId="2" applyFont="1" applyBorder="1" applyProtection="1"/>
    <xf numFmtId="0" fontId="12" fillId="0" borderId="69" xfId="2" applyFont="1" applyFill="1" applyBorder="1" applyProtection="1"/>
    <xf numFmtId="164" fontId="12" fillId="0" borderId="70" xfId="2" applyNumberFormat="1" applyFont="1" applyFill="1" applyBorder="1" applyProtection="1"/>
    <xf numFmtId="0" fontId="19" fillId="0" borderId="69" xfId="2" applyFont="1" applyBorder="1" applyAlignment="1" applyProtection="1">
      <alignment horizontal="right"/>
    </xf>
    <xf numFmtId="164" fontId="20" fillId="2" borderId="71" xfId="2" applyNumberFormat="1" applyFont="1" applyFill="1" applyBorder="1" applyAlignment="1" applyProtection="1">
      <alignment horizontal="center"/>
    </xf>
    <xf numFmtId="0" fontId="19" fillId="0" borderId="70" xfId="2" applyFont="1" applyBorder="1" applyAlignment="1" applyProtection="1">
      <alignment horizontal="left"/>
    </xf>
    <xf numFmtId="4" fontId="9" fillId="0" borderId="70" xfId="2" applyNumberFormat="1" applyFont="1" applyBorder="1" applyAlignment="1" applyProtection="1"/>
    <xf numFmtId="0" fontId="19" fillId="0" borderId="69" xfId="2" applyFont="1" applyBorder="1" applyAlignment="1" applyProtection="1">
      <alignment horizontal="right" vertical="center"/>
    </xf>
    <xf numFmtId="0" fontId="9" fillId="0" borderId="70" xfId="2" applyFont="1" applyBorder="1" applyAlignment="1" applyProtection="1"/>
    <xf numFmtId="0" fontId="23" fillId="2" borderId="5" xfId="2" applyFont="1" applyFill="1" applyBorder="1" applyAlignment="1" applyProtection="1">
      <alignment horizontal="center" vertical="center"/>
    </xf>
    <xf numFmtId="0" fontId="52" fillId="2" borderId="5" xfId="2" applyFont="1" applyFill="1" applyBorder="1" applyAlignment="1" applyProtection="1">
      <alignment horizontal="center" vertical="center"/>
    </xf>
    <xf numFmtId="0" fontId="52" fillId="0" borderId="5" xfId="2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3" fillId="0" borderId="5" xfId="2" applyFont="1" applyBorder="1" applyAlignment="1" applyProtection="1">
      <alignment horizontal="center" vertical="center"/>
    </xf>
    <xf numFmtId="0" fontId="1" fillId="0" borderId="0" xfId="0" quotePrefix="1" applyFont="1"/>
    <xf numFmtId="0" fontId="24" fillId="0" borderId="81" xfId="0" applyFont="1" applyBorder="1" applyAlignment="1">
      <alignment horizontal="center"/>
    </xf>
    <xf numFmtId="0" fontId="24" fillId="0" borderId="79" xfId="0" applyFont="1" applyBorder="1" applyAlignment="1">
      <alignment horizontal="center"/>
    </xf>
    <xf numFmtId="0" fontId="18" fillId="0" borderId="72" xfId="0" applyFont="1" applyBorder="1" applyAlignment="1">
      <alignment vertical="top"/>
    </xf>
    <xf numFmtId="0" fontId="18" fillId="0" borderId="83" xfId="0" applyFont="1" applyBorder="1" applyAlignment="1">
      <alignment vertical="center"/>
    </xf>
    <xf numFmtId="0" fontId="0" fillId="0" borderId="77" xfId="0" applyBorder="1"/>
    <xf numFmtId="0" fontId="24" fillId="0" borderId="78" xfId="0" applyFont="1" applyBorder="1" applyAlignment="1">
      <alignment horizontal="center"/>
    </xf>
    <xf numFmtId="0" fontId="24" fillId="0" borderId="75" xfId="0" quotePrefix="1" applyFont="1" applyBorder="1" applyAlignment="1">
      <alignment horizontal="center" vertical="center"/>
    </xf>
    <xf numFmtId="0" fontId="24" fillId="0" borderId="76" xfId="0" applyFont="1" applyBorder="1" applyAlignment="1">
      <alignment vertical="center"/>
    </xf>
    <xf numFmtId="164" fontId="23" fillId="0" borderId="0" xfId="2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right"/>
    </xf>
    <xf numFmtId="0" fontId="24" fillId="0" borderId="75" xfId="0" applyFont="1" applyBorder="1" applyAlignment="1">
      <alignment horizontal="center"/>
    </xf>
    <xf numFmtId="0" fontId="24" fillId="0" borderId="79" xfId="0" quotePrefix="1" applyFont="1" applyBorder="1" applyAlignment="1">
      <alignment horizontal="left"/>
    </xf>
    <xf numFmtId="0" fontId="24" fillId="0" borderId="73" xfId="0" quotePrefix="1" applyFont="1" applyBorder="1" applyAlignment="1">
      <alignment horizontal="left"/>
    </xf>
    <xf numFmtId="0" fontId="24" fillId="0" borderId="81" xfId="0" applyFont="1" applyBorder="1" applyAlignment="1">
      <alignment vertical="top"/>
    </xf>
    <xf numFmtId="0" fontId="13" fillId="0" borderId="0" xfId="2" applyFont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0" fontId="13" fillId="0" borderId="14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center" vertical="center"/>
    </xf>
    <xf numFmtId="0" fontId="24" fillId="0" borderId="81" xfId="0" applyFont="1" applyBorder="1" applyAlignment="1">
      <alignment horizontal="left" vertical="top"/>
    </xf>
    <xf numFmtId="0" fontId="24" fillId="0" borderId="75" xfId="0" applyFont="1" applyBorder="1" applyAlignment="1">
      <alignment horizontal="left" vertical="top"/>
    </xf>
    <xf numFmtId="44" fontId="18" fillId="0" borderId="72" xfId="5" applyFont="1" applyBorder="1" applyAlignment="1">
      <alignment vertical="center"/>
    </xf>
    <xf numFmtId="44" fontId="18" fillId="0" borderId="72" xfId="5" applyFont="1" applyBorder="1" applyAlignment="1">
      <alignment vertical="top"/>
    </xf>
    <xf numFmtId="0" fontId="18" fillId="4" borderId="83" xfId="0" applyFont="1" applyFill="1" applyBorder="1" applyAlignment="1">
      <alignment vertical="top"/>
    </xf>
    <xf numFmtId="44" fontId="18" fillId="4" borderId="72" xfId="5" applyFont="1" applyFill="1" applyBorder="1" applyAlignment="1">
      <alignment vertical="top"/>
    </xf>
    <xf numFmtId="44" fontId="18" fillId="4" borderId="72" xfId="5" applyFont="1" applyFill="1" applyBorder="1" applyAlignment="1">
      <alignment vertical="center"/>
    </xf>
    <xf numFmtId="44" fontId="18" fillId="4" borderId="72" xfId="5" applyFont="1" applyFill="1" applyBorder="1" applyAlignment="1"/>
    <xf numFmtId="0" fontId="24" fillId="0" borderId="72" xfId="0" applyFont="1" applyBorder="1" applyAlignment="1">
      <alignment horizontal="center" vertical="center"/>
    </xf>
    <xf numFmtId="0" fontId="24" fillId="0" borderId="72" xfId="0" quotePrefix="1" applyFont="1" applyBorder="1" applyAlignment="1">
      <alignment horizontal="left"/>
    </xf>
    <xf numFmtId="0" fontId="24" fillId="0" borderId="72" xfId="0" applyFont="1" applyBorder="1" applyAlignment="1">
      <alignment vertical="top"/>
    </xf>
    <xf numFmtId="0" fontId="0" fillId="0" borderId="73" xfId="0" applyBorder="1"/>
    <xf numFmtId="0" fontId="24" fillId="0" borderId="79" xfId="0" applyFont="1" applyBorder="1" applyAlignment="1">
      <alignment horizontal="center" vertical="top"/>
    </xf>
    <xf numFmtId="0" fontId="24" fillId="0" borderId="79" xfId="0" applyFont="1" applyBorder="1" applyAlignment="1">
      <alignment horizontal="center" vertical="center"/>
    </xf>
    <xf numFmtId="44" fontId="18" fillId="0" borderId="81" xfId="5" applyFont="1" applyBorder="1" applyAlignment="1">
      <alignment vertical="center"/>
    </xf>
    <xf numFmtId="44" fontId="18" fillId="0" borderId="72" xfId="0" applyNumberFormat="1" applyFont="1" applyBorder="1" applyAlignment="1">
      <alignment vertical="top"/>
    </xf>
    <xf numFmtId="0" fontId="18" fillId="4" borderId="81" xfId="0" applyFont="1" applyFill="1" applyBorder="1" applyAlignment="1">
      <alignment vertical="top"/>
    </xf>
    <xf numFmtId="0" fontId="18" fillId="4" borderId="72" xfId="0" applyFont="1" applyFill="1" applyBorder="1" applyAlignment="1">
      <alignment vertical="top"/>
    </xf>
    <xf numFmtId="0" fontId="24" fillId="4" borderId="72" xfId="0" quotePrefix="1" applyFont="1" applyFill="1" applyBorder="1" applyAlignment="1">
      <alignment vertical="top"/>
    </xf>
    <xf numFmtId="44" fontId="18" fillId="0" borderId="72" xfId="5" applyFont="1" applyBorder="1" applyAlignment="1">
      <alignment horizontal="center" vertical="center"/>
    </xf>
    <xf numFmtId="0" fontId="18" fillId="0" borderId="0" xfId="0" applyFont="1"/>
    <xf numFmtId="0" fontId="24" fillId="0" borderId="82" xfId="0" quotePrefix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82" xfId="0" applyFont="1" applyBorder="1" applyAlignment="1">
      <alignment horizontal="left" vertical="center"/>
    </xf>
    <xf numFmtId="0" fontId="9" fillId="0" borderId="14" xfId="2" applyFont="1" applyBorder="1" applyAlignment="1" applyProtection="1">
      <alignment horizontal="center"/>
    </xf>
    <xf numFmtId="0" fontId="35" fillId="0" borderId="0" xfId="2" applyFont="1" applyFill="1" applyBorder="1" applyAlignment="1" applyProtection="1"/>
    <xf numFmtId="0" fontId="35" fillId="0" borderId="0" xfId="2" applyFont="1" applyFill="1" applyAlignment="1" applyProtection="1">
      <alignment vertical="center"/>
    </xf>
    <xf numFmtId="0" fontId="35" fillId="0" borderId="0" xfId="2" applyFont="1" applyFill="1" applyAlignment="1" applyProtection="1">
      <alignment vertical="top"/>
    </xf>
    <xf numFmtId="0" fontId="11" fillId="0" borderId="0" xfId="2" applyFont="1" applyAlignment="1" applyProtection="1">
      <alignment vertical="center"/>
    </xf>
    <xf numFmtId="165" fontId="52" fillId="2" borderId="0" xfId="2" applyNumberFormat="1" applyFont="1" applyFill="1" applyBorder="1" applyAlignment="1" applyProtection="1">
      <alignment horizontal="center" vertical="center"/>
    </xf>
    <xf numFmtId="166" fontId="52" fillId="2" borderId="0" xfId="2" quotePrefix="1" applyNumberFormat="1" applyFont="1" applyFill="1" applyBorder="1" applyAlignment="1" applyProtection="1">
      <alignment horizontal="center" vertical="center"/>
    </xf>
    <xf numFmtId="0" fontId="52" fillId="2" borderId="0" xfId="2" applyFont="1" applyFill="1" applyBorder="1" applyAlignment="1" applyProtection="1">
      <alignment vertical="center"/>
    </xf>
    <xf numFmtId="2" fontId="11" fillId="2" borderId="0" xfId="2" applyNumberFormat="1" applyFont="1" applyFill="1" applyBorder="1" applyAlignment="1" applyProtection="1">
      <alignment horizontal="center" vertical="center"/>
    </xf>
    <xf numFmtId="2" fontId="52" fillId="2" borderId="0" xfId="2" applyNumberFormat="1" applyFont="1" applyFill="1" applyBorder="1" applyAlignment="1" applyProtection="1">
      <alignment horizontal="center" vertical="center"/>
    </xf>
    <xf numFmtId="165" fontId="52" fillId="0" borderId="0" xfId="2" applyNumberFormat="1" applyFont="1" applyBorder="1" applyAlignment="1" applyProtection="1">
      <alignment horizontal="center" vertical="center"/>
    </xf>
    <xf numFmtId="166" fontId="52" fillId="0" borderId="0" xfId="2" quotePrefix="1" applyNumberFormat="1" applyFont="1" applyBorder="1" applyAlignment="1" applyProtection="1">
      <alignment horizontal="center" vertical="center"/>
    </xf>
    <xf numFmtId="165" fontId="52" fillId="3" borderId="0" xfId="2" applyNumberFormat="1" applyFont="1" applyFill="1" applyBorder="1" applyAlignment="1" applyProtection="1">
      <alignment horizontal="center" vertical="center"/>
    </xf>
    <xf numFmtId="2" fontId="11" fillId="0" borderId="0" xfId="2" applyNumberFormat="1" applyFont="1" applyBorder="1" applyAlignment="1" applyProtection="1">
      <alignment horizontal="center" vertical="center"/>
    </xf>
    <xf numFmtId="2" fontId="52" fillId="0" borderId="0" xfId="2" applyNumberFormat="1" applyFont="1" applyBorder="1" applyAlignment="1" applyProtection="1">
      <alignment horizontal="center" vertical="center"/>
    </xf>
    <xf numFmtId="0" fontId="33" fillId="0" borderId="0" xfId="2" applyFont="1" applyAlignment="1" applyProtection="1">
      <alignment vertical="center"/>
    </xf>
    <xf numFmtId="0" fontId="33" fillId="2" borderId="0" xfId="2" applyFont="1" applyFill="1" applyBorder="1" applyAlignment="1" applyProtection="1">
      <alignment vertical="center"/>
    </xf>
    <xf numFmtId="2" fontId="23" fillId="2" borderId="0" xfId="2" applyNumberFormat="1" applyFont="1" applyFill="1" applyBorder="1" applyAlignment="1" applyProtection="1">
      <alignment horizontal="center" vertical="center"/>
    </xf>
    <xf numFmtId="165" fontId="23" fillId="2" borderId="0" xfId="2" applyNumberFormat="1" applyFont="1" applyFill="1" applyBorder="1" applyAlignment="1" applyProtection="1">
      <alignment horizontal="center" vertical="center"/>
    </xf>
    <xf numFmtId="166" fontId="23" fillId="2" borderId="0" xfId="2" quotePrefix="1" applyNumberFormat="1" applyFont="1" applyFill="1" applyBorder="1" applyAlignment="1" applyProtection="1">
      <alignment horizontal="center" vertical="center"/>
    </xf>
    <xf numFmtId="165" fontId="23" fillId="0" borderId="0" xfId="2" applyNumberFormat="1" applyFont="1" applyBorder="1" applyAlignment="1" applyProtection="1">
      <alignment horizontal="center" vertical="center"/>
    </xf>
    <xf numFmtId="166" fontId="23" fillId="0" borderId="0" xfId="2" quotePrefix="1" applyNumberFormat="1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center" vertical="center"/>
    </xf>
    <xf numFmtId="165" fontId="11" fillId="0" borderId="0" xfId="2" applyNumberFormat="1" applyFont="1" applyFill="1" applyBorder="1" applyAlignment="1" applyProtection="1">
      <alignment horizontal="center" vertical="center"/>
    </xf>
    <xf numFmtId="0" fontId="11" fillId="0" borderId="0" xfId="2" applyFont="1" applyFill="1" applyAlignment="1" applyProtection="1">
      <alignment vertical="center"/>
    </xf>
    <xf numFmtId="165" fontId="52" fillId="0" borderId="0" xfId="2" applyNumberFormat="1" applyFont="1" applyBorder="1" applyAlignment="1" applyProtection="1">
      <alignment vertical="center"/>
    </xf>
    <xf numFmtId="164" fontId="11" fillId="0" borderId="0" xfId="2" applyNumberFormat="1" applyFont="1" applyFill="1" applyAlignment="1" applyProtection="1">
      <alignment vertical="center"/>
    </xf>
    <xf numFmtId="165" fontId="11" fillId="0" borderId="0" xfId="2" applyNumberFormat="1" applyFont="1" applyBorder="1" applyAlignment="1" applyProtection="1">
      <alignment vertical="center"/>
    </xf>
    <xf numFmtId="10" fontId="23" fillId="0" borderId="0" xfId="2" applyNumberFormat="1" applyFont="1" applyBorder="1" applyAlignment="1" applyProtection="1">
      <alignment horizontal="center" vertical="center"/>
    </xf>
    <xf numFmtId="164" fontId="52" fillId="0" borderId="0" xfId="2" applyNumberFormat="1" applyFont="1" applyBorder="1" applyAlignment="1" applyProtection="1">
      <alignment horizontal="right" vertical="center"/>
    </xf>
    <xf numFmtId="1" fontId="52" fillId="0" borderId="0" xfId="2" applyNumberFormat="1" applyFont="1" applyFill="1" applyBorder="1" applyAlignment="1" applyProtection="1">
      <alignment horizontal="center" vertical="center"/>
    </xf>
    <xf numFmtId="1" fontId="52" fillId="0" borderId="0" xfId="2" applyNumberFormat="1" applyFont="1" applyBorder="1" applyAlignment="1" applyProtection="1">
      <alignment horizontal="center" vertical="center"/>
    </xf>
    <xf numFmtId="2" fontId="23" fillId="0" borderId="0" xfId="2" applyNumberFormat="1" applyFont="1" applyBorder="1" applyAlignment="1" applyProtection="1">
      <alignment horizontal="center" vertical="center"/>
    </xf>
    <xf numFmtId="1" fontId="23" fillId="0" borderId="0" xfId="2" applyNumberFormat="1" applyFont="1" applyFill="1" applyBorder="1" applyAlignment="1" applyProtection="1">
      <alignment horizontal="center" vertical="center"/>
    </xf>
    <xf numFmtId="1" fontId="23" fillId="0" borderId="0" xfId="2" applyNumberFormat="1" applyFont="1" applyBorder="1" applyAlignment="1" applyProtection="1">
      <alignment horizontal="center" vertical="center"/>
    </xf>
    <xf numFmtId="0" fontId="50" fillId="0" borderId="0" xfId="2" applyFont="1" applyBorder="1" applyAlignment="1" applyProtection="1">
      <alignment vertical="center"/>
    </xf>
    <xf numFmtId="3" fontId="52" fillId="0" borderId="0" xfId="2" applyNumberFormat="1" applyFont="1" applyBorder="1" applyAlignment="1" applyProtection="1">
      <alignment horizontal="center" vertical="center"/>
    </xf>
    <xf numFmtId="0" fontId="23" fillId="0" borderId="0" xfId="2" applyFont="1" applyFill="1" applyAlignment="1" applyProtection="1">
      <alignment vertical="center"/>
    </xf>
    <xf numFmtId="0" fontId="23" fillId="0" borderId="0" xfId="2" applyFont="1" applyAlignment="1" applyProtection="1">
      <alignment vertical="center"/>
    </xf>
    <xf numFmtId="3" fontId="23" fillId="0" borderId="0" xfId="2" applyNumberFormat="1" applyFont="1" applyBorder="1" applyAlignment="1" applyProtection="1">
      <alignment horizontal="center" vertical="center"/>
    </xf>
    <xf numFmtId="0" fontId="33" fillId="0" borderId="0" xfId="2" applyFont="1" applyFill="1" applyAlignment="1" applyProtection="1">
      <alignment vertical="center"/>
    </xf>
    <xf numFmtId="0" fontId="23" fillId="0" borderId="0" xfId="2" applyFont="1" applyBorder="1" applyAlignment="1" applyProtection="1">
      <alignment horizontal="right" vertical="center"/>
    </xf>
    <xf numFmtId="0" fontId="50" fillId="0" borderId="0" xfId="2" applyFont="1" applyFill="1" applyBorder="1" applyAlignment="1" applyProtection="1">
      <alignment horizontal="left" vertical="center"/>
    </xf>
    <xf numFmtId="0" fontId="22" fillId="0" borderId="0" xfId="2" applyFont="1" applyFill="1" applyBorder="1" applyAlignment="1" applyProtection="1">
      <alignment horizontal="left" vertical="center"/>
    </xf>
    <xf numFmtId="0" fontId="23" fillId="0" borderId="0" xfId="2" applyFont="1" applyFill="1" applyBorder="1" applyAlignment="1" applyProtection="1">
      <alignment horizontal="center" vertical="center"/>
    </xf>
    <xf numFmtId="164" fontId="52" fillId="0" borderId="0" xfId="2" applyNumberFormat="1" applyFont="1" applyFill="1" applyBorder="1" applyAlignment="1" applyProtection="1">
      <alignment vertical="center"/>
    </xf>
    <xf numFmtId="0" fontId="52" fillId="0" borderId="0" xfId="2" quotePrefix="1" applyFont="1" applyFill="1" applyBorder="1" applyAlignment="1" applyProtection="1">
      <alignment horizontal="right" vertical="center"/>
    </xf>
    <xf numFmtId="0" fontId="52" fillId="0" borderId="0" xfId="2" applyFont="1" applyFill="1" applyBorder="1" applyAlignment="1" applyProtection="1">
      <alignment horizontal="center" vertical="center"/>
    </xf>
    <xf numFmtId="0" fontId="23" fillId="0" borderId="0" xfId="2" quotePrefix="1" applyFont="1" applyFill="1" applyBorder="1" applyAlignment="1" applyProtection="1">
      <alignment horizontal="right" vertical="center"/>
    </xf>
    <xf numFmtId="0" fontId="24" fillId="0" borderId="0" xfId="2" applyFont="1" applyBorder="1" applyAlignment="1" applyProtection="1">
      <alignment vertical="center"/>
    </xf>
    <xf numFmtId="0" fontId="11" fillId="0" borderId="0" xfId="2" quotePrefix="1" applyFont="1" applyFill="1" applyBorder="1" applyAlignment="1" applyProtection="1">
      <alignment horizontal="right" vertical="center"/>
    </xf>
    <xf numFmtId="10" fontId="50" fillId="0" borderId="0" xfId="3" applyNumberFormat="1" applyFont="1" applyBorder="1" applyAlignment="1" applyProtection="1">
      <alignment horizontal="center" vertical="center"/>
    </xf>
    <xf numFmtId="10" fontId="22" fillId="0" borderId="0" xfId="3" applyNumberFormat="1" applyFont="1" applyBorder="1" applyAlignment="1" applyProtection="1">
      <alignment horizontal="center" vertical="center"/>
    </xf>
    <xf numFmtId="164" fontId="52" fillId="0" borderId="14" xfId="2" applyNumberFormat="1" applyFont="1" applyBorder="1" applyAlignment="1" applyProtection="1">
      <alignment horizontal="center" vertical="center"/>
    </xf>
    <xf numFmtId="0" fontId="10" fillId="0" borderId="18" xfId="2" applyFont="1" applyBorder="1" applyAlignment="1" applyProtection="1">
      <alignment vertical="center"/>
    </xf>
    <xf numFmtId="164" fontId="10" fillId="0" borderId="18" xfId="2" applyNumberFormat="1" applyFont="1" applyBorder="1" applyAlignment="1" applyProtection="1">
      <alignment vertical="center"/>
    </xf>
    <xf numFmtId="0" fontId="10" fillId="0" borderId="0" xfId="2" applyFont="1" applyFill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0" fillId="0" borderId="20" xfId="2" applyFont="1" applyBorder="1" applyAlignment="1" applyProtection="1">
      <alignment vertical="center"/>
    </xf>
    <xf numFmtId="164" fontId="10" fillId="0" borderId="20" xfId="2" applyNumberFormat="1" applyFont="1" applyBorder="1" applyAlignment="1" applyProtection="1">
      <alignment vertical="center"/>
    </xf>
    <xf numFmtId="0" fontId="10" fillId="0" borderId="19" xfId="2" applyFont="1" applyBorder="1" applyAlignment="1" applyProtection="1">
      <alignment vertical="center"/>
    </xf>
    <xf numFmtId="164" fontId="10" fillId="0" borderId="19" xfId="2" applyNumberFormat="1" applyFont="1" applyBorder="1" applyAlignment="1" applyProtection="1">
      <alignment vertical="center"/>
    </xf>
    <xf numFmtId="164" fontId="2" fillId="0" borderId="0" xfId="2" applyNumberFormat="1" applyFont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0" xfId="2" applyFont="1" applyBorder="1" applyProtection="1"/>
    <xf numFmtId="164" fontId="2" fillId="0" borderId="0" xfId="2" applyNumberFormat="1" applyFont="1" applyBorder="1" applyProtection="1"/>
    <xf numFmtId="0" fontId="2" fillId="0" borderId="0" xfId="2" applyFont="1" applyFill="1" applyProtection="1"/>
    <xf numFmtId="0" fontId="2" fillId="0" borderId="0" xfId="2" applyFont="1" applyProtection="1"/>
    <xf numFmtId="0" fontId="1" fillId="0" borderId="0" xfId="2" applyProtection="1"/>
    <xf numFmtId="0" fontId="24" fillId="0" borderId="84" xfId="0" applyFont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75" xfId="0" quotePrefix="1" applyFont="1" applyBorder="1" applyAlignment="1">
      <alignment horizontal="center" vertical="top"/>
    </xf>
    <xf numFmtId="0" fontId="24" fillId="0" borderId="82" xfId="0" quotePrefix="1" applyFont="1" applyBorder="1" applyAlignment="1">
      <alignment horizontal="center" vertical="top"/>
    </xf>
    <xf numFmtId="0" fontId="14" fillId="0" borderId="46" xfId="2" applyFont="1" applyBorder="1" applyAlignment="1" applyProtection="1">
      <alignment horizontal="left"/>
    </xf>
    <xf numFmtId="0" fontId="27" fillId="0" borderId="25" xfId="2" applyFont="1" applyBorder="1" applyAlignment="1" applyProtection="1">
      <alignment horizontal="left"/>
    </xf>
    <xf numFmtId="0" fontId="9" fillId="0" borderId="0" xfId="2" applyFont="1" applyBorder="1" applyAlignment="1" applyProtection="1">
      <alignment horizontal="right" vertical="center"/>
    </xf>
    <xf numFmtId="0" fontId="50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1" fillId="0" borderId="0" xfId="2" applyBorder="1" applyAlignment="1" applyProtection="1">
      <alignment horizontal="left" vertical="center"/>
    </xf>
    <xf numFmtId="0" fontId="11" fillId="0" borderId="0" xfId="2" applyFont="1" applyBorder="1" applyAlignment="1" applyProtection="1">
      <alignment vertical="center"/>
    </xf>
    <xf numFmtId="0" fontId="18" fillId="0" borderId="0" xfId="2" applyFont="1" applyBorder="1" applyAlignment="1" applyProtection="1">
      <alignment vertical="center"/>
    </xf>
    <xf numFmtId="0" fontId="1" fillId="0" borderId="0" xfId="2" applyBorder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vertical="center"/>
    </xf>
    <xf numFmtId="0" fontId="41" fillId="0" borderId="0" xfId="2" applyFont="1" applyBorder="1" applyAlignment="1" applyProtection="1">
      <alignment horizontal="right" vertical="center"/>
    </xf>
    <xf numFmtId="0" fontId="39" fillId="0" borderId="0" xfId="2" applyFont="1" applyBorder="1" applyAlignment="1" applyProtection="1">
      <alignment horizontal="right" vertical="center"/>
    </xf>
    <xf numFmtId="0" fontId="11" fillId="0" borderId="0" xfId="2" applyFont="1" applyFill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  <xf numFmtId="0" fontId="23" fillId="0" borderId="0" xfId="2" applyFont="1" applyBorder="1" applyAlignment="1" applyProtection="1">
      <alignment vertical="center"/>
    </xf>
    <xf numFmtId="0" fontId="52" fillId="0" borderId="0" xfId="2" applyFont="1" applyBorder="1" applyAlignment="1" applyProtection="1">
      <alignment vertical="center"/>
    </xf>
    <xf numFmtId="2" fontId="40" fillId="0" borderId="0" xfId="2" applyNumberFormat="1" applyFont="1" applyBorder="1" applyAlignment="1" applyProtection="1">
      <alignment horizontal="center" vertical="center"/>
    </xf>
    <xf numFmtId="0" fontId="41" fillId="0" borderId="0" xfId="2" applyFont="1" applyBorder="1" applyAlignment="1" applyProtection="1">
      <alignment vertical="center"/>
    </xf>
    <xf numFmtId="0" fontId="44" fillId="0" borderId="0" xfId="2" quotePrefix="1" applyFont="1" applyBorder="1" applyAlignment="1" applyProtection="1">
      <alignment horizontal="center" vertical="center"/>
    </xf>
    <xf numFmtId="164" fontId="23" fillId="0" borderId="0" xfId="2" quotePrefix="1" applyNumberFormat="1" applyFont="1" applyBorder="1" applyAlignment="1" applyProtection="1">
      <alignment horizontal="center" vertical="center"/>
    </xf>
    <xf numFmtId="164" fontId="23" fillId="0" borderId="0" xfId="2" applyNumberFormat="1" applyFont="1" applyBorder="1" applyAlignment="1" applyProtection="1">
      <alignment horizontal="center" vertical="center"/>
    </xf>
    <xf numFmtId="0" fontId="46" fillId="0" borderId="0" xfId="2" applyFont="1" applyAlignment="1" applyProtection="1">
      <alignment horizontal="center" vertical="center"/>
    </xf>
    <xf numFmtId="0" fontId="40" fillId="0" borderId="0" xfId="2" quotePrefix="1" applyFont="1" applyBorder="1" applyAlignment="1" applyProtection="1">
      <alignment horizontal="center" vertical="center"/>
    </xf>
    <xf numFmtId="164" fontId="11" fillId="0" borderId="0" xfId="2" quotePrefix="1" applyNumberFormat="1" applyFont="1" applyBorder="1" applyAlignment="1" applyProtection="1">
      <alignment horizontal="center" vertical="center"/>
    </xf>
    <xf numFmtId="164" fontId="11" fillId="0" borderId="0" xfId="2" applyNumberFormat="1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center"/>
    </xf>
    <xf numFmtId="0" fontId="23" fillId="0" borderId="0" xfId="2" applyFont="1" applyBorder="1" applyAlignment="1" applyProtection="1">
      <alignment horizontal="center" vertical="center"/>
    </xf>
    <xf numFmtId="0" fontId="1" fillId="0" borderId="0" xfId="2" applyBorder="1" applyAlignment="1" applyProtection="1">
      <alignment horizontal="center" vertical="center"/>
    </xf>
    <xf numFmtId="164" fontId="61" fillId="0" borderId="14" xfId="2" applyNumberFormat="1" applyFont="1" applyBorder="1" applyAlignment="1" applyProtection="1">
      <alignment vertical="center"/>
    </xf>
    <xf numFmtId="0" fontId="59" fillId="0" borderId="73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84" xfId="0" applyFont="1" applyBorder="1" applyAlignment="1">
      <alignment horizontal="center" vertical="center"/>
    </xf>
    <xf numFmtId="0" fontId="59" fillId="0" borderId="83" xfId="0" applyFont="1" applyBorder="1" applyAlignment="1">
      <alignment horizontal="center" vertical="center"/>
    </xf>
    <xf numFmtId="0" fontId="24" fillId="0" borderId="84" xfId="0" applyFont="1" applyBorder="1" applyAlignment="1">
      <alignment horizontal="left" vertical="center"/>
    </xf>
    <xf numFmtId="0" fontId="24" fillId="0" borderId="83" xfId="0" applyFont="1" applyBorder="1" applyAlignment="1">
      <alignment horizontal="left" vertical="center"/>
    </xf>
    <xf numFmtId="0" fontId="24" fillId="0" borderId="84" xfId="0" applyFont="1" applyBorder="1" applyAlignment="1">
      <alignment horizontal="left" vertical="center" indent="1"/>
    </xf>
    <xf numFmtId="0" fontId="24" fillId="0" borderId="83" xfId="0" applyFont="1" applyBorder="1" applyAlignment="1">
      <alignment horizontal="left" vertical="center" indent="1"/>
    </xf>
    <xf numFmtId="0" fontId="24" fillId="0" borderId="82" xfId="0" quotePrefix="1" applyFont="1" applyBorder="1" applyAlignment="1">
      <alignment horizontal="center" vertical="top"/>
    </xf>
    <xf numFmtId="0" fontId="24" fillId="0" borderId="84" xfId="0" quotePrefix="1" applyFont="1" applyBorder="1" applyAlignment="1">
      <alignment horizontal="center" vertical="top"/>
    </xf>
    <xf numFmtId="0" fontId="24" fillId="0" borderId="83" xfId="0" quotePrefix="1" applyFont="1" applyBorder="1" applyAlignment="1">
      <alignment horizontal="center" vertical="top"/>
    </xf>
    <xf numFmtId="0" fontId="59" fillId="0" borderId="82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top" wrapText="1"/>
    </xf>
    <xf numFmtId="0" fontId="24" fillId="0" borderId="80" xfId="0" applyFont="1" applyBorder="1" applyAlignment="1">
      <alignment horizontal="center" vertical="top"/>
    </xf>
    <xf numFmtId="0" fontId="24" fillId="0" borderId="81" xfId="0" applyFont="1" applyBorder="1" applyAlignment="1">
      <alignment horizontal="center" vertical="top"/>
    </xf>
    <xf numFmtId="0" fontId="24" fillId="0" borderId="2" xfId="0" applyFont="1" applyBorder="1" applyAlignment="1">
      <alignment horizontal="left" vertical="top" wrapText="1"/>
    </xf>
    <xf numFmtId="0" fontId="24" fillId="0" borderId="7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7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76" xfId="0" applyFont="1" applyBorder="1" applyAlignment="1">
      <alignment horizontal="left" vertical="top" wrapText="1"/>
    </xf>
    <xf numFmtId="0" fontId="24" fillId="0" borderId="73" xfId="0" quotePrefix="1" applyFont="1" applyBorder="1" applyAlignment="1">
      <alignment horizontal="center" vertical="top"/>
    </xf>
    <xf numFmtId="0" fontId="24" fillId="0" borderId="77" xfId="0" quotePrefix="1" applyFont="1" applyBorder="1" applyAlignment="1">
      <alignment horizontal="center" vertical="top"/>
    </xf>
    <xf numFmtId="0" fontId="24" fillId="0" borderId="75" xfId="0" quotePrefix="1" applyFont="1" applyBorder="1" applyAlignment="1">
      <alignment horizontal="center" vertical="top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74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77" xfId="0" applyBorder="1" applyAlignment="1">
      <alignment horizontal="center"/>
    </xf>
    <xf numFmtId="0" fontId="24" fillId="0" borderId="83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4" fillId="0" borderId="73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74" xfId="0" applyFont="1" applyBorder="1" applyAlignment="1">
      <alignment horizontal="center" vertical="top"/>
    </xf>
    <xf numFmtId="0" fontId="24" fillId="0" borderId="75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4" fillId="0" borderId="76" xfId="0" applyFont="1" applyBorder="1" applyAlignment="1">
      <alignment horizontal="center" vertical="top"/>
    </xf>
    <xf numFmtId="0" fontId="24" fillId="0" borderId="72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left" vertical="top" wrapText="1"/>
    </xf>
    <xf numFmtId="0" fontId="24" fillId="0" borderId="83" xfId="0" applyFont="1" applyBorder="1" applyAlignment="1">
      <alignment horizontal="left" vertical="top" wrapText="1"/>
    </xf>
    <xf numFmtId="0" fontId="24" fillId="0" borderId="84" xfId="0" applyFont="1" applyBorder="1" applyAlignment="1">
      <alignment horizontal="left" vertical="top"/>
    </xf>
    <xf numFmtId="0" fontId="24" fillId="0" borderId="83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center"/>
    </xf>
    <xf numFmtId="0" fontId="59" fillId="0" borderId="73" xfId="0" quotePrefix="1" applyFont="1" applyBorder="1" applyAlignment="1">
      <alignment horizontal="center" vertical="center"/>
    </xf>
    <xf numFmtId="0" fontId="59" fillId="0" borderId="2" xfId="0" quotePrefix="1" applyFont="1" applyBorder="1" applyAlignment="1">
      <alignment horizontal="center" vertical="center"/>
    </xf>
    <xf numFmtId="0" fontId="59" fillId="0" borderId="74" xfId="0" quotePrefix="1" applyFont="1" applyBorder="1" applyAlignment="1">
      <alignment horizontal="center" vertical="center"/>
    </xf>
    <xf numFmtId="0" fontId="59" fillId="0" borderId="82" xfId="0" quotePrefix="1" applyFont="1" applyBorder="1" applyAlignment="1">
      <alignment horizontal="center" vertical="center"/>
    </xf>
    <xf numFmtId="0" fontId="59" fillId="0" borderId="84" xfId="0" quotePrefix="1" applyFont="1" applyBorder="1" applyAlignment="1">
      <alignment horizontal="center" vertical="center"/>
    </xf>
    <xf numFmtId="0" fontId="59" fillId="0" borderId="83" xfId="0" quotePrefix="1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top"/>
    </xf>
    <xf numFmtId="0" fontId="24" fillId="0" borderId="84" xfId="0" applyFont="1" applyBorder="1" applyAlignment="1">
      <alignment horizontal="center" vertical="top"/>
    </xf>
    <xf numFmtId="0" fontId="24" fillId="0" borderId="83" xfId="0" applyFont="1" applyBorder="1" applyAlignment="1">
      <alignment horizontal="center" vertical="top"/>
    </xf>
    <xf numFmtId="44" fontId="18" fillId="0" borderId="2" xfId="5" applyFont="1" applyBorder="1" applyAlignment="1">
      <alignment horizontal="center" vertical="center"/>
    </xf>
    <xf numFmtId="0" fontId="24" fillId="4" borderId="82" xfId="0" applyFont="1" applyFill="1" applyBorder="1" applyAlignment="1">
      <alignment horizontal="left" vertical="center"/>
    </xf>
    <xf numFmtId="0" fontId="24" fillId="4" borderId="84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4" fillId="4" borderId="76" xfId="0" applyFont="1" applyFill="1" applyBorder="1" applyAlignment="1">
      <alignment horizontal="left" vertical="center"/>
    </xf>
    <xf numFmtId="44" fontId="18" fillId="0" borderId="84" xfId="0" applyNumberFormat="1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84" xfId="0" quotePrefix="1" applyFont="1" applyBorder="1" applyAlignment="1">
      <alignment horizontal="left" vertical="top"/>
    </xf>
    <xf numFmtId="0" fontId="22" fillId="0" borderId="36" xfId="2" applyFont="1" applyBorder="1" applyAlignment="1" applyProtection="1">
      <alignment horizontal="left" vertical="top" wrapText="1"/>
    </xf>
    <xf numFmtId="0" fontId="0" fillId="0" borderId="32" xfId="0" applyBorder="1" applyAlignment="1" applyProtection="1">
      <alignment horizontal="left" vertical="top" wrapText="1"/>
    </xf>
    <xf numFmtId="0" fontId="0" fillId="0" borderId="34" xfId="0" applyBorder="1" applyAlignment="1" applyProtection="1">
      <alignment horizontal="left" vertical="top" wrapText="1"/>
    </xf>
    <xf numFmtId="0" fontId="4" fillId="0" borderId="0" xfId="2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0" borderId="29" xfId="2" applyBorder="1" applyAlignment="1"/>
    <xf numFmtId="0" fontId="0" fillId="0" borderId="14" xfId="0" applyBorder="1" applyAlignment="1"/>
    <xf numFmtId="0" fontId="0" fillId="0" borderId="30" xfId="0" applyBorder="1" applyAlignment="1"/>
    <xf numFmtId="0" fontId="1" fillId="0" borderId="37" xfId="2" applyBorder="1" applyAlignment="1"/>
    <xf numFmtId="0" fontId="0" fillId="0" borderId="16" xfId="0" applyBorder="1" applyAlignment="1"/>
    <xf numFmtId="0" fontId="0" fillId="0" borderId="38" xfId="0" applyBorder="1" applyAlignment="1"/>
    <xf numFmtId="0" fontId="19" fillId="0" borderId="30" xfId="2" applyFont="1" applyBorder="1" applyAlignment="1" applyProtection="1">
      <alignment horizontal="left" vertical="top" wrapText="1"/>
    </xf>
    <xf numFmtId="0" fontId="19" fillId="0" borderId="36" xfId="2" applyFont="1" applyBorder="1" applyAlignment="1" applyProtection="1">
      <alignment vertical="top" wrapText="1"/>
    </xf>
    <xf numFmtId="0" fontId="0" fillId="0" borderId="32" xfId="0" applyBorder="1" applyAlignment="1" applyProtection="1">
      <alignment vertical="top" wrapText="1"/>
    </xf>
    <xf numFmtId="0" fontId="0" fillId="0" borderId="34" xfId="0" applyBorder="1" applyAlignment="1" applyProtection="1">
      <alignment vertical="top" wrapText="1"/>
    </xf>
    <xf numFmtId="0" fontId="19" fillId="0" borderId="36" xfId="2" applyFont="1" applyBorder="1" applyAlignment="1" applyProtection="1">
      <alignment horizontal="left" vertical="top" wrapText="1"/>
    </xf>
    <xf numFmtId="0" fontId="4" fillId="0" borderId="31" xfId="2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2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14" fillId="0" borderId="25" xfId="2" applyFont="1" applyFill="1" applyBorder="1" applyAlignment="1" applyProtection="1">
      <alignment horizontal="left"/>
    </xf>
    <xf numFmtId="0" fontId="15" fillId="0" borderId="25" xfId="0" applyFont="1" applyBorder="1" applyAlignment="1" applyProtection="1">
      <alignment horizontal="left"/>
    </xf>
    <xf numFmtId="164" fontId="26" fillId="2" borderId="68" xfId="2" applyNumberFormat="1" applyFont="1" applyFill="1" applyBorder="1" applyAlignment="1" applyProtection="1">
      <alignment horizontal="center" vertical="center"/>
    </xf>
    <xf numFmtId="0" fontId="0" fillId="0" borderId="67" xfId="0" applyBorder="1" applyAlignment="1">
      <alignment vertical="center"/>
    </xf>
    <xf numFmtId="164" fontId="25" fillId="2" borderId="68" xfId="2" applyNumberFormat="1" applyFont="1" applyFill="1" applyBorder="1" applyAlignment="1" applyProtection="1">
      <alignment horizontal="center" vertical="center"/>
    </xf>
    <xf numFmtId="164" fontId="19" fillId="2" borderId="68" xfId="2" applyNumberFormat="1" applyFont="1" applyFill="1" applyBorder="1" applyAlignment="1" applyProtection="1">
      <alignment horizontal="center" vertical="center"/>
    </xf>
    <xf numFmtId="0" fontId="1" fillId="0" borderId="46" xfId="2" applyBorder="1" applyAlignment="1" applyProtection="1"/>
    <xf numFmtId="0" fontId="0" fillId="0" borderId="25" xfId="0" applyBorder="1" applyAlignment="1" applyProtection="1"/>
    <xf numFmtId="0" fontId="0" fillId="0" borderId="47" xfId="0" applyBorder="1" applyAlignment="1" applyProtection="1"/>
    <xf numFmtId="0" fontId="1" fillId="0" borderId="63" xfId="2" applyBorder="1" applyAlignment="1" applyProtection="1"/>
    <xf numFmtId="0" fontId="0" fillId="0" borderId="64" xfId="0" applyBorder="1" applyAlignment="1" applyProtection="1"/>
    <xf numFmtId="0" fontId="0" fillId="0" borderId="65" xfId="0" applyBorder="1" applyAlignment="1" applyProtection="1"/>
    <xf numFmtId="0" fontId="1" fillId="0" borderId="0" xfId="2" applyBorder="1" applyAlignment="1" applyProtection="1"/>
    <xf numFmtId="0" fontId="0" fillId="0" borderId="0" xfId="0" applyBorder="1" applyAlignment="1" applyProtection="1"/>
    <xf numFmtId="0" fontId="14" fillId="0" borderId="46" xfId="2" applyFont="1" applyBorder="1" applyAlignment="1" applyProtection="1">
      <alignment horizontal="left"/>
    </xf>
    <xf numFmtId="0" fontId="27" fillId="0" borderId="47" xfId="2" applyFont="1" applyBorder="1" applyAlignment="1" applyProtection="1">
      <alignment horizontal="left"/>
    </xf>
    <xf numFmtId="0" fontId="14" fillId="0" borderId="37" xfId="2" applyFont="1" applyBorder="1" applyAlignment="1" applyProtection="1">
      <alignment horizontal="left"/>
    </xf>
    <xf numFmtId="0" fontId="27" fillId="0" borderId="38" xfId="2" applyFont="1" applyBorder="1" applyAlignment="1" applyProtection="1">
      <alignment horizontal="left"/>
    </xf>
    <xf numFmtId="0" fontId="27" fillId="0" borderId="25" xfId="2" applyFont="1" applyBorder="1" applyAlignment="1" applyProtection="1">
      <alignment horizontal="left"/>
    </xf>
    <xf numFmtId="0" fontId="2" fillId="0" borderId="0" xfId="2" applyFont="1" applyAlignment="1" applyProtection="1"/>
    <xf numFmtId="0" fontId="1" fillId="0" borderId="0" xfId="2" applyAlignment="1" applyProtection="1"/>
    <xf numFmtId="0" fontId="18" fillId="0" borderId="20" xfId="2" applyFont="1" applyBorder="1" applyAlignment="1" applyProtection="1">
      <alignment vertical="center"/>
    </xf>
    <xf numFmtId="0" fontId="1" fillId="0" borderId="20" xfId="2" applyBorder="1" applyAlignment="1" applyProtection="1">
      <alignment vertical="center"/>
    </xf>
    <xf numFmtId="0" fontId="1" fillId="0" borderId="21" xfId="2" applyBorder="1" applyAlignment="1" applyProtection="1">
      <alignment vertical="center"/>
    </xf>
    <xf numFmtId="0" fontId="11" fillId="0" borderId="19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center"/>
    </xf>
    <xf numFmtId="0" fontId="1" fillId="0" borderId="0" xfId="2" applyBorder="1" applyAlignment="1" applyProtection="1">
      <alignment vertical="center"/>
    </xf>
    <xf numFmtId="0" fontId="23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1" fillId="0" borderId="0" xfId="2" applyBorder="1" applyAlignment="1" applyProtection="1">
      <alignment horizontal="center" vertical="center"/>
    </xf>
    <xf numFmtId="0" fontId="42" fillId="0" borderId="0" xfId="2" applyFont="1" applyBorder="1" applyAlignment="1" applyProtection="1">
      <alignment horizontal="center" vertical="center"/>
    </xf>
    <xf numFmtId="0" fontId="43" fillId="0" borderId="0" xfId="2" applyFont="1" applyBorder="1" applyAlignment="1" applyProtection="1">
      <alignment horizontal="center" vertical="center"/>
    </xf>
    <xf numFmtId="0" fontId="9" fillId="0" borderId="18" xfId="2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1" fillId="0" borderId="16" xfId="2" applyFont="1" applyBorder="1" applyAlignment="1" applyProtection="1">
      <alignment vertical="center"/>
    </xf>
    <xf numFmtId="0" fontId="1" fillId="0" borderId="16" xfId="2" applyBorder="1" applyAlignment="1" applyProtection="1">
      <alignment vertical="center"/>
    </xf>
    <xf numFmtId="0" fontId="38" fillId="0" borderId="14" xfId="2" applyFont="1" applyFill="1" applyBorder="1" applyAlignment="1" applyProtection="1">
      <alignment horizontal="center" vertical="center"/>
    </xf>
    <xf numFmtId="0" fontId="37" fillId="0" borderId="14" xfId="2" applyFont="1" applyFill="1" applyBorder="1" applyAlignment="1" applyProtection="1">
      <alignment horizontal="center" vertical="center"/>
    </xf>
    <xf numFmtId="0" fontId="39" fillId="0" borderId="14" xfId="2" applyFont="1" applyFill="1" applyBorder="1" applyAlignment="1" applyProtection="1">
      <alignment horizontal="center" vertical="center"/>
    </xf>
    <xf numFmtId="0" fontId="40" fillId="0" borderId="0" xfId="2" quotePrefix="1" applyFont="1" applyBorder="1" applyAlignment="1" applyProtection="1">
      <alignment horizontal="center" vertical="center"/>
    </xf>
    <xf numFmtId="0" fontId="39" fillId="0" borderId="0" xfId="2" applyFont="1" applyBorder="1" applyAlignment="1" applyProtection="1">
      <alignment horizontal="center" vertical="center"/>
    </xf>
    <xf numFmtId="0" fontId="1" fillId="0" borderId="0" xfId="2" applyAlignment="1" applyProtection="1">
      <alignment horizontal="center" vertical="center"/>
    </xf>
    <xf numFmtId="164" fontId="11" fillId="0" borderId="0" xfId="2" quotePrefix="1" applyNumberFormat="1" applyFont="1" applyBorder="1" applyAlignment="1" applyProtection="1">
      <alignment horizontal="center" vertical="center"/>
    </xf>
    <xf numFmtId="164" fontId="11" fillId="0" borderId="0" xfId="2" applyNumberFormat="1" applyFont="1" applyBorder="1" applyAlignment="1" applyProtection="1">
      <alignment horizontal="center" vertical="center"/>
    </xf>
    <xf numFmtId="0" fontId="1" fillId="0" borderId="0" xfId="2" applyAlignment="1" applyProtection="1">
      <alignment vertical="center"/>
    </xf>
    <xf numFmtId="0" fontId="9" fillId="0" borderId="0" xfId="2" applyFont="1" applyBorder="1" applyAlignment="1" applyProtection="1">
      <alignment horizontal="left" vertical="center"/>
    </xf>
    <xf numFmtId="0" fontId="10" fillId="0" borderId="22" xfId="2" applyFont="1" applyBorder="1" applyAlignment="1" applyProtection="1">
      <alignment vertical="center"/>
    </xf>
    <xf numFmtId="0" fontId="1" fillId="0" borderId="23" xfId="2" applyBorder="1" applyAlignment="1" applyProtection="1">
      <alignment vertical="center"/>
    </xf>
    <xf numFmtId="0" fontId="41" fillId="0" borderId="0" xfId="2" applyFont="1" applyBorder="1" applyAlignment="1" applyProtection="1">
      <alignment horizontal="center" vertical="center" wrapText="1"/>
    </xf>
    <xf numFmtId="164" fontId="10" fillId="0" borderId="22" xfId="2" applyNumberFormat="1" applyFont="1" applyBorder="1" applyAlignment="1" applyProtection="1">
      <alignment vertical="center"/>
    </xf>
    <xf numFmtId="0" fontId="44" fillId="0" borderId="0" xfId="2" quotePrefix="1" applyFont="1" applyBorder="1" applyAlignment="1" applyProtection="1">
      <alignment horizontal="center" vertical="center"/>
    </xf>
    <xf numFmtId="0" fontId="45" fillId="0" borderId="0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164" fontId="23" fillId="0" borderId="0" xfId="2" quotePrefix="1" applyNumberFormat="1" applyFont="1" applyBorder="1" applyAlignment="1" applyProtection="1">
      <alignment horizontal="center" vertical="center"/>
    </xf>
    <xf numFmtId="164" fontId="23" fillId="0" borderId="0" xfId="2" applyNumberFormat="1" applyFont="1" applyBorder="1" applyAlignment="1" applyProtection="1">
      <alignment horizontal="center" vertical="center"/>
    </xf>
    <xf numFmtId="0" fontId="46" fillId="0" borderId="0" xfId="2" applyFont="1" applyAlignment="1" applyProtection="1">
      <alignment horizontal="center" vertical="center"/>
    </xf>
    <xf numFmtId="0" fontId="1" fillId="0" borderId="16" xfId="2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right" vertical="center"/>
    </xf>
    <xf numFmtId="0" fontId="1" fillId="0" borderId="14" xfId="2" applyFont="1" applyBorder="1" applyAlignment="1" applyProtection="1">
      <alignment horizontal="right" vertical="center"/>
    </xf>
    <xf numFmtId="164" fontId="12" fillId="0" borderId="14" xfId="2" applyNumberFormat="1" applyFont="1" applyBorder="1" applyAlignment="1" applyProtection="1">
      <alignment horizontal="center" vertical="center"/>
    </xf>
    <xf numFmtId="0" fontId="1" fillId="0" borderId="14" xfId="2" applyBorder="1" applyAlignment="1" applyProtection="1">
      <alignment vertical="center"/>
    </xf>
    <xf numFmtId="0" fontId="19" fillId="0" borderId="14" xfId="2" quotePrefix="1" applyFont="1" applyBorder="1" applyAlignment="1" applyProtection="1">
      <alignment horizontal="center" vertical="center"/>
    </xf>
    <xf numFmtId="0" fontId="32" fillId="0" borderId="14" xfId="2" applyFont="1" applyBorder="1" applyAlignment="1" applyProtection="1">
      <alignment horizontal="center" vertical="center"/>
    </xf>
    <xf numFmtId="0" fontId="52" fillId="0" borderId="0" xfId="2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3" fillId="0" borderId="0" xfId="2" applyFont="1" applyFill="1" applyBorder="1" applyAlignment="1" applyProtection="1">
      <alignment vertical="center" wrapText="1"/>
    </xf>
    <xf numFmtId="2" fontId="40" fillId="0" borderId="0" xfId="2" applyNumberFormat="1" applyFont="1" applyBorder="1" applyAlignment="1" applyProtection="1">
      <alignment horizontal="left" vertical="center"/>
    </xf>
    <xf numFmtId="0" fontId="39" fillId="0" borderId="0" xfId="2" applyFont="1" applyBorder="1" applyAlignment="1" applyProtection="1">
      <alignment horizontal="left" vertical="center"/>
    </xf>
    <xf numFmtId="0" fontId="1" fillId="0" borderId="0" xfId="2" applyBorder="1" applyAlignment="1" applyProtection="1">
      <alignment horizontal="left" vertical="center"/>
    </xf>
    <xf numFmtId="0" fontId="53" fillId="0" borderId="0" xfId="2" applyFont="1" applyBorder="1" applyAlignment="1" applyProtection="1">
      <alignment vertical="center" wrapText="1"/>
    </xf>
    <xf numFmtId="0" fontId="31" fillId="0" borderId="0" xfId="2" applyFont="1" applyBorder="1" applyAlignment="1" applyProtection="1">
      <alignment vertical="center" wrapText="1"/>
    </xf>
    <xf numFmtId="0" fontId="18" fillId="0" borderId="16" xfId="2" applyFont="1" applyBorder="1" applyAlignment="1" applyProtection="1">
      <alignment vertical="center"/>
    </xf>
    <xf numFmtId="0" fontId="36" fillId="0" borderId="14" xfId="2" applyFont="1" applyBorder="1" applyAlignment="1" applyProtection="1">
      <alignment horizontal="center" vertical="center"/>
    </xf>
    <xf numFmtId="0" fontId="37" fillId="0" borderId="14" xfId="2" applyFont="1" applyBorder="1" applyAlignment="1" applyProtection="1">
      <alignment horizontal="center" vertical="center"/>
    </xf>
    <xf numFmtId="0" fontId="23" fillId="0" borderId="0" xfId="2" applyFont="1" applyBorder="1" applyAlignment="1" applyProtection="1">
      <alignment vertical="center"/>
    </xf>
    <xf numFmtId="0" fontId="52" fillId="0" borderId="0" xfId="2" applyFont="1" applyBorder="1" applyAlignment="1" applyProtection="1">
      <alignment vertical="center"/>
    </xf>
    <xf numFmtId="2" fontId="40" fillId="0" borderId="0" xfId="2" applyNumberFormat="1" applyFont="1" applyBorder="1" applyAlignment="1" applyProtection="1">
      <alignment horizontal="center" vertical="center"/>
    </xf>
    <xf numFmtId="0" fontId="41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8" fillId="0" borderId="0" xfId="2" applyFont="1" applyBorder="1" applyAlignment="1" applyProtection="1">
      <alignment vertical="center"/>
    </xf>
    <xf numFmtId="0" fontId="5" fillId="0" borderId="3" xfId="2" applyFont="1" applyBorder="1" applyAlignment="1" applyProtection="1">
      <alignment vertical="center"/>
    </xf>
    <xf numFmtId="0" fontId="31" fillId="0" borderId="0" xfId="2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1" fillId="0" borderId="0" xfId="2" applyAlignment="1" applyProtection="1">
      <alignment horizontal="left" vertical="center"/>
    </xf>
    <xf numFmtId="0" fontId="24" fillId="0" borderId="0" xfId="2" applyFont="1" applyBorder="1" applyAlignment="1" applyProtection="1">
      <alignment horizontal="left" vertical="center"/>
    </xf>
    <xf numFmtId="0" fontId="51" fillId="0" borderId="0" xfId="2" applyFont="1" applyAlignment="1" applyProtection="1">
      <alignment vertical="center"/>
    </xf>
    <xf numFmtId="0" fontId="1" fillId="0" borderId="3" xfId="2" applyBorder="1" applyAlignment="1" applyProtection="1">
      <alignment vertical="center"/>
    </xf>
    <xf numFmtId="0" fontId="50" fillId="0" borderId="0" xfId="2" applyFont="1" applyBorder="1" applyAlignment="1" applyProtection="1">
      <alignment horizontal="left" vertical="center"/>
    </xf>
    <xf numFmtId="0" fontId="51" fillId="0" borderId="0" xfId="2" applyFont="1" applyAlignment="1" applyProtection="1">
      <alignment horizontal="left" vertical="center"/>
    </xf>
    <xf numFmtId="0" fontId="51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horizontal="right" vertical="center"/>
    </xf>
    <xf numFmtId="0" fontId="39" fillId="0" borderId="0" xfId="2" applyFont="1" applyBorder="1" applyAlignment="1" applyProtection="1">
      <alignment horizontal="right" vertical="center"/>
    </xf>
    <xf numFmtId="0" fontId="11" fillId="0" borderId="0" xfId="2" applyFont="1" applyFill="1" applyBorder="1" applyAlignment="1" applyProtection="1">
      <alignment horizontal="center" vertical="center"/>
    </xf>
    <xf numFmtId="0" fontId="41" fillId="0" borderId="0" xfId="2" applyFont="1" applyBorder="1" applyAlignment="1" applyProtection="1">
      <alignment horizontal="left" vertical="center"/>
    </xf>
    <xf numFmtId="0" fontId="39" fillId="0" borderId="0" xfId="2" applyFont="1" applyBorder="1" applyAlignment="1" applyProtection="1">
      <alignment vertical="center"/>
    </xf>
    <xf numFmtId="0" fontId="22" fillId="0" borderId="0" xfId="2" applyFont="1" applyBorder="1" applyAlignment="1" applyProtection="1">
      <alignment vertical="center"/>
    </xf>
    <xf numFmtId="167" fontId="11" fillId="0" borderId="0" xfId="2" applyNumberFormat="1" applyFont="1" applyBorder="1" applyAlignment="1" applyProtection="1">
      <alignment horizontal="center" vertical="center"/>
    </xf>
    <xf numFmtId="167" fontId="18" fillId="0" borderId="0" xfId="2" applyNumberFormat="1" applyFont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  <xf numFmtId="167" fontId="23" fillId="0" borderId="0" xfId="2" applyNumberFormat="1" applyFont="1" applyBorder="1" applyAlignment="1" applyProtection="1">
      <alignment horizontal="center" vertical="center"/>
    </xf>
    <xf numFmtId="167" fontId="31" fillId="0" borderId="0" xfId="2" applyNumberFormat="1" applyFont="1" applyBorder="1" applyAlignment="1" applyProtection="1">
      <alignment vertical="center"/>
    </xf>
    <xf numFmtId="0" fontId="23" fillId="0" borderId="24" xfId="2" applyFont="1" applyFill="1" applyBorder="1" applyAlignment="1" applyProtection="1">
      <alignment vertical="center"/>
    </xf>
    <xf numFmtId="0" fontId="1" fillId="0" borderId="24" xfId="2" applyBorder="1" applyAlignment="1" applyProtection="1">
      <alignment vertical="center"/>
    </xf>
    <xf numFmtId="0" fontId="52" fillId="0" borderId="0" xfId="2" applyFont="1" applyFill="1" applyBorder="1" applyAlignment="1" applyProtection="1">
      <alignment vertical="center"/>
    </xf>
    <xf numFmtId="167" fontId="52" fillId="0" borderId="0" xfId="2" applyNumberFormat="1" applyFont="1" applyBorder="1" applyAlignment="1" applyProtection="1">
      <alignment horizontal="center" vertical="center"/>
    </xf>
    <xf numFmtId="167" fontId="53" fillId="0" borderId="0" xfId="2" applyNumberFormat="1" applyFont="1" applyBorder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left" vertical="center"/>
    </xf>
    <xf numFmtId="0" fontId="50" fillId="2" borderId="0" xfId="2" applyFont="1" applyFill="1" applyBorder="1" applyAlignment="1" applyProtection="1">
      <alignment horizontal="left" vertical="center"/>
    </xf>
    <xf numFmtId="0" fontId="51" fillId="2" borderId="0" xfId="2" applyFont="1" applyFill="1" applyAlignment="1" applyProtection="1">
      <alignment vertical="center"/>
    </xf>
    <xf numFmtId="0" fontId="52" fillId="2" borderId="0" xfId="2" applyFont="1" applyFill="1" applyBorder="1" applyAlignment="1" applyProtection="1">
      <alignment horizontal="left" vertical="center"/>
    </xf>
    <xf numFmtId="0" fontId="51" fillId="2" borderId="0" xfId="2" applyFont="1" applyFill="1" applyBorder="1" applyAlignment="1" applyProtection="1">
      <alignment horizontal="left" vertical="center"/>
    </xf>
    <xf numFmtId="0" fontId="52" fillId="0" borderId="0" xfId="2" applyFont="1" applyFill="1" applyBorder="1" applyAlignment="1" applyProtection="1">
      <alignment horizontal="left" vertical="center"/>
    </xf>
    <xf numFmtId="0" fontId="51" fillId="0" borderId="0" xfId="2" applyFont="1" applyBorder="1" applyAlignment="1" applyProtection="1">
      <alignment horizontal="left" vertical="center"/>
    </xf>
    <xf numFmtId="0" fontId="22" fillId="2" borderId="0" xfId="2" applyFont="1" applyFill="1" applyBorder="1" applyAlignment="1" applyProtection="1">
      <alignment horizontal="left" vertical="center"/>
    </xf>
    <xf numFmtId="0" fontId="5" fillId="2" borderId="0" xfId="2" applyFont="1" applyFill="1" applyAlignment="1" applyProtection="1">
      <alignment vertical="center"/>
    </xf>
    <xf numFmtId="0" fontId="23" fillId="2" borderId="0" xfId="2" applyFont="1" applyFill="1" applyBorder="1" applyAlignment="1" applyProtection="1">
      <alignment horizontal="left" vertical="center"/>
    </xf>
    <xf numFmtId="0" fontId="5" fillId="2" borderId="0" xfId="2" applyFont="1" applyFill="1" applyBorder="1" applyAlignment="1" applyProtection="1">
      <alignment horizontal="left" vertical="center"/>
    </xf>
    <xf numFmtId="0" fontId="53" fillId="2" borderId="0" xfId="2" applyFont="1" applyFill="1" applyBorder="1" applyAlignment="1" applyProtection="1">
      <alignment horizontal="left" vertical="center"/>
    </xf>
    <xf numFmtId="0" fontId="53" fillId="0" borderId="0" xfId="2" applyFont="1" applyBorder="1" applyAlignment="1" applyProtection="1">
      <alignment horizontal="left" vertical="center"/>
    </xf>
    <xf numFmtId="0" fontId="54" fillId="0" borderId="14" xfId="2" applyFont="1" applyBorder="1" applyAlignment="1" applyProtection="1">
      <alignment horizontal="center"/>
    </xf>
    <xf numFmtId="0" fontId="9" fillId="0" borderId="0" xfId="2" applyFont="1" applyBorder="1" applyAlignment="1" applyProtection="1">
      <alignment horizontal="right" vertical="center"/>
    </xf>
    <xf numFmtId="0" fontId="9" fillId="0" borderId="0" xfId="2" applyFont="1" applyAlignment="1" applyProtection="1">
      <alignment vertical="center"/>
    </xf>
    <xf numFmtId="0" fontId="50" fillId="0" borderId="0" xfId="2" applyFont="1" applyAlignment="1" applyProtection="1">
      <alignment horizontal="left" vertical="center"/>
    </xf>
    <xf numFmtId="0" fontId="1" fillId="0" borderId="16" xfId="2" applyBorder="1" applyAlignment="1" applyProtection="1">
      <alignment vertical="top"/>
    </xf>
    <xf numFmtId="0" fontId="9" fillId="0" borderId="16" xfId="2" applyFont="1" applyBorder="1" applyAlignment="1" applyProtection="1">
      <alignment horizontal="right" vertical="top"/>
    </xf>
    <xf numFmtId="14" fontId="50" fillId="0" borderId="0" xfId="2" applyNumberFormat="1" applyFont="1" applyBorder="1" applyAlignment="1" applyProtection="1">
      <alignment horizontal="left" vertical="top"/>
    </xf>
    <xf numFmtId="0" fontId="51" fillId="0" borderId="0" xfId="2" applyFont="1" applyBorder="1" applyAlignment="1" applyProtection="1">
      <alignment horizontal="left" vertical="top"/>
    </xf>
    <xf numFmtId="0" fontId="18" fillId="0" borderId="0" xfId="2" applyFont="1" applyBorder="1" applyAlignment="1" applyProtection="1">
      <alignment horizontal="left" vertical="top"/>
    </xf>
    <xf numFmtId="0" fontId="1" fillId="0" borderId="0" xfId="2" applyAlignment="1" applyProtection="1">
      <alignment vertical="top"/>
    </xf>
  </cellXfs>
  <cellStyles count="6">
    <cellStyle name="Currency" xfId="5" builtinId="4"/>
    <cellStyle name="Currency 2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DF83-833D-48D0-8012-0D3971DC02E5}">
  <dimension ref="A1:H60"/>
  <sheetViews>
    <sheetView view="pageLayout" zoomScale="110" zoomScaleNormal="130" zoomScalePageLayoutView="110" workbookViewId="0">
      <selection activeCell="B54" sqref="B54:D54"/>
    </sheetView>
  </sheetViews>
  <sheetFormatPr defaultColWidth="9.21875" defaultRowHeight="13.2" x14ac:dyDescent="0.25"/>
  <cols>
    <col min="1" max="1" width="3.21875" customWidth="1"/>
    <col min="2" max="2" width="15.21875" customWidth="1"/>
    <col min="3" max="8" width="18.44140625" customWidth="1"/>
  </cols>
  <sheetData>
    <row r="1" spans="1:8" ht="13.8" x14ac:dyDescent="0.25">
      <c r="A1" s="597" t="s">
        <v>0</v>
      </c>
      <c r="B1" s="597"/>
      <c r="C1" s="597"/>
      <c r="D1" s="597"/>
      <c r="E1" s="597"/>
      <c r="F1" s="597"/>
      <c r="G1" s="597"/>
      <c r="H1" s="597"/>
    </row>
    <row r="2" spans="1:8" x14ac:dyDescent="0.25">
      <c r="A2" s="598"/>
      <c r="B2" s="598"/>
      <c r="C2" s="598"/>
      <c r="D2" s="598"/>
      <c r="E2" s="598"/>
      <c r="F2" s="598"/>
      <c r="G2" s="598"/>
      <c r="H2" s="598"/>
    </row>
    <row r="3" spans="1:8" s="418" customFormat="1" ht="26.55" customHeight="1" x14ac:dyDescent="0.25">
      <c r="A3" s="582" t="s">
        <v>1</v>
      </c>
      <c r="B3" s="573"/>
      <c r="C3" s="573"/>
      <c r="D3" s="573"/>
      <c r="E3" s="573"/>
      <c r="F3" s="573"/>
      <c r="G3" s="573"/>
      <c r="H3" s="574"/>
    </row>
    <row r="4" spans="1:8" ht="25.35" customHeight="1" x14ac:dyDescent="0.25">
      <c r="A4" s="601"/>
      <c r="B4" s="599" t="s">
        <v>2</v>
      </c>
      <c r="C4" s="604" t="s">
        <v>3</v>
      </c>
      <c r="D4" s="583" t="s">
        <v>4</v>
      </c>
      <c r="E4" s="603"/>
      <c r="F4" s="583" t="s">
        <v>5</v>
      </c>
      <c r="G4" s="584"/>
      <c r="H4" s="603"/>
    </row>
    <row r="5" spans="1:8" x14ac:dyDescent="0.25">
      <c r="A5" s="602"/>
      <c r="B5" s="600"/>
      <c r="C5" s="605"/>
      <c r="D5" s="422" t="s">
        <v>6</v>
      </c>
      <c r="E5" s="422" t="s">
        <v>7</v>
      </c>
      <c r="F5" s="422" t="s">
        <v>6</v>
      </c>
      <c r="G5" s="422" t="s">
        <v>7</v>
      </c>
      <c r="H5" s="422" t="s">
        <v>8</v>
      </c>
    </row>
    <row r="6" spans="1:8" x14ac:dyDescent="0.25">
      <c r="A6" s="425"/>
      <c r="B6" s="426" t="s">
        <v>9</v>
      </c>
      <c r="C6" s="421" t="s">
        <v>10</v>
      </c>
      <c r="D6" s="421" t="s">
        <v>11</v>
      </c>
      <c r="E6" s="421" t="s">
        <v>12</v>
      </c>
      <c r="F6" s="421" t="s">
        <v>13</v>
      </c>
      <c r="G6" s="421" t="s">
        <v>14</v>
      </c>
      <c r="H6" s="421" t="s">
        <v>15</v>
      </c>
    </row>
    <row r="7" spans="1:8" ht="93.6" customHeight="1" x14ac:dyDescent="0.25">
      <c r="A7" s="538" t="s">
        <v>16</v>
      </c>
      <c r="B7" s="444"/>
      <c r="C7" s="444"/>
      <c r="D7" s="443"/>
      <c r="E7" s="443"/>
      <c r="F7" s="445"/>
      <c r="G7" s="445"/>
      <c r="H7" s="443">
        <f>SUM(F7:G7)</f>
        <v>0</v>
      </c>
    </row>
    <row r="8" spans="1:8" ht="93.6" customHeight="1" x14ac:dyDescent="0.25">
      <c r="A8" s="538" t="s">
        <v>17</v>
      </c>
      <c r="B8" s="444"/>
      <c r="C8" s="444"/>
      <c r="D8" s="443"/>
      <c r="E8" s="443"/>
      <c r="F8" s="445"/>
      <c r="G8" s="445"/>
      <c r="H8" s="443">
        <f>SUM(F8:G8)</f>
        <v>0</v>
      </c>
    </row>
    <row r="9" spans="1:8" ht="93.6" customHeight="1" x14ac:dyDescent="0.25">
      <c r="A9" s="538" t="s">
        <v>18</v>
      </c>
      <c r="B9" s="444"/>
      <c r="C9" s="444"/>
      <c r="D9" s="443"/>
      <c r="E9" s="443"/>
      <c r="F9" s="445"/>
      <c r="G9" s="445"/>
      <c r="H9" s="443">
        <f>SUM(F9:G9)</f>
        <v>0</v>
      </c>
    </row>
    <row r="10" spans="1:8" ht="93.6" customHeight="1" x14ac:dyDescent="0.25">
      <c r="A10" s="538" t="s">
        <v>19</v>
      </c>
      <c r="B10" s="444"/>
      <c r="C10" s="444"/>
      <c r="D10" s="443"/>
      <c r="E10" s="443"/>
      <c r="F10" s="445"/>
      <c r="G10" s="445"/>
      <c r="H10" s="443">
        <f>SUM(F10:G10)</f>
        <v>0</v>
      </c>
    </row>
    <row r="11" spans="1:8" s="418" customFormat="1" ht="26.55" customHeight="1" x14ac:dyDescent="0.25">
      <c r="A11" s="427" t="s">
        <v>20</v>
      </c>
      <c r="B11" s="428" t="s">
        <v>21</v>
      </c>
      <c r="C11" s="424"/>
      <c r="D11" s="442">
        <f>SUM(D7:D10)</f>
        <v>0</v>
      </c>
      <c r="E11" s="442">
        <f>SUM(E7:E10)</f>
        <v>0</v>
      </c>
      <c r="F11" s="442">
        <f>SUM(F7:F10)</f>
        <v>0</v>
      </c>
      <c r="G11" s="442">
        <f>SUM(G7:G10)</f>
        <v>0</v>
      </c>
      <c r="H11" s="442">
        <f>SUM(H7:H10)</f>
        <v>0</v>
      </c>
    </row>
    <row r="12" spans="1:8" x14ac:dyDescent="0.25">
      <c r="A12" s="420"/>
    </row>
    <row r="13" spans="1:8" x14ac:dyDescent="0.25">
      <c r="A13" s="420"/>
    </row>
    <row r="14" spans="1:8" x14ac:dyDescent="0.25">
      <c r="H14" s="430"/>
    </row>
    <row r="15" spans="1:8" ht="25.35" customHeight="1" x14ac:dyDescent="0.25">
      <c r="A15" s="582" t="s">
        <v>22</v>
      </c>
      <c r="B15" s="573"/>
      <c r="C15" s="573"/>
      <c r="D15" s="573"/>
      <c r="E15" s="573"/>
      <c r="F15" s="573"/>
      <c r="G15" s="573"/>
      <c r="H15" s="574"/>
    </row>
    <row r="16" spans="1:8" ht="12.75" customHeight="1" x14ac:dyDescent="0.25">
      <c r="A16" s="594" t="s">
        <v>23</v>
      </c>
      <c r="B16" s="588" t="s">
        <v>24</v>
      </c>
      <c r="C16" s="589"/>
      <c r="D16" s="583" t="s">
        <v>25</v>
      </c>
      <c r="E16" s="584"/>
      <c r="F16" s="584"/>
      <c r="G16" s="584"/>
      <c r="H16" s="585" t="s">
        <v>26</v>
      </c>
    </row>
    <row r="17" spans="1:8" x14ac:dyDescent="0.25">
      <c r="A17" s="595"/>
      <c r="B17" s="590"/>
      <c r="C17" s="591"/>
      <c r="D17" s="432" t="s">
        <v>27</v>
      </c>
      <c r="E17" s="432" t="s">
        <v>28</v>
      </c>
      <c r="F17" s="432" t="s">
        <v>29</v>
      </c>
      <c r="G17" s="433" t="s">
        <v>30</v>
      </c>
      <c r="H17" s="586"/>
    </row>
    <row r="18" spans="1:8" ht="108" customHeight="1" x14ac:dyDescent="0.25">
      <c r="A18" s="596"/>
      <c r="B18" s="592"/>
      <c r="C18" s="593"/>
      <c r="D18" s="440">
        <f>B7</f>
        <v>0</v>
      </c>
      <c r="E18" s="440">
        <f>B8</f>
        <v>0</v>
      </c>
      <c r="F18" s="440">
        <f>B9</f>
        <v>0</v>
      </c>
      <c r="G18" s="441">
        <f>B10</f>
        <v>0</v>
      </c>
      <c r="H18" s="587"/>
    </row>
    <row r="19" spans="1:8" ht="25.35" customHeight="1" x14ac:dyDescent="0.25">
      <c r="A19" s="537"/>
      <c r="B19" s="577" t="s">
        <v>31</v>
      </c>
      <c r="C19" s="578"/>
      <c r="D19" s="446"/>
      <c r="E19" s="446"/>
      <c r="F19" s="446"/>
      <c r="G19" s="446"/>
      <c r="H19" s="442">
        <f>SUM(D19:G19)</f>
        <v>0</v>
      </c>
    </row>
    <row r="20" spans="1:8" ht="24.75" customHeight="1" x14ac:dyDescent="0.25">
      <c r="A20" s="538"/>
      <c r="B20" s="577" t="s">
        <v>32</v>
      </c>
      <c r="C20" s="578"/>
      <c r="D20" s="446"/>
      <c r="E20" s="446"/>
      <c r="F20" s="446"/>
      <c r="G20" s="446"/>
      <c r="H20" s="442">
        <f t="shared" ref="H20:H29" si="0">SUM(D20:G20)</f>
        <v>0</v>
      </c>
    </row>
    <row r="21" spans="1:8" ht="24.75" customHeight="1" x14ac:dyDescent="0.25">
      <c r="A21" s="538"/>
      <c r="B21" s="577" t="s">
        <v>33</v>
      </c>
      <c r="C21" s="578"/>
      <c r="D21" s="446"/>
      <c r="E21" s="446"/>
      <c r="F21" s="446"/>
      <c r="G21" s="446"/>
      <c r="H21" s="442">
        <f t="shared" si="0"/>
        <v>0</v>
      </c>
    </row>
    <row r="22" spans="1:8" ht="24.75" customHeight="1" x14ac:dyDescent="0.25">
      <c r="A22" s="538"/>
      <c r="B22" s="577" t="s">
        <v>34</v>
      </c>
      <c r="C22" s="578"/>
      <c r="D22" s="446"/>
      <c r="E22" s="446"/>
      <c r="F22" s="446"/>
      <c r="G22" s="446"/>
      <c r="H22" s="442">
        <f t="shared" si="0"/>
        <v>0</v>
      </c>
    </row>
    <row r="23" spans="1:8" ht="24.75" customHeight="1" x14ac:dyDescent="0.25">
      <c r="A23" s="538"/>
      <c r="B23" s="577" t="s">
        <v>35</v>
      </c>
      <c r="C23" s="578"/>
      <c r="D23" s="446"/>
      <c r="E23" s="446"/>
      <c r="F23" s="446"/>
      <c r="G23" s="446"/>
      <c r="H23" s="442">
        <f t="shared" si="0"/>
        <v>0</v>
      </c>
    </row>
    <row r="24" spans="1:8" ht="24.75" customHeight="1" x14ac:dyDescent="0.25">
      <c r="A24" s="538"/>
      <c r="B24" s="577" t="s">
        <v>36</v>
      </c>
      <c r="C24" s="578"/>
      <c r="D24" s="446"/>
      <c r="E24" s="446"/>
      <c r="F24" s="446"/>
      <c r="G24" s="446"/>
      <c r="H24" s="442">
        <f t="shared" si="0"/>
        <v>0</v>
      </c>
    </row>
    <row r="25" spans="1:8" ht="24.75" customHeight="1" x14ac:dyDescent="0.25">
      <c r="A25" s="538"/>
      <c r="B25" s="577" t="s">
        <v>37</v>
      </c>
      <c r="C25" s="578"/>
      <c r="D25" s="446"/>
      <c r="E25" s="446"/>
      <c r="F25" s="446"/>
      <c r="G25" s="446"/>
      <c r="H25" s="442">
        <f t="shared" si="0"/>
        <v>0</v>
      </c>
    </row>
    <row r="26" spans="1:8" ht="24.75" customHeight="1" x14ac:dyDescent="0.25">
      <c r="A26" s="538"/>
      <c r="B26" s="577" t="s">
        <v>38</v>
      </c>
      <c r="C26" s="578"/>
      <c r="D26" s="446"/>
      <c r="E26" s="446"/>
      <c r="F26" s="446"/>
      <c r="G26" s="446"/>
      <c r="H26" s="442">
        <f t="shared" si="0"/>
        <v>0</v>
      </c>
    </row>
    <row r="27" spans="1:8" ht="24.75" customHeight="1" x14ac:dyDescent="0.25">
      <c r="A27" s="538"/>
      <c r="B27" s="577" t="s">
        <v>39</v>
      </c>
      <c r="C27" s="578"/>
      <c r="D27" s="442">
        <f>SUM(D19:D26)</f>
        <v>0</v>
      </c>
      <c r="E27" s="442">
        <f>SUM(E19:E26)</f>
        <v>0</v>
      </c>
      <c r="F27" s="442">
        <f>SUM(F19:F26)</f>
        <v>0</v>
      </c>
      <c r="G27" s="442">
        <f>SUM(G19:G26)</f>
        <v>0</v>
      </c>
      <c r="H27" s="442">
        <f t="shared" si="0"/>
        <v>0</v>
      </c>
    </row>
    <row r="28" spans="1:8" ht="25.35" customHeight="1" x14ac:dyDescent="0.25">
      <c r="A28" s="538"/>
      <c r="B28" s="577" t="s">
        <v>40</v>
      </c>
      <c r="C28" s="578"/>
      <c r="D28" s="446"/>
      <c r="E28" s="446"/>
      <c r="F28" s="446"/>
      <c r="G28" s="446"/>
      <c r="H28" s="442">
        <f t="shared" si="0"/>
        <v>0</v>
      </c>
    </row>
    <row r="29" spans="1:8" ht="25.35" customHeight="1" x14ac:dyDescent="0.25">
      <c r="A29" s="537"/>
      <c r="B29" s="577" t="s">
        <v>41</v>
      </c>
      <c r="C29" s="578"/>
      <c r="D29" s="442">
        <f>D27+D28</f>
        <v>0</v>
      </c>
      <c r="E29" s="442">
        <f>E27+E28</f>
        <v>0</v>
      </c>
      <c r="F29" s="442">
        <f>F27+F28</f>
        <v>0</v>
      </c>
      <c r="G29" s="442">
        <f>G27+G28</f>
        <v>0</v>
      </c>
      <c r="H29" s="442">
        <f t="shared" si="0"/>
        <v>0</v>
      </c>
    </row>
    <row r="30" spans="1:8" ht="10.5" customHeight="1" x14ac:dyDescent="0.25">
      <c r="A30" s="579"/>
      <c r="B30" s="580"/>
      <c r="C30" s="580"/>
      <c r="D30" s="580"/>
      <c r="E30" s="580"/>
      <c r="F30" s="580"/>
      <c r="G30" s="580"/>
      <c r="H30" s="581"/>
    </row>
    <row r="31" spans="1:8" ht="25.35" customHeight="1" x14ac:dyDescent="0.25">
      <c r="A31" s="427" t="s">
        <v>42</v>
      </c>
      <c r="B31" s="575" t="s">
        <v>43</v>
      </c>
      <c r="C31" s="576"/>
      <c r="D31" s="447"/>
      <c r="E31" s="447"/>
      <c r="F31" s="447"/>
      <c r="G31" s="447"/>
      <c r="H31" s="442">
        <f>SUM(D31:G31)</f>
        <v>0</v>
      </c>
    </row>
    <row r="38" spans="1:8" ht="25.35" customHeight="1" x14ac:dyDescent="0.25">
      <c r="A38" s="571" t="s">
        <v>44</v>
      </c>
      <c r="B38" s="572"/>
      <c r="C38" s="572"/>
      <c r="D38" s="573"/>
      <c r="E38" s="573"/>
      <c r="F38" s="573"/>
      <c r="G38" s="573"/>
      <c r="H38" s="574"/>
    </row>
    <row r="39" spans="1:8" ht="12.75" customHeight="1" x14ac:dyDescent="0.25">
      <c r="A39" s="613" t="s">
        <v>45</v>
      </c>
      <c r="B39" s="613"/>
      <c r="C39" s="613"/>
      <c r="D39" s="613"/>
      <c r="E39" s="448" t="s">
        <v>46</v>
      </c>
      <c r="F39" s="448" t="s">
        <v>47</v>
      </c>
      <c r="G39" s="448" t="s">
        <v>48</v>
      </c>
      <c r="H39" s="536" t="s">
        <v>49</v>
      </c>
    </row>
    <row r="40" spans="1:8" ht="25.35" customHeight="1" x14ac:dyDescent="0.25">
      <c r="A40" s="538" t="s">
        <v>50</v>
      </c>
      <c r="B40" s="614">
        <f>B7</f>
        <v>0</v>
      </c>
      <c r="C40" s="614"/>
      <c r="D40" s="615"/>
      <c r="E40" s="449"/>
      <c r="F40" s="449"/>
      <c r="G40" s="449"/>
      <c r="H40" s="450"/>
    </row>
    <row r="41" spans="1:8" ht="25.35" customHeight="1" x14ac:dyDescent="0.25">
      <c r="A41" s="538" t="s">
        <v>51</v>
      </c>
      <c r="B41" s="614">
        <f>B8</f>
        <v>0</v>
      </c>
      <c r="C41" s="614"/>
      <c r="D41" s="615"/>
      <c r="E41" s="421"/>
      <c r="F41" s="421"/>
      <c r="G41" s="431"/>
      <c r="H41" s="434"/>
    </row>
    <row r="42" spans="1:8" ht="25.35" customHeight="1" x14ac:dyDescent="0.25">
      <c r="A42" s="537" t="s">
        <v>52</v>
      </c>
      <c r="B42" s="616">
        <f>B9</f>
        <v>0</v>
      </c>
      <c r="C42" s="616"/>
      <c r="D42" s="617"/>
      <c r="E42" s="423"/>
      <c r="F42" s="423"/>
      <c r="G42" s="423"/>
      <c r="H42" s="423"/>
    </row>
    <row r="43" spans="1:8" ht="25.35" customHeight="1" x14ac:dyDescent="0.25">
      <c r="A43" s="538" t="s">
        <v>53</v>
      </c>
      <c r="B43" s="616">
        <f>B10</f>
        <v>0</v>
      </c>
      <c r="C43" s="616"/>
      <c r="D43" s="617"/>
      <c r="E43" s="423"/>
      <c r="F43" s="423"/>
      <c r="G43" s="423"/>
      <c r="H43" s="423"/>
    </row>
    <row r="44" spans="1:8" x14ac:dyDescent="0.25">
      <c r="A44" s="538" t="s">
        <v>54</v>
      </c>
      <c r="B44" s="575" t="s">
        <v>55</v>
      </c>
      <c r="C44" s="575"/>
      <c r="D44" s="576"/>
      <c r="E44" s="423"/>
      <c r="F44" s="423"/>
      <c r="G44" s="423"/>
      <c r="H44" s="423"/>
    </row>
    <row r="45" spans="1:8" ht="24.6" customHeight="1" x14ac:dyDescent="0.25">
      <c r="A45" s="619" t="s">
        <v>56</v>
      </c>
      <c r="B45" s="620"/>
      <c r="C45" s="620"/>
      <c r="D45" s="620"/>
      <c r="E45" s="620"/>
      <c r="F45" s="620"/>
      <c r="G45" s="620"/>
      <c r="H45" s="621"/>
    </row>
    <row r="46" spans="1:8" x14ac:dyDescent="0.25">
      <c r="A46" s="451"/>
      <c r="B46" s="606"/>
      <c r="C46" s="606"/>
      <c r="D46" s="452" t="s">
        <v>57</v>
      </c>
      <c r="E46" s="453" t="s">
        <v>58</v>
      </c>
      <c r="F46" s="453" t="s">
        <v>59</v>
      </c>
      <c r="G46" s="453" t="s">
        <v>60</v>
      </c>
      <c r="H46" s="453" t="s">
        <v>61</v>
      </c>
    </row>
    <row r="47" spans="1:8" x14ac:dyDescent="0.25">
      <c r="A47" s="537" t="s">
        <v>62</v>
      </c>
      <c r="B47" s="618" t="s">
        <v>6</v>
      </c>
      <c r="C47" s="618"/>
      <c r="D47" s="454">
        <f>SUM(E47:H47)</f>
        <v>0</v>
      </c>
      <c r="E47" s="456"/>
      <c r="F47" s="456"/>
      <c r="G47" s="456"/>
      <c r="H47" s="456"/>
    </row>
    <row r="48" spans="1:8" x14ac:dyDescent="0.25">
      <c r="A48" s="537" t="s">
        <v>63</v>
      </c>
      <c r="B48" s="618" t="s">
        <v>7</v>
      </c>
      <c r="C48" s="636"/>
      <c r="D48" s="454">
        <f>SUM(E48:H48)</f>
        <v>0</v>
      </c>
      <c r="E48" s="457"/>
      <c r="F48" s="457"/>
      <c r="G48" s="457"/>
      <c r="H48" s="457"/>
    </row>
    <row r="49" spans="1:8" x14ac:dyDescent="0.25">
      <c r="A49" s="538" t="s">
        <v>64</v>
      </c>
      <c r="B49" s="575" t="s">
        <v>65</v>
      </c>
      <c r="C49" s="576"/>
      <c r="D49" s="455">
        <f>SUM(D47:D48)</f>
        <v>0</v>
      </c>
      <c r="E49" s="455">
        <f>SUM(E47:E48)</f>
        <v>0</v>
      </c>
      <c r="F49" s="455">
        <f>SUM(F47:F48)</f>
        <v>0</v>
      </c>
      <c r="G49" s="455">
        <f>SUM(G47:G48)</f>
        <v>0</v>
      </c>
      <c r="H49" s="455">
        <f>SUM(H47:H48)</f>
        <v>0</v>
      </c>
    </row>
    <row r="50" spans="1:8" ht="25.35" customHeight="1" x14ac:dyDescent="0.25">
      <c r="A50" s="622" t="s">
        <v>66</v>
      </c>
      <c r="B50" s="623"/>
      <c r="C50" s="623"/>
      <c r="D50" s="623"/>
      <c r="E50" s="623"/>
      <c r="F50" s="623"/>
      <c r="G50" s="623"/>
      <c r="H50" s="624"/>
    </row>
    <row r="51" spans="1:8" x14ac:dyDescent="0.25">
      <c r="A51" s="607" t="s">
        <v>45</v>
      </c>
      <c r="B51" s="608"/>
      <c r="C51" s="608"/>
      <c r="D51" s="609"/>
      <c r="E51" s="625" t="s">
        <v>67</v>
      </c>
      <c r="F51" s="626"/>
      <c r="G51" s="626"/>
      <c r="H51" s="627"/>
    </row>
    <row r="52" spans="1:8" x14ac:dyDescent="0.25">
      <c r="A52" s="610"/>
      <c r="B52" s="611"/>
      <c r="C52" s="611"/>
      <c r="D52" s="612"/>
      <c r="E52" s="448" t="s">
        <v>68</v>
      </c>
      <c r="F52" s="448" t="s">
        <v>69</v>
      </c>
      <c r="G52" s="448" t="s">
        <v>70</v>
      </c>
      <c r="H52" s="448" t="s">
        <v>71</v>
      </c>
    </row>
    <row r="53" spans="1:8" ht="25.35" customHeight="1" x14ac:dyDescent="0.25">
      <c r="A53" s="538" t="s">
        <v>72</v>
      </c>
      <c r="B53" s="637">
        <f>B7</f>
        <v>0</v>
      </c>
      <c r="C53" s="637"/>
      <c r="D53" s="637"/>
      <c r="E53" s="458"/>
      <c r="F53" s="458"/>
      <c r="G53" s="458"/>
      <c r="H53" s="458"/>
    </row>
    <row r="54" spans="1:8" ht="25.35" customHeight="1" x14ac:dyDescent="0.25">
      <c r="A54" s="537" t="s">
        <v>73</v>
      </c>
      <c r="B54" s="637">
        <f>B8</f>
        <v>0</v>
      </c>
      <c r="C54" s="637"/>
      <c r="D54" s="637"/>
      <c r="E54" s="458"/>
      <c r="F54" s="458"/>
      <c r="G54" s="458"/>
      <c r="H54" s="458"/>
    </row>
    <row r="55" spans="1:8" ht="25.35" customHeight="1" x14ac:dyDescent="0.25">
      <c r="A55" s="537" t="s">
        <v>74</v>
      </c>
      <c r="B55" s="637">
        <f>B9</f>
        <v>0</v>
      </c>
      <c r="C55" s="637"/>
      <c r="D55" s="637"/>
      <c r="E55" s="458"/>
      <c r="F55" s="458"/>
      <c r="G55" s="458"/>
      <c r="H55" s="458"/>
    </row>
    <row r="56" spans="1:8" ht="25.35" customHeight="1" x14ac:dyDescent="0.25">
      <c r="A56" s="537" t="s">
        <v>75</v>
      </c>
      <c r="B56" s="637">
        <f>B10</f>
        <v>0</v>
      </c>
      <c r="C56" s="637"/>
      <c r="D56" s="637"/>
      <c r="E56" s="458"/>
      <c r="F56" s="458"/>
      <c r="G56" s="458"/>
      <c r="H56" s="458"/>
    </row>
    <row r="57" spans="1:8" x14ac:dyDescent="0.25">
      <c r="A57" s="427" t="s">
        <v>76</v>
      </c>
      <c r="B57" s="575" t="s">
        <v>77</v>
      </c>
      <c r="C57" s="575"/>
      <c r="D57" s="576"/>
      <c r="E57" s="459">
        <f>SUM(E53:E56)</f>
        <v>0</v>
      </c>
      <c r="F57" s="459">
        <f>SUM(F53:F56)</f>
        <v>0</v>
      </c>
      <c r="G57" s="459">
        <f>SUM(G53:G56)</f>
        <v>0</v>
      </c>
      <c r="H57" s="459">
        <f>SUM(H53:H56)</f>
        <v>0</v>
      </c>
    </row>
    <row r="58" spans="1:8" ht="25.35" customHeight="1" x14ac:dyDescent="0.25">
      <c r="A58" s="622" t="s">
        <v>78</v>
      </c>
      <c r="B58" s="623"/>
      <c r="C58" s="623"/>
      <c r="D58" s="623"/>
      <c r="E58" s="620"/>
      <c r="F58" s="620"/>
      <c r="G58" s="620"/>
      <c r="H58" s="621"/>
    </row>
    <row r="59" spans="1:8" s="460" customFormat="1" ht="25.35" customHeight="1" x14ac:dyDescent="0.2">
      <c r="A59" s="461" t="s">
        <v>79</v>
      </c>
      <c r="B59" s="535" t="s">
        <v>80</v>
      </c>
      <c r="C59" s="628">
        <f>H27</f>
        <v>0</v>
      </c>
      <c r="D59" s="628"/>
      <c r="E59" s="463" t="s">
        <v>81</v>
      </c>
      <c r="F59" s="633">
        <f>H28</f>
        <v>0</v>
      </c>
      <c r="G59" s="634"/>
      <c r="H59" s="635"/>
    </row>
    <row r="60" spans="1:8" s="462" customFormat="1" ht="25.35" customHeight="1" x14ac:dyDescent="0.25">
      <c r="A60" s="461" t="s">
        <v>82</v>
      </c>
      <c r="B60" s="535" t="s">
        <v>83</v>
      </c>
      <c r="C60" s="629"/>
      <c r="D60" s="630"/>
      <c r="E60" s="631"/>
      <c r="F60" s="631"/>
      <c r="G60" s="631"/>
      <c r="H60" s="632"/>
    </row>
  </sheetData>
  <mergeCells count="50">
    <mergeCell ref="A58:H58"/>
    <mergeCell ref="C59:D59"/>
    <mergeCell ref="C60:H60"/>
    <mergeCell ref="F59:H59"/>
    <mergeCell ref="B48:C48"/>
    <mergeCell ref="B49:C49"/>
    <mergeCell ref="B53:D53"/>
    <mergeCell ref="B54:D54"/>
    <mergeCell ref="B55:D55"/>
    <mergeCell ref="B56:D56"/>
    <mergeCell ref="B57:D57"/>
    <mergeCell ref="B46:C46"/>
    <mergeCell ref="A51:D52"/>
    <mergeCell ref="A39:D39"/>
    <mergeCell ref="B40:D40"/>
    <mergeCell ref="B41:D41"/>
    <mergeCell ref="B42:D42"/>
    <mergeCell ref="B47:C47"/>
    <mergeCell ref="B43:D43"/>
    <mergeCell ref="B44:D44"/>
    <mergeCell ref="A45:H45"/>
    <mergeCell ref="A50:H50"/>
    <mergeCell ref="E51:H51"/>
    <mergeCell ref="A1:H1"/>
    <mergeCell ref="A2:H2"/>
    <mergeCell ref="A3:H3"/>
    <mergeCell ref="B4:B5"/>
    <mergeCell ref="A4:A5"/>
    <mergeCell ref="D4:E4"/>
    <mergeCell ref="F4:H4"/>
    <mergeCell ref="C4:C5"/>
    <mergeCell ref="A15:H15"/>
    <mergeCell ref="D16:G16"/>
    <mergeCell ref="H16:H18"/>
    <mergeCell ref="B16:C18"/>
    <mergeCell ref="A16:A18"/>
    <mergeCell ref="B19:C19"/>
    <mergeCell ref="B21:C21"/>
    <mergeCell ref="B22:C22"/>
    <mergeCell ref="B23:C23"/>
    <mergeCell ref="B24:C24"/>
    <mergeCell ref="A38:H38"/>
    <mergeCell ref="B31:C31"/>
    <mergeCell ref="B28:C28"/>
    <mergeCell ref="B27:C27"/>
    <mergeCell ref="B20:C20"/>
    <mergeCell ref="B25:C25"/>
    <mergeCell ref="B26:C26"/>
    <mergeCell ref="B29:C29"/>
    <mergeCell ref="A30:H30"/>
  </mergeCells>
  <printOptions horizontalCentered="1" verticalCentered="1"/>
  <pageMargins left="0.5" right="0.5" top="0.5" bottom="0.5" header="0.3" footer="0.3"/>
  <pageSetup orientation="landscape" r:id="rId1"/>
  <headerFooter>
    <oddFooter>&amp;R&amp;9Standard Form 424A</oddFooter>
  </headerFooter>
  <ignoredErrors>
    <ignoredError sqref="A7:A11 A31 A16 A40:A44 A47:A49 A53:A57 A59:A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F531-C19F-4363-AAFA-044869E80A64}">
  <dimension ref="A1:V134"/>
  <sheetViews>
    <sheetView view="pageLayout" topLeftCell="A37" zoomScale="110" zoomScaleNormal="75" zoomScalePageLayoutView="110" workbookViewId="0">
      <selection sqref="A1:R1"/>
    </sheetView>
  </sheetViews>
  <sheetFormatPr defaultColWidth="3.21875" defaultRowHeight="15.6" x14ac:dyDescent="0.3"/>
  <cols>
    <col min="1" max="1" width="2.21875" style="4" customWidth="1"/>
    <col min="2" max="2" width="12.77734375" style="1" customWidth="1"/>
    <col min="3" max="3" width="8.21875" style="2" customWidth="1"/>
    <col min="4" max="4" width="4.21875" style="1" customWidth="1"/>
    <col min="5" max="5" width="7.21875" style="1" customWidth="1"/>
    <col min="6" max="12" width="7" style="1" customWidth="1"/>
    <col min="13" max="13" width="7" style="3" customWidth="1"/>
    <col min="14" max="16" width="7" style="2" customWidth="1"/>
    <col min="17" max="18" width="8.21875" style="2" customWidth="1"/>
    <col min="19" max="16384" width="3.21875" style="1"/>
  </cols>
  <sheetData>
    <row r="1" spans="1:18" s="10" customFormat="1" ht="11.55" customHeight="1" x14ac:dyDescent="0.25">
      <c r="A1" s="644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6"/>
    </row>
    <row r="2" spans="1:18" s="8" customFormat="1" ht="11.55" customHeight="1" x14ac:dyDescent="0.3">
      <c r="A2" s="655" t="e">
        <f>#REF!</f>
        <v>#REF!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7"/>
    </row>
    <row r="3" spans="1:18" s="8" customFormat="1" ht="11.55" customHeight="1" x14ac:dyDescent="0.3">
      <c r="A3" s="658" t="s">
        <v>84</v>
      </c>
      <c r="B3" s="659"/>
      <c r="C3" s="659"/>
      <c r="D3" s="659"/>
      <c r="E3" s="659"/>
      <c r="F3" s="659"/>
      <c r="G3" s="659"/>
      <c r="H3" s="659"/>
      <c r="I3" s="659"/>
      <c r="J3" s="641" t="s">
        <v>85</v>
      </c>
      <c r="K3" s="642"/>
      <c r="L3" s="642"/>
      <c r="M3" s="642"/>
      <c r="N3" s="642"/>
      <c r="O3" s="642"/>
      <c r="P3" s="642"/>
      <c r="Q3" s="642"/>
      <c r="R3" s="643"/>
    </row>
    <row r="4" spans="1:18" ht="11.55" customHeight="1" thickBot="1" x14ac:dyDescent="0.35">
      <c r="A4" s="647"/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9"/>
    </row>
    <row r="5" spans="1:18" s="10" customFormat="1" ht="11.55" customHeight="1" thickBot="1" x14ac:dyDescent="0.3">
      <c r="A5" s="660" t="s">
        <v>86</v>
      </c>
      <c r="B5" s="661"/>
      <c r="C5" s="184" t="s">
        <v>87</v>
      </c>
      <c r="D5" s="185"/>
      <c r="E5" s="186" t="s">
        <v>88</v>
      </c>
      <c r="F5" s="187" t="s">
        <v>89</v>
      </c>
      <c r="G5" s="187" t="s">
        <v>90</v>
      </c>
      <c r="H5" s="268" t="s">
        <v>91</v>
      </c>
      <c r="I5" s="187" t="s">
        <v>92</v>
      </c>
      <c r="J5" s="269" t="s">
        <v>93</v>
      </c>
      <c r="K5" s="268" t="s">
        <v>94</v>
      </c>
      <c r="L5" s="187" t="s">
        <v>95</v>
      </c>
      <c r="M5" s="303" t="s">
        <v>96</v>
      </c>
      <c r="N5" s="330" t="s">
        <v>97</v>
      </c>
      <c r="O5" s="188" t="s">
        <v>98</v>
      </c>
      <c r="P5" s="331" t="s">
        <v>99</v>
      </c>
      <c r="Q5" s="312" t="s">
        <v>100</v>
      </c>
      <c r="R5" s="201" t="s">
        <v>101</v>
      </c>
    </row>
    <row r="6" spans="1:18" s="9" customFormat="1" ht="11.55" customHeight="1" x14ac:dyDescent="0.25">
      <c r="A6" s="190" t="e">
        <f>#REF!</f>
        <v>#REF!</v>
      </c>
      <c r="B6" s="650" t="e">
        <f>#REF!</f>
        <v>#REF!</v>
      </c>
      <c r="C6" s="161" t="s">
        <v>102</v>
      </c>
      <c r="D6" s="144" t="s">
        <v>103</v>
      </c>
      <c r="E6" s="363">
        <v>0</v>
      </c>
      <c r="F6" s="136">
        <v>0</v>
      </c>
      <c r="G6" s="136">
        <v>0</v>
      </c>
      <c r="H6" s="275">
        <v>0</v>
      </c>
      <c r="I6" s="136">
        <v>0</v>
      </c>
      <c r="J6" s="276">
        <v>0</v>
      </c>
      <c r="K6" s="275">
        <v>0</v>
      </c>
      <c r="L6" s="136">
        <v>0</v>
      </c>
      <c r="M6" s="276">
        <v>0</v>
      </c>
      <c r="N6" s="275">
        <v>0</v>
      </c>
      <c r="O6" s="136">
        <v>0</v>
      </c>
      <c r="P6" s="276">
        <v>0</v>
      </c>
      <c r="Q6" s="313"/>
      <c r="R6" s="202"/>
    </row>
    <row r="7" spans="1:18" s="9" customFormat="1" ht="11.55" customHeight="1" x14ac:dyDescent="0.25">
      <c r="A7" s="191"/>
      <c r="B7" s="639"/>
      <c r="C7" s="148" t="s">
        <v>102</v>
      </c>
      <c r="D7" s="145" t="s">
        <v>104</v>
      </c>
      <c r="E7" s="137">
        <v>0</v>
      </c>
      <c r="F7" s="138">
        <v>0</v>
      </c>
      <c r="G7" s="138">
        <v>0</v>
      </c>
      <c r="H7" s="277">
        <v>0</v>
      </c>
      <c r="I7" s="138">
        <v>0</v>
      </c>
      <c r="J7" s="278">
        <v>0</v>
      </c>
      <c r="K7" s="277">
        <v>0</v>
      </c>
      <c r="L7" s="138">
        <v>0</v>
      </c>
      <c r="M7" s="278">
        <v>0</v>
      </c>
      <c r="N7" s="277">
        <v>0</v>
      </c>
      <c r="O7" s="138">
        <v>0</v>
      </c>
      <c r="P7" s="278">
        <v>0</v>
      </c>
      <c r="Q7" s="314">
        <f>SUM(E6:P6)+SUM(E7:P7)</f>
        <v>0</v>
      </c>
      <c r="R7" s="203"/>
    </row>
    <row r="8" spans="1:18" s="9" customFormat="1" ht="11.55" customHeight="1" x14ac:dyDescent="0.25">
      <c r="A8" s="192"/>
      <c r="B8" s="639"/>
      <c r="C8" s="85"/>
      <c r="D8" s="144" t="s">
        <v>103</v>
      </c>
      <c r="E8" s="150" t="e">
        <f>E6*#REF!</f>
        <v>#REF!</v>
      </c>
      <c r="F8" s="151" t="e">
        <f>F6*#REF!</f>
        <v>#REF!</v>
      </c>
      <c r="G8" s="151" t="e">
        <f>G6*#REF!</f>
        <v>#REF!</v>
      </c>
      <c r="H8" s="279" t="e">
        <f>H6*#REF!</f>
        <v>#REF!</v>
      </c>
      <c r="I8" s="151" t="e">
        <f>I6*#REF!</f>
        <v>#REF!</v>
      </c>
      <c r="J8" s="280" t="e">
        <f>J6*#REF!</f>
        <v>#REF!</v>
      </c>
      <c r="K8" s="279" t="e">
        <f>K6*#REF!</f>
        <v>#REF!</v>
      </c>
      <c r="L8" s="151" t="e">
        <f>L6*#REF!</f>
        <v>#REF!</v>
      </c>
      <c r="M8" s="280" t="e">
        <f>M6*#REF!</f>
        <v>#REF!</v>
      </c>
      <c r="N8" s="279" t="e">
        <f>N6*#REF!</f>
        <v>#REF!</v>
      </c>
      <c r="O8" s="151" t="e">
        <f>O6*#REF!</f>
        <v>#REF!</v>
      </c>
      <c r="P8" s="280" t="e">
        <f>P6*#REF!</f>
        <v>#REF!</v>
      </c>
      <c r="Q8" s="315"/>
      <c r="R8" s="204"/>
    </row>
    <row r="9" spans="1:18" s="9" customFormat="1" ht="11.55" customHeight="1" x14ac:dyDescent="0.25">
      <c r="A9" s="193"/>
      <c r="B9" s="640"/>
      <c r="C9" s="86" t="e">
        <f>#REF!</f>
        <v>#REF!</v>
      </c>
      <c r="D9" s="145" t="s">
        <v>104</v>
      </c>
      <c r="E9" s="152" t="e">
        <f>E7*#REF!</f>
        <v>#REF!</v>
      </c>
      <c r="F9" s="153" t="e">
        <f>F7*#REF!</f>
        <v>#REF!</v>
      </c>
      <c r="G9" s="153" t="e">
        <f>G7*#REF!</f>
        <v>#REF!</v>
      </c>
      <c r="H9" s="281" t="e">
        <f>H7*#REF!</f>
        <v>#REF!</v>
      </c>
      <c r="I9" s="153" t="e">
        <f>I7*#REF!</f>
        <v>#REF!</v>
      </c>
      <c r="J9" s="282" t="e">
        <f>J7*#REF!</f>
        <v>#REF!</v>
      </c>
      <c r="K9" s="281" t="e">
        <f>K7*#REF!</f>
        <v>#REF!</v>
      </c>
      <c r="L9" s="153" t="e">
        <f>L7*#REF!</f>
        <v>#REF!</v>
      </c>
      <c r="M9" s="282" t="e">
        <f>M7*#REF!</f>
        <v>#REF!</v>
      </c>
      <c r="N9" s="281" t="e">
        <f>N7*#REF!</f>
        <v>#REF!</v>
      </c>
      <c r="O9" s="153" t="e">
        <f>O7*#REF!</f>
        <v>#REF!</v>
      </c>
      <c r="P9" s="282" t="e">
        <f>P7*#REF!</f>
        <v>#REF!</v>
      </c>
      <c r="Q9" s="316" t="e">
        <f>SUM(E8:P8)+SUM(E9:P9)</f>
        <v>#REF!</v>
      </c>
      <c r="R9" s="205" t="e">
        <f>C9-SUM(Q8:Q9)</f>
        <v>#REF!</v>
      </c>
    </row>
    <row r="10" spans="1:18" s="9" customFormat="1" ht="11.55" customHeight="1" x14ac:dyDescent="0.25">
      <c r="A10" s="194" t="e">
        <f>#REF!</f>
        <v>#REF!</v>
      </c>
      <c r="B10" s="651" t="e">
        <f>#REF!</f>
        <v>#REF!</v>
      </c>
      <c r="C10" s="161" t="s">
        <v>102</v>
      </c>
      <c r="D10" s="144" t="s">
        <v>103</v>
      </c>
      <c r="E10" s="363">
        <v>0</v>
      </c>
      <c r="F10" s="136">
        <v>0</v>
      </c>
      <c r="G10" s="136">
        <v>0</v>
      </c>
      <c r="H10" s="275">
        <v>0</v>
      </c>
      <c r="I10" s="136">
        <v>0</v>
      </c>
      <c r="J10" s="276">
        <v>0</v>
      </c>
      <c r="K10" s="275">
        <v>0</v>
      </c>
      <c r="L10" s="136">
        <v>0</v>
      </c>
      <c r="M10" s="276">
        <v>0</v>
      </c>
      <c r="N10" s="275">
        <v>0</v>
      </c>
      <c r="O10" s="136">
        <v>0</v>
      </c>
      <c r="P10" s="276">
        <v>0</v>
      </c>
      <c r="Q10" s="313"/>
      <c r="R10" s="202"/>
    </row>
    <row r="11" spans="1:18" s="9" customFormat="1" ht="11.55" customHeight="1" x14ac:dyDescent="0.25">
      <c r="A11" s="191"/>
      <c r="B11" s="652"/>
      <c r="C11" s="148" t="s">
        <v>102</v>
      </c>
      <c r="D11" s="145" t="s">
        <v>104</v>
      </c>
      <c r="E11" s="137">
        <v>0</v>
      </c>
      <c r="F11" s="138">
        <v>0</v>
      </c>
      <c r="G11" s="138">
        <v>0</v>
      </c>
      <c r="H11" s="277">
        <v>0</v>
      </c>
      <c r="I11" s="138">
        <v>0</v>
      </c>
      <c r="J11" s="278">
        <v>0</v>
      </c>
      <c r="K11" s="277">
        <v>0</v>
      </c>
      <c r="L11" s="138">
        <v>0</v>
      </c>
      <c r="M11" s="278">
        <v>0</v>
      </c>
      <c r="N11" s="277">
        <v>0</v>
      </c>
      <c r="O11" s="138">
        <v>0</v>
      </c>
      <c r="P11" s="278">
        <v>0</v>
      </c>
      <c r="Q11" s="314">
        <f>SUM(E10:P10)+SUM(E11:P11)</f>
        <v>0</v>
      </c>
      <c r="R11" s="203"/>
    </row>
    <row r="12" spans="1:18" s="9" customFormat="1" ht="11.55" customHeight="1" x14ac:dyDescent="0.25">
      <c r="A12" s="191"/>
      <c r="B12" s="652"/>
      <c r="C12" s="85"/>
      <c r="D12" s="144" t="s">
        <v>103</v>
      </c>
      <c r="E12" s="150" t="e">
        <f>E10*#REF!</f>
        <v>#REF!</v>
      </c>
      <c r="F12" s="151" t="e">
        <f>F10*#REF!</f>
        <v>#REF!</v>
      </c>
      <c r="G12" s="151" t="e">
        <f>G10*#REF!</f>
        <v>#REF!</v>
      </c>
      <c r="H12" s="279" t="e">
        <f>H10*#REF!</f>
        <v>#REF!</v>
      </c>
      <c r="I12" s="151" t="e">
        <f>I10*#REF!</f>
        <v>#REF!</v>
      </c>
      <c r="J12" s="280" t="e">
        <f>J10*#REF!</f>
        <v>#REF!</v>
      </c>
      <c r="K12" s="279" t="e">
        <f>K10*#REF!</f>
        <v>#REF!</v>
      </c>
      <c r="L12" s="151" t="e">
        <f>L10*#REF!</f>
        <v>#REF!</v>
      </c>
      <c r="M12" s="280" t="e">
        <f>M10*#REF!</f>
        <v>#REF!</v>
      </c>
      <c r="N12" s="279" t="e">
        <f>N10*#REF!</f>
        <v>#REF!</v>
      </c>
      <c r="O12" s="151" t="e">
        <f>O10*#REF!</f>
        <v>#REF!</v>
      </c>
      <c r="P12" s="280" t="e">
        <f>P10*#REF!</f>
        <v>#REF!</v>
      </c>
      <c r="Q12" s="315"/>
      <c r="R12" s="204"/>
    </row>
    <row r="13" spans="1:18" s="9" customFormat="1" ht="11.55" customHeight="1" x14ac:dyDescent="0.25">
      <c r="A13" s="193"/>
      <c r="B13" s="653"/>
      <c r="C13" s="86" t="e">
        <f>#REF!</f>
        <v>#REF!</v>
      </c>
      <c r="D13" s="145" t="s">
        <v>104</v>
      </c>
      <c r="E13" s="152" t="e">
        <f>E11*#REF!</f>
        <v>#REF!</v>
      </c>
      <c r="F13" s="153" t="e">
        <f>F11*#REF!</f>
        <v>#REF!</v>
      </c>
      <c r="G13" s="153" t="e">
        <f>G11*#REF!</f>
        <v>#REF!</v>
      </c>
      <c r="H13" s="281" t="e">
        <f>H11*#REF!</f>
        <v>#REF!</v>
      </c>
      <c r="I13" s="153" t="e">
        <f>I11*#REF!</f>
        <v>#REF!</v>
      </c>
      <c r="J13" s="282" t="e">
        <f>J11*#REF!</f>
        <v>#REF!</v>
      </c>
      <c r="K13" s="281" t="e">
        <f>K11*#REF!</f>
        <v>#REF!</v>
      </c>
      <c r="L13" s="153" t="e">
        <f>L11*#REF!</f>
        <v>#REF!</v>
      </c>
      <c r="M13" s="282" t="e">
        <f>M11*#REF!</f>
        <v>#REF!</v>
      </c>
      <c r="N13" s="281" t="e">
        <f>N11*#REF!</f>
        <v>#REF!</v>
      </c>
      <c r="O13" s="153" t="e">
        <f>O11*#REF!</f>
        <v>#REF!</v>
      </c>
      <c r="P13" s="282" t="e">
        <f>P11*#REF!</f>
        <v>#REF!</v>
      </c>
      <c r="Q13" s="316" t="e">
        <f>SUM(E12:P12)+SUM(E13:P13)</f>
        <v>#REF!</v>
      </c>
      <c r="R13" s="205" t="e">
        <f>C13-Q13</f>
        <v>#REF!</v>
      </c>
    </row>
    <row r="14" spans="1:18" s="9" customFormat="1" ht="11.55" customHeight="1" x14ac:dyDescent="0.25">
      <c r="A14" s="195" t="e">
        <f>#REF!</f>
        <v>#REF!</v>
      </c>
      <c r="B14" s="654" t="e">
        <f>#REF!</f>
        <v>#REF!</v>
      </c>
      <c r="C14" s="161" t="s">
        <v>102</v>
      </c>
      <c r="D14" s="144" t="s">
        <v>103</v>
      </c>
      <c r="E14" s="363">
        <v>0</v>
      </c>
      <c r="F14" s="136">
        <v>0</v>
      </c>
      <c r="G14" s="136">
        <v>0</v>
      </c>
      <c r="H14" s="275">
        <v>0</v>
      </c>
      <c r="I14" s="136">
        <v>0</v>
      </c>
      <c r="J14" s="276">
        <v>0</v>
      </c>
      <c r="K14" s="275">
        <v>0</v>
      </c>
      <c r="L14" s="136">
        <v>0</v>
      </c>
      <c r="M14" s="276">
        <v>0</v>
      </c>
      <c r="N14" s="275">
        <v>0</v>
      </c>
      <c r="O14" s="136">
        <v>0</v>
      </c>
      <c r="P14" s="276">
        <v>0</v>
      </c>
      <c r="Q14" s="313"/>
      <c r="R14" s="206"/>
    </row>
    <row r="15" spans="1:18" s="9" customFormat="1" ht="11.55" customHeight="1" x14ac:dyDescent="0.25">
      <c r="A15" s="196"/>
      <c r="B15" s="639"/>
      <c r="C15" s="148" t="s">
        <v>102</v>
      </c>
      <c r="D15" s="145" t="s">
        <v>104</v>
      </c>
      <c r="E15" s="137">
        <v>0</v>
      </c>
      <c r="F15" s="138">
        <v>0</v>
      </c>
      <c r="G15" s="138">
        <v>0</v>
      </c>
      <c r="H15" s="277">
        <v>0</v>
      </c>
      <c r="I15" s="138">
        <v>0</v>
      </c>
      <c r="J15" s="278">
        <v>0</v>
      </c>
      <c r="K15" s="277">
        <v>0</v>
      </c>
      <c r="L15" s="138">
        <v>0</v>
      </c>
      <c r="M15" s="278">
        <v>0</v>
      </c>
      <c r="N15" s="277">
        <v>0</v>
      </c>
      <c r="O15" s="138">
        <v>0</v>
      </c>
      <c r="P15" s="278">
        <v>0</v>
      </c>
      <c r="Q15" s="314">
        <f>SUM(E14:P14)+SUM(E15:P15)</f>
        <v>0</v>
      </c>
      <c r="R15" s="203"/>
    </row>
    <row r="16" spans="1:18" s="9" customFormat="1" ht="11.55" customHeight="1" x14ac:dyDescent="0.25">
      <c r="A16" s="196"/>
      <c r="B16" s="639"/>
      <c r="C16" s="85"/>
      <c r="D16" s="144" t="s">
        <v>103</v>
      </c>
      <c r="E16" s="150" t="e">
        <f>E14*#REF!</f>
        <v>#REF!</v>
      </c>
      <c r="F16" s="151" t="e">
        <f>F14*#REF!</f>
        <v>#REF!</v>
      </c>
      <c r="G16" s="151" t="e">
        <f>G14*#REF!</f>
        <v>#REF!</v>
      </c>
      <c r="H16" s="279" t="e">
        <f>H14*#REF!</f>
        <v>#REF!</v>
      </c>
      <c r="I16" s="151" t="e">
        <f>I14*#REF!</f>
        <v>#REF!</v>
      </c>
      <c r="J16" s="280" t="e">
        <f>J14*#REF!</f>
        <v>#REF!</v>
      </c>
      <c r="K16" s="279" t="e">
        <f>K14*#REF!</f>
        <v>#REF!</v>
      </c>
      <c r="L16" s="151" t="e">
        <f>L14*#REF!</f>
        <v>#REF!</v>
      </c>
      <c r="M16" s="280" t="e">
        <f>M14*#REF!</f>
        <v>#REF!</v>
      </c>
      <c r="N16" s="279" t="e">
        <f>N14*#REF!</f>
        <v>#REF!</v>
      </c>
      <c r="O16" s="151" t="e">
        <f>O14*#REF!</f>
        <v>#REF!</v>
      </c>
      <c r="P16" s="280" t="e">
        <f>P14*#REF!</f>
        <v>#REF!</v>
      </c>
      <c r="Q16" s="315"/>
      <c r="R16" s="203"/>
    </row>
    <row r="17" spans="1:18" s="9" customFormat="1" ht="11.55" customHeight="1" x14ac:dyDescent="0.25">
      <c r="A17" s="197"/>
      <c r="B17" s="640"/>
      <c r="C17" s="86" t="e">
        <f>#REF!</f>
        <v>#REF!</v>
      </c>
      <c r="D17" s="145" t="s">
        <v>104</v>
      </c>
      <c r="E17" s="152" t="e">
        <f>E15*#REF!</f>
        <v>#REF!</v>
      </c>
      <c r="F17" s="153" t="e">
        <f>F15*#REF!</f>
        <v>#REF!</v>
      </c>
      <c r="G17" s="153" t="e">
        <f>G15*#REF!</f>
        <v>#REF!</v>
      </c>
      <c r="H17" s="281" t="e">
        <f>H15*#REF!</f>
        <v>#REF!</v>
      </c>
      <c r="I17" s="153" t="e">
        <f>I15*#REF!</f>
        <v>#REF!</v>
      </c>
      <c r="J17" s="282" t="e">
        <f>J15*#REF!</f>
        <v>#REF!</v>
      </c>
      <c r="K17" s="281" t="e">
        <f>K15*#REF!</f>
        <v>#REF!</v>
      </c>
      <c r="L17" s="153" t="e">
        <f>L15*#REF!</f>
        <v>#REF!</v>
      </c>
      <c r="M17" s="282" t="e">
        <f>M15*#REF!</f>
        <v>#REF!</v>
      </c>
      <c r="N17" s="281" t="e">
        <f>N15*#REF!</f>
        <v>#REF!</v>
      </c>
      <c r="O17" s="153" t="e">
        <f>O15*#REF!</f>
        <v>#REF!</v>
      </c>
      <c r="P17" s="282" t="e">
        <f>P15*#REF!</f>
        <v>#REF!</v>
      </c>
      <c r="Q17" s="316" t="e">
        <f>SUM(E16:P16)+SUM(E17:P17)</f>
        <v>#REF!</v>
      </c>
      <c r="R17" s="205" t="e">
        <f>C17-Q17</f>
        <v>#REF!</v>
      </c>
    </row>
    <row r="18" spans="1:18" s="9" customFormat="1" ht="11.55" customHeight="1" x14ac:dyDescent="0.25">
      <c r="A18" s="195" t="e">
        <f>#REF!</f>
        <v>#REF!</v>
      </c>
      <c r="B18" s="654" t="e">
        <f>#REF!</f>
        <v>#REF!</v>
      </c>
      <c r="C18" s="161" t="s">
        <v>102</v>
      </c>
      <c r="D18" s="144" t="s">
        <v>103</v>
      </c>
      <c r="E18" s="363">
        <v>0</v>
      </c>
      <c r="F18" s="136">
        <v>0</v>
      </c>
      <c r="G18" s="136">
        <v>0</v>
      </c>
      <c r="H18" s="275">
        <v>0</v>
      </c>
      <c r="I18" s="136">
        <v>0</v>
      </c>
      <c r="J18" s="276">
        <v>0</v>
      </c>
      <c r="K18" s="275">
        <v>0</v>
      </c>
      <c r="L18" s="136">
        <v>0</v>
      </c>
      <c r="M18" s="276">
        <v>0</v>
      </c>
      <c r="N18" s="275">
        <v>0</v>
      </c>
      <c r="O18" s="136">
        <v>0</v>
      </c>
      <c r="P18" s="276">
        <v>0</v>
      </c>
      <c r="Q18" s="313"/>
      <c r="R18" s="206"/>
    </row>
    <row r="19" spans="1:18" s="9" customFormat="1" ht="11.55" customHeight="1" x14ac:dyDescent="0.25">
      <c r="A19" s="198"/>
      <c r="B19" s="639"/>
      <c r="C19" s="148" t="s">
        <v>102</v>
      </c>
      <c r="D19" s="145" t="s">
        <v>104</v>
      </c>
      <c r="E19" s="137">
        <v>0</v>
      </c>
      <c r="F19" s="138">
        <v>0</v>
      </c>
      <c r="G19" s="138">
        <v>0</v>
      </c>
      <c r="H19" s="277">
        <v>0</v>
      </c>
      <c r="I19" s="138">
        <v>0</v>
      </c>
      <c r="J19" s="278">
        <v>0</v>
      </c>
      <c r="K19" s="277">
        <v>0</v>
      </c>
      <c r="L19" s="138">
        <v>0</v>
      </c>
      <c r="M19" s="278">
        <v>0</v>
      </c>
      <c r="N19" s="277">
        <v>0</v>
      </c>
      <c r="O19" s="138">
        <v>0</v>
      </c>
      <c r="P19" s="278">
        <v>0</v>
      </c>
      <c r="Q19" s="314">
        <f>SUM(E18:P18)+SUM(E19:P19)</f>
        <v>0</v>
      </c>
      <c r="R19" s="203"/>
    </row>
    <row r="20" spans="1:18" s="9" customFormat="1" ht="11.55" customHeight="1" x14ac:dyDescent="0.25">
      <c r="A20" s="198"/>
      <c r="B20" s="639"/>
      <c r="C20" s="85"/>
      <c r="D20" s="144" t="s">
        <v>103</v>
      </c>
      <c r="E20" s="150" t="e">
        <f>E18*#REF!</f>
        <v>#REF!</v>
      </c>
      <c r="F20" s="151" t="e">
        <f>F18*#REF!</f>
        <v>#REF!</v>
      </c>
      <c r="G20" s="151" t="e">
        <f>G18*#REF!</f>
        <v>#REF!</v>
      </c>
      <c r="H20" s="279" t="e">
        <f>H18*#REF!</f>
        <v>#REF!</v>
      </c>
      <c r="I20" s="151" t="e">
        <f>I18*#REF!</f>
        <v>#REF!</v>
      </c>
      <c r="J20" s="280" t="e">
        <f>J18*#REF!</f>
        <v>#REF!</v>
      </c>
      <c r="K20" s="279" t="e">
        <f>K18*#REF!</f>
        <v>#REF!</v>
      </c>
      <c r="L20" s="151" t="e">
        <f>L18*#REF!</f>
        <v>#REF!</v>
      </c>
      <c r="M20" s="280" t="e">
        <f>M18*#REF!</f>
        <v>#REF!</v>
      </c>
      <c r="N20" s="279" t="e">
        <f>N18*#REF!</f>
        <v>#REF!</v>
      </c>
      <c r="O20" s="151" t="e">
        <f>O18*#REF!</f>
        <v>#REF!</v>
      </c>
      <c r="P20" s="280" t="e">
        <f>P18*#REF!</f>
        <v>#REF!</v>
      </c>
      <c r="Q20" s="315"/>
      <c r="R20" s="203"/>
    </row>
    <row r="21" spans="1:18" s="9" customFormat="1" ht="11.55" customHeight="1" x14ac:dyDescent="0.25">
      <c r="A21" s="199"/>
      <c r="B21" s="640"/>
      <c r="C21" s="86" t="e">
        <f>#REF!</f>
        <v>#REF!</v>
      </c>
      <c r="D21" s="145" t="s">
        <v>104</v>
      </c>
      <c r="E21" s="152" t="e">
        <f>E19*#REF!</f>
        <v>#REF!</v>
      </c>
      <c r="F21" s="153" t="e">
        <f>F19*#REF!</f>
        <v>#REF!</v>
      </c>
      <c r="G21" s="153" t="e">
        <f>G19*#REF!</f>
        <v>#REF!</v>
      </c>
      <c r="H21" s="281" t="e">
        <f>H19*#REF!</f>
        <v>#REF!</v>
      </c>
      <c r="I21" s="153" t="e">
        <f>I19*#REF!</f>
        <v>#REF!</v>
      </c>
      <c r="J21" s="282" t="e">
        <f>J19*#REF!</f>
        <v>#REF!</v>
      </c>
      <c r="K21" s="281" t="e">
        <f>K19*#REF!</f>
        <v>#REF!</v>
      </c>
      <c r="L21" s="153" t="e">
        <f>L19*#REF!</f>
        <v>#REF!</v>
      </c>
      <c r="M21" s="282" t="e">
        <f>M19*#REF!</f>
        <v>#REF!</v>
      </c>
      <c r="N21" s="281" t="e">
        <f>N19*#REF!</f>
        <v>#REF!</v>
      </c>
      <c r="O21" s="153" t="e">
        <f>O19*#REF!</f>
        <v>#REF!</v>
      </c>
      <c r="P21" s="282" t="e">
        <f>P19*#REF!</f>
        <v>#REF!</v>
      </c>
      <c r="Q21" s="316" t="e">
        <f>SUM(E20:P20)+SUM(E21:P21)</f>
        <v>#REF!</v>
      </c>
      <c r="R21" s="205" t="e">
        <f>C21-Q21</f>
        <v>#REF!</v>
      </c>
    </row>
    <row r="22" spans="1:18" s="9" customFormat="1" ht="11.55" customHeight="1" x14ac:dyDescent="0.25">
      <c r="A22" s="200" t="e">
        <f>#REF!</f>
        <v>#REF!</v>
      </c>
      <c r="B22" s="638" t="e">
        <f>#REF!</f>
        <v>#REF!</v>
      </c>
      <c r="C22" s="162" t="s">
        <v>102</v>
      </c>
      <c r="D22" s="146" t="s">
        <v>103</v>
      </c>
      <c r="E22" s="364">
        <v>0</v>
      </c>
      <c r="F22" s="89">
        <v>0</v>
      </c>
      <c r="G22" s="89">
        <v>0</v>
      </c>
      <c r="H22" s="283">
        <v>0</v>
      </c>
      <c r="I22" s="89">
        <v>0</v>
      </c>
      <c r="J22" s="284">
        <v>0</v>
      </c>
      <c r="K22" s="283">
        <v>0</v>
      </c>
      <c r="L22" s="89">
        <v>0</v>
      </c>
      <c r="M22" s="284">
        <v>0</v>
      </c>
      <c r="N22" s="283">
        <v>0</v>
      </c>
      <c r="O22" s="89">
        <v>0</v>
      </c>
      <c r="P22" s="284">
        <v>0</v>
      </c>
      <c r="Q22" s="313"/>
      <c r="R22" s="207"/>
    </row>
    <row r="23" spans="1:18" s="9" customFormat="1" ht="11.55" customHeight="1" x14ac:dyDescent="0.25">
      <c r="A23" s="198"/>
      <c r="B23" s="639"/>
      <c r="C23" s="149" t="s">
        <v>102</v>
      </c>
      <c r="D23" s="147" t="s">
        <v>104</v>
      </c>
      <c r="E23" s="83">
        <v>0</v>
      </c>
      <c r="F23" s="92">
        <v>0</v>
      </c>
      <c r="G23" s="92">
        <v>0</v>
      </c>
      <c r="H23" s="285">
        <v>0</v>
      </c>
      <c r="I23" s="92">
        <v>0</v>
      </c>
      <c r="J23" s="286">
        <v>0</v>
      </c>
      <c r="K23" s="285">
        <v>0</v>
      </c>
      <c r="L23" s="92">
        <v>0</v>
      </c>
      <c r="M23" s="286">
        <v>0</v>
      </c>
      <c r="N23" s="285">
        <v>0</v>
      </c>
      <c r="O23" s="92">
        <v>0</v>
      </c>
      <c r="P23" s="286">
        <v>0</v>
      </c>
      <c r="Q23" s="317">
        <f>SUM(E22:P22)+SUM(E23:P23)</f>
        <v>0</v>
      </c>
      <c r="R23" s="208"/>
    </row>
    <row r="24" spans="1:18" s="9" customFormat="1" ht="11.55" customHeight="1" x14ac:dyDescent="0.25">
      <c r="A24" s="198"/>
      <c r="B24" s="639"/>
      <c r="C24" s="91"/>
      <c r="D24" s="146" t="s">
        <v>103</v>
      </c>
      <c r="E24" s="154" t="e">
        <f>E22*#REF!</f>
        <v>#REF!</v>
      </c>
      <c r="F24" s="79" t="e">
        <f>F22*#REF!</f>
        <v>#REF!</v>
      </c>
      <c r="G24" s="79" t="e">
        <f>G22*#REF!</f>
        <v>#REF!</v>
      </c>
      <c r="H24" s="287" t="e">
        <f>H22*#REF!</f>
        <v>#REF!</v>
      </c>
      <c r="I24" s="79" t="e">
        <f>I22*#REF!</f>
        <v>#REF!</v>
      </c>
      <c r="J24" s="288" t="e">
        <f>J22*#REF!</f>
        <v>#REF!</v>
      </c>
      <c r="K24" s="287" t="e">
        <f>K22*#REF!</f>
        <v>#REF!</v>
      </c>
      <c r="L24" s="79" t="e">
        <f>L22*#REF!</f>
        <v>#REF!</v>
      </c>
      <c r="M24" s="288" t="e">
        <f>M22*#REF!</f>
        <v>#REF!</v>
      </c>
      <c r="N24" s="287" t="e">
        <f>N22*#REF!</f>
        <v>#REF!</v>
      </c>
      <c r="O24" s="79" t="e">
        <f>O22*#REF!</f>
        <v>#REF!</v>
      </c>
      <c r="P24" s="288" t="e">
        <f>P22*#REF!</f>
        <v>#REF!</v>
      </c>
      <c r="Q24" s="93"/>
      <c r="R24" s="208"/>
    </row>
    <row r="25" spans="1:18" s="9" customFormat="1" ht="11.55" customHeight="1" x14ac:dyDescent="0.25">
      <c r="A25" s="199"/>
      <c r="B25" s="640"/>
      <c r="C25" s="94" t="e">
        <f>#REF!</f>
        <v>#REF!</v>
      </c>
      <c r="D25" s="147" t="s">
        <v>104</v>
      </c>
      <c r="E25" s="155" t="e">
        <f>E23*#REF!</f>
        <v>#REF!</v>
      </c>
      <c r="F25" s="95" t="e">
        <f>F23*#REF!</f>
        <v>#REF!</v>
      </c>
      <c r="G25" s="95" t="e">
        <f>G23*#REF!</f>
        <v>#REF!</v>
      </c>
      <c r="H25" s="289" t="e">
        <f>H23*#REF!</f>
        <v>#REF!</v>
      </c>
      <c r="I25" s="95" t="e">
        <f>I23*#REF!</f>
        <v>#REF!</v>
      </c>
      <c r="J25" s="290" t="e">
        <f>J23*#REF!</f>
        <v>#REF!</v>
      </c>
      <c r="K25" s="289" t="e">
        <f>K23*#REF!</f>
        <v>#REF!</v>
      </c>
      <c r="L25" s="95" t="e">
        <f>L23*#REF!</f>
        <v>#REF!</v>
      </c>
      <c r="M25" s="290" t="e">
        <f>M23*#REF!</f>
        <v>#REF!</v>
      </c>
      <c r="N25" s="289" t="e">
        <f>N23*#REF!</f>
        <v>#REF!</v>
      </c>
      <c r="O25" s="95" t="e">
        <f>O23*#REF!</f>
        <v>#REF!</v>
      </c>
      <c r="P25" s="290" t="e">
        <f>P23*#REF!</f>
        <v>#REF!</v>
      </c>
      <c r="Q25" s="96" t="e">
        <f>SUM(E24:P24)+SUM(E25:P25)</f>
        <v>#REF!</v>
      </c>
      <c r="R25" s="209" t="e">
        <f>C25-Q25</f>
        <v>#REF!</v>
      </c>
    </row>
    <row r="26" spans="1:18" s="9" customFormat="1" ht="11.55" customHeight="1" x14ac:dyDescent="0.25">
      <c r="A26" s="200" t="e">
        <f>#REF!</f>
        <v>#REF!</v>
      </c>
      <c r="B26" s="638" t="e">
        <f>#REF!</f>
        <v>#REF!</v>
      </c>
      <c r="C26" s="162" t="s">
        <v>102</v>
      </c>
      <c r="D26" s="146" t="s">
        <v>103</v>
      </c>
      <c r="E26" s="364">
        <v>0</v>
      </c>
      <c r="F26" s="89">
        <v>0</v>
      </c>
      <c r="G26" s="89">
        <v>0</v>
      </c>
      <c r="H26" s="283">
        <v>0</v>
      </c>
      <c r="I26" s="89">
        <v>0</v>
      </c>
      <c r="J26" s="284">
        <v>0</v>
      </c>
      <c r="K26" s="283">
        <v>0</v>
      </c>
      <c r="L26" s="89">
        <v>0</v>
      </c>
      <c r="M26" s="284">
        <v>0</v>
      </c>
      <c r="N26" s="283">
        <v>0</v>
      </c>
      <c r="O26" s="89">
        <v>0</v>
      </c>
      <c r="P26" s="284">
        <v>0</v>
      </c>
      <c r="Q26" s="318"/>
      <c r="R26" s="207"/>
    </row>
    <row r="27" spans="1:18" s="9" customFormat="1" ht="11.55" customHeight="1" x14ac:dyDescent="0.25">
      <c r="A27" s="198"/>
      <c r="B27" s="639"/>
      <c r="C27" s="149" t="s">
        <v>102</v>
      </c>
      <c r="D27" s="147" t="s">
        <v>104</v>
      </c>
      <c r="E27" s="83">
        <v>0</v>
      </c>
      <c r="F27" s="92">
        <v>0</v>
      </c>
      <c r="G27" s="92">
        <v>0</v>
      </c>
      <c r="H27" s="285">
        <v>0</v>
      </c>
      <c r="I27" s="92">
        <v>0</v>
      </c>
      <c r="J27" s="286">
        <v>0</v>
      </c>
      <c r="K27" s="285">
        <v>0</v>
      </c>
      <c r="L27" s="92">
        <v>0</v>
      </c>
      <c r="M27" s="286">
        <v>0</v>
      </c>
      <c r="N27" s="285">
        <v>0</v>
      </c>
      <c r="O27" s="92">
        <v>0</v>
      </c>
      <c r="P27" s="286">
        <v>0</v>
      </c>
      <c r="Q27" s="317">
        <f>SUM(E26:P26)+SUM(E27:P27)</f>
        <v>0</v>
      </c>
      <c r="R27" s="208"/>
    </row>
    <row r="28" spans="1:18" s="9" customFormat="1" ht="11.55" customHeight="1" x14ac:dyDescent="0.25">
      <c r="A28" s="198"/>
      <c r="B28" s="639"/>
      <c r="C28" s="91"/>
      <c r="D28" s="146" t="s">
        <v>103</v>
      </c>
      <c r="E28" s="154" t="e">
        <f>E26*#REF!</f>
        <v>#REF!</v>
      </c>
      <c r="F28" s="79" t="e">
        <f>F26*#REF!</f>
        <v>#REF!</v>
      </c>
      <c r="G28" s="79" t="e">
        <f>G26*#REF!</f>
        <v>#REF!</v>
      </c>
      <c r="H28" s="287" t="e">
        <f>H26*#REF!</f>
        <v>#REF!</v>
      </c>
      <c r="I28" s="79" t="e">
        <f>I26*#REF!</f>
        <v>#REF!</v>
      </c>
      <c r="J28" s="288" t="e">
        <f>J26*#REF!</f>
        <v>#REF!</v>
      </c>
      <c r="K28" s="287" t="e">
        <f>K26*#REF!</f>
        <v>#REF!</v>
      </c>
      <c r="L28" s="79" t="e">
        <f>L26*#REF!</f>
        <v>#REF!</v>
      </c>
      <c r="M28" s="288" t="e">
        <f>M26*#REF!</f>
        <v>#REF!</v>
      </c>
      <c r="N28" s="287" t="e">
        <f>N26*#REF!</f>
        <v>#REF!</v>
      </c>
      <c r="O28" s="79" t="e">
        <f>O26*#REF!</f>
        <v>#REF!</v>
      </c>
      <c r="P28" s="288" t="e">
        <f>P26*#REF!</f>
        <v>#REF!</v>
      </c>
      <c r="Q28" s="93"/>
      <c r="R28" s="208"/>
    </row>
    <row r="29" spans="1:18" s="9" customFormat="1" ht="11.55" customHeight="1" thickBot="1" x14ac:dyDescent="0.3">
      <c r="A29" s="199"/>
      <c r="B29" s="640"/>
      <c r="C29" s="91" t="e">
        <f>#REF!</f>
        <v>#REF!</v>
      </c>
      <c r="D29" s="147" t="s">
        <v>104</v>
      </c>
      <c r="E29" s="155" t="e">
        <f>E27*#REF!</f>
        <v>#REF!</v>
      </c>
      <c r="F29" s="95" t="e">
        <f>F27*#REF!</f>
        <v>#REF!</v>
      </c>
      <c r="G29" s="12" t="e">
        <f>G27*#REF!</f>
        <v>#REF!</v>
      </c>
      <c r="H29" s="289" t="e">
        <f>H27*#REF!</f>
        <v>#REF!</v>
      </c>
      <c r="I29" s="95" t="e">
        <f>I27*#REF!</f>
        <v>#REF!</v>
      </c>
      <c r="J29" s="291" t="e">
        <f>J27*#REF!</f>
        <v>#REF!</v>
      </c>
      <c r="K29" s="289" t="e">
        <f>K27*#REF!</f>
        <v>#REF!</v>
      </c>
      <c r="L29" s="95" t="e">
        <f>L27*#REF!</f>
        <v>#REF!</v>
      </c>
      <c r="M29" s="291" t="e">
        <f>M27*#REF!</f>
        <v>#REF!</v>
      </c>
      <c r="N29" s="289" t="e">
        <f>N27*#REF!</f>
        <v>#REF!</v>
      </c>
      <c r="O29" s="95" t="e">
        <f>O27*#REF!</f>
        <v>#REF!</v>
      </c>
      <c r="P29" s="291" t="e">
        <f>P27*#REF!</f>
        <v>#REF!</v>
      </c>
      <c r="Q29" s="319" t="e">
        <f>SUM(E28:P28)+SUM(E29:P29)</f>
        <v>#REF!</v>
      </c>
      <c r="R29" s="210" t="e">
        <f>C29-Q29</f>
        <v>#REF!</v>
      </c>
    </row>
    <row r="30" spans="1:18" s="9" customFormat="1" ht="11.55" customHeight="1" thickBot="1" x14ac:dyDescent="0.3">
      <c r="A30" s="234"/>
      <c r="B30" s="337"/>
      <c r="C30" s="220" t="e">
        <f>SUM(C7:C29)</f>
        <v>#REF!</v>
      </c>
      <c r="D30" s="30"/>
      <c r="E30" s="338"/>
      <c r="F30" s="267" t="s">
        <v>105</v>
      </c>
      <c r="G30" s="399" t="e">
        <f>SUMPRODUCT(E8:G8+E9:G9+E12:G12+E13:G13+E16:G16+E17:G17+E20:G20+E21:G21+E24:G24+E25:G25+E28:G28+E29:G29)</f>
        <v>#REF!</v>
      </c>
      <c r="H30" s="192"/>
      <c r="I30" s="267" t="s">
        <v>106</v>
      </c>
      <c r="J30" s="400" t="e">
        <f>SUMPRODUCT(H8:J8+H9:J9+H12:J12+H13:J13+H16:J16+H17:J17+H20:J20+H21:J21+H24:J24+H25:J25+H28:J28+H29:J29)</f>
        <v>#REF!</v>
      </c>
      <c r="K30" s="304"/>
      <c r="L30" s="305" t="s">
        <v>107</v>
      </c>
      <c r="M30" s="401" t="e">
        <f>SUMPRODUCT(K8:M8+K9:M9+K12:M12+K13:M13+K16:M16+K17:M17+K20:M20+K21:M21+K24:M24+K25:M25+K28:M28+K29:M29)</f>
        <v>#REF!</v>
      </c>
      <c r="N30" s="332"/>
      <c r="O30" s="305" t="s">
        <v>108</v>
      </c>
      <c r="P30" s="401" t="e">
        <f>SUMPRODUCT(N8:P8+N9:P9+N12:P12+N13:P13+N16:P16+N17:P17+N20:P20+N21:P21+N24:P24+N25:P25+N28:P28+N29:P29)</f>
        <v>#REF!</v>
      </c>
      <c r="Q30" s="339" t="e">
        <f>SUM(Q9+Q13+Q17+Q21+Q25+Q29)</f>
        <v>#REF!</v>
      </c>
      <c r="R30" s="340" t="e">
        <f>C30-Q30</f>
        <v>#REF!</v>
      </c>
    </row>
    <row r="31" spans="1:18" ht="11.55" customHeight="1" thickBot="1" x14ac:dyDescent="0.35">
      <c r="A31" s="666"/>
      <c r="B31" s="667"/>
      <c r="C31" s="667"/>
      <c r="D31" s="667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8"/>
    </row>
    <row r="32" spans="1:18" s="10" customFormat="1" ht="11.55" customHeight="1" thickBot="1" x14ac:dyDescent="0.3">
      <c r="A32" s="674" t="s">
        <v>109</v>
      </c>
      <c r="B32" s="675"/>
      <c r="C32" s="212" t="s">
        <v>87</v>
      </c>
      <c r="D32" s="185"/>
      <c r="E32" s="186" t="s">
        <v>88</v>
      </c>
      <c r="F32" s="187" t="s">
        <v>89</v>
      </c>
      <c r="G32" s="187" t="s">
        <v>90</v>
      </c>
      <c r="H32" s="268" t="s">
        <v>91</v>
      </c>
      <c r="I32" s="187" t="s">
        <v>92</v>
      </c>
      <c r="J32" s="269" t="s">
        <v>93</v>
      </c>
      <c r="K32" s="268" t="s">
        <v>94</v>
      </c>
      <c r="L32" s="187" t="s">
        <v>95</v>
      </c>
      <c r="M32" s="303" t="s">
        <v>96</v>
      </c>
      <c r="N32" s="330" t="s">
        <v>97</v>
      </c>
      <c r="O32" s="188" t="s">
        <v>98</v>
      </c>
      <c r="P32" s="331" t="s">
        <v>99</v>
      </c>
      <c r="Q32" s="312" t="s">
        <v>100</v>
      </c>
      <c r="R32" s="201" t="s">
        <v>101</v>
      </c>
    </row>
    <row r="33" spans="1:22" s="9" customFormat="1" ht="11.55" customHeight="1" x14ac:dyDescent="0.25">
      <c r="A33" s="352" t="e">
        <f>#REF!</f>
        <v>#REF!</v>
      </c>
      <c r="B33" s="97" t="e">
        <f>#REF!</f>
        <v>#REF!</v>
      </c>
      <c r="C33" s="213"/>
      <c r="D33" s="144" t="s">
        <v>103</v>
      </c>
      <c r="E33" s="156" t="e">
        <f>#REF!*(E8+E12+E16+E20+E24+E28)</f>
        <v>#REF!</v>
      </c>
      <c r="F33" s="157" t="e">
        <f>#REF!*(F8+F12+F16+F20+F24+F28)</f>
        <v>#REF!</v>
      </c>
      <c r="G33" s="157" t="e">
        <f>#REF!*(G8+G12+G16+G20+G24+G28)</f>
        <v>#REF!</v>
      </c>
      <c r="H33" s="292" t="e">
        <f>#REF!*(H8+H12+H16+H20+H24+H28)</f>
        <v>#REF!</v>
      </c>
      <c r="I33" s="157" t="e">
        <f>#REF!*(I8+I12+I16+I20+I24+I28)</f>
        <v>#REF!</v>
      </c>
      <c r="J33" s="293" t="e">
        <f>#REF!*(J8+J12+J16+J20+J24+J28)</f>
        <v>#REF!</v>
      </c>
      <c r="K33" s="292" t="e">
        <f>#REF!*(K8+K12+K16+K20+K24+K28)</f>
        <v>#REF!</v>
      </c>
      <c r="L33" s="157" t="e">
        <f>#REF!*(L8+L12+L16+L20+L24+L28)</f>
        <v>#REF!</v>
      </c>
      <c r="M33" s="293" t="e">
        <f>#REF!*(M8+M12+M16+M20+M24+M28)</f>
        <v>#REF!</v>
      </c>
      <c r="N33" s="292" t="e">
        <f>#REF!*(N8+N12+N16+N20+N24+N28)</f>
        <v>#REF!</v>
      </c>
      <c r="O33" s="157" t="e">
        <f>#REF!*(O8+O12+O16+O20+O24+O28)</f>
        <v>#REF!</v>
      </c>
      <c r="P33" s="293" t="e">
        <f>#REF!*(P8+P12+P16+P20+P24+P28)</f>
        <v>#REF!</v>
      </c>
      <c r="Q33" s="321"/>
      <c r="R33" s="84"/>
    </row>
    <row r="34" spans="1:22" s="9" customFormat="1" ht="11.55" customHeight="1" x14ac:dyDescent="0.25">
      <c r="A34" s="109"/>
      <c r="B34" s="98"/>
      <c r="C34" s="214" t="e">
        <f>#REF!</f>
        <v>#REF!</v>
      </c>
      <c r="D34" s="145" t="s">
        <v>104</v>
      </c>
      <c r="E34" s="158" t="e">
        <f>#REF!*(E9+E13+E17+E21+E25+E29)</f>
        <v>#REF!</v>
      </c>
      <c r="F34" s="100" t="e">
        <f>#REF!*(F9+F13+F17+F21+F25+F29)</f>
        <v>#REF!</v>
      </c>
      <c r="G34" s="100" t="e">
        <f>#REF!*(G9+G13+G17+G21+G25+G29)</f>
        <v>#REF!</v>
      </c>
      <c r="H34" s="294" t="e">
        <f>#REF!*(H9+H13+H17+H21+H25+H29)</f>
        <v>#REF!</v>
      </c>
      <c r="I34" s="100" t="e">
        <f>#REF!*(I9+I13+I17+I21+I25+I29)</f>
        <v>#REF!</v>
      </c>
      <c r="J34" s="295" t="e">
        <f>#REF!*(J9+J13+J17+J21+J25+J29)</f>
        <v>#REF!</v>
      </c>
      <c r="K34" s="294" t="e">
        <f>#REF!*(K9+K13+K17+K21+K25+K29)</f>
        <v>#REF!</v>
      </c>
      <c r="L34" s="100" t="e">
        <f>#REF!*(L9+L13+L17+L21+L25+L29)</f>
        <v>#REF!</v>
      </c>
      <c r="M34" s="295" t="e">
        <f>#REF!*(M9+M13+M17+M21+M25+M29)</f>
        <v>#REF!</v>
      </c>
      <c r="N34" s="294" t="e">
        <f>#REF!*(N9+N13+N17+N21+N25+N29)</f>
        <v>#REF!</v>
      </c>
      <c r="O34" s="100" t="e">
        <f>#REF!*(O9+O13+O17+O21+O25+O29)</f>
        <v>#REF!</v>
      </c>
      <c r="P34" s="295" t="e">
        <f>#REF!*(P9+P13+P17+P21+P25+P29)</f>
        <v>#REF!</v>
      </c>
      <c r="Q34" s="316" t="e">
        <f>SUM(E33:P33)+SUM(E34:P34)</f>
        <v>#REF!</v>
      </c>
      <c r="R34" s="87" t="e">
        <f>C34-SUM(Q33:Q34)</f>
        <v>#REF!</v>
      </c>
    </row>
    <row r="35" spans="1:22" s="9" customFormat="1" ht="11.55" customHeight="1" x14ac:dyDescent="0.25">
      <c r="A35" s="352" t="e">
        <f>#REF!</f>
        <v>#REF!</v>
      </c>
      <c r="B35" s="97" t="e">
        <f>#REF!</f>
        <v>#REF!</v>
      </c>
      <c r="C35" s="215"/>
      <c r="D35" s="144" t="s">
        <v>103</v>
      </c>
      <c r="E35" s="156" t="e">
        <f>#REF!*(IF(#REF!="x",E8,0)+IF(#REF!="x",E12,0)+IF(#REF!="x", E16,0)+IF(#REF!="x",E20,0)+IF(#REF!="x",E24,0)+IF(#REF!="x",E28,0))</f>
        <v>#REF!</v>
      </c>
      <c r="F35" s="157" t="e">
        <f>#REF!*(IF(#REF!="x",F8,0)+IF(#REF!="x",F12,0)+IF(#REF!="x", F16,0)+IF(#REF!="x",F20,0)+IF(#REF!="x",F24,0)+IF(#REF!="x",F28,0))</f>
        <v>#REF!</v>
      </c>
      <c r="G35" s="157" t="e">
        <f>#REF!*(IF(#REF!="x",G8,0)+IF(#REF!="x",G12,0)+IF(#REF!="x", G16,0)+IF(#REF!="x",G20,0)+IF(#REF!="x",G24,0)+IF(#REF!="x",G28,0))</f>
        <v>#REF!</v>
      </c>
      <c r="H35" s="292" t="e">
        <f>#REF!*(IF(#REF!="x",H8,0)+IF(#REF!="x",H12,0)+IF(#REF!="x", H16,0)+IF(#REF!="x",H20,0)+IF(#REF!="x",H24,0)+IF(#REF!="x",H28,0))</f>
        <v>#REF!</v>
      </c>
      <c r="I35" s="157" t="e">
        <f>#REF!*(IF(#REF!="x",I8,0)+IF(#REF!="x",I12,0)+IF(#REF!="x", I16,0)+IF(#REF!="x",I20,0)+IF(#REF!="x",I24,0)+IF(#REF!="x",I28,0))</f>
        <v>#REF!</v>
      </c>
      <c r="J35" s="293" t="e">
        <f>#REF!*(IF(#REF!="x",J8,0)+IF(#REF!="x",J12,0)+IF(#REF!="x", J16,0)+IF(#REF!="x",J20,0)+IF(#REF!="x",J24,0)+IF(#REF!="x",J28,0))</f>
        <v>#REF!</v>
      </c>
      <c r="K35" s="292" t="e">
        <f>#REF!*(IF(#REF!="x",K8,0)+IF(#REF!="x",K12,0)+IF(#REF!="x", K16,0)+IF(#REF!="x",K20,0)+IF(#REF!="x",K24,0)+IF(#REF!="x",K28,0))</f>
        <v>#REF!</v>
      </c>
      <c r="L35" s="157" t="e">
        <f>#REF!*(IF(#REF!="x",L8,0)+IF(#REF!="x",L12,0)+IF(#REF!="x", L16,0)+IF(#REF!="x",L20,0)+IF(#REF!="x",L24,0)+IF(#REF!="x",L28,0))</f>
        <v>#REF!</v>
      </c>
      <c r="M35" s="293" t="e">
        <f>#REF!*(IF(#REF!="x",M8,0)+IF(#REF!="x",M12,0)+IF(#REF!="x", M16,0)+IF(#REF!="x",M20,0)+IF(#REF!="x",M24,0)+IF(#REF!="x",M28,0))</f>
        <v>#REF!</v>
      </c>
      <c r="N35" s="292" t="e">
        <f>#REF!*(IF(#REF!="x",N8,0)+IF(#REF!="x",N12,0)+IF(#REF!="x", N16,0)+IF(#REF!="x",N20,0)+IF(#REF!="x",N24,0)+IF(#REF!="x",N28,0))</f>
        <v>#REF!</v>
      </c>
      <c r="O35" s="157" t="e">
        <f>#REF!*(IF(#REF!="x",O8,0)+IF(#REF!="x",O12,0)+IF(#REF!="x", O16,0)+IF(#REF!="x",O20,0)+IF(#REF!="x",O24,0)+IF(#REF!="x",O28,0))</f>
        <v>#REF!</v>
      </c>
      <c r="P35" s="293" t="e">
        <f>#REF!*(IF(#REF!="x",P8,0)+IF(#REF!="x",P12,0)+IF(#REF!="x", P16,0)+IF(#REF!="x",P20,0)+IF(#REF!="x",P24,0)+IF(#REF!="x",P28,0))</f>
        <v>#REF!</v>
      </c>
      <c r="Q35" s="321"/>
      <c r="R35" s="88"/>
    </row>
    <row r="36" spans="1:22" s="9" customFormat="1" ht="11.55" customHeight="1" x14ac:dyDescent="0.25">
      <c r="A36" s="353"/>
      <c r="B36" s="98"/>
      <c r="C36" s="214" t="e">
        <f>#REF!</f>
        <v>#REF!</v>
      </c>
      <c r="D36" s="145" t="s">
        <v>104</v>
      </c>
      <c r="E36" s="158" t="e">
        <f>#REF!*(IF(#REF!="x",E9,0)+IF(#REF!="x",E13,0)+IF(#REF!="x", E17,0)+IF(#REF!="x",E21,0)+IF(#REF!="x",E25,0)+IF(#REF!="x",E29,0))</f>
        <v>#REF!</v>
      </c>
      <c r="F36" s="100" t="e">
        <f>#REF!*(IF(#REF!="x",F9,0)+IF(#REF!="x",F13,0)+IF(#REF!="x", F17,0)+IF(#REF!="x",F21,0)+IF(#REF!="x",F25,0)+IF(#REF!="x",F29,0))</f>
        <v>#REF!</v>
      </c>
      <c r="G36" s="100" t="e">
        <f>#REF!*(IF(#REF!="x",G9,0)+IF(#REF!="x",G13,0)+IF(#REF!="x", G17,0)+IF(#REF!="x",G21,0)+IF(#REF!="x",G25,0)+IF(#REF!="x",G29,0))</f>
        <v>#REF!</v>
      </c>
      <c r="H36" s="294" t="e">
        <f>#REF!*(IF(#REF!="x",H9,0)+IF(#REF!="x",H13,0)+IF(#REF!="x", H17,0)+IF(#REF!="x",H21,0)+IF(#REF!="x",H25,0)+IF(#REF!="x",H29,0))</f>
        <v>#REF!</v>
      </c>
      <c r="I36" s="100" t="e">
        <f>#REF!*(IF(#REF!="x",I9,0)+IF(#REF!="x",I13,0)+IF(#REF!="x", I17,0)+IF(#REF!="x",I21,0)+IF(#REF!="x",I25,0)+IF(#REF!="x",I29,0))</f>
        <v>#REF!</v>
      </c>
      <c r="J36" s="295" t="e">
        <f>#REF!*(IF(#REF!="x",J9,0)+IF(#REF!="x",J13,0)+IF(#REF!="x", J17,0)+IF(#REF!="x",J21,0)+IF(#REF!="x",J25,0)+IF(#REF!="x",J29,0))</f>
        <v>#REF!</v>
      </c>
      <c r="K36" s="294" t="e">
        <f>#REF!*(IF(#REF!="x",K9,0)+IF(#REF!="x",K13,0)+IF(#REF!="x", K17,0)+IF(#REF!="x",K21,0)+IF(#REF!="x",K25,0)+IF(#REF!="x",K29,0))</f>
        <v>#REF!</v>
      </c>
      <c r="L36" s="100" t="e">
        <f>#REF!*(IF(#REF!="x",L9,0)+IF(#REF!="x",L13,0)+IF(#REF!="x", L17,0)+IF(#REF!="x",L21,0)+IF(#REF!="x",L25,0)+IF(#REF!="x",L29,0))</f>
        <v>#REF!</v>
      </c>
      <c r="M36" s="295" t="e">
        <f>#REF!*(IF(#REF!="x",M9,0)+IF(#REF!="x",M13,0)+IF(#REF!="x", M17,0)+IF(#REF!="x",M21,0)+IF(#REF!="x",M25,0)+IF(#REF!="x",M29,0))</f>
        <v>#REF!</v>
      </c>
      <c r="N36" s="294" t="e">
        <f>#REF!*(IF(#REF!="x",N9,0)+IF(#REF!="x",N13,0)+IF(#REF!="x", N17,0)+IF(#REF!="x",N21,0)+IF(#REF!="x",N25,0)+IF(#REF!="x",N29,0))</f>
        <v>#REF!</v>
      </c>
      <c r="O36" s="100" t="e">
        <f>#REF!*(IF(#REF!="x",O9,0)+IF(#REF!="x",O13,0)+IF(#REF!="x", O17,0)+IF(#REF!="x",O21,0)+IF(#REF!="x",O25,0)+IF(#REF!="x",O29,0))</f>
        <v>#REF!</v>
      </c>
      <c r="P36" s="295" t="e">
        <f>#REF!*(IF(#REF!="x",P9,0)+IF(#REF!="x",P13,0)+IF(#REF!="x", P17,0)+IF(#REF!="x",P21,0)+IF(#REF!="x",P25,0)+IF(#REF!="x",P29,0))</f>
        <v>#REF!</v>
      </c>
      <c r="Q36" s="316" t="e">
        <f>SUM(E35:P35)+SUM(E36:P36)</f>
        <v>#REF!</v>
      </c>
      <c r="R36" s="87" t="e">
        <f>C36-SUM(Q35:Q36)</f>
        <v>#REF!</v>
      </c>
    </row>
    <row r="37" spans="1:22" s="9" customFormat="1" ht="11.55" customHeight="1" x14ac:dyDescent="0.25">
      <c r="A37" s="352" t="e">
        <f>#REF!</f>
        <v>#REF!</v>
      </c>
      <c r="B37" s="99" t="e">
        <f>#REF!</f>
        <v>#REF!</v>
      </c>
      <c r="C37" s="216"/>
      <c r="D37" s="144" t="s">
        <v>103</v>
      </c>
      <c r="E37" s="156" t="e">
        <f>#REF!*(IF(#REF!="x",E8,0)+IF(#REF!="x",E12,0)+IF(#REF!="x", E16,0)+IF(#REF!="x",E20,0)+IF(#REF!="x",E24,0)+IF(#REF!="x",E28,0))</f>
        <v>#REF!</v>
      </c>
      <c r="F37" s="157" t="e">
        <f>#REF!*(IF(#REF!="x",F8,0)+IF(#REF!="x",F12,0)+IF(#REF!="x", F16,0)+IF(#REF!="x",F20,0)+IF(#REF!="x",F24,0)+IF(#REF!="x",F28,0))</f>
        <v>#REF!</v>
      </c>
      <c r="G37" s="157" t="e">
        <f>#REF!*(IF(#REF!="x",G8,0)+IF(#REF!="x",G12,0)+IF(#REF!="x", G16,0)+IF(#REF!="x",G20,0)+IF(#REF!="x",G24,0)+IF(#REF!="x",G28,0))</f>
        <v>#REF!</v>
      </c>
      <c r="H37" s="292" t="e">
        <f>#REF!*(IF(#REF!="x",H8,0)+IF(#REF!="x",H12,0)+IF(#REF!="x", H16,0)+IF(#REF!="x",H20,0)+IF(#REF!="x",H24,0)+IF(#REF!="x",H28,0))</f>
        <v>#REF!</v>
      </c>
      <c r="I37" s="157" t="e">
        <f>#REF!*(IF(#REF!="x",I8,0)+IF(#REF!="x",I12,0)+IF(#REF!="x", I16,0)+IF(#REF!="x",I20,0)+IF(#REF!="x",I24,0)+IF(#REF!="x",I28,0))</f>
        <v>#REF!</v>
      </c>
      <c r="J37" s="293" t="e">
        <f>#REF!*(IF(#REF!="x",J8,0)+IF(#REF!="x",J12,0)+IF(#REF!="x", J16,0)+IF(#REF!="x",J20,0)+IF(#REF!="x",J24,0)+IF(#REF!="x",J28,0))</f>
        <v>#REF!</v>
      </c>
      <c r="K37" s="292" t="e">
        <f>#REF!*(IF(#REF!="x",K8,0)+IF(#REF!="x",K12,0)+IF(#REF!="x", K16,0)+IF(#REF!="x",K20,0)+IF(#REF!="x",K24,0)+IF(#REF!="x",K28,0))</f>
        <v>#REF!</v>
      </c>
      <c r="L37" s="157" t="e">
        <f>#REF!*(IF(#REF!="x",L8,0)+IF(#REF!="x",L12,0)+IF(#REF!="x", L16,0)+IF(#REF!="x",L20,0)+IF(#REF!="x",L24,0)+IF(#REF!="x",L28,0))</f>
        <v>#REF!</v>
      </c>
      <c r="M37" s="293" t="e">
        <f>#REF!*(IF(#REF!="x",M8,0)+IF(#REF!="x",M12,0)+IF(#REF!="x", M16,0)+IF(#REF!="x",M20,0)+IF(#REF!="x",M24,0)+IF(#REF!="x",M28,0))</f>
        <v>#REF!</v>
      </c>
      <c r="N37" s="292" t="e">
        <f>#REF!*(IF(#REF!="x",N8,0)+IF(#REF!="x",N12,0)+IF(#REF!="x", N16,0)+IF(#REF!="x",N20,0)+IF(#REF!="x",N24,0)+IF(#REF!="x",N28,0))</f>
        <v>#REF!</v>
      </c>
      <c r="O37" s="157" t="e">
        <f>#REF!*(IF(#REF!="x",O8,0)+IF(#REF!="x",O12,0)+IF(#REF!="x", O16,0)+IF(#REF!="x",O20,0)+IF(#REF!="x",O24,0)+IF(#REF!="x",O28,0))</f>
        <v>#REF!</v>
      </c>
      <c r="P37" s="293" t="e">
        <f>#REF!*(IF(#REF!="x",P8,0)+IF(#REF!="x",P12,0)+IF(#REF!="x", P16,0)+IF(#REF!="x",P20,0)+IF(#REF!="x",P24,0)+IF(#REF!="x",P28,0))</f>
        <v>#REF!</v>
      </c>
      <c r="Q37" s="321"/>
      <c r="R37" s="88"/>
    </row>
    <row r="38" spans="1:22" s="9" customFormat="1" ht="11.55" customHeight="1" x14ac:dyDescent="0.25">
      <c r="A38" s="353"/>
      <c r="B38" s="98"/>
      <c r="C38" s="217" t="e">
        <f>#REF!</f>
        <v>#REF!</v>
      </c>
      <c r="D38" s="145" t="s">
        <v>104</v>
      </c>
      <c r="E38" s="158" t="e">
        <f>#REF!*(IF(#REF!="x",E9,0)+IF(#REF!="x",E13,0)+IF(#REF!="x", E17,0)+IF(#REF!="x",E21,0)+IF(#REF!="x",E25,0)+IF(#REF!="x",E29,0))</f>
        <v>#REF!</v>
      </c>
      <c r="F38" s="100" t="e">
        <f>#REF!*(IF(#REF!="x",F9,0)+IF(#REF!="x",F13,0)+IF(#REF!="x", F17,0)+IF(#REF!="x",F21,0)+IF(#REF!="x",F25,0)+IF(#REF!="x",F29,0))</f>
        <v>#REF!</v>
      </c>
      <c r="G38" s="100" t="e">
        <f>#REF!*(IF(#REF!="x",G9,0)+IF(#REF!="x",G13,0)+IF(#REF!="x", G17,0)+IF(#REF!="x",G21,0)+IF(#REF!="x",G25,0)+IF(#REF!="x",G29,0))</f>
        <v>#REF!</v>
      </c>
      <c r="H38" s="294" t="e">
        <f>#REF!*(IF(#REF!="x",H9,0)+IF(#REF!="x",H13,0)+IF(#REF!="x", H17,0)+IF(#REF!="x",H21,0)+IF(#REF!="x",H25,0)+IF(#REF!="x",H29,0))</f>
        <v>#REF!</v>
      </c>
      <c r="I38" s="100" t="e">
        <f>#REF!*(IF(#REF!="x",I9,0)+IF(#REF!="x",I13,0)+IF(#REF!="x", I17,0)+IF(#REF!="x",I21,0)+IF(#REF!="x",I25,0)+IF(#REF!="x",I29,0))</f>
        <v>#REF!</v>
      </c>
      <c r="J38" s="295" t="e">
        <f>#REF!*(IF(#REF!="x",J9,0)+IF(#REF!="x",J13,0)+IF(#REF!="x", J17,0)+IF(#REF!="x",J21,0)+IF(#REF!="x",J25,0)+IF(#REF!="x",J29,0))</f>
        <v>#REF!</v>
      </c>
      <c r="K38" s="294" t="e">
        <f>#REF!*(IF(#REF!="x",K9,0)+IF(#REF!="x",K13,0)+IF(#REF!="x", K17,0)+IF(#REF!="x",K21,0)+IF(#REF!="x",K25,0)+IF(#REF!="x",K29,0))</f>
        <v>#REF!</v>
      </c>
      <c r="L38" s="100" t="e">
        <f>#REF!*(IF(#REF!="x",L9,0)+IF(#REF!="x",L13,0)+IF(#REF!="x", L17,0)+IF(#REF!="x",L21,0)+IF(#REF!="x",L25,0)+IF(#REF!="x",L29,0))</f>
        <v>#REF!</v>
      </c>
      <c r="M38" s="295" t="e">
        <f>#REF!*(IF(#REF!="x",M9,0)+IF(#REF!="x",M13,0)+IF(#REF!="x", M17,0)+IF(#REF!="x",M21,0)+IF(#REF!="x",M25,0)+IF(#REF!="x",M29,0))</f>
        <v>#REF!</v>
      </c>
      <c r="N38" s="294" t="e">
        <f>#REF!*(IF(#REF!="x",N9,0)+IF(#REF!="x",N13,0)+IF(#REF!="x", N17,0)+IF(#REF!="x",N21,0)+IF(#REF!="x",N25,0)+IF(#REF!="x",N29,0))</f>
        <v>#REF!</v>
      </c>
      <c r="O38" s="100" t="e">
        <f>#REF!*(IF(#REF!="x",O9,0)+IF(#REF!="x",O13,0)+IF(#REF!="x", O17,0)+IF(#REF!="x",O21,0)+IF(#REF!="x",O25,0)+IF(#REF!="x",O29,0))</f>
        <v>#REF!</v>
      </c>
      <c r="P38" s="295" t="e">
        <f>#REF!*(IF(#REF!="x",P9,0)+IF(#REF!="x",P13,0)+IF(#REF!="x", P17,0)+IF(#REF!="x",P21,0)+IF(#REF!="x",P25,0)+IF(#REF!="x",P29,0))</f>
        <v>#REF!</v>
      </c>
      <c r="Q38" s="316" t="e">
        <f>SUM(E37:P37)+SUM(E38:P38)</f>
        <v>#REF!</v>
      </c>
      <c r="R38" s="87" t="e">
        <f>C38-SUM(Q37:Q38)</f>
        <v>#REF!</v>
      </c>
    </row>
    <row r="39" spans="1:22" s="9" customFormat="1" ht="11.55" customHeight="1" x14ac:dyDescent="0.25">
      <c r="A39" s="354" t="e">
        <f>#REF!</f>
        <v>#REF!</v>
      </c>
      <c r="B39" s="101" t="e">
        <f>#REF!</f>
        <v>#REF!</v>
      </c>
      <c r="C39" s="218"/>
      <c r="D39" s="146" t="s">
        <v>103</v>
      </c>
      <c r="E39" s="159" t="e">
        <f>#REF!*(IF(#REF!="x",E8,0)+IF(#REF!="x",E12,0)+IF(#REF!="x", E16,0)+IF(#REF!="x",E20,0)+IF(#REF!="x",E24,0)+IF(#REF!="x",E28,0))</f>
        <v>#REF!</v>
      </c>
      <c r="F39" s="160" t="e">
        <f>#REF!*(IF(#REF!="x",F8,0)+IF(#REF!="x",F12,0)+IF(#REF!="x", F16,0)+IF(#REF!="x",F20,0)+IF(#REF!="x",F24,0)+IF(#REF!="x",F28,0))</f>
        <v>#REF!</v>
      </c>
      <c r="G39" s="160" t="e">
        <f>#REF!*(IF(#REF!="x",G8,0)+IF(#REF!="x",G12,0)+IF(#REF!="x", G16,0)+IF(#REF!="x",G20,0)+IF(#REF!="x",G24,0)+IF(#REF!="x",G28,0))</f>
        <v>#REF!</v>
      </c>
      <c r="H39" s="296" t="e">
        <f>#REF!*(IF(#REF!="x",H8,0)+IF(#REF!="x",H12,0)+IF(#REF!="x", H16,0)+IF(#REF!="x",H20,0)+IF(#REF!="x",H24,0)+IF(#REF!="x",H28,0))</f>
        <v>#REF!</v>
      </c>
      <c r="I39" s="160" t="e">
        <f>#REF!*(IF(#REF!="x",I8,0)+IF(#REF!="x",I12,0)+IF(#REF!="x", I16,0)+IF(#REF!="x",I20,0)+IF(#REF!="x",I24,0)+IF(#REF!="x",I28,0))</f>
        <v>#REF!</v>
      </c>
      <c r="J39" s="297" t="e">
        <f>#REF!*(IF(#REF!="x",J8,0)+IF(#REF!="x",J12,0)+IF(#REF!="x", J16,0)+IF(#REF!="x",J20,0)+IF(#REF!="x",J24,0)+IF(#REF!="x",J28,0))</f>
        <v>#REF!</v>
      </c>
      <c r="K39" s="296" t="e">
        <f>#REF!*(IF(#REF!="x",K8,0)+IF(#REF!="x",K12,0)+IF(#REF!="x", K16,0)+IF(#REF!="x",K20,0)+IF(#REF!="x",K24,0)+IF(#REF!="x",K28,0))</f>
        <v>#REF!</v>
      </c>
      <c r="L39" s="160" t="e">
        <f>#REF!*(IF(#REF!="x",L8,0)+IF(#REF!="x",L12,0)+IF(#REF!="x", L16,0)+IF(#REF!="x",L20,0)+IF(#REF!="x",L24,0)+IF(#REF!="x",L28,0))</f>
        <v>#REF!</v>
      </c>
      <c r="M39" s="297" t="e">
        <f>#REF!*(IF(#REF!="x",M8,0)+IF(#REF!="x",M12,0)+IF(#REF!="x", M16,0)+IF(#REF!="x",M20,0)+IF(#REF!="x",M24,0)+IF(#REF!="x",M28,0))</f>
        <v>#REF!</v>
      </c>
      <c r="N39" s="296" t="e">
        <f>#REF!*(IF(#REF!="x",N8,0)+IF(#REF!="x",N12,0)+IF(#REF!="x", N16,0)+IF(#REF!="x",N20,0)+IF(#REF!="x",N24,0)+IF(#REF!="x",N28,0))</f>
        <v>#REF!</v>
      </c>
      <c r="O39" s="160" t="e">
        <f>#REF!*(IF(#REF!="x",O8,0)+IF(#REF!="x",O12,0)+IF(#REF!="x", O16,0)+IF(#REF!="x",O20,0)+IF(#REF!="x",O24,0)+IF(#REF!="x",O28,0))</f>
        <v>#REF!</v>
      </c>
      <c r="P39" s="297" t="e">
        <f>#REF!*(IF(#REF!="x",P8,0)+IF(#REF!="x",P12,0)+IF(#REF!="x", P16,0)+IF(#REF!="x",P20,0)+IF(#REF!="x",P24,0)+IF(#REF!="x",P28,0))</f>
        <v>#REF!</v>
      </c>
      <c r="Q39" s="90"/>
      <c r="R39" s="90"/>
    </row>
    <row r="40" spans="1:22" s="9" customFormat="1" ht="11.55" customHeight="1" thickBot="1" x14ac:dyDescent="0.3">
      <c r="A40" s="109"/>
      <c r="B40" s="98"/>
      <c r="C40" s="219" t="e">
        <f>#REF!</f>
        <v>#REF!</v>
      </c>
      <c r="D40" s="147" t="s">
        <v>104</v>
      </c>
      <c r="E40" s="129" t="e">
        <f>#REF!*(IF(#REF!="x",E9,0)+IF(#REF!="x",E13,0)+IF(#REF!="x", E17,0)+IF(#REF!="x",E21,0)+IF(#REF!="x",E25,0)+IF(#REF!="x",E29,0))</f>
        <v>#REF!</v>
      </c>
      <c r="F40" s="94" t="e">
        <f>#REF!*(IF(#REF!="x",F9,0)+IF(#REF!="x",F13,0)+IF(#REF!="x", F17,0)+IF(#REF!="x",F21,0)+IF(#REF!="x",F25,0)+IF(#REF!="x",F29,0))</f>
        <v>#REF!</v>
      </c>
      <c r="G40" s="91" t="e">
        <f>#REF!*(IF(#REF!="x",G9,0)+IF(#REF!="x",G13,0)+IF(#REF!="x", G17,0)+IF(#REF!="x",G21,0)+IF(#REF!="x",G25,0)+IF(#REF!="x",G29,0))</f>
        <v>#REF!</v>
      </c>
      <c r="H40" s="298" t="e">
        <f>#REF!*(IF(#REF!="x",H9,0)+IF(#REF!="x",H13,0)+IF(#REF!="x", H17,0)+IF(#REF!="x",H21,0)+IF(#REF!="x",H25,0)+IF(#REF!="x",H29,0))</f>
        <v>#REF!</v>
      </c>
      <c r="I40" s="94" t="e">
        <f>#REF!*(IF(#REF!="x",I9,0)+IF(#REF!="x",I13,0)+IF(#REF!="x", I17,0)+IF(#REF!="x",I21,0)+IF(#REF!="x",I25,0)+IF(#REF!="x",I29,0))</f>
        <v>#REF!</v>
      </c>
      <c r="J40" s="273" t="e">
        <f>#REF!*(IF(#REF!="x",J9,0)+IF(#REF!="x",J13,0)+IF(#REF!="x", J17,0)+IF(#REF!="x",J21,0)+IF(#REF!="x",J25,0)+IF(#REF!="x",J29,0))</f>
        <v>#REF!</v>
      </c>
      <c r="K40" s="298" t="e">
        <f>#REF!*(IF(#REF!="x",K9,0)+IF(#REF!="x",K13,0)+IF(#REF!="x", K17,0)+IF(#REF!="x",K21,0)+IF(#REF!="x",K25,0)+IF(#REF!="x",K29,0))</f>
        <v>#REF!</v>
      </c>
      <c r="L40" s="94" t="e">
        <f>#REF!*(IF(#REF!="x",L9,0)+IF(#REF!="x",L13,0)+IF(#REF!="x", L17,0)+IF(#REF!="x",L21,0)+IF(#REF!="x",L25,0)+IF(#REF!="x",L29,0))</f>
        <v>#REF!</v>
      </c>
      <c r="M40" s="273" t="e">
        <f>#REF!*(IF(#REF!="x",M9,0)+IF(#REF!="x",M13,0)+IF(#REF!="x", M17,0)+IF(#REF!="x",M21,0)+IF(#REF!="x",M25,0)+IF(#REF!="x",M29,0))</f>
        <v>#REF!</v>
      </c>
      <c r="N40" s="298" t="e">
        <f>#REF!*(IF(#REF!="x",N9,0)+IF(#REF!="x",N13,0)+IF(#REF!="x", N17,0)+IF(#REF!="x",N21,0)+IF(#REF!="x",N25,0)+IF(#REF!="x",N29,0))</f>
        <v>#REF!</v>
      </c>
      <c r="O40" s="94" t="e">
        <f>#REF!*(IF(#REF!="x",O9,0)+IF(#REF!="x",O13,0)+IF(#REF!="x", O17,0)+IF(#REF!="x",O21,0)+IF(#REF!="x",O25,0)+IF(#REF!="x",O29,0))</f>
        <v>#REF!</v>
      </c>
      <c r="P40" s="273" t="e">
        <f>#REF!*(IF(#REF!="x",P9,0)+IF(#REF!="x",P13,0)+IF(#REF!="x", P17,0)+IF(#REF!="x",P21,0)+IF(#REF!="x",P25,0)+IF(#REF!="x",P29,0))</f>
        <v>#REF!</v>
      </c>
      <c r="Q40" s="319" t="e">
        <f>SUM(E39:P39)+SUM(E40:P40)</f>
        <v>#REF!</v>
      </c>
      <c r="R40" s="96" t="e">
        <f>C40-SUM(Q39:Q40)</f>
        <v>#REF!</v>
      </c>
    </row>
    <row r="41" spans="1:22" s="18" customFormat="1" ht="11.55" customHeight="1" thickBot="1" x14ac:dyDescent="0.3">
      <c r="A41" s="14"/>
      <c r="B41" s="15"/>
      <c r="C41" s="220" t="e">
        <f>SUM(C33:C40)</f>
        <v>#REF!</v>
      </c>
      <c r="D41" s="16"/>
      <c r="E41" s="17"/>
      <c r="F41" s="82" t="s">
        <v>105</v>
      </c>
      <c r="G41" s="402" t="e">
        <f>SUMPRODUCT(E33:G33+E34:G34+E35:G35+E36:G36+E37:G37+E38:G38+E39:G39+E40:G40)</f>
        <v>#REF!</v>
      </c>
      <c r="H41" s="192"/>
      <c r="I41" s="267" t="s">
        <v>106</v>
      </c>
      <c r="J41" s="403" t="e">
        <f>SUMPRODUCT(H33:J33+H34:J34+H35:J35+H36:J36+H37:J37+H38:J38+H39:J39+H40:J40)</f>
        <v>#REF!</v>
      </c>
      <c r="K41" s="304"/>
      <c r="L41" s="305" t="s">
        <v>107</v>
      </c>
      <c r="M41" s="403" t="e">
        <f>SUMPRODUCT(K33:M33+K34:M34+K35:M35+K36:M36+K37:M37+K38:M38+K39:M39+K40:M40)</f>
        <v>#REF!</v>
      </c>
      <c r="N41" s="332"/>
      <c r="O41" s="305" t="s">
        <v>108</v>
      </c>
      <c r="P41" s="403" t="e">
        <f>SUMPRODUCT(N33:P33+N34:P34+N35:P35+N36:P36+N37:P37+N38:P38+N39:P39+N40:P40)</f>
        <v>#REF!</v>
      </c>
      <c r="Q41" s="320" t="e">
        <f>SUM(Q33:Q40)</f>
        <v>#REF!</v>
      </c>
      <c r="R41" s="211" t="e">
        <f>C41-Q41</f>
        <v>#REF!</v>
      </c>
      <c r="S41" s="19"/>
      <c r="T41" s="19"/>
      <c r="U41" s="19"/>
      <c r="V41" s="19"/>
    </row>
    <row r="42" spans="1:22" s="10" customFormat="1" ht="11.55" customHeight="1" thickBot="1" x14ac:dyDescent="0.3">
      <c r="A42" s="666"/>
      <c r="B42" s="667"/>
      <c r="C42" s="667"/>
      <c r="D42" s="667"/>
      <c r="E42" s="667"/>
      <c r="F42" s="667"/>
      <c r="G42" s="667"/>
      <c r="H42" s="667"/>
      <c r="I42" s="667"/>
      <c r="J42" s="667"/>
      <c r="K42" s="667"/>
      <c r="L42" s="667"/>
      <c r="M42" s="667"/>
      <c r="N42" s="667"/>
      <c r="O42" s="667"/>
      <c r="P42" s="667"/>
      <c r="Q42" s="667"/>
      <c r="R42" s="668"/>
    </row>
    <row r="43" spans="1:22" s="10" customFormat="1" ht="11.55" customHeight="1" x14ac:dyDescent="0.25">
      <c r="A43" s="669"/>
      <c r="B43" s="670"/>
      <c r="C43" s="670"/>
      <c r="D43" s="670"/>
      <c r="E43" s="670"/>
      <c r="F43" s="670"/>
      <c r="G43" s="670"/>
      <c r="H43" s="670"/>
      <c r="I43" s="670"/>
      <c r="J43" s="670"/>
      <c r="K43" s="670"/>
      <c r="L43" s="670"/>
      <c r="M43" s="670"/>
      <c r="N43" s="670"/>
      <c r="O43" s="670"/>
      <c r="P43" s="670"/>
      <c r="Q43" s="670"/>
      <c r="R43" s="671"/>
    </row>
    <row r="44" spans="1:22" s="10" customFormat="1" ht="11.55" customHeight="1" thickBot="1" x14ac:dyDescent="0.3">
      <c r="A44" s="672"/>
      <c r="B44" s="673"/>
      <c r="C44" s="673"/>
      <c r="D44" s="673"/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</row>
    <row r="45" spans="1:22" s="10" customFormat="1" ht="11.55" customHeight="1" thickBot="1" x14ac:dyDescent="0.3">
      <c r="A45" s="666"/>
      <c r="B45" s="667"/>
      <c r="C45" s="667"/>
      <c r="D45" s="667"/>
      <c r="E45" s="667"/>
      <c r="F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8"/>
    </row>
    <row r="46" spans="1:22" s="9" customFormat="1" ht="11.55" customHeight="1" thickBot="1" x14ac:dyDescent="0.3">
      <c r="A46" s="676" t="s">
        <v>110</v>
      </c>
      <c r="B46" s="677"/>
      <c r="C46" s="341" t="s">
        <v>87</v>
      </c>
      <c r="D46" s="342"/>
      <c r="E46" s="343" t="s">
        <v>88</v>
      </c>
      <c r="F46" s="344" t="s">
        <v>89</v>
      </c>
      <c r="G46" s="344" t="s">
        <v>90</v>
      </c>
      <c r="H46" s="345" t="s">
        <v>91</v>
      </c>
      <c r="I46" s="344" t="s">
        <v>92</v>
      </c>
      <c r="J46" s="346" t="s">
        <v>93</v>
      </c>
      <c r="K46" s="345" t="s">
        <v>94</v>
      </c>
      <c r="L46" s="344" t="s">
        <v>95</v>
      </c>
      <c r="M46" s="347" t="s">
        <v>96</v>
      </c>
      <c r="N46" s="348" t="s">
        <v>97</v>
      </c>
      <c r="O46" s="349" t="s">
        <v>98</v>
      </c>
      <c r="P46" s="350" t="s">
        <v>99</v>
      </c>
      <c r="Q46" s="351" t="s">
        <v>100</v>
      </c>
      <c r="R46" s="341" t="s">
        <v>101</v>
      </c>
    </row>
    <row r="47" spans="1:22" s="9" customFormat="1" ht="11.55" customHeight="1" x14ac:dyDescent="0.25">
      <c r="A47" s="233" t="e">
        <f>#REF!</f>
        <v>#REF!</v>
      </c>
      <c r="B47" s="99" t="e">
        <f>#REF!</f>
        <v>#REF!</v>
      </c>
      <c r="C47" s="355"/>
      <c r="D47" s="102"/>
      <c r="E47" s="125"/>
      <c r="F47" s="102"/>
      <c r="G47" s="102"/>
      <c r="H47" s="299"/>
      <c r="I47" s="102"/>
      <c r="J47" s="300"/>
      <c r="K47" s="306"/>
      <c r="L47" s="103"/>
      <c r="M47" s="307"/>
      <c r="N47" s="333"/>
      <c r="O47" s="104"/>
      <c r="P47" s="322"/>
      <c r="Q47" s="322"/>
      <c r="R47" s="222"/>
    </row>
    <row r="48" spans="1:22" s="9" customFormat="1" ht="11.55" customHeight="1" x14ac:dyDescent="0.25">
      <c r="A48" s="234"/>
      <c r="B48" s="105" t="e">
        <f>#REF!</f>
        <v>#REF!</v>
      </c>
      <c r="C48" s="253" t="e">
        <f>#REF!</f>
        <v>#REF!</v>
      </c>
      <c r="D48" s="108"/>
      <c r="E48" s="139">
        <v>0</v>
      </c>
      <c r="F48" s="140">
        <v>0</v>
      </c>
      <c r="G48" s="140">
        <v>0</v>
      </c>
      <c r="H48" s="262">
        <v>0</v>
      </c>
      <c r="I48" s="140">
        <v>0</v>
      </c>
      <c r="J48" s="263">
        <v>0</v>
      </c>
      <c r="K48" s="262">
        <v>0</v>
      </c>
      <c r="L48" s="140">
        <v>0</v>
      </c>
      <c r="M48" s="263">
        <v>0</v>
      </c>
      <c r="N48" s="262">
        <v>0</v>
      </c>
      <c r="O48" s="140">
        <v>0</v>
      </c>
      <c r="P48" s="263">
        <v>0</v>
      </c>
      <c r="Q48" s="323">
        <f>SUM(E48:P48)</f>
        <v>0</v>
      </c>
      <c r="R48" s="223"/>
    </row>
    <row r="49" spans="1:18" s="9" customFormat="1" ht="11.55" customHeight="1" x14ac:dyDescent="0.25">
      <c r="A49" s="234"/>
      <c r="B49" s="105" t="e">
        <f>#REF!</f>
        <v>#REF!</v>
      </c>
      <c r="C49" s="253" t="e">
        <f>#REF!</f>
        <v>#REF!</v>
      </c>
      <c r="D49" s="108"/>
      <c r="E49" s="139">
        <v>0</v>
      </c>
      <c r="F49" s="140">
        <v>0</v>
      </c>
      <c r="G49" s="140">
        <v>0</v>
      </c>
      <c r="H49" s="262">
        <v>0</v>
      </c>
      <c r="I49" s="140">
        <v>0</v>
      </c>
      <c r="J49" s="263">
        <v>0</v>
      </c>
      <c r="K49" s="262">
        <v>0</v>
      </c>
      <c r="L49" s="140">
        <v>0</v>
      </c>
      <c r="M49" s="263">
        <v>0</v>
      </c>
      <c r="N49" s="262">
        <v>0</v>
      </c>
      <c r="O49" s="140">
        <v>0</v>
      </c>
      <c r="P49" s="263">
        <v>0</v>
      </c>
      <c r="Q49" s="323">
        <f>SUM(E49:P49)</f>
        <v>0</v>
      </c>
      <c r="R49" s="223"/>
    </row>
    <row r="50" spans="1:18" s="9" customFormat="1" ht="11.55" customHeight="1" x14ac:dyDescent="0.25">
      <c r="A50" s="234"/>
      <c r="B50" s="105" t="e">
        <f>#REF!</f>
        <v>#REF!</v>
      </c>
      <c r="C50" s="253" t="e">
        <f>#REF!</f>
        <v>#REF!</v>
      </c>
      <c r="D50" s="108"/>
      <c r="E50" s="139">
        <v>0</v>
      </c>
      <c r="F50" s="140">
        <v>0</v>
      </c>
      <c r="G50" s="140">
        <v>0</v>
      </c>
      <c r="H50" s="262">
        <v>0</v>
      </c>
      <c r="I50" s="140">
        <v>0</v>
      </c>
      <c r="J50" s="263">
        <v>0</v>
      </c>
      <c r="K50" s="262">
        <v>0</v>
      </c>
      <c r="L50" s="140">
        <v>0</v>
      </c>
      <c r="M50" s="263">
        <v>0</v>
      </c>
      <c r="N50" s="262">
        <v>0</v>
      </c>
      <c r="O50" s="140">
        <v>0</v>
      </c>
      <c r="P50" s="263">
        <v>0</v>
      </c>
      <c r="Q50" s="323">
        <f>SUM(E50:P50)</f>
        <v>0</v>
      </c>
      <c r="R50" s="223"/>
    </row>
    <row r="51" spans="1:18" s="9" customFormat="1" ht="11.55" customHeight="1" x14ac:dyDescent="0.25">
      <c r="A51" s="234"/>
      <c r="B51" s="105" t="e">
        <f>#REF!</f>
        <v>#REF!</v>
      </c>
      <c r="C51" s="254" t="e">
        <f>#REF!</f>
        <v>#REF!</v>
      </c>
      <c r="D51" s="108"/>
      <c r="E51" s="139">
        <v>0</v>
      </c>
      <c r="F51" s="140">
        <v>0</v>
      </c>
      <c r="G51" s="140">
        <v>0</v>
      </c>
      <c r="H51" s="262">
        <v>0</v>
      </c>
      <c r="I51" s="140">
        <v>0</v>
      </c>
      <c r="J51" s="263">
        <v>0</v>
      </c>
      <c r="K51" s="262">
        <v>0</v>
      </c>
      <c r="L51" s="140">
        <v>0</v>
      </c>
      <c r="M51" s="263">
        <v>0</v>
      </c>
      <c r="N51" s="262">
        <v>0</v>
      </c>
      <c r="O51" s="140">
        <v>0</v>
      </c>
      <c r="P51" s="263">
        <v>0</v>
      </c>
      <c r="Q51" s="323">
        <f>SUM(E51:P51)</f>
        <v>0</v>
      </c>
      <c r="R51" s="223"/>
    </row>
    <row r="52" spans="1:18" s="9" customFormat="1" ht="11.55" customHeight="1" x14ac:dyDescent="0.25">
      <c r="A52" s="235"/>
      <c r="B52" s="110"/>
      <c r="C52" s="255" t="e">
        <f>SUM(C48:C51)</f>
        <v>#REF!</v>
      </c>
      <c r="D52" s="111"/>
      <c r="E52" s="126"/>
      <c r="F52" s="111"/>
      <c r="G52" s="86"/>
      <c r="H52" s="301"/>
      <c r="I52" s="86"/>
      <c r="J52" s="302"/>
      <c r="K52" s="308"/>
      <c r="L52" s="111"/>
      <c r="M52" s="309"/>
      <c r="N52" s="308"/>
      <c r="O52" s="112"/>
      <c r="P52" s="334"/>
      <c r="Q52" s="324">
        <f>SUM(Q48:Q51)</f>
        <v>0</v>
      </c>
      <c r="R52" s="224" t="e">
        <f>C52-Q52</f>
        <v>#REF!</v>
      </c>
    </row>
    <row r="53" spans="1:18" s="9" customFormat="1" ht="11.55" customHeight="1" x14ac:dyDescent="0.25">
      <c r="A53" s="233" t="e">
        <f>#REF!</f>
        <v>#REF!</v>
      </c>
      <c r="B53" s="99" t="e">
        <f>#REF!</f>
        <v>#REF!</v>
      </c>
      <c r="C53" s="356"/>
      <c r="D53" s="102"/>
      <c r="E53" s="125"/>
      <c r="F53" s="102"/>
      <c r="G53" s="102"/>
      <c r="H53" s="299"/>
      <c r="I53" s="102"/>
      <c r="J53" s="300"/>
      <c r="K53" s="306"/>
      <c r="L53" s="103"/>
      <c r="M53" s="307"/>
      <c r="N53" s="333"/>
      <c r="O53" s="104"/>
      <c r="P53" s="322"/>
      <c r="Q53" s="325"/>
      <c r="R53" s="225"/>
    </row>
    <row r="54" spans="1:18" s="9" customFormat="1" ht="11.55" customHeight="1" x14ac:dyDescent="0.25">
      <c r="A54" s="234"/>
      <c r="B54" s="105" t="e">
        <f>#REF!</f>
        <v>#REF!</v>
      </c>
      <c r="C54" s="253" t="e">
        <f>#REF!</f>
        <v>#REF!</v>
      </c>
      <c r="D54" s="108"/>
      <c r="E54" s="139">
        <v>0</v>
      </c>
      <c r="F54" s="140">
        <v>0</v>
      </c>
      <c r="G54" s="140">
        <v>0</v>
      </c>
      <c r="H54" s="262">
        <v>0</v>
      </c>
      <c r="I54" s="140">
        <v>0</v>
      </c>
      <c r="J54" s="263">
        <v>0</v>
      </c>
      <c r="K54" s="262">
        <v>0</v>
      </c>
      <c r="L54" s="140">
        <v>0</v>
      </c>
      <c r="M54" s="263">
        <v>0</v>
      </c>
      <c r="N54" s="262">
        <v>0</v>
      </c>
      <c r="O54" s="140">
        <v>0</v>
      </c>
      <c r="P54" s="263">
        <v>0</v>
      </c>
      <c r="Q54" s="323">
        <f>SUM(E54:P54)</f>
        <v>0</v>
      </c>
      <c r="R54" s="223"/>
    </row>
    <row r="55" spans="1:18" s="9" customFormat="1" ht="11.55" customHeight="1" x14ac:dyDescent="0.25">
      <c r="A55" s="234"/>
      <c r="B55" s="105" t="e">
        <f>#REF!</f>
        <v>#REF!</v>
      </c>
      <c r="C55" s="253" t="e">
        <f>#REF!</f>
        <v>#REF!</v>
      </c>
      <c r="D55" s="108"/>
      <c r="E55" s="139">
        <v>0</v>
      </c>
      <c r="F55" s="140">
        <v>0</v>
      </c>
      <c r="G55" s="140">
        <v>0</v>
      </c>
      <c r="H55" s="262">
        <v>0</v>
      </c>
      <c r="I55" s="140">
        <v>0</v>
      </c>
      <c r="J55" s="263">
        <v>0</v>
      </c>
      <c r="K55" s="262">
        <v>0</v>
      </c>
      <c r="L55" s="140">
        <v>0</v>
      </c>
      <c r="M55" s="263">
        <v>0</v>
      </c>
      <c r="N55" s="262">
        <v>0</v>
      </c>
      <c r="O55" s="140">
        <v>0</v>
      </c>
      <c r="P55" s="263">
        <v>0</v>
      </c>
      <c r="Q55" s="323">
        <f>SUM(E55:P55)</f>
        <v>0</v>
      </c>
      <c r="R55" s="223"/>
    </row>
    <row r="56" spans="1:18" s="9" customFormat="1" ht="11.55" customHeight="1" x14ac:dyDescent="0.25">
      <c r="A56" s="234"/>
      <c r="B56" s="105" t="e">
        <f>#REF!</f>
        <v>#REF!</v>
      </c>
      <c r="C56" s="253" t="e">
        <f>#REF!</f>
        <v>#REF!</v>
      </c>
      <c r="D56" s="108"/>
      <c r="E56" s="139">
        <v>0</v>
      </c>
      <c r="F56" s="140">
        <v>0</v>
      </c>
      <c r="G56" s="140">
        <v>0</v>
      </c>
      <c r="H56" s="262">
        <v>0</v>
      </c>
      <c r="I56" s="140">
        <v>0</v>
      </c>
      <c r="J56" s="263">
        <v>0</v>
      </c>
      <c r="K56" s="262">
        <v>0</v>
      </c>
      <c r="L56" s="140">
        <v>0</v>
      </c>
      <c r="M56" s="263">
        <v>0</v>
      </c>
      <c r="N56" s="262">
        <v>0</v>
      </c>
      <c r="O56" s="140">
        <v>0</v>
      </c>
      <c r="P56" s="263">
        <v>0</v>
      </c>
      <c r="Q56" s="323">
        <f>SUM(E56:P56)</f>
        <v>0</v>
      </c>
      <c r="R56" s="223"/>
    </row>
    <row r="57" spans="1:18" s="9" customFormat="1" ht="11.55" customHeight="1" x14ac:dyDescent="0.25">
      <c r="A57" s="234"/>
      <c r="B57" s="105" t="e">
        <f>#REF!</f>
        <v>#REF!</v>
      </c>
      <c r="C57" s="253" t="e">
        <f>#REF!</f>
        <v>#REF!</v>
      </c>
      <c r="D57" s="108"/>
      <c r="E57" s="139">
        <v>0</v>
      </c>
      <c r="F57" s="140">
        <v>0</v>
      </c>
      <c r="G57" s="140">
        <v>0</v>
      </c>
      <c r="H57" s="262">
        <v>0</v>
      </c>
      <c r="I57" s="140">
        <v>0</v>
      </c>
      <c r="J57" s="263">
        <v>0</v>
      </c>
      <c r="K57" s="262">
        <v>0</v>
      </c>
      <c r="L57" s="140">
        <v>0</v>
      </c>
      <c r="M57" s="263">
        <v>0</v>
      </c>
      <c r="N57" s="262">
        <v>0</v>
      </c>
      <c r="O57" s="140">
        <v>0</v>
      </c>
      <c r="P57" s="263">
        <v>0</v>
      </c>
      <c r="Q57" s="323">
        <f>SUM(E57:P57)</f>
        <v>0</v>
      </c>
      <c r="R57" s="223"/>
    </row>
    <row r="58" spans="1:18" s="9" customFormat="1" ht="11.55" customHeight="1" x14ac:dyDescent="0.25">
      <c r="A58" s="235"/>
      <c r="B58" s="110"/>
      <c r="C58" s="255" t="e">
        <f>SUM(C54:C57)</f>
        <v>#REF!</v>
      </c>
      <c r="D58" s="111"/>
      <c r="E58" s="365"/>
      <c r="F58" s="366"/>
      <c r="G58" s="367"/>
      <c r="H58" s="368"/>
      <c r="I58" s="367"/>
      <c r="J58" s="369"/>
      <c r="K58" s="370"/>
      <c r="L58" s="366"/>
      <c r="M58" s="371"/>
      <c r="N58" s="370"/>
      <c r="O58" s="372"/>
      <c r="P58" s="373"/>
      <c r="Q58" s="324">
        <f>SUM(Q54:Q57)</f>
        <v>0</v>
      </c>
      <c r="R58" s="224" t="e">
        <f>C58-Q58</f>
        <v>#REF!</v>
      </c>
    </row>
    <row r="59" spans="1:18" s="9" customFormat="1" ht="11.55" customHeight="1" x14ac:dyDescent="0.25">
      <c r="A59" s="236" t="e">
        <f>#REF!</f>
        <v>#REF!</v>
      </c>
      <c r="B59" s="113" t="e">
        <f>#REF!</f>
        <v>#REF!</v>
      </c>
      <c r="C59" s="357"/>
      <c r="D59" s="113"/>
      <c r="E59" s="374"/>
      <c r="F59" s="375"/>
      <c r="G59" s="375"/>
      <c r="H59" s="376"/>
      <c r="I59" s="375"/>
      <c r="J59" s="377"/>
      <c r="K59" s="378"/>
      <c r="L59" s="379"/>
      <c r="M59" s="380"/>
      <c r="N59" s="381"/>
      <c r="O59" s="379"/>
      <c r="P59" s="382"/>
      <c r="Q59" s="326"/>
      <c r="R59" s="226"/>
    </row>
    <row r="60" spans="1:18" s="9" customFormat="1" ht="11.55" customHeight="1" x14ac:dyDescent="0.25">
      <c r="A60" s="237"/>
      <c r="B60" s="105" t="e">
        <f>#REF!</f>
        <v>#REF!</v>
      </c>
      <c r="C60" s="253" t="e">
        <f>#REF!</f>
        <v>#REF!</v>
      </c>
      <c r="D60" s="114"/>
      <c r="E60" s="139">
        <v>0</v>
      </c>
      <c r="F60" s="140">
        <v>0</v>
      </c>
      <c r="G60" s="140">
        <v>0</v>
      </c>
      <c r="H60" s="262">
        <v>0</v>
      </c>
      <c r="I60" s="140">
        <v>0</v>
      </c>
      <c r="J60" s="263">
        <v>0</v>
      </c>
      <c r="K60" s="262">
        <v>0</v>
      </c>
      <c r="L60" s="140">
        <v>0</v>
      </c>
      <c r="M60" s="263">
        <v>0</v>
      </c>
      <c r="N60" s="262">
        <v>0</v>
      </c>
      <c r="O60" s="140">
        <v>0</v>
      </c>
      <c r="P60" s="263">
        <v>0</v>
      </c>
      <c r="Q60" s="323">
        <f>SUM(E60:P60)</f>
        <v>0</v>
      </c>
      <c r="R60" s="223"/>
    </row>
    <row r="61" spans="1:18" s="9" customFormat="1" ht="11.55" customHeight="1" x14ac:dyDescent="0.25">
      <c r="A61" s="237"/>
      <c r="B61" s="105" t="e">
        <f>#REF!</f>
        <v>#REF!</v>
      </c>
      <c r="C61" s="253" t="e">
        <f>#REF!</f>
        <v>#REF!</v>
      </c>
      <c r="D61" s="114"/>
      <c r="E61" s="139">
        <v>0</v>
      </c>
      <c r="F61" s="140">
        <v>0</v>
      </c>
      <c r="G61" s="140">
        <v>0</v>
      </c>
      <c r="H61" s="262">
        <v>0</v>
      </c>
      <c r="I61" s="140">
        <v>0</v>
      </c>
      <c r="J61" s="263">
        <v>0</v>
      </c>
      <c r="K61" s="262">
        <v>0</v>
      </c>
      <c r="L61" s="140">
        <v>0</v>
      </c>
      <c r="M61" s="263">
        <v>0</v>
      </c>
      <c r="N61" s="262">
        <v>0</v>
      </c>
      <c r="O61" s="140">
        <v>0</v>
      </c>
      <c r="P61" s="263">
        <v>0</v>
      </c>
      <c r="Q61" s="323">
        <f>SUM(E61:P61)</f>
        <v>0</v>
      </c>
      <c r="R61" s="223"/>
    </row>
    <row r="62" spans="1:18" s="9" customFormat="1" ht="11.55" customHeight="1" x14ac:dyDescent="0.25">
      <c r="A62" s="237"/>
      <c r="B62" s="105" t="e">
        <f>#REF!</f>
        <v>#REF!</v>
      </c>
      <c r="C62" s="253" t="e">
        <f>#REF!</f>
        <v>#REF!</v>
      </c>
      <c r="D62" s="114"/>
      <c r="E62" s="139">
        <v>0</v>
      </c>
      <c r="F62" s="140">
        <v>0</v>
      </c>
      <c r="G62" s="140">
        <v>0</v>
      </c>
      <c r="H62" s="262">
        <v>0</v>
      </c>
      <c r="I62" s="140">
        <v>0</v>
      </c>
      <c r="J62" s="263">
        <v>0</v>
      </c>
      <c r="K62" s="262">
        <v>0</v>
      </c>
      <c r="L62" s="140">
        <v>0</v>
      </c>
      <c r="M62" s="263">
        <v>0</v>
      </c>
      <c r="N62" s="262">
        <v>0</v>
      </c>
      <c r="O62" s="140">
        <v>0</v>
      </c>
      <c r="P62" s="263">
        <v>0</v>
      </c>
      <c r="Q62" s="323">
        <f>SUM(E62:P62)</f>
        <v>0</v>
      </c>
      <c r="R62" s="223"/>
    </row>
    <row r="63" spans="1:18" s="9" customFormat="1" ht="11.55" customHeight="1" x14ac:dyDescent="0.25">
      <c r="A63" s="237"/>
      <c r="B63" s="105" t="e">
        <f>#REF!</f>
        <v>#REF!</v>
      </c>
      <c r="C63" s="253" t="e">
        <f>#REF!</f>
        <v>#REF!</v>
      </c>
      <c r="D63" s="114"/>
      <c r="E63" s="139">
        <v>0</v>
      </c>
      <c r="F63" s="140">
        <v>0</v>
      </c>
      <c r="G63" s="140">
        <v>0</v>
      </c>
      <c r="H63" s="262">
        <v>0</v>
      </c>
      <c r="I63" s="140">
        <v>0</v>
      </c>
      <c r="J63" s="263">
        <v>0</v>
      </c>
      <c r="K63" s="262">
        <v>0</v>
      </c>
      <c r="L63" s="140">
        <v>0</v>
      </c>
      <c r="M63" s="263">
        <v>0</v>
      </c>
      <c r="N63" s="262">
        <v>0</v>
      </c>
      <c r="O63" s="140">
        <v>0</v>
      </c>
      <c r="P63" s="263">
        <v>0</v>
      </c>
      <c r="Q63" s="323">
        <f>SUM(E63:P63)</f>
        <v>0</v>
      </c>
      <c r="R63" s="223"/>
    </row>
    <row r="64" spans="1:18" s="9" customFormat="1" ht="11.55" customHeight="1" x14ac:dyDescent="0.25">
      <c r="A64" s="238"/>
      <c r="B64" s="115"/>
      <c r="C64" s="256" t="e">
        <f>SUM(C60:C63)</f>
        <v>#REF!</v>
      </c>
      <c r="D64" s="116"/>
      <c r="E64" s="365"/>
      <c r="F64" s="366"/>
      <c r="G64" s="367"/>
      <c r="H64" s="368"/>
      <c r="I64" s="367"/>
      <c r="J64" s="369"/>
      <c r="K64" s="370"/>
      <c r="L64" s="366"/>
      <c r="M64" s="371"/>
      <c r="N64" s="370"/>
      <c r="O64" s="372"/>
      <c r="P64" s="373"/>
      <c r="Q64" s="324">
        <f>SUM(Q60:Q63)</f>
        <v>0</v>
      </c>
      <c r="R64" s="224" t="e">
        <f>C64-Q64</f>
        <v>#REF!</v>
      </c>
    </row>
    <row r="65" spans="1:18" s="9" customFormat="1" ht="11.55" customHeight="1" x14ac:dyDescent="0.25">
      <c r="A65" s="236" t="e">
        <f>#REF!</f>
        <v>#REF!</v>
      </c>
      <c r="B65" s="113" t="e">
        <f>#REF!</f>
        <v>#REF!</v>
      </c>
      <c r="C65" s="357"/>
      <c r="D65" s="117"/>
      <c r="E65" s="383"/>
      <c r="F65" s="384"/>
      <c r="G65" s="384"/>
      <c r="H65" s="385"/>
      <c r="I65" s="384"/>
      <c r="J65" s="386"/>
      <c r="K65" s="387"/>
      <c r="L65" s="388"/>
      <c r="M65" s="380"/>
      <c r="N65" s="387"/>
      <c r="O65" s="388"/>
      <c r="P65" s="380"/>
      <c r="Q65" s="327"/>
      <c r="R65" s="227"/>
    </row>
    <row r="66" spans="1:18" s="9" customFormat="1" ht="11.55" customHeight="1" x14ac:dyDescent="0.25">
      <c r="A66" s="234"/>
      <c r="B66" s="142" t="e">
        <f>#REF!</f>
        <v>#REF!</v>
      </c>
      <c r="C66" s="257" t="e">
        <f>#REF!</f>
        <v>#REF!</v>
      </c>
      <c r="D66" s="114"/>
      <c r="E66" s="139">
        <v>0</v>
      </c>
      <c r="F66" s="140">
        <v>0</v>
      </c>
      <c r="G66" s="140">
        <v>0</v>
      </c>
      <c r="H66" s="262">
        <v>0</v>
      </c>
      <c r="I66" s="140">
        <v>0</v>
      </c>
      <c r="J66" s="263">
        <v>0</v>
      </c>
      <c r="K66" s="262">
        <v>0</v>
      </c>
      <c r="L66" s="140">
        <v>0</v>
      </c>
      <c r="M66" s="263">
        <v>0</v>
      </c>
      <c r="N66" s="262">
        <v>0</v>
      </c>
      <c r="O66" s="140">
        <v>0</v>
      </c>
      <c r="P66" s="263">
        <v>0</v>
      </c>
      <c r="Q66" s="323">
        <f>SUM(E66:P66)</f>
        <v>0</v>
      </c>
      <c r="R66" s="228"/>
    </row>
    <row r="67" spans="1:18" s="9" customFormat="1" ht="11.55" customHeight="1" x14ac:dyDescent="0.25">
      <c r="A67" s="234"/>
      <c r="B67" s="142" t="e">
        <f>#REF!</f>
        <v>#REF!</v>
      </c>
      <c r="C67" s="257" t="e">
        <f>#REF!</f>
        <v>#REF!</v>
      </c>
      <c r="D67" s="114"/>
      <c r="E67" s="139">
        <v>0</v>
      </c>
      <c r="F67" s="140">
        <v>0</v>
      </c>
      <c r="G67" s="140">
        <v>0</v>
      </c>
      <c r="H67" s="262">
        <v>0</v>
      </c>
      <c r="I67" s="140">
        <v>0</v>
      </c>
      <c r="J67" s="263">
        <v>0</v>
      </c>
      <c r="K67" s="262">
        <v>0</v>
      </c>
      <c r="L67" s="140">
        <v>0</v>
      </c>
      <c r="M67" s="263">
        <v>0</v>
      </c>
      <c r="N67" s="262">
        <v>0</v>
      </c>
      <c r="O67" s="140">
        <v>0</v>
      </c>
      <c r="P67" s="263">
        <v>0</v>
      </c>
      <c r="Q67" s="323">
        <f>SUM(E67:P67)</f>
        <v>0</v>
      </c>
      <c r="R67" s="228"/>
    </row>
    <row r="68" spans="1:18" s="9" customFormat="1" ht="11.55" customHeight="1" x14ac:dyDescent="0.25">
      <c r="A68" s="234"/>
      <c r="B68" s="142" t="e">
        <f>#REF!</f>
        <v>#REF!</v>
      </c>
      <c r="C68" s="257" t="e">
        <f>#REF!</f>
        <v>#REF!</v>
      </c>
      <c r="D68" s="114"/>
      <c r="E68" s="139">
        <v>0</v>
      </c>
      <c r="F68" s="140">
        <v>0</v>
      </c>
      <c r="G68" s="140">
        <v>0</v>
      </c>
      <c r="H68" s="262">
        <v>0</v>
      </c>
      <c r="I68" s="140">
        <v>0</v>
      </c>
      <c r="J68" s="263">
        <v>0</v>
      </c>
      <c r="K68" s="262">
        <v>0</v>
      </c>
      <c r="L68" s="140">
        <v>0</v>
      </c>
      <c r="M68" s="263">
        <v>0</v>
      </c>
      <c r="N68" s="262">
        <v>0</v>
      </c>
      <c r="O68" s="140">
        <v>0</v>
      </c>
      <c r="P68" s="263">
        <v>0</v>
      </c>
      <c r="Q68" s="323">
        <f>SUM(E68:P68)</f>
        <v>0</v>
      </c>
      <c r="R68" s="228"/>
    </row>
    <row r="69" spans="1:18" s="9" customFormat="1" ht="11.55" customHeight="1" x14ac:dyDescent="0.25">
      <c r="A69" s="234"/>
      <c r="B69" s="142" t="e">
        <f>#REF!</f>
        <v>#REF!</v>
      </c>
      <c r="C69" s="257" t="e">
        <f>#REF!</f>
        <v>#REF!</v>
      </c>
      <c r="D69" s="114"/>
      <c r="E69" s="139">
        <v>0</v>
      </c>
      <c r="F69" s="140">
        <v>0</v>
      </c>
      <c r="G69" s="140">
        <v>0</v>
      </c>
      <c r="H69" s="262">
        <v>0</v>
      </c>
      <c r="I69" s="140">
        <v>0</v>
      </c>
      <c r="J69" s="263">
        <v>0</v>
      </c>
      <c r="K69" s="262">
        <v>0</v>
      </c>
      <c r="L69" s="140">
        <v>0</v>
      </c>
      <c r="M69" s="263">
        <v>0</v>
      </c>
      <c r="N69" s="262">
        <v>0</v>
      </c>
      <c r="O69" s="140">
        <v>0</v>
      </c>
      <c r="P69" s="263">
        <v>0</v>
      </c>
      <c r="Q69" s="323">
        <f>SUM(E69:P69)</f>
        <v>0</v>
      </c>
      <c r="R69" s="228"/>
    </row>
    <row r="70" spans="1:18" s="9" customFormat="1" ht="11.55" customHeight="1" x14ac:dyDescent="0.25">
      <c r="A70" s="235"/>
      <c r="B70" s="115"/>
      <c r="C70" s="256" t="e">
        <f>SUM(C66:C69)</f>
        <v>#REF!</v>
      </c>
      <c r="D70" s="116"/>
      <c r="E70" s="389"/>
      <c r="F70" s="390"/>
      <c r="G70" s="391"/>
      <c r="H70" s="392"/>
      <c r="I70" s="391"/>
      <c r="J70" s="393"/>
      <c r="K70" s="394"/>
      <c r="L70" s="390"/>
      <c r="M70" s="395"/>
      <c r="N70" s="394"/>
      <c r="O70" s="390"/>
      <c r="P70" s="395"/>
      <c r="Q70" s="324">
        <f>SUM(Q66:Q69)</f>
        <v>0</v>
      </c>
      <c r="R70" s="224" t="e">
        <f>C70-Q70</f>
        <v>#REF!</v>
      </c>
    </row>
    <row r="71" spans="1:18" s="9" customFormat="1" ht="11.55" customHeight="1" x14ac:dyDescent="0.25">
      <c r="A71" s="239" t="e">
        <f>#REF!</f>
        <v>#REF!</v>
      </c>
      <c r="B71" s="117" t="e">
        <f>#REF!</f>
        <v>#REF!</v>
      </c>
      <c r="C71" s="358"/>
      <c r="D71" s="117"/>
      <c r="E71" s="383"/>
      <c r="F71" s="384"/>
      <c r="G71" s="384"/>
      <c r="H71" s="385"/>
      <c r="I71" s="384"/>
      <c r="J71" s="386"/>
      <c r="K71" s="387"/>
      <c r="L71" s="388"/>
      <c r="M71" s="380"/>
      <c r="N71" s="387"/>
      <c r="O71" s="388"/>
      <c r="P71" s="380"/>
      <c r="Q71" s="327"/>
      <c r="R71" s="227"/>
    </row>
    <row r="72" spans="1:18" s="9" customFormat="1" ht="11.55" customHeight="1" x14ac:dyDescent="0.25">
      <c r="A72" s="237"/>
      <c r="B72" s="118" t="e">
        <f>#REF!</f>
        <v>#REF!</v>
      </c>
      <c r="C72" s="258" t="e">
        <f>#REF!</f>
        <v>#REF!</v>
      </c>
      <c r="D72" s="114"/>
      <c r="E72" s="127">
        <v>0</v>
      </c>
      <c r="F72" s="119">
        <v>0</v>
      </c>
      <c r="G72" s="119">
        <v>0</v>
      </c>
      <c r="H72" s="264">
        <v>0</v>
      </c>
      <c r="I72" s="119">
        <v>0</v>
      </c>
      <c r="J72" s="265">
        <v>0</v>
      </c>
      <c r="K72" s="264">
        <v>0</v>
      </c>
      <c r="L72" s="119">
        <v>0</v>
      </c>
      <c r="M72" s="265">
        <v>0</v>
      </c>
      <c r="N72" s="264">
        <v>0</v>
      </c>
      <c r="O72" s="119">
        <v>0</v>
      </c>
      <c r="P72" s="265">
        <v>0</v>
      </c>
      <c r="Q72" s="291">
        <f>SUM(E72:P72)</f>
        <v>0</v>
      </c>
      <c r="R72" s="228"/>
    </row>
    <row r="73" spans="1:18" s="9" customFormat="1" ht="11.55" customHeight="1" x14ac:dyDescent="0.25">
      <c r="A73" s="237"/>
      <c r="B73" s="118" t="e">
        <f>#REF!</f>
        <v>#REF!</v>
      </c>
      <c r="C73" s="258" t="e">
        <f>#REF!</f>
        <v>#REF!</v>
      </c>
      <c r="D73" s="114"/>
      <c r="E73" s="127">
        <v>0</v>
      </c>
      <c r="F73" s="119">
        <v>0</v>
      </c>
      <c r="G73" s="119">
        <v>0</v>
      </c>
      <c r="H73" s="264">
        <v>0</v>
      </c>
      <c r="I73" s="119">
        <v>0</v>
      </c>
      <c r="J73" s="265">
        <v>0</v>
      </c>
      <c r="K73" s="264">
        <v>0</v>
      </c>
      <c r="L73" s="119">
        <v>0</v>
      </c>
      <c r="M73" s="265">
        <v>0</v>
      </c>
      <c r="N73" s="264">
        <v>0</v>
      </c>
      <c r="O73" s="119">
        <v>0</v>
      </c>
      <c r="P73" s="265">
        <v>0</v>
      </c>
      <c r="Q73" s="291">
        <f>SUM(E73:P73)</f>
        <v>0</v>
      </c>
      <c r="R73" s="228"/>
    </row>
    <row r="74" spans="1:18" s="9" customFormat="1" ht="11.55" customHeight="1" x14ac:dyDescent="0.25">
      <c r="A74" s="237"/>
      <c r="B74" s="118" t="e">
        <f>#REF!</f>
        <v>#REF!</v>
      </c>
      <c r="C74" s="258" t="e">
        <f>#REF!</f>
        <v>#REF!</v>
      </c>
      <c r="D74" s="114"/>
      <c r="E74" s="127">
        <v>0</v>
      </c>
      <c r="F74" s="119">
        <v>0</v>
      </c>
      <c r="G74" s="119">
        <v>0</v>
      </c>
      <c r="H74" s="264">
        <v>0</v>
      </c>
      <c r="I74" s="119">
        <v>0</v>
      </c>
      <c r="J74" s="265">
        <v>0</v>
      </c>
      <c r="K74" s="264">
        <v>0</v>
      </c>
      <c r="L74" s="119">
        <v>0</v>
      </c>
      <c r="M74" s="265">
        <v>0</v>
      </c>
      <c r="N74" s="264">
        <v>0</v>
      </c>
      <c r="O74" s="119">
        <v>0</v>
      </c>
      <c r="P74" s="265">
        <v>0</v>
      </c>
      <c r="Q74" s="291">
        <f>SUM(E74:P74)</f>
        <v>0</v>
      </c>
      <c r="R74" s="228"/>
    </row>
    <row r="75" spans="1:18" s="9" customFormat="1" ht="11.55" customHeight="1" x14ac:dyDescent="0.25">
      <c r="A75" s="237"/>
      <c r="B75" s="118" t="e">
        <f>#REF!</f>
        <v>#REF!</v>
      </c>
      <c r="C75" s="258" t="e">
        <f>#REF!</f>
        <v>#REF!</v>
      </c>
      <c r="D75" s="114"/>
      <c r="E75" s="127">
        <v>0</v>
      </c>
      <c r="F75" s="119">
        <v>0</v>
      </c>
      <c r="G75" s="119">
        <v>0</v>
      </c>
      <c r="H75" s="264">
        <v>0</v>
      </c>
      <c r="I75" s="119">
        <v>0</v>
      </c>
      <c r="J75" s="265">
        <v>0</v>
      </c>
      <c r="K75" s="264">
        <v>0</v>
      </c>
      <c r="L75" s="119">
        <v>0</v>
      </c>
      <c r="M75" s="265">
        <v>0</v>
      </c>
      <c r="N75" s="264">
        <v>0</v>
      </c>
      <c r="O75" s="119">
        <v>0</v>
      </c>
      <c r="P75" s="265">
        <v>0</v>
      </c>
      <c r="Q75" s="291">
        <f>SUM(E75:P75)</f>
        <v>0</v>
      </c>
      <c r="R75" s="228"/>
    </row>
    <row r="76" spans="1:18" s="9" customFormat="1" ht="11.55" customHeight="1" x14ac:dyDescent="0.25">
      <c r="A76" s="238"/>
      <c r="B76" s="120"/>
      <c r="C76" s="259" t="e">
        <f>SUM(C72:C75)</f>
        <v>#REF!</v>
      </c>
      <c r="D76" s="116"/>
      <c r="E76" s="389"/>
      <c r="F76" s="390"/>
      <c r="G76" s="391"/>
      <c r="H76" s="392"/>
      <c r="I76" s="391"/>
      <c r="J76" s="393"/>
      <c r="K76" s="394"/>
      <c r="L76" s="390"/>
      <c r="M76" s="395"/>
      <c r="N76" s="394"/>
      <c r="O76" s="390"/>
      <c r="P76" s="395"/>
      <c r="Q76" s="328">
        <f>SUM(Q72:Q75)</f>
        <v>0</v>
      </c>
      <c r="R76" s="229" t="e">
        <f>C76-Q76</f>
        <v>#REF!</v>
      </c>
    </row>
    <row r="77" spans="1:18" s="9" customFormat="1" ht="11.55" customHeight="1" x14ac:dyDescent="0.25">
      <c r="A77" s="239" t="e">
        <f>#REF!</f>
        <v>#REF!</v>
      </c>
      <c r="B77" s="117" t="e">
        <f>#REF!</f>
        <v>#REF!</v>
      </c>
      <c r="C77" s="358"/>
      <c r="D77" s="117"/>
      <c r="E77" s="383"/>
      <c r="F77" s="384"/>
      <c r="G77" s="384"/>
      <c r="H77" s="385"/>
      <c r="I77" s="384"/>
      <c r="J77" s="386"/>
      <c r="K77" s="387"/>
      <c r="L77" s="388"/>
      <c r="M77" s="380"/>
      <c r="N77" s="387"/>
      <c r="O77" s="388"/>
      <c r="P77" s="380"/>
      <c r="Q77" s="327"/>
      <c r="R77" s="227"/>
    </row>
    <row r="78" spans="1:18" s="9" customFormat="1" ht="11.55" customHeight="1" x14ac:dyDescent="0.25">
      <c r="A78" s="237"/>
      <c r="B78" s="118" t="e">
        <f>#REF!</f>
        <v>#REF!</v>
      </c>
      <c r="C78" s="258" t="e">
        <f>#REF!</f>
        <v>#REF!</v>
      </c>
      <c r="D78" s="114"/>
      <c r="E78" s="127">
        <v>0</v>
      </c>
      <c r="F78" s="119">
        <v>0</v>
      </c>
      <c r="G78" s="119">
        <v>0</v>
      </c>
      <c r="H78" s="264">
        <v>0</v>
      </c>
      <c r="I78" s="119">
        <v>0</v>
      </c>
      <c r="J78" s="265">
        <v>0</v>
      </c>
      <c r="K78" s="264">
        <v>0</v>
      </c>
      <c r="L78" s="119">
        <v>0</v>
      </c>
      <c r="M78" s="265">
        <v>0</v>
      </c>
      <c r="N78" s="264">
        <v>0</v>
      </c>
      <c r="O78" s="119">
        <v>0</v>
      </c>
      <c r="P78" s="265">
        <v>0</v>
      </c>
      <c r="Q78" s="291">
        <f>SUM(E78:P78)</f>
        <v>0</v>
      </c>
      <c r="R78" s="228"/>
    </row>
    <row r="79" spans="1:18" s="9" customFormat="1" ht="11.55" customHeight="1" x14ac:dyDescent="0.25">
      <c r="A79" s="237"/>
      <c r="B79" s="118" t="e">
        <f>#REF!</f>
        <v>#REF!</v>
      </c>
      <c r="C79" s="258" t="e">
        <f>#REF!</f>
        <v>#REF!</v>
      </c>
      <c r="D79" s="114"/>
      <c r="E79" s="127">
        <v>0</v>
      </c>
      <c r="F79" s="119">
        <v>0</v>
      </c>
      <c r="G79" s="119">
        <v>0</v>
      </c>
      <c r="H79" s="264">
        <v>0</v>
      </c>
      <c r="I79" s="119">
        <v>0</v>
      </c>
      <c r="J79" s="265">
        <v>0</v>
      </c>
      <c r="K79" s="264">
        <v>0</v>
      </c>
      <c r="L79" s="119">
        <v>0</v>
      </c>
      <c r="M79" s="265">
        <v>0</v>
      </c>
      <c r="N79" s="264">
        <v>0</v>
      </c>
      <c r="O79" s="119">
        <v>0</v>
      </c>
      <c r="P79" s="265">
        <v>0</v>
      </c>
      <c r="Q79" s="291">
        <f>SUM(E79:P79)</f>
        <v>0</v>
      </c>
      <c r="R79" s="228"/>
    </row>
    <row r="80" spans="1:18" s="9" customFormat="1" ht="11.55" customHeight="1" x14ac:dyDescent="0.25">
      <c r="A80" s="237"/>
      <c r="B80" s="118" t="e">
        <f>#REF!</f>
        <v>#REF!</v>
      </c>
      <c r="C80" s="258" t="e">
        <f>#REF!</f>
        <v>#REF!</v>
      </c>
      <c r="D80" s="114"/>
      <c r="E80" s="127">
        <v>0</v>
      </c>
      <c r="F80" s="119">
        <v>0</v>
      </c>
      <c r="G80" s="119">
        <v>0</v>
      </c>
      <c r="H80" s="264">
        <v>0</v>
      </c>
      <c r="I80" s="119">
        <v>0</v>
      </c>
      <c r="J80" s="265">
        <v>0</v>
      </c>
      <c r="K80" s="264">
        <v>0</v>
      </c>
      <c r="L80" s="119">
        <v>0</v>
      </c>
      <c r="M80" s="265">
        <v>0</v>
      </c>
      <c r="N80" s="264">
        <v>0</v>
      </c>
      <c r="O80" s="119">
        <v>0</v>
      </c>
      <c r="P80" s="265">
        <v>0</v>
      </c>
      <c r="Q80" s="291">
        <f>SUM(E80:P80)</f>
        <v>0</v>
      </c>
      <c r="R80" s="228"/>
    </row>
    <row r="81" spans="1:22" s="9" customFormat="1" ht="11.55" customHeight="1" x14ac:dyDescent="0.25">
      <c r="A81" s="237"/>
      <c r="B81" s="118" t="e">
        <f>#REF!</f>
        <v>#REF!</v>
      </c>
      <c r="C81" s="258" t="e">
        <f>#REF!</f>
        <v>#REF!</v>
      </c>
      <c r="D81" s="114"/>
      <c r="E81" s="127">
        <v>0</v>
      </c>
      <c r="F81" s="119">
        <v>0</v>
      </c>
      <c r="G81" s="119">
        <v>0</v>
      </c>
      <c r="H81" s="264">
        <v>0</v>
      </c>
      <c r="I81" s="119">
        <v>0</v>
      </c>
      <c r="J81" s="265">
        <v>0</v>
      </c>
      <c r="K81" s="264">
        <v>0</v>
      </c>
      <c r="L81" s="119">
        <v>0</v>
      </c>
      <c r="M81" s="265">
        <v>0</v>
      </c>
      <c r="N81" s="264">
        <v>0</v>
      </c>
      <c r="O81" s="119">
        <v>0</v>
      </c>
      <c r="P81" s="265">
        <v>0</v>
      </c>
      <c r="Q81" s="291">
        <f>SUM(E81:P81)</f>
        <v>0</v>
      </c>
      <c r="R81" s="228"/>
    </row>
    <row r="82" spans="1:22" s="18" customFormat="1" ht="11.55" customHeight="1" thickBot="1" x14ac:dyDescent="0.3">
      <c r="A82" s="238"/>
      <c r="B82" s="120"/>
      <c r="C82" s="259" t="e">
        <f>SUM(C78:C81)</f>
        <v>#REF!</v>
      </c>
      <c r="D82" s="116"/>
      <c r="E82" s="128"/>
      <c r="F82" s="121"/>
      <c r="G82" s="91"/>
      <c r="H82" s="298"/>
      <c r="I82" s="94"/>
      <c r="J82" s="273"/>
      <c r="K82" s="310"/>
      <c r="L82" s="121"/>
      <c r="M82" s="311"/>
      <c r="N82" s="310"/>
      <c r="O82" s="121"/>
      <c r="P82" s="311"/>
      <c r="Q82" s="328">
        <f>SUM(Q78:Q81)</f>
        <v>0</v>
      </c>
      <c r="R82" s="229" t="e">
        <f>C82-Q82</f>
        <v>#REF!</v>
      </c>
      <c r="S82" s="19"/>
      <c r="T82" s="19"/>
      <c r="U82" s="19"/>
      <c r="V82" s="19"/>
    </row>
    <row r="83" spans="1:22" s="10" customFormat="1" ht="11.55" customHeight="1" thickBot="1" x14ac:dyDescent="0.3">
      <c r="A83" s="240"/>
      <c r="B83" s="241"/>
      <c r="C83" s="220" t="e">
        <f>SUM(C52+C58+C64+C70+C76+C82)</f>
        <v>#REF!</v>
      </c>
      <c r="D83" s="16"/>
      <c r="E83" s="17"/>
      <c r="F83" s="82" t="s">
        <v>105</v>
      </c>
      <c r="G83" s="402">
        <f>SUMPRODUCT(E48:E81+F48:F81+G48:G81)</f>
        <v>0</v>
      </c>
      <c r="H83" s="192"/>
      <c r="I83" s="267" t="s">
        <v>106</v>
      </c>
      <c r="J83" s="403">
        <f>SUMPRODUCT(H48:H81+I48:I81+J48:J81)</f>
        <v>0</v>
      </c>
      <c r="K83" s="304"/>
      <c r="L83" s="305" t="s">
        <v>107</v>
      </c>
      <c r="M83" s="403">
        <f>SUMPRODUCT(K48:K81+L48:L81+M48:M81)</f>
        <v>0</v>
      </c>
      <c r="N83" s="332"/>
      <c r="O83" s="305" t="s">
        <v>108</v>
      </c>
      <c r="P83" s="403">
        <f>SUMPRODUCT(N48:N81+O48:O81+P48:P81)</f>
        <v>0</v>
      </c>
      <c r="Q83" s="329">
        <f>SUM(Q52+Q58+Q64+Q70+Q76+Q82)</f>
        <v>0</v>
      </c>
      <c r="R83" s="230" t="e">
        <f>C83-Q83</f>
        <v>#REF!</v>
      </c>
    </row>
    <row r="84" spans="1:22" s="10" customFormat="1" ht="11.55" customHeight="1" thickBot="1" x14ac:dyDescent="0.3">
      <c r="A84" s="666"/>
      <c r="B84" s="667"/>
      <c r="C84" s="667"/>
      <c r="D84" s="667"/>
      <c r="E84" s="667"/>
      <c r="F84" s="667"/>
      <c r="G84" s="667"/>
      <c r="H84" s="667"/>
      <c r="I84" s="667"/>
      <c r="J84" s="667"/>
      <c r="K84" s="667"/>
      <c r="L84" s="667"/>
      <c r="M84" s="667"/>
      <c r="N84" s="667"/>
      <c r="O84" s="667"/>
      <c r="P84" s="667"/>
      <c r="Q84" s="667"/>
      <c r="R84" s="668"/>
    </row>
    <row r="85" spans="1:22" s="9" customFormat="1" ht="11.55" customHeight="1" thickBot="1" x14ac:dyDescent="0.3">
      <c r="A85" s="539" t="s">
        <v>111</v>
      </c>
      <c r="B85" s="540"/>
      <c r="C85" s="212" t="s">
        <v>87</v>
      </c>
      <c r="D85" s="185"/>
      <c r="E85" s="186" t="s">
        <v>88</v>
      </c>
      <c r="F85" s="187" t="s">
        <v>89</v>
      </c>
      <c r="G85" s="187" t="s">
        <v>90</v>
      </c>
      <c r="H85" s="268" t="s">
        <v>91</v>
      </c>
      <c r="I85" s="187" t="s">
        <v>92</v>
      </c>
      <c r="J85" s="269" t="s">
        <v>93</v>
      </c>
      <c r="K85" s="268" t="s">
        <v>94</v>
      </c>
      <c r="L85" s="187" t="s">
        <v>95</v>
      </c>
      <c r="M85" s="303" t="s">
        <v>96</v>
      </c>
      <c r="N85" s="330" t="s">
        <v>97</v>
      </c>
      <c r="O85" s="188" t="s">
        <v>98</v>
      </c>
      <c r="P85" s="331" t="s">
        <v>99</v>
      </c>
      <c r="Q85" s="221" t="s">
        <v>100</v>
      </c>
      <c r="R85" s="212" t="s">
        <v>101</v>
      </c>
    </row>
    <row r="86" spans="1:22" s="9" customFormat="1" ht="11.55" customHeight="1" x14ac:dyDescent="0.25">
      <c r="A86" s="359" t="e">
        <f>#REF!</f>
        <v>#REF!</v>
      </c>
      <c r="B86" s="35" t="e">
        <f>#REF!</f>
        <v>#REF!</v>
      </c>
      <c r="C86" s="253" t="e">
        <f>#REF!</f>
        <v>#REF!</v>
      </c>
      <c r="D86" s="20"/>
      <c r="E86" s="141">
        <v>0</v>
      </c>
      <c r="F86" s="141">
        <v>0</v>
      </c>
      <c r="G86" s="141">
        <v>0</v>
      </c>
      <c r="H86" s="262">
        <v>0</v>
      </c>
      <c r="I86" s="140">
        <v>0</v>
      </c>
      <c r="J86" s="263">
        <v>0</v>
      </c>
      <c r="K86" s="262">
        <v>0</v>
      </c>
      <c r="L86" s="140">
        <v>0</v>
      </c>
      <c r="M86" s="263">
        <v>0</v>
      </c>
      <c r="N86" s="262">
        <v>0</v>
      </c>
      <c r="O86" s="140">
        <v>0</v>
      </c>
      <c r="P86" s="263">
        <v>0</v>
      </c>
      <c r="Q86" s="323">
        <f>SUM(E86:P86)</f>
        <v>0</v>
      </c>
      <c r="R86" s="223" t="e">
        <f>C86-Q86</f>
        <v>#REF!</v>
      </c>
    </row>
    <row r="87" spans="1:22" s="9" customFormat="1" ht="11.55" customHeight="1" thickBot="1" x14ac:dyDescent="0.3">
      <c r="A87" s="242" t="e">
        <f>#REF!</f>
        <v>#REF!</v>
      </c>
      <c r="B87" s="554" t="e">
        <f>#REF!</f>
        <v>#REF!</v>
      </c>
      <c r="C87" s="258" t="e">
        <f>#REF!</f>
        <v>#REF!</v>
      </c>
      <c r="D87" s="24"/>
      <c r="E87" s="11">
        <v>0</v>
      </c>
      <c r="F87" s="11">
        <v>0</v>
      </c>
      <c r="G87" s="11">
        <v>0</v>
      </c>
      <c r="H87" s="264">
        <v>0</v>
      </c>
      <c r="I87" s="119">
        <v>0</v>
      </c>
      <c r="J87" s="265">
        <v>0</v>
      </c>
      <c r="K87" s="264">
        <v>0</v>
      </c>
      <c r="L87" s="119">
        <v>0</v>
      </c>
      <c r="M87" s="265">
        <v>0</v>
      </c>
      <c r="N87" s="264">
        <v>0</v>
      </c>
      <c r="O87" s="119">
        <v>0</v>
      </c>
      <c r="P87" s="265">
        <v>0</v>
      </c>
      <c r="Q87" s="291">
        <f>SUM(E87:P87)</f>
        <v>0</v>
      </c>
      <c r="R87" s="228" t="e">
        <f>C87-Q87</f>
        <v>#REF!</v>
      </c>
    </row>
    <row r="88" spans="1:22" s="10" customFormat="1" ht="11.55" customHeight="1" thickBot="1" x14ac:dyDescent="0.3">
      <c r="A88" s="234"/>
      <c r="B88" s="106"/>
      <c r="C88" s="220" t="e">
        <f>SUM(C86:C87)</f>
        <v>#REF!</v>
      </c>
      <c r="D88" s="16"/>
      <c r="E88" s="17"/>
      <c r="F88" s="82" t="s">
        <v>105</v>
      </c>
      <c r="G88" s="402">
        <f>SUMPRODUCT(E86:E87+F86:F87+G86:G87)</f>
        <v>0</v>
      </c>
      <c r="H88" s="192"/>
      <c r="I88" s="267" t="s">
        <v>106</v>
      </c>
      <c r="J88" s="403">
        <f>SUMPRODUCT(H86:H87+I86:I87+J86:J87)</f>
        <v>0</v>
      </c>
      <c r="K88" s="304"/>
      <c r="L88" s="305" t="s">
        <v>107</v>
      </c>
      <c r="M88" s="403">
        <f>SUMPRODUCT(K86:K87+L86:L87+M86:M87)</f>
        <v>0</v>
      </c>
      <c r="N88" s="332"/>
      <c r="O88" s="305" t="s">
        <v>108</v>
      </c>
      <c r="P88" s="403">
        <f>SUMPRODUCT(N86:N87+O86:O87+P86:P87)</f>
        <v>0</v>
      </c>
      <c r="Q88" s="329">
        <f>SUM(Q86:Q87)</f>
        <v>0</v>
      </c>
      <c r="R88" s="230" t="e">
        <f>C88-Q88</f>
        <v>#REF!</v>
      </c>
    </row>
    <row r="89" spans="1:22" s="9" customFormat="1" ht="11.55" customHeight="1" thickBot="1" x14ac:dyDescent="0.3">
      <c r="A89" s="539" t="s">
        <v>112</v>
      </c>
      <c r="B89" s="540"/>
      <c r="C89" s="212" t="s">
        <v>87</v>
      </c>
      <c r="D89" s="185"/>
      <c r="E89" s="186" t="s">
        <v>88</v>
      </c>
      <c r="F89" s="187" t="s">
        <v>89</v>
      </c>
      <c r="G89" s="187" t="s">
        <v>90</v>
      </c>
      <c r="H89" s="268" t="s">
        <v>91</v>
      </c>
      <c r="I89" s="187" t="s">
        <v>92</v>
      </c>
      <c r="J89" s="269" t="s">
        <v>93</v>
      </c>
      <c r="K89" s="268" t="s">
        <v>94</v>
      </c>
      <c r="L89" s="187" t="s">
        <v>95</v>
      </c>
      <c r="M89" s="303" t="s">
        <v>96</v>
      </c>
      <c r="N89" s="330" t="s">
        <v>97</v>
      </c>
      <c r="O89" s="188" t="s">
        <v>98</v>
      </c>
      <c r="P89" s="331" t="s">
        <v>99</v>
      </c>
      <c r="Q89" s="221" t="s">
        <v>100</v>
      </c>
      <c r="R89" s="212" t="s">
        <v>101</v>
      </c>
    </row>
    <row r="90" spans="1:22" s="9" customFormat="1" ht="11.55" customHeight="1" x14ac:dyDescent="0.25">
      <c r="A90" s="359" t="e">
        <f>#REF!</f>
        <v>#REF!</v>
      </c>
      <c r="B90" s="243" t="e">
        <f>#REF!</f>
        <v>#REF!</v>
      </c>
      <c r="C90" s="253" t="e">
        <f>#REF!</f>
        <v>#REF!</v>
      </c>
      <c r="D90" s="20"/>
      <c r="E90" s="260">
        <v>0</v>
      </c>
      <c r="F90" s="261">
        <v>0</v>
      </c>
      <c r="G90" s="261">
        <v>0</v>
      </c>
      <c r="H90" s="262">
        <v>0</v>
      </c>
      <c r="I90" s="140">
        <v>0</v>
      </c>
      <c r="J90" s="263">
        <v>0</v>
      </c>
      <c r="K90" s="262">
        <v>0</v>
      </c>
      <c r="L90" s="140">
        <v>0</v>
      </c>
      <c r="M90" s="263">
        <v>0</v>
      </c>
      <c r="N90" s="262">
        <v>0</v>
      </c>
      <c r="O90" s="140">
        <v>0</v>
      </c>
      <c r="P90" s="263">
        <v>0</v>
      </c>
      <c r="Q90" s="323">
        <f>SUM(E90:P90)</f>
        <v>0</v>
      </c>
      <c r="R90" s="223" t="e">
        <f t="shared" ref="R90:R99" si="0">C90-Q90</f>
        <v>#REF!</v>
      </c>
    </row>
    <row r="91" spans="1:22" s="9" customFormat="1" ht="11.55" customHeight="1" x14ac:dyDescent="0.25">
      <c r="A91" s="359" t="e">
        <f>#REF!</f>
        <v>#REF!</v>
      </c>
      <c r="B91" s="243" t="e">
        <f>#REF!</f>
        <v>#REF!</v>
      </c>
      <c r="C91" s="253" t="e">
        <f>#REF!</f>
        <v>#REF!</v>
      </c>
      <c r="D91" s="23"/>
      <c r="E91" s="262">
        <v>0</v>
      </c>
      <c r="F91" s="140">
        <v>0</v>
      </c>
      <c r="G91" s="140">
        <v>0</v>
      </c>
      <c r="H91" s="262">
        <v>0</v>
      </c>
      <c r="I91" s="140">
        <v>0</v>
      </c>
      <c r="J91" s="263">
        <v>0</v>
      </c>
      <c r="K91" s="262">
        <v>0</v>
      </c>
      <c r="L91" s="140">
        <v>0</v>
      </c>
      <c r="M91" s="263">
        <v>0</v>
      </c>
      <c r="N91" s="262">
        <v>0</v>
      </c>
      <c r="O91" s="140">
        <v>0</v>
      </c>
      <c r="P91" s="263">
        <v>0</v>
      </c>
      <c r="Q91" s="323">
        <f>SUM(E91:P91)</f>
        <v>0</v>
      </c>
      <c r="R91" s="223" t="e">
        <f t="shared" si="0"/>
        <v>#REF!</v>
      </c>
    </row>
    <row r="92" spans="1:22" s="25" customFormat="1" ht="11.55" customHeight="1" x14ac:dyDescent="0.25">
      <c r="A92" s="359" t="e">
        <f>#REF!</f>
        <v>#REF!</v>
      </c>
      <c r="B92" s="243" t="e">
        <f>#REF!</f>
        <v>#REF!</v>
      </c>
      <c r="C92" s="253" t="e">
        <f>#REF!</f>
        <v>#REF!</v>
      </c>
      <c r="D92" s="20"/>
      <c r="E92" s="262">
        <v>0</v>
      </c>
      <c r="F92" s="140">
        <v>0</v>
      </c>
      <c r="G92" s="140">
        <v>0</v>
      </c>
      <c r="H92" s="262">
        <v>0</v>
      </c>
      <c r="I92" s="140">
        <v>0</v>
      </c>
      <c r="J92" s="263">
        <v>0</v>
      </c>
      <c r="K92" s="262">
        <v>0</v>
      </c>
      <c r="L92" s="140">
        <v>0</v>
      </c>
      <c r="M92" s="263">
        <v>0</v>
      </c>
      <c r="N92" s="262">
        <v>0</v>
      </c>
      <c r="O92" s="140">
        <v>0</v>
      </c>
      <c r="P92" s="263">
        <v>0</v>
      </c>
      <c r="Q92" s="323">
        <f>SUM(E92:P92)</f>
        <v>0</v>
      </c>
      <c r="R92" s="223" t="e">
        <f t="shared" si="0"/>
        <v>#REF!</v>
      </c>
    </row>
    <row r="93" spans="1:22" s="25" customFormat="1" ht="11.55" customHeight="1" x14ac:dyDescent="0.25">
      <c r="A93" s="359" t="e">
        <f>#REF!</f>
        <v>#REF!</v>
      </c>
      <c r="B93" s="63" t="e">
        <f>#REF!</f>
        <v>#REF!</v>
      </c>
      <c r="C93" s="257" t="e">
        <f>#REF!</f>
        <v>#REF!</v>
      </c>
      <c r="D93" s="24"/>
      <c r="E93" s="262">
        <v>0</v>
      </c>
      <c r="F93" s="140">
        <v>0</v>
      </c>
      <c r="G93" s="140">
        <v>0</v>
      </c>
      <c r="H93" s="262">
        <v>0</v>
      </c>
      <c r="I93" s="140">
        <v>0</v>
      </c>
      <c r="J93" s="263">
        <v>0</v>
      </c>
      <c r="K93" s="262">
        <v>0</v>
      </c>
      <c r="L93" s="140">
        <v>0</v>
      </c>
      <c r="M93" s="263">
        <v>0</v>
      </c>
      <c r="N93" s="262">
        <v>0</v>
      </c>
      <c r="O93" s="140">
        <v>0</v>
      </c>
      <c r="P93" s="263">
        <v>0</v>
      </c>
      <c r="Q93" s="323">
        <f t="shared" ref="Q93:Q99" si="1">SUM(E93:P93)</f>
        <v>0</v>
      </c>
      <c r="R93" s="223" t="e">
        <f>C93-Q93</f>
        <v>#REF!</v>
      </c>
    </row>
    <row r="94" spans="1:22" s="9" customFormat="1" ht="11.55" customHeight="1" x14ac:dyDescent="0.25">
      <c r="A94" s="359" t="e">
        <f>#REF!</f>
        <v>#REF!</v>
      </c>
      <c r="B94" s="63" t="e">
        <f>#REF!</f>
        <v>#REF!</v>
      </c>
      <c r="C94" s="257" t="e">
        <f>#REF!</f>
        <v>#REF!</v>
      </c>
      <c r="D94" s="24"/>
      <c r="E94" s="262">
        <v>0</v>
      </c>
      <c r="F94" s="140">
        <v>0</v>
      </c>
      <c r="G94" s="140">
        <v>0</v>
      </c>
      <c r="H94" s="262">
        <v>0</v>
      </c>
      <c r="I94" s="140">
        <v>0</v>
      </c>
      <c r="J94" s="263">
        <v>0</v>
      </c>
      <c r="K94" s="262">
        <v>0</v>
      </c>
      <c r="L94" s="140">
        <v>0</v>
      </c>
      <c r="M94" s="263">
        <v>0</v>
      </c>
      <c r="N94" s="262">
        <v>0</v>
      </c>
      <c r="O94" s="140">
        <v>0</v>
      </c>
      <c r="P94" s="263">
        <v>0</v>
      </c>
      <c r="Q94" s="323">
        <f t="shared" si="1"/>
        <v>0</v>
      </c>
      <c r="R94" s="223" t="e">
        <f t="shared" si="0"/>
        <v>#REF!</v>
      </c>
    </row>
    <row r="95" spans="1:22" s="9" customFormat="1" ht="11.55" customHeight="1" x14ac:dyDescent="0.25">
      <c r="A95" s="359" t="e">
        <f>#REF!</f>
        <v>#REF!</v>
      </c>
      <c r="B95" s="63" t="e">
        <f>#REF!</f>
        <v>#REF!</v>
      </c>
      <c r="C95" s="257" t="e">
        <f>#REF!</f>
        <v>#REF!</v>
      </c>
      <c r="D95" s="22"/>
      <c r="E95" s="262">
        <v>0</v>
      </c>
      <c r="F95" s="140">
        <v>0</v>
      </c>
      <c r="G95" s="140">
        <v>0</v>
      </c>
      <c r="H95" s="262">
        <v>0</v>
      </c>
      <c r="I95" s="140">
        <v>0</v>
      </c>
      <c r="J95" s="263">
        <v>0</v>
      </c>
      <c r="K95" s="262">
        <v>0</v>
      </c>
      <c r="L95" s="140">
        <v>0</v>
      </c>
      <c r="M95" s="263">
        <v>0</v>
      </c>
      <c r="N95" s="262">
        <v>0</v>
      </c>
      <c r="O95" s="140">
        <v>0</v>
      </c>
      <c r="P95" s="263">
        <v>0</v>
      </c>
      <c r="Q95" s="323">
        <f t="shared" si="1"/>
        <v>0</v>
      </c>
      <c r="R95" s="223" t="e">
        <f t="shared" si="0"/>
        <v>#REF!</v>
      </c>
    </row>
    <row r="96" spans="1:22" s="9" customFormat="1" ht="11.55" customHeight="1" x14ac:dyDescent="0.25">
      <c r="A96" s="359" t="e">
        <f>#REF!</f>
        <v>#REF!</v>
      </c>
      <c r="B96" s="63" t="e">
        <f>#REF!</f>
        <v>#REF!</v>
      </c>
      <c r="C96" s="257" t="e">
        <f>#REF!</f>
        <v>#REF!</v>
      </c>
      <c r="D96" s="22"/>
      <c r="E96" s="262">
        <v>0</v>
      </c>
      <c r="F96" s="140">
        <v>0</v>
      </c>
      <c r="G96" s="140">
        <v>0</v>
      </c>
      <c r="H96" s="262">
        <v>0</v>
      </c>
      <c r="I96" s="140">
        <v>0</v>
      </c>
      <c r="J96" s="263">
        <v>0</v>
      </c>
      <c r="K96" s="262">
        <v>0</v>
      </c>
      <c r="L96" s="140">
        <v>0</v>
      </c>
      <c r="M96" s="263">
        <v>0</v>
      </c>
      <c r="N96" s="262">
        <v>0</v>
      </c>
      <c r="O96" s="140">
        <v>0</v>
      </c>
      <c r="P96" s="263">
        <v>0</v>
      </c>
      <c r="Q96" s="323">
        <f t="shared" si="1"/>
        <v>0</v>
      </c>
      <c r="R96" s="223" t="e">
        <f t="shared" si="0"/>
        <v>#REF!</v>
      </c>
    </row>
    <row r="97" spans="1:18" s="9" customFormat="1" ht="11.55" customHeight="1" x14ac:dyDescent="0.25">
      <c r="A97" s="359" t="e">
        <f>#REF!</f>
        <v>#REF!</v>
      </c>
      <c r="B97" s="63" t="e">
        <f>#REF!</f>
        <v>#REF!</v>
      </c>
      <c r="C97" s="257" t="e">
        <f>#REF!</f>
        <v>#REF!</v>
      </c>
      <c r="D97" s="22"/>
      <c r="E97" s="262">
        <v>0</v>
      </c>
      <c r="F97" s="140">
        <v>0</v>
      </c>
      <c r="G97" s="140">
        <v>0</v>
      </c>
      <c r="H97" s="262">
        <v>0</v>
      </c>
      <c r="I97" s="140">
        <v>0</v>
      </c>
      <c r="J97" s="263">
        <v>0</v>
      </c>
      <c r="K97" s="262">
        <v>0</v>
      </c>
      <c r="L97" s="140">
        <v>0</v>
      </c>
      <c r="M97" s="263">
        <v>0</v>
      </c>
      <c r="N97" s="262">
        <v>0</v>
      </c>
      <c r="O97" s="140">
        <v>0</v>
      </c>
      <c r="P97" s="263">
        <v>0</v>
      </c>
      <c r="Q97" s="323">
        <f>SUM(E97:P97)</f>
        <v>0</v>
      </c>
      <c r="R97" s="223" t="e">
        <f>C97-Q97</f>
        <v>#REF!</v>
      </c>
    </row>
    <row r="98" spans="1:18" s="9" customFormat="1" ht="11.55" customHeight="1" x14ac:dyDescent="0.25">
      <c r="A98" s="360" t="e">
        <f>#REF!</f>
        <v>#REF!</v>
      </c>
      <c r="B98" s="64" t="e">
        <f>#REF!</f>
        <v>#REF!</v>
      </c>
      <c r="C98" s="258" t="e">
        <f>#REF!</f>
        <v>#REF!</v>
      </c>
      <c r="D98" s="22"/>
      <c r="E98" s="264">
        <v>0</v>
      </c>
      <c r="F98" s="119">
        <v>0</v>
      </c>
      <c r="G98" s="119">
        <v>0</v>
      </c>
      <c r="H98" s="264">
        <v>0</v>
      </c>
      <c r="I98" s="119">
        <v>0</v>
      </c>
      <c r="J98" s="265">
        <v>0</v>
      </c>
      <c r="K98" s="264">
        <v>0</v>
      </c>
      <c r="L98" s="119">
        <v>0</v>
      </c>
      <c r="M98" s="265">
        <v>0</v>
      </c>
      <c r="N98" s="264">
        <v>0</v>
      </c>
      <c r="O98" s="119">
        <v>0</v>
      </c>
      <c r="P98" s="265">
        <v>0</v>
      </c>
      <c r="Q98" s="291">
        <f t="shared" si="1"/>
        <v>0</v>
      </c>
      <c r="R98" s="228" t="e">
        <f t="shared" si="0"/>
        <v>#REF!</v>
      </c>
    </row>
    <row r="99" spans="1:18" s="9" customFormat="1" ht="11.55" customHeight="1" thickBot="1" x14ac:dyDescent="0.3">
      <c r="A99" s="360" t="e">
        <f>#REF!</f>
        <v>#REF!</v>
      </c>
      <c r="B99" s="64" t="e">
        <f>#REF!</f>
        <v>#REF!</v>
      </c>
      <c r="C99" s="258" t="e">
        <f>#REF!</f>
        <v>#REF!</v>
      </c>
      <c r="D99" s="22"/>
      <c r="E99" s="264">
        <v>0</v>
      </c>
      <c r="F99" s="119">
        <v>0</v>
      </c>
      <c r="G99" s="119">
        <v>0</v>
      </c>
      <c r="H99" s="264">
        <v>0</v>
      </c>
      <c r="I99" s="119">
        <v>0</v>
      </c>
      <c r="J99" s="265">
        <v>0</v>
      </c>
      <c r="K99" s="264">
        <v>0</v>
      </c>
      <c r="L99" s="119">
        <v>0</v>
      </c>
      <c r="M99" s="265">
        <v>0</v>
      </c>
      <c r="N99" s="264">
        <v>0</v>
      </c>
      <c r="O99" s="119">
        <v>0</v>
      </c>
      <c r="P99" s="265">
        <v>0</v>
      </c>
      <c r="Q99" s="291">
        <f t="shared" si="1"/>
        <v>0</v>
      </c>
      <c r="R99" s="228" t="e">
        <f t="shared" si="0"/>
        <v>#REF!</v>
      </c>
    </row>
    <row r="100" spans="1:18" s="10" customFormat="1" ht="11.55" customHeight="1" thickBot="1" x14ac:dyDescent="0.3">
      <c r="A100" s="234"/>
      <c r="B100" s="106"/>
      <c r="C100" s="220" t="e">
        <f>SUM(C90:C99)</f>
        <v>#REF!</v>
      </c>
      <c r="D100" s="16"/>
      <c r="E100" s="266"/>
      <c r="F100" s="267" t="s">
        <v>105</v>
      </c>
      <c r="G100" s="402">
        <f>SUMPRODUCT(E90:E99+F90:F99+G90:G99)</f>
        <v>0</v>
      </c>
      <c r="H100" s="192"/>
      <c r="I100" s="267" t="s">
        <v>106</v>
      </c>
      <c r="J100" s="403">
        <f>SUMPRODUCT(H90:H99+I90:I99+J90:J99)</f>
        <v>0</v>
      </c>
      <c r="K100" s="304"/>
      <c r="L100" s="305" t="s">
        <v>107</v>
      </c>
      <c r="M100" s="403">
        <f>SUMPRODUCT(K90:K99+L90:L99+M90:M99)</f>
        <v>0</v>
      </c>
      <c r="N100" s="332"/>
      <c r="O100" s="404" t="s">
        <v>108</v>
      </c>
      <c r="P100" s="403">
        <f>SUMPRODUCT(N90:N99+O90:O99+P90:P99)</f>
        <v>0</v>
      </c>
      <c r="Q100" s="329">
        <f>SUM(Q90:Q99)</f>
        <v>0</v>
      </c>
      <c r="R100" s="230" t="e">
        <f>C100-Q100</f>
        <v>#REF!</v>
      </c>
    </row>
    <row r="101" spans="1:18" s="9" customFormat="1" ht="11.55" customHeight="1" thickBot="1" x14ac:dyDescent="0.3">
      <c r="A101" s="674" t="s">
        <v>113</v>
      </c>
      <c r="B101" s="678"/>
      <c r="C101" s="212" t="s">
        <v>87</v>
      </c>
      <c r="D101" s="185"/>
      <c r="E101" s="268" t="s">
        <v>88</v>
      </c>
      <c r="F101" s="187" t="s">
        <v>89</v>
      </c>
      <c r="G101" s="187" t="s">
        <v>90</v>
      </c>
      <c r="H101" s="268" t="s">
        <v>91</v>
      </c>
      <c r="I101" s="187" t="s">
        <v>92</v>
      </c>
      <c r="J101" s="269" t="s">
        <v>93</v>
      </c>
      <c r="K101" s="268" t="s">
        <v>94</v>
      </c>
      <c r="L101" s="187" t="s">
        <v>95</v>
      </c>
      <c r="M101" s="303" t="s">
        <v>96</v>
      </c>
      <c r="N101" s="330" t="s">
        <v>97</v>
      </c>
      <c r="O101" s="188" t="s">
        <v>98</v>
      </c>
      <c r="P101" s="331" t="s">
        <v>99</v>
      </c>
      <c r="Q101" s="221" t="s">
        <v>100</v>
      </c>
      <c r="R101" s="212" t="s">
        <v>101</v>
      </c>
    </row>
    <row r="102" spans="1:18" s="9" customFormat="1" ht="11.55" customHeight="1" x14ac:dyDescent="0.25">
      <c r="A102" s="361" t="e">
        <f>#REF!</f>
        <v>#REF!</v>
      </c>
      <c r="B102" s="543" t="e">
        <f>#REF!</f>
        <v>#REF!</v>
      </c>
      <c r="C102" s="257" t="e">
        <f>#REF!</f>
        <v>#REF!</v>
      </c>
      <c r="D102" s="20"/>
      <c r="E102" s="262">
        <v>0</v>
      </c>
      <c r="F102" s="140">
        <v>0</v>
      </c>
      <c r="G102" s="140">
        <v>0</v>
      </c>
      <c r="H102" s="262">
        <v>0</v>
      </c>
      <c r="I102" s="140">
        <v>0</v>
      </c>
      <c r="J102" s="263">
        <v>0</v>
      </c>
      <c r="K102" s="262">
        <v>0</v>
      </c>
      <c r="L102" s="140">
        <v>0</v>
      </c>
      <c r="M102" s="263">
        <v>0</v>
      </c>
      <c r="N102" s="262">
        <v>0</v>
      </c>
      <c r="O102" s="140">
        <v>0</v>
      </c>
      <c r="P102" s="263">
        <v>0</v>
      </c>
      <c r="Q102" s="323">
        <f>SUM(E102:P102)</f>
        <v>0</v>
      </c>
      <c r="R102" s="231" t="e">
        <f t="shared" ref="R102:R107" si="2">C102-Q102</f>
        <v>#REF!</v>
      </c>
    </row>
    <row r="103" spans="1:18" s="9" customFormat="1" ht="11.55" customHeight="1" x14ac:dyDescent="0.25">
      <c r="A103" s="361" t="e">
        <f>#REF!</f>
        <v>#REF!</v>
      </c>
      <c r="B103" s="543" t="e">
        <f>#REF!</f>
        <v>#REF!</v>
      </c>
      <c r="C103" s="257" t="e">
        <f>#REF!</f>
        <v>#REF!</v>
      </c>
      <c r="D103" s="23"/>
      <c r="E103" s="262">
        <v>0</v>
      </c>
      <c r="F103" s="140">
        <v>0</v>
      </c>
      <c r="G103" s="140">
        <v>0</v>
      </c>
      <c r="H103" s="262">
        <v>0</v>
      </c>
      <c r="I103" s="140">
        <v>0</v>
      </c>
      <c r="J103" s="263">
        <v>0</v>
      </c>
      <c r="K103" s="262">
        <v>0</v>
      </c>
      <c r="L103" s="140">
        <v>0</v>
      </c>
      <c r="M103" s="263">
        <v>0</v>
      </c>
      <c r="N103" s="262">
        <v>0</v>
      </c>
      <c r="O103" s="140">
        <v>0</v>
      </c>
      <c r="P103" s="263">
        <v>0</v>
      </c>
      <c r="Q103" s="323">
        <f>SUM(E103:P103)</f>
        <v>0</v>
      </c>
      <c r="R103" s="231" t="e">
        <f t="shared" si="2"/>
        <v>#REF!</v>
      </c>
    </row>
    <row r="104" spans="1:18" s="9" customFormat="1" ht="11.55" customHeight="1" x14ac:dyDescent="0.25">
      <c r="A104" s="361" t="e">
        <f>#REF!</f>
        <v>#REF!</v>
      </c>
      <c r="B104" s="543" t="e">
        <f>#REF!</f>
        <v>#REF!</v>
      </c>
      <c r="C104" s="257" t="e">
        <f>#REF!</f>
        <v>#REF!</v>
      </c>
      <c r="D104" s="24"/>
      <c r="E104" s="262">
        <v>0</v>
      </c>
      <c r="F104" s="140">
        <v>0</v>
      </c>
      <c r="G104" s="140">
        <v>0</v>
      </c>
      <c r="H104" s="262">
        <v>0</v>
      </c>
      <c r="I104" s="140">
        <v>0</v>
      </c>
      <c r="J104" s="263">
        <v>0</v>
      </c>
      <c r="K104" s="262">
        <v>0</v>
      </c>
      <c r="L104" s="140">
        <v>0</v>
      </c>
      <c r="M104" s="263">
        <v>0</v>
      </c>
      <c r="N104" s="262">
        <v>0</v>
      </c>
      <c r="O104" s="140">
        <v>0</v>
      </c>
      <c r="P104" s="263">
        <v>0</v>
      </c>
      <c r="Q104" s="291">
        <f>SUM(E104:P104)</f>
        <v>0</v>
      </c>
      <c r="R104" s="232" t="e">
        <f t="shared" si="2"/>
        <v>#REF!</v>
      </c>
    </row>
    <row r="105" spans="1:18" s="9" customFormat="1" ht="11.55" customHeight="1" x14ac:dyDescent="0.25">
      <c r="A105" s="362" t="e">
        <f>#REF!</f>
        <v>#REF!</v>
      </c>
      <c r="B105" s="550" t="e">
        <f>#REF!</f>
        <v>#REF!</v>
      </c>
      <c r="C105" s="258" t="e">
        <f>#REF!</f>
        <v>#REF!</v>
      </c>
      <c r="D105" s="24"/>
      <c r="E105" s="264">
        <v>0</v>
      </c>
      <c r="F105" s="119">
        <v>0</v>
      </c>
      <c r="G105" s="119">
        <v>0</v>
      </c>
      <c r="H105" s="264">
        <v>0</v>
      </c>
      <c r="I105" s="119">
        <v>0</v>
      </c>
      <c r="J105" s="265">
        <v>0</v>
      </c>
      <c r="K105" s="264">
        <v>0</v>
      </c>
      <c r="L105" s="119">
        <v>0</v>
      </c>
      <c r="M105" s="265">
        <v>0</v>
      </c>
      <c r="N105" s="264">
        <v>0</v>
      </c>
      <c r="O105" s="119">
        <v>0</v>
      </c>
      <c r="P105" s="265">
        <v>0</v>
      </c>
      <c r="Q105" s="291">
        <f>SUM(E105:P105)</f>
        <v>0</v>
      </c>
      <c r="R105" s="232" t="e">
        <f t="shared" si="2"/>
        <v>#REF!</v>
      </c>
    </row>
    <row r="106" spans="1:18" s="9" customFormat="1" ht="11.55" customHeight="1" thickBot="1" x14ac:dyDescent="0.3">
      <c r="A106" s="362" t="e">
        <f>#REF!</f>
        <v>#REF!</v>
      </c>
      <c r="B106" s="550" t="e">
        <f>#REF!</f>
        <v>#REF!</v>
      </c>
      <c r="C106" s="258" t="e">
        <f>#REF!</f>
        <v>#REF!</v>
      </c>
      <c r="D106" s="24"/>
      <c r="E106" s="264">
        <v>0</v>
      </c>
      <c r="F106" s="119">
        <v>0</v>
      </c>
      <c r="G106" s="119">
        <v>0</v>
      </c>
      <c r="H106" s="264">
        <v>0</v>
      </c>
      <c r="I106" s="119">
        <v>0</v>
      </c>
      <c r="J106" s="265">
        <v>0</v>
      </c>
      <c r="K106" s="264">
        <v>0</v>
      </c>
      <c r="L106" s="119">
        <v>0</v>
      </c>
      <c r="M106" s="265">
        <v>0</v>
      </c>
      <c r="N106" s="264">
        <v>0</v>
      </c>
      <c r="O106" s="119">
        <v>0</v>
      </c>
      <c r="P106" s="265">
        <v>0</v>
      </c>
      <c r="Q106" s="291">
        <f>SUM(E106:P106)</f>
        <v>0</v>
      </c>
      <c r="R106" s="232" t="e">
        <f t="shared" si="2"/>
        <v>#REF!</v>
      </c>
    </row>
    <row r="107" spans="1:18" s="10" customFormat="1" ht="11.55" customHeight="1" thickBot="1" x14ac:dyDescent="0.3">
      <c r="A107" s="234"/>
      <c r="B107" s="244"/>
      <c r="C107" s="220" t="e">
        <f>SUM(C102:C106)</f>
        <v>#REF!</v>
      </c>
      <c r="D107" s="16"/>
      <c r="E107" s="266"/>
      <c r="F107" s="267" t="s">
        <v>105</v>
      </c>
      <c r="G107" s="402">
        <f>SUMPRODUCT(E102:E106+F102:F106+G102:G106)</f>
        <v>0</v>
      </c>
      <c r="H107" s="192"/>
      <c r="I107" s="267" t="s">
        <v>106</v>
      </c>
      <c r="J107" s="403">
        <f>SUMPRODUCT(H102:H106+I102:I106+J102:J106)</f>
        <v>0</v>
      </c>
      <c r="K107" s="304"/>
      <c r="L107" s="305" t="s">
        <v>107</v>
      </c>
      <c r="M107" s="403">
        <f>SUMPRODUCT(K102:K106+L102:L106+M102:M106)</f>
        <v>0</v>
      </c>
      <c r="N107" s="332"/>
      <c r="O107" s="305" t="s">
        <v>108</v>
      </c>
      <c r="P107" s="403">
        <f>SUMPRODUCT(N102:N106+O102:O106+P102:P106)</f>
        <v>0</v>
      </c>
      <c r="Q107" s="329">
        <f>SUM(Q102:Q106)</f>
        <v>0</v>
      </c>
      <c r="R107" s="230" t="e">
        <f t="shared" si="2"/>
        <v>#REF!</v>
      </c>
    </row>
    <row r="108" spans="1:18" s="9" customFormat="1" ht="11.55" customHeight="1" thickBot="1" x14ac:dyDescent="0.3">
      <c r="A108" s="674" t="s">
        <v>114</v>
      </c>
      <c r="B108" s="678"/>
      <c r="C108" s="212" t="s">
        <v>87</v>
      </c>
      <c r="D108" s="185"/>
      <c r="E108" s="268" t="s">
        <v>88</v>
      </c>
      <c r="F108" s="187" t="s">
        <v>89</v>
      </c>
      <c r="G108" s="187" t="s">
        <v>90</v>
      </c>
      <c r="H108" s="268" t="s">
        <v>91</v>
      </c>
      <c r="I108" s="187" t="s">
        <v>92</v>
      </c>
      <c r="J108" s="269" t="s">
        <v>93</v>
      </c>
      <c r="K108" s="268" t="s">
        <v>94</v>
      </c>
      <c r="L108" s="187" t="s">
        <v>95</v>
      </c>
      <c r="M108" s="303" t="s">
        <v>96</v>
      </c>
      <c r="N108" s="330" t="s">
        <v>97</v>
      </c>
      <c r="O108" s="188" t="s">
        <v>98</v>
      </c>
      <c r="P108" s="331" t="s">
        <v>99</v>
      </c>
      <c r="Q108" s="221" t="s">
        <v>100</v>
      </c>
      <c r="R108" s="212" t="s">
        <v>101</v>
      </c>
    </row>
    <row r="109" spans="1:18" s="9" customFormat="1" ht="11.55" customHeight="1" x14ac:dyDescent="0.25">
      <c r="A109" s="359" t="e">
        <f>#REF!</f>
        <v>#REF!</v>
      </c>
      <c r="B109" s="122" t="e">
        <f>#REF!</f>
        <v>#REF!</v>
      </c>
      <c r="C109" s="253" t="e">
        <f>#REF!</f>
        <v>#REF!</v>
      </c>
      <c r="D109" s="20"/>
      <c r="E109" s="262">
        <v>0</v>
      </c>
      <c r="F109" s="140">
        <v>0</v>
      </c>
      <c r="G109" s="140">
        <v>0</v>
      </c>
      <c r="H109" s="262">
        <v>0</v>
      </c>
      <c r="I109" s="140">
        <v>0</v>
      </c>
      <c r="J109" s="263">
        <v>0</v>
      </c>
      <c r="K109" s="262">
        <v>0</v>
      </c>
      <c r="L109" s="140">
        <v>0</v>
      </c>
      <c r="M109" s="263">
        <v>0</v>
      </c>
      <c r="N109" s="262">
        <v>0</v>
      </c>
      <c r="O109" s="140">
        <v>0</v>
      </c>
      <c r="P109" s="263">
        <v>0</v>
      </c>
      <c r="Q109" s="323">
        <f t="shared" ref="Q109:Q118" si="3">SUM(E109:P109)</f>
        <v>0</v>
      </c>
      <c r="R109" s="223" t="e">
        <f t="shared" ref="R109:R118" si="4">C109-Q109</f>
        <v>#REF!</v>
      </c>
    </row>
    <row r="110" spans="1:18" s="9" customFormat="1" ht="11.55" customHeight="1" x14ac:dyDescent="0.25">
      <c r="A110" s="359" t="e">
        <f>#REF!</f>
        <v>#REF!</v>
      </c>
      <c r="B110" s="122" t="e">
        <f>#REF!</f>
        <v>#REF!</v>
      </c>
      <c r="C110" s="253" t="e">
        <f>#REF!</f>
        <v>#REF!</v>
      </c>
      <c r="D110" s="20"/>
      <c r="E110" s="262">
        <v>0</v>
      </c>
      <c r="F110" s="140">
        <v>0</v>
      </c>
      <c r="G110" s="140">
        <v>0</v>
      </c>
      <c r="H110" s="262">
        <v>0</v>
      </c>
      <c r="I110" s="140">
        <v>0</v>
      </c>
      <c r="J110" s="263">
        <v>0</v>
      </c>
      <c r="K110" s="262">
        <v>0</v>
      </c>
      <c r="L110" s="140">
        <v>0</v>
      </c>
      <c r="M110" s="263">
        <v>0</v>
      </c>
      <c r="N110" s="262">
        <v>0</v>
      </c>
      <c r="O110" s="140">
        <v>0</v>
      </c>
      <c r="P110" s="263">
        <v>0</v>
      </c>
      <c r="Q110" s="323">
        <f t="shared" si="3"/>
        <v>0</v>
      </c>
      <c r="R110" s="223" t="e">
        <f t="shared" si="4"/>
        <v>#REF!</v>
      </c>
    </row>
    <row r="111" spans="1:18" s="9" customFormat="1" ht="11.55" customHeight="1" x14ac:dyDescent="0.25">
      <c r="A111" s="359" t="e">
        <f>#REF!</f>
        <v>#REF!</v>
      </c>
      <c r="B111" s="122" t="e">
        <f>#REF!</f>
        <v>#REF!</v>
      </c>
      <c r="C111" s="253" t="e">
        <f>#REF!</f>
        <v>#REF!</v>
      </c>
      <c r="D111" s="20"/>
      <c r="E111" s="262">
        <v>0</v>
      </c>
      <c r="F111" s="140">
        <v>0</v>
      </c>
      <c r="G111" s="140">
        <v>0</v>
      </c>
      <c r="H111" s="262">
        <v>0</v>
      </c>
      <c r="I111" s="140">
        <v>0</v>
      </c>
      <c r="J111" s="263">
        <v>0</v>
      </c>
      <c r="K111" s="262">
        <v>0</v>
      </c>
      <c r="L111" s="140">
        <v>0</v>
      </c>
      <c r="M111" s="263">
        <v>0</v>
      </c>
      <c r="N111" s="262">
        <v>0</v>
      </c>
      <c r="O111" s="140">
        <v>0</v>
      </c>
      <c r="P111" s="263">
        <v>0</v>
      </c>
      <c r="Q111" s="323">
        <f t="shared" si="3"/>
        <v>0</v>
      </c>
      <c r="R111" s="223" t="e">
        <f>C111-Q111</f>
        <v>#REF!</v>
      </c>
    </row>
    <row r="112" spans="1:18" s="9" customFormat="1" ht="11.55" customHeight="1" x14ac:dyDescent="0.25">
      <c r="A112" s="359" t="e">
        <f>#REF!</f>
        <v>#REF!</v>
      </c>
      <c r="B112" s="122" t="e">
        <f>#REF!</f>
        <v>#REF!</v>
      </c>
      <c r="C112" s="253" t="e">
        <f>#REF!</f>
        <v>#REF!</v>
      </c>
      <c r="D112" s="20"/>
      <c r="E112" s="262">
        <v>0</v>
      </c>
      <c r="F112" s="140">
        <v>0</v>
      </c>
      <c r="G112" s="140">
        <v>0</v>
      </c>
      <c r="H112" s="262">
        <v>0</v>
      </c>
      <c r="I112" s="140">
        <v>0</v>
      </c>
      <c r="J112" s="263">
        <v>0</v>
      </c>
      <c r="K112" s="262">
        <v>0</v>
      </c>
      <c r="L112" s="140">
        <v>0</v>
      </c>
      <c r="M112" s="263">
        <v>0</v>
      </c>
      <c r="N112" s="262">
        <v>0</v>
      </c>
      <c r="O112" s="140">
        <v>0</v>
      </c>
      <c r="P112" s="263">
        <v>0</v>
      </c>
      <c r="Q112" s="323">
        <f t="shared" si="3"/>
        <v>0</v>
      </c>
      <c r="R112" s="223" t="e">
        <f t="shared" si="4"/>
        <v>#REF!</v>
      </c>
    </row>
    <row r="113" spans="1:18" s="9" customFormat="1" ht="11.55" customHeight="1" x14ac:dyDescent="0.25">
      <c r="A113" s="359" t="e">
        <f>#REF!</f>
        <v>#REF!</v>
      </c>
      <c r="B113" s="122" t="e">
        <f>#REF!</f>
        <v>#REF!</v>
      </c>
      <c r="C113" s="253" t="e">
        <f>#REF!</f>
        <v>#REF!</v>
      </c>
      <c r="D113" s="20"/>
      <c r="E113" s="262">
        <v>0</v>
      </c>
      <c r="F113" s="140">
        <v>0</v>
      </c>
      <c r="G113" s="140">
        <v>0</v>
      </c>
      <c r="H113" s="262">
        <v>0</v>
      </c>
      <c r="I113" s="140">
        <v>0</v>
      </c>
      <c r="J113" s="263">
        <v>0</v>
      </c>
      <c r="K113" s="262">
        <v>0</v>
      </c>
      <c r="L113" s="140">
        <v>0</v>
      </c>
      <c r="M113" s="263">
        <v>0</v>
      </c>
      <c r="N113" s="262">
        <v>0</v>
      </c>
      <c r="O113" s="140">
        <v>0</v>
      </c>
      <c r="P113" s="263">
        <v>0</v>
      </c>
      <c r="Q113" s="323">
        <f t="shared" si="3"/>
        <v>0</v>
      </c>
      <c r="R113" s="223" t="e">
        <f t="shared" si="4"/>
        <v>#REF!</v>
      </c>
    </row>
    <row r="114" spans="1:18" s="25" customFormat="1" ht="11.55" customHeight="1" x14ac:dyDescent="0.25">
      <c r="A114" s="359" t="e">
        <f>#REF!</f>
        <v>#REF!</v>
      </c>
      <c r="B114" s="123" t="e">
        <f>#REF!</f>
        <v>#REF!</v>
      </c>
      <c r="C114" s="257" t="e">
        <f>#REF!</f>
        <v>#REF!</v>
      </c>
      <c r="D114" s="22"/>
      <c r="E114" s="262">
        <v>0</v>
      </c>
      <c r="F114" s="140">
        <v>0</v>
      </c>
      <c r="G114" s="140">
        <v>0</v>
      </c>
      <c r="H114" s="262">
        <v>0</v>
      </c>
      <c r="I114" s="140">
        <v>0</v>
      </c>
      <c r="J114" s="263">
        <v>0</v>
      </c>
      <c r="K114" s="262">
        <v>0</v>
      </c>
      <c r="L114" s="140">
        <v>0</v>
      </c>
      <c r="M114" s="263">
        <v>0</v>
      </c>
      <c r="N114" s="262">
        <v>0</v>
      </c>
      <c r="O114" s="140">
        <v>0</v>
      </c>
      <c r="P114" s="263">
        <v>0</v>
      </c>
      <c r="Q114" s="323">
        <f t="shared" si="3"/>
        <v>0</v>
      </c>
      <c r="R114" s="223" t="e">
        <f t="shared" si="4"/>
        <v>#REF!</v>
      </c>
    </row>
    <row r="115" spans="1:18" s="25" customFormat="1" ht="11.55" customHeight="1" x14ac:dyDescent="0.25">
      <c r="A115" s="359" t="e">
        <f>#REF!</f>
        <v>#REF!</v>
      </c>
      <c r="B115" s="123" t="e">
        <f>#REF!</f>
        <v>#REF!</v>
      </c>
      <c r="C115" s="257" t="e">
        <f>#REF!</f>
        <v>#REF!</v>
      </c>
      <c r="D115" s="22"/>
      <c r="E115" s="262">
        <v>0</v>
      </c>
      <c r="F115" s="140">
        <v>0</v>
      </c>
      <c r="G115" s="140">
        <v>0</v>
      </c>
      <c r="H115" s="262">
        <v>0</v>
      </c>
      <c r="I115" s="140">
        <v>0</v>
      </c>
      <c r="J115" s="263">
        <v>0</v>
      </c>
      <c r="K115" s="262">
        <v>0</v>
      </c>
      <c r="L115" s="140">
        <v>0</v>
      </c>
      <c r="M115" s="263">
        <v>0</v>
      </c>
      <c r="N115" s="262">
        <v>0</v>
      </c>
      <c r="O115" s="140">
        <v>0</v>
      </c>
      <c r="P115" s="263">
        <v>0</v>
      </c>
      <c r="Q115" s="323">
        <f t="shared" si="3"/>
        <v>0</v>
      </c>
      <c r="R115" s="223" t="e">
        <f t="shared" si="4"/>
        <v>#REF!</v>
      </c>
    </row>
    <row r="116" spans="1:18" s="25" customFormat="1" ht="11.55" customHeight="1" x14ac:dyDescent="0.25">
      <c r="A116" s="359" t="e">
        <f>#REF!</f>
        <v>#REF!</v>
      </c>
      <c r="B116" s="123" t="e">
        <f>#REF!</f>
        <v>#REF!</v>
      </c>
      <c r="C116" s="257" t="e">
        <f>#REF!</f>
        <v>#REF!</v>
      </c>
      <c r="D116" s="22"/>
      <c r="E116" s="262">
        <v>0</v>
      </c>
      <c r="F116" s="140">
        <v>0</v>
      </c>
      <c r="G116" s="140">
        <v>0</v>
      </c>
      <c r="H116" s="262">
        <v>0</v>
      </c>
      <c r="I116" s="140">
        <v>0</v>
      </c>
      <c r="J116" s="263">
        <v>0</v>
      </c>
      <c r="K116" s="262">
        <v>0</v>
      </c>
      <c r="L116" s="140">
        <v>0</v>
      </c>
      <c r="M116" s="263">
        <v>0</v>
      </c>
      <c r="N116" s="262">
        <v>0</v>
      </c>
      <c r="O116" s="140">
        <v>0</v>
      </c>
      <c r="P116" s="263">
        <v>0</v>
      </c>
      <c r="Q116" s="323">
        <f t="shared" si="3"/>
        <v>0</v>
      </c>
      <c r="R116" s="223" t="e">
        <f>C116-Q116</f>
        <v>#REF!</v>
      </c>
    </row>
    <row r="117" spans="1:18" s="25" customFormat="1" ht="11.55" customHeight="1" x14ac:dyDescent="0.25">
      <c r="A117" s="360" t="e">
        <f>#REF!</f>
        <v>#REF!</v>
      </c>
      <c r="B117" s="124" t="e">
        <f>#REF!</f>
        <v>#REF!</v>
      </c>
      <c r="C117" s="258" t="e">
        <f>#REF!</f>
        <v>#REF!</v>
      </c>
      <c r="D117" s="22"/>
      <c r="E117" s="264">
        <v>0</v>
      </c>
      <c r="F117" s="119">
        <v>0</v>
      </c>
      <c r="G117" s="119">
        <v>0</v>
      </c>
      <c r="H117" s="264">
        <v>0</v>
      </c>
      <c r="I117" s="119">
        <v>0</v>
      </c>
      <c r="J117" s="265">
        <v>0</v>
      </c>
      <c r="K117" s="264">
        <v>0</v>
      </c>
      <c r="L117" s="119">
        <v>0</v>
      </c>
      <c r="M117" s="265">
        <v>0</v>
      </c>
      <c r="N117" s="264">
        <v>0</v>
      </c>
      <c r="O117" s="119">
        <v>0</v>
      </c>
      <c r="P117" s="265">
        <v>0</v>
      </c>
      <c r="Q117" s="291">
        <f t="shared" si="3"/>
        <v>0</v>
      </c>
      <c r="R117" s="228" t="e">
        <f t="shared" si="4"/>
        <v>#REF!</v>
      </c>
    </row>
    <row r="118" spans="1:18" s="25" customFormat="1" ht="11.55" customHeight="1" x14ac:dyDescent="0.25">
      <c r="A118" s="360" t="e">
        <f>#REF!</f>
        <v>#REF!</v>
      </c>
      <c r="B118" s="124" t="e">
        <f>#REF!</f>
        <v>#REF!</v>
      </c>
      <c r="C118" s="258" t="e">
        <f>#REF!</f>
        <v>#REF!</v>
      </c>
      <c r="D118" s="22"/>
      <c r="E118" s="264">
        <v>0</v>
      </c>
      <c r="F118" s="119">
        <v>0</v>
      </c>
      <c r="G118" s="119">
        <v>0</v>
      </c>
      <c r="H118" s="264">
        <v>0</v>
      </c>
      <c r="I118" s="119">
        <v>0</v>
      </c>
      <c r="J118" s="265">
        <v>0</v>
      </c>
      <c r="K118" s="264">
        <v>0</v>
      </c>
      <c r="L118" s="119">
        <v>0</v>
      </c>
      <c r="M118" s="265">
        <v>0</v>
      </c>
      <c r="N118" s="264">
        <v>0</v>
      </c>
      <c r="O118" s="119">
        <v>0</v>
      </c>
      <c r="P118" s="265">
        <v>0</v>
      </c>
      <c r="Q118" s="291">
        <f t="shared" si="3"/>
        <v>0</v>
      </c>
      <c r="R118" s="228" t="e">
        <f t="shared" si="4"/>
        <v>#REF!</v>
      </c>
    </row>
    <row r="119" spans="1:18" s="25" customFormat="1" ht="11.55" customHeight="1" x14ac:dyDescent="0.25">
      <c r="A119" s="245" t="e">
        <f>#REF!</f>
        <v>#REF!</v>
      </c>
      <c r="B119" s="246" t="e">
        <f>#REF!</f>
        <v>#REF!</v>
      </c>
      <c r="C119" s="253" t="e">
        <f>#REF!</f>
        <v>#REF!</v>
      </c>
      <c r="D119" s="20"/>
      <c r="E119" s="262">
        <v>0</v>
      </c>
      <c r="F119" s="140">
        <v>0</v>
      </c>
      <c r="G119" s="140">
        <v>0</v>
      </c>
      <c r="H119" s="262">
        <v>0</v>
      </c>
      <c r="I119" s="140">
        <v>0</v>
      </c>
      <c r="J119" s="263">
        <v>0</v>
      </c>
      <c r="K119" s="262">
        <v>0</v>
      </c>
      <c r="L119" s="140">
        <v>0</v>
      </c>
      <c r="M119" s="263">
        <v>0</v>
      </c>
      <c r="N119" s="262">
        <v>0</v>
      </c>
      <c r="O119" s="140">
        <v>0</v>
      </c>
      <c r="P119" s="263">
        <v>0</v>
      </c>
      <c r="Q119" s="323">
        <f t="shared" ref="Q119:Q124" si="5">SUM(E119:P119)</f>
        <v>0</v>
      </c>
      <c r="R119" s="223" t="e">
        <f t="shared" ref="R119:R125" si="6">C119-Q119</f>
        <v>#REF!</v>
      </c>
    </row>
    <row r="120" spans="1:18" s="25" customFormat="1" ht="11.55" customHeight="1" x14ac:dyDescent="0.25">
      <c r="A120" s="245" t="e">
        <f>#REF!</f>
        <v>#REF!</v>
      </c>
      <c r="B120" s="246" t="e">
        <f>#REF!</f>
        <v>#REF!</v>
      </c>
      <c r="C120" s="253" t="e">
        <f>#REF!</f>
        <v>#REF!</v>
      </c>
      <c r="D120" s="20"/>
      <c r="E120" s="262">
        <v>0</v>
      </c>
      <c r="F120" s="140">
        <v>0</v>
      </c>
      <c r="G120" s="140">
        <v>0</v>
      </c>
      <c r="H120" s="262">
        <v>0</v>
      </c>
      <c r="I120" s="140">
        <v>0</v>
      </c>
      <c r="J120" s="263">
        <v>0</v>
      </c>
      <c r="K120" s="262">
        <v>0</v>
      </c>
      <c r="L120" s="140">
        <v>0</v>
      </c>
      <c r="M120" s="263">
        <v>0</v>
      </c>
      <c r="N120" s="262">
        <v>0</v>
      </c>
      <c r="O120" s="140">
        <v>0</v>
      </c>
      <c r="P120" s="263">
        <v>0</v>
      </c>
      <c r="Q120" s="323">
        <f t="shared" si="5"/>
        <v>0</v>
      </c>
      <c r="R120" s="223" t="e">
        <f t="shared" si="6"/>
        <v>#REF!</v>
      </c>
    </row>
    <row r="121" spans="1:18" s="25" customFormat="1" ht="11.55" customHeight="1" x14ac:dyDescent="0.25">
      <c r="A121" s="245" t="e">
        <f>#REF!</f>
        <v>#REF!</v>
      </c>
      <c r="B121" s="246" t="e">
        <f>#REF!</f>
        <v>#REF!</v>
      </c>
      <c r="C121" s="253" t="e">
        <f>#REF!</f>
        <v>#REF!</v>
      </c>
      <c r="D121" s="20"/>
      <c r="E121" s="262">
        <v>0</v>
      </c>
      <c r="F121" s="140">
        <v>0</v>
      </c>
      <c r="G121" s="140">
        <v>0</v>
      </c>
      <c r="H121" s="262">
        <v>0</v>
      </c>
      <c r="I121" s="140">
        <v>0</v>
      </c>
      <c r="J121" s="263">
        <v>0</v>
      </c>
      <c r="K121" s="262">
        <v>0</v>
      </c>
      <c r="L121" s="140">
        <v>0</v>
      </c>
      <c r="M121" s="263">
        <v>0</v>
      </c>
      <c r="N121" s="262">
        <v>0</v>
      </c>
      <c r="O121" s="140">
        <v>0</v>
      </c>
      <c r="P121" s="263">
        <v>0</v>
      </c>
      <c r="Q121" s="323">
        <f t="shared" si="5"/>
        <v>0</v>
      </c>
      <c r="R121" s="223" t="e">
        <f t="shared" si="6"/>
        <v>#REF!</v>
      </c>
    </row>
    <row r="122" spans="1:18" s="25" customFormat="1" ht="11.55" customHeight="1" x14ac:dyDescent="0.25">
      <c r="A122" s="245" t="e">
        <f>#REF!</f>
        <v>#REF!</v>
      </c>
      <c r="B122" s="246" t="e">
        <f>#REF!</f>
        <v>#REF!</v>
      </c>
      <c r="C122" s="257" t="e">
        <f>#REF!</f>
        <v>#REF!</v>
      </c>
      <c r="D122" s="22"/>
      <c r="E122" s="262">
        <v>0</v>
      </c>
      <c r="F122" s="140">
        <v>0</v>
      </c>
      <c r="G122" s="140">
        <v>0</v>
      </c>
      <c r="H122" s="262">
        <v>0</v>
      </c>
      <c r="I122" s="140">
        <v>0</v>
      </c>
      <c r="J122" s="263">
        <v>0</v>
      </c>
      <c r="K122" s="262">
        <v>0</v>
      </c>
      <c r="L122" s="140">
        <v>0</v>
      </c>
      <c r="M122" s="263">
        <v>0</v>
      </c>
      <c r="N122" s="262">
        <v>0</v>
      </c>
      <c r="O122" s="140">
        <v>0</v>
      </c>
      <c r="P122" s="263">
        <v>0</v>
      </c>
      <c r="Q122" s="323">
        <f t="shared" si="5"/>
        <v>0</v>
      </c>
      <c r="R122" s="223" t="e">
        <f t="shared" si="6"/>
        <v>#REF!</v>
      </c>
    </row>
    <row r="123" spans="1:18" s="25" customFormat="1" ht="11.55" customHeight="1" x14ac:dyDescent="0.25">
      <c r="A123" s="247" t="e">
        <f>#REF!</f>
        <v>#REF!</v>
      </c>
      <c r="B123" s="248" t="e">
        <f>#REF!</f>
        <v>#REF!</v>
      </c>
      <c r="C123" s="258" t="e">
        <f>#REF!</f>
        <v>#REF!</v>
      </c>
      <c r="D123" s="22"/>
      <c r="E123" s="264">
        <v>0</v>
      </c>
      <c r="F123" s="119">
        <v>0</v>
      </c>
      <c r="G123" s="119">
        <v>0</v>
      </c>
      <c r="H123" s="264">
        <v>0</v>
      </c>
      <c r="I123" s="119">
        <v>0</v>
      </c>
      <c r="J123" s="265">
        <v>0</v>
      </c>
      <c r="K123" s="264">
        <v>0</v>
      </c>
      <c r="L123" s="119">
        <v>0</v>
      </c>
      <c r="M123" s="265">
        <v>0</v>
      </c>
      <c r="N123" s="264">
        <v>0</v>
      </c>
      <c r="O123" s="119">
        <v>0</v>
      </c>
      <c r="P123" s="265">
        <v>0</v>
      </c>
      <c r="Q123" s="291">
        <f t="shared" si="5"/>
        <v>0</v>
      </c>
      <c r="R123" s="228" t="e">
        <f t="shared" si="6"/>
        <v>#REF!</v>
      </c>
    </row>
    <row r="124" spans="1:18" s="9" customFormat="1" ht="11.55" customHeight="1" thickBot="1" x14ac:dyDescent="0.3">
      <c r="A124" s="247" t="e">
        <f>#REF!</f>
        <v>#REF!</v>
      </c>
      <c r="B124" s="248" t="e">
        <f>#REF!</f>
        <v>#REF!</v>
      </c>
      <c r="C124" s="258" t="e">
        <f>#REF!</f>
        <v>#REF!</v>
      </c>
      <c r="D124" s="22"/>
      <c r="E124" s="264">
        <v>0</v>
      </c>
      <c r="F124" s="119">
        <v>0</v>
      </c>
      <c r="G124" s="119">
        <v>0</v>
      </c>
      <c r="H124" s="264">
        <v>0</v>
      </c>
      <c r="I124" s="119">
        <v>0</v>
      </c>
      <c r="J124" s="265">
        <v>0</v>
      </c>
      <c r="K124" s="264">
        <v>0</v>
      </c>
      <c r="L124" s="119">
        <v>0</v>
      </c>
      <c r="M124" s="265">
        <v>0</v>
      </c>
      <c r="N124" s="264">
        <v>0</v>
      </c>
      <c r="O124" s="119">
        <v>0</v>
      </c>
      <c r="P124" s="265">
        <v>0</v>
      </c>
      <c r="Q124" s="291">
        <f t="shared" si="5"/>
        <v>0</v>
      </c>
      <c r="R124" s="228" t="e">
        <f t="shared" si="6"/>
        <v>#REF!</v>
      </c>
    </row>
    <row r="125" spans="1:18" s="10" customFormat="1" ht="11.55" customHeight="1" thickBot="1" x14ac:dyDescent="0.3">
      <c r="A125" s="234"/>
      <c r="B125" s="106"/>
      <c r="C125" s="220" t="e">
        <f>SUM(C109:C124)</f>
        <v>#REF!</v>
      </c>
      <c r="D125" s="16"/>
      <c r="E125" s="266"/>
      <c r="F125" s="267" t="s">
        <v>105</v>
      </c>
      <c r="G125" s="402">
        <f>SUMPRODUCT(E109:E124+F109:F124+G109:G124)</f>
        <v>0</v>
      </c>
      <c r="H125" s="192"/>
      <c r="I125" s="267" t="s">
        <v>106</v>
      </c>
      <c r="J125" s="403">
        <f>SUMPRODUCT(H109:H124+I109:I124+J109:J124)</f>
        <v>0</v>
      </c>
      <c r="K125" s="304"/>
      <c r="L125" s="305" t="s">
        <v>107</v>
      </c>
      <c r="M125" s="403">
        <f>SUMPRODUCT(K109:K124+L109:L124+M109:M124)</f>
        <v>0</v>
      </c>
      <c r="N125" s="332"/>
      <c r="O125" s="305" t="s">
        <v>108</v>
      </c>
      <c r="P125" s="403">
        <f>SUMPRODUCT(N109:N124+O109:O124+P109:P124)</f>
        <v>0</v>
      </c>
      <c r="Q125" s="329">
        <f>SUM(Q109:Q124)</f>
        <v>0</v>
      </c>
      <c r="R125" s="230" t="e">
        <f t="shared" si="6"/>
        <v>#REF!</v>
      </c>
    </row>
    <row r="126" spans="1:18" s="9" customFormat="1" ht="11.55" customHeight="1" thickBot="1" x14ac:dyDescent="0.3">
      <c r="A126" s="674" t="s">
        <v>115</v>
      </c>
      <c r="B126" s="678"/>
      <c r="C126" s="212" t="s">
        <v>87</v>
      </c>
      <c r="D126" s="185"/>
      <c r="E126" s="268" t="s">
        <v>88</v>
      </c>
      <c r="F126" s="187" t="s">
        <v>89</v>
      </c>
      <c r="G126" s="187" t="s">
        <v>90</v>
      </c>
      <c r="H126" s="268" t="s">
        <v>91</v>
      </c>
      <c r="I126" s="187" t="s">
        <v>92</v>
      </c>
      <c r="J126" s="269" t="s">
        <v>93</v>
      </c>
      <c r="K126" s="268" t="s">
        <v>94</v>
      </c>
      <c r="L126" s="187" t="s">
        <v>95</v>
      </c>
      <c r="M126" s="303" t="s">
        <v>96</v>
      </c>
      <c r="N126" s="330" t="s">
        <v>97</v>
      </c>
      <c r="O126" s="188" t="s">
        <v>98</v>
      </c>
      <c r="P126" s="331" t="s">
        <v>99</v>
      </c>
      <c r="Q126" s="221" t="s">
        <v>100</v>
      </c>
      <c r="R126" s="212" t="s">
        <v>101</v>
      </c>
    </row>
    <row r="127" spans="1:18" s="9" customFormat="1" ht="11.55" customHeight="1" x14ac:dyDescent="0.25">
      <c r="A127" s="249" t="e">
        <f>#REF!</f>
        <v>#REF!</v>
      </c>
      <c r="B127" s="250" t="e">
        <f>#REF!</f>
        <v>#REF!</v>
      </c>
      <c r="C127" s="253" t="e">
        <f>#REF!</f>
        <v>#REF!</v>
      </c>
      <c r="D127" s="13"/>
      <c r="E127" s="270" t="e">
        <f>#REF!*(SUM(E33:E40)+SUM(E48:E81)+SUM(E86:E87)+SUM(E90:E99)+SUM(E102:E106)+SUM(E109:E124)+E8+E9+E12+E13+E16+E17+E20+E21+E24+E25+E28+E29)</f>
        <v>#REF!</v>
      </c>
      <c r="F127" s="143" t="e">
        <f>#REF!*(SUM(F33:F40)+SUM(F48:F81)+SUM(F86:F87)+SUM(F90:F99)+SUM(F102:F106)+SUM(F109:F124)+F8+F9+F12+F13+F16+F17+F20+F21+F24+F25+F28+F29)</f>
        <v>#REF!</v>
      </c>
      <c r="G127" s="143" t="e">
        <f>#REF!*(SUM(G33:G40)+SUM(G48:G81)+SUM(G86:G87)+SUM(G90:G99)+SUM(G102:G106)+SUM(G109:G124)+G8+G9+G12+G13+G16+G17+G20+G21+G24+G25+G28+G29)</f>
        <v>#REF!</v>
      </c>
      <c r="H127" s="270" t="e">
        <f>#REF!*(SUM(H33:H40)+SUM(H48:H81)+SUM(H86:H87)+SUM(H90:H99)+SUM(H102:H106)+SUM(H109:H124)+H8+H9+H12+H13+H16+H17+H20+H21+H24+H25+H28+H29)</f>
        <v>#REF!</v>
      </c>
      <c r="I127" s="143" t="e">
        <f>#REF!*(SUM(I33:I40)+SUM(I48:I81)+SUM(I86:I87)+SUM(I90:I99)+SUM(I102:I106)+SUM(I109:I124)+I8+I9+I12+I13+I16+I17+I20+I21+I24+I25+I28+I29)</f>
        <v>#REF!</v>
      </c>
      <c r="J127" s="271" t="e">
        <f>#REF!*(SUM(J33:J40)+SUM(J48:J81)+SUM(J86:J87)+SUM(J90:J99)+SUM(J102:J106)+SUM(J109:J124)+J8+J9+J12+J13+J16+J17+J20+J21+J24+J25+J28+J29)</f>
        <v>#REF!</v>
      </c>
      <c r="K127" s="270" t="e">
        <f>#REF!*(SUM(K33:K40)+SUM(K48:K81)+SUM(K86:K87)+SUM(K90:K99)+SUM(K102:K106)+SUM(K109:K124)+K8+K9+K12+K13+K16+K17+K20+K21+K24+K25+K28+K29)</f>
        <v>#REF!</v>
      </c>
      <c r="L127" s="143" t="e">
        <f>#REF!*(SUM(L33:L40)+SUM(L48:L81)+SUM(L86:L87)+SUM(L90:L99)+SUM(L102:L106)+SUM(L109:L124)+L8+L9+L12+L13+L16+L17+L20+L21+L24+L25+L28+L29)</f>
        <v>#REF!</v>
      </c>
      <c r="M127" s="271" t="e">
        <f>#REF!*(SUM(M33:M40)+SUM(M48:M81)+SUM(M86:M87)+SUM(M90:M99)+SUM(M102:M106)+SUM(M109:M124)+M8+M9+M12+M13+M16+M17+M20+M21+M24+M25+M28+M29)</f>
        <v>#REF!</v>
      </c>
      <c r="N127" s="270" t="e">
        <f>#REF!*(SUM(N33:N40)+SUM(N48:N81)+SUM(N86:N87)+SUM(N90:N99)+SUM(N102:N106)+SUM(N109:N124)+N8+N9+N12+N13+N16+N17+N20+N21+N24+N25+N28+N29)</f>
        <v>#REF!</v>
      </c>
      <c r="O127" s="143" t="e">
        <f>#REF!*(SUM(O33:O40)+SUM(O48:O81)+SUM(O86:O87)+SUM(O90:O99)+SUM(O102:O106)+SUM(O109:O124)+O8+O9+O12+O13+O16+O17+O20+O21+O24+O25+O28+O29)</f>
        <v>#REF!</v>
      </c>
      <c r="P127" s="271" t="e">
        <f>#REF!*(SUM(P33:P40)+SUM(P48:P81)+SUM(P86:P87)+SUM(P90:P99)+SUM(P102:P106)+SUM(P109:P124)+P8+P9+P12+P13+P16+P17+P20+P21+P24+P25+P28+P29)</f>
        <v>#REF!</v>
      </c>
      <c r="Q127" s="323" t="e">
        <f>SUM(E127:P127)</f>
        <v>#REF!</v>
      </c>
      <c r="R127" s="223" t="e">
        <f>C127-Q127</f>
        <v>#REF!</v>
      </c>
    </row>
    <row r="128" spans="1:18" s="9" customFormat="1" ht="11.55" customHeight="1" thickBot="1" x14ac:dyDescent="0.3">
      <c r="A128" s="251" t="e">
        <f>#REF!</f>
        <v>#REF!</v>
      </c>
      <c r="B128" s="252" t="e">
        <f>#REF!</f>
        <v>#REF!</v>
      </c>
      <c r="C128" s="258" t="e">
        <f>#REF!</f>
        <v>#REF!</v>
      </c>
      <c r="D128" s="21"/>
      <c r="E128" s="272" t="e">
        <f>#REF!*(SUM(E33:E40)+SUM(E48:E81)+SUM(E86:E87)+SUM(E90:E99)+SUM(E102:E106)+SUM(E109:E124)+E8+E9+E12+E13+E16+E17+E20+E21+E24+E25+E28+E29)</f>
        <v>#REF!</v>
      </c>
      <c r="F128" s="91" t="e">
        <f>#REF!*(SUM(F33:F40)+SUM(F48:F81)+SUM(F86:F87)+SUM(F90:F99)+SUM(F102:F106)+SUM(F109:F124)+F8+F9+F12+F13+F16+F17+F20+F21+F24+F25+F28+F29)</f>
        <v>#REF!</v>
      </c>
      <c r="G128" s="91" t="e">
        <f>#REF!*(SUM(G33:G40)+SUM(G48:G81)+SUM(G86:G87)+SUM(G90:G99)+SUM(G102:G106)+SUM(G109:G124)+G8+G9+G12+G13+G16+G17+G20+G21+G24+G25+G28+G29)</f>
        <v>#REF!</v>
      </c>
      <c r="H128" s="272" t="e">
        <f>#REF!*(SUM(H33:H40)+SUM(H48:H81)+SUM(H86:H87)+SUM(H90:H99)+SUM(H102:H106)+SUM(H109:H124)+H8+H9+H12+H13+H16+H17+H20+H21+H24+H25+H28+H29)</f>
        <v>#REF!</v>
      </c>
      <c r="I128" s="91" t="e">
        <f>#REF!*(SUM(I33:I40)+SUM(I48:I81)+SUM(I86:I87)+SUM(I90:I99)+SUM(I102:I106)+SUM(I109:I124)+I8+I9+I12+I13+I16+I17+I20+I21+I24+I25+I28+I29)</f>
        <v>#REF!</v>
      </c>
      <c r="J128" s="273" t="e">
        <f>#REF!*(SUM(J33:J40)+SUM(J48:J81)+SUM(J86:J87)+SUM(J90:J99)+SUM(J102:J106)+SUM(J109:J124)+J8+J9+J12+J13+J16+J17+J20+J21+J24+J25+J28+J29)</f>
        <v>#REF!</v>
      </c>
      <c r="K128" s="272" t="e">
        <f>#REF!*(SUM(K33:K40)+SUM(K48:K81)+SUM(K86:K87)+SUM(K90:K99)+SUM(K102:K106)+SUM(K109:K124)+K8+K9+K12+K13+K16+K17+K20+K21+K24+K25+K28+K29)</f>
        <v>#REF!</v>
      </c>
      <c r="L128" s="91" t="e">
        <f>#REF!*(SUM(L33:L40)+SUM(L48:L81)+SUM(L86:L87)+SUM(L90:L99)+SUM(L102:L106)+SUM(L109:L124)+L8+L9+L12+L13+L16+L17+L20+L21+L24+L25+L28+L29)</f>
        <v>#REF!</v>
      </c>
      <c r="M128" s="273" t="e">
        <f>#REF!*(SUM(M33:M40)+SUM(M48:M81)+SUM(M86:M87)+SUM(M90:M99)+SUM(M102:M106)+SUM(M109:M124)+M8+M9+M12+M13+M16+M17+M20+M21+M24+M25+M28+M29)</f>
        <v>#REF!</v>
      </c>
      <c r="N128" s="272" t="e">
        <f>#REF!*(SUM(N33:N40)+SUM(N48:N81)+SUM(N86:N87)+SUM(N90:N99)+SUM(N102:N106)+SUM(N109:N124)+N8+N9+N12+N13+N16+N17+N20+N21+N24+N25+N28+N29)</f>
        <v>#REF!</v>
      </c>
      <c r="O128" s="91" t="e">
        <f>#REF!*(SUM(O33:O40)+SUM(O48:O81)+SUM(O86:O87)+SUM(O90:O99)+SUM(O102:O106)+SUM(O109:O124)+O8+O9+O12+O13+O16+O17+O20+O21+O24+O25+O28+O29)</f>
        <v>#REF!</v>
      </c>
      <c r="P128" s="273" t="e">
        <f>#REF!*(SUM(P33:P40)+SUM(P48:P81)+SUM(P86:P87)+SUM(P90:P99)+SUM(P102:P106)+SUM(P109:P124)+P8+P9+P12+P13+P16+P17+P20+P21+P24+P25+P28+P29)</f>
        <v>#REF!</v>
      </c>
      <c r="Q128" s="291" t="e">
        <f>SUM(E128:P128)</f>
        <v>#REF!</v>
      </c>
      <c r="R128" s="228" t="e">
        <f>C128-Q128</f>
        <v>#REF!</v>
      </c>
    </row>
    <row r="129" spans="1:22" s="10" customFormat="1" ht="11.55" customHeight="1" thickBot="1" x14ac:dyDescent="0.3">
      <c r="A129" s="234"/>
      <c r="B129" s="106"/>
      <c r="C129" s="220" t="e">
        <f>SUM(C127:C128)</f>
        <v>#REF!</v>
      </c>
      <c r="D129" s="16"/>
      <c r="E129" s="266"/>
      <c r="F129" s="267" t="s">
        <v>105</v>
      </c>
      <c r="G129" s="402" t="e">
        <f>SUMPRODUCT(E127:E128+F127:F128+G127:G128)</f>
        <v>#REF!</v>
      </c>
      <c r="H129" s="192"/>
      <c r="I129" s="267" t="s">
        <v>106</v>
      </c>
      <c r="J129" s="403" t="e">
        <f>SUMPRODUCT(H127:H128+I127:I128+J127:J128)</f>
        <v>#REF!</v>
      </c>
      <c r="K129" s="304"/>
      <c r="L129" s="305" t="s">
        <v>107</v>
      </c>
      <c r="M129" s="403" t="e">
        <f>SUMPRODUCT(K127:K128+L127:L128+M127:M128)</f>
        <v>#REF!</v>
      </c>
      <c r="N129" s="332"/>
      <c r="O129" s="305" t="s">
        <v>108</v>
      </c>
      <c r="P129" s="403" t="e">
        <f>SUMPRODUCT(N127:N128+O127:O128+P127:P128)</f>
        <v>#REF!</v>
      </c>
      <c r="Q129" s="329" t="e">
        <f>SUM(Q127:Q128)</f>
        <v>#REF!</v>
      </c>
      <c r="R129" s="230" t="e">
        <f>C129-Q129</f>
        <v>#REF!</v>
      </c>
    </row>
    <row r="130" spans="1:22" s="9" customFormat="1" ht="12" customHeight="1" thickBot="1" x14ac:dyDescent="0.3">
      <c r="A130" s="674" t="s">
        <v>8</v>
      </c>
      <c r="B130" s="678"/>
      <c r="C130" s="397" t="s">
        <v>87</v>
      </c>
      <c r="D130" s="185"/>
      <c r="E130" s="268" t="s">
        <v>88</v>
      </c>
      <c r="F130" s="187" t="s">
        <v>89</v>
      </c>
      <c r="G130" s="187" t="s">
        <v>90</v>
      </c>
      <c r="H130" s="268" t="s">
        <v>91</v>
      </c>
      <c r="I130" s="187" t="s">
        <v>92</v>
      </c>
      <c r="J130" s="269" t="s">
        <v>93</v>
      </c>
      <c r="K130" s="268" t="s">
        <v>94</v>
      </c>
      <c r="L130" s="187" t="s">
        <v>95</v>
      </c>
      <c r="M130" s="303" t="s">
        <v>96</v>
      </c>
      <c r="N130" s="330" t="s">
        <v>97</v>
      </c>
      <c r="O130" s="188" t="s">
        <v>98</v>
      </c>
      <c r="P130" s="331" t="s">
        <v>99</v>
      </c>
      <c r="Q130" s="398" t="s">
        <v>100</v>
      </c>
      <c r="R130" s="397" t="s">
        <v>101</v>
      </c>
    </row>
    <row r="131" spans="1:22" s="8" customFormat="1" ht="13.2" customHeight="1" thickTop="1" thickBot="1" x14ac:dyDescent="0.3">
      <c r="A131" s="234"/>
      <c r="B131" s="106"/>
      <c r="C131" s="665" t="e">
        <f>C30+C41+C83+C88+C100+C107+C125+C129</f>
        <v>#REF!</v>
      </c>
      <c r="D131" s="107"/>
      <c r="E131" s="335" t="e">
        <f>(SUM(E33:E40)+SUM(E48:E81)+SUM(E86:E87)+SUM(E90:E99)+SUM(E102:E106)+SUM(E109:E124)+SUM(E127:E128)+E8+E9+E12+E13+E16+E17+E20+E21+E24+E25+E28+E29)</f>
        <v>#REF!</v>
      </c>
      <c r="F131" s="336" t="e">
        <f>(SUM(F33:F40)+SUM(F48:F81)+SUM(F86:F87)+SUM(F90:F99)+SUM(F102:F106)+SUM(F109:F124)+SUM(F127:F128)+F8+F9+F12+F13+F16+F17+F20+F21+F24+F25+F28+F29)</f>
        <v>#REF!</v>
      </c>
      <c r="G131" s="396" t="e">
        <f t="shared" ref="G131:P131" si="7">(SUM(G33:G40)+SUM(G48:G81)+SUM(G86:G87)+SUM(G90:G99)+SUM(G102:G106)+SUM(G109:G124)+SUM(G127:G128)+G8+G9+G12+G13+G16+G17+G20+G21+G24+G25+G28+G29)</f>
        <v>#REF!</v>
      </c>
      <c r="H131" s="274" t="e">
        <f>(SUM(H33:H40)+SUM(H48:H81)+SUM(H86:H87)+SUM(H90:H99)+SUM(H102:H106)+SUM(H109:H124)+SUM(H127:H128)+H8+H9+H12+H13+H16+H17+H20+H21+H24+H25+H28+H29)</f>
        <v>#REF!</v>
      </c>
      <c r="I131" s="189" t="e">
        <f t="shared" si="7"/>
        <v>#REF!</v>
      </c>
      <c r="J131" s="396" t="e">
        <f>(SUM(J33:J40)+SUM(J48:J81)+SUM(J86:J87)+SUM(J90:J99)+SUM(J102:J106)+SUM(J109:J124)+SUM(J127:J128)+J8+J9+J12+J13+J16+J17+J20+J21+J24+J25+J28+J29)</f>
        <v>#REF!</v>
      </c>
      <c r="K131" s="274" t="e">
        <f t="shared" si="7"/>
        <v>#REF!</v>
      </c>
      <c r="L131" s="189" t="e">
        <f t="shared" si="7"/>
        <v>#REF!</v>
      </c>
      <c r="M131" s="396" t="e">
        <f>(SUM(M33:M40)+SUM(M48:M81)+SUM(M86:M87)+SUM(M90:M99)+SUM(M102:M106)+SUM(M109:M124)+SUM(M127:M128)+M8+M9+M12+M13+M16+M17+M20+M21+M24+M25+M28+M29)</f>
        <v>#REF!</v>
      </c>
      <c r="N131" s="335" t="e">
        <f t="shared" si="7"/>
        <v>#REF!</v>
      </c>
      <c r="O131" s="336" t="e">
        <f>(SUM(O33:O40)+SUM(O48:O81)+SUM(O86:O87)+SUM(O90:O99)+SUM(O102:O106)+SUM(O109:O124)+SUM(O127:O128)+O8+O9+O12+O13+O16+O17+O20+O21+O24+O25+O28+O29)</f>
        <v>#REF!</v>
      </c>
      <c r="P131" s="396" t="e">
        <f t="shared" si="7"/>
        <v>#REF!</v>
      </c>
      <c r="Q131" s="664" t="e">
        <f>SUM(E131:P131)</f>
        <v>#REF!</v>
      </c>
      <c r="R131" s="662" t="e">
        <f>C131-Q131</f>
        <v>#REF!</v>
      </c>
    </row>
    <row r="132" spans="1:22" s="8" customFormat="1" ht="12" x14ac:dyDescent="0.25">
      <c r="A132" s="405"/>
      <c r="B132" s="406"/>
      <c r="C132" s="663"/>
      <c r="D132" s="407"/>
      <c r="E132" s="408"/>
      <c r="F132" s="409" t="s">
        <v>105</v>
      </c>
      <c r="G132" s="410" t="e">
        <f>SUM(G30+G41+G83+G88+G100+G107+G125+G129)</f>
        <v>#REF!</v>
      </c>
      <c r="H132" s="411"/>
      <c r="I132" s="409" t="s">
        <v>106</v>
      </c>
      <c r="J132" s="410" t="e">
        <f>SUM(J30+J41+J83+J88+J100+J107+J125+J129)</f>
        <v>#REF!</v>
      </c>
      <c r="K132" s="412"/>
      <c r="L132" s="413" t="s">
        <v>107</v>
      </c>
      <c r="M132" s="410" t="e">
        <f>SUM(M30+M41+M83+M88+M100+M107+M125+M129)</f>
        <v>#REF!</v>
      </c>
      <c r="N132" s="414"/>
      <c r="O132" s="413" t="s">
        <v>108</v>
      </c>
      <c r="P132" s="410" t="e">
        <f>SUM(P30+P41+P83+P88+P100+P107+P125+P129)</f>
        <v>#REF!</v>
      </c>
      <c r="Q132" s="663"/>
      <c r="R132" s="663"/>
    </row>
    <row r="133" spans="1:22" s="2" customFormat="1" x14ac:dyDescent="0.3">
      <c r="A133" s="26"/>
      <c r="B133" s="8"/>
      <c r="C133" s="27"/>
      <c r="D133" s="8"/>
      <c r="E133" s="8"/>
      <c r="F133" s="8"/>
      <c r="G133" s="130"/>
      <c r="H133" s="8"/>
      <c r="I133" s="29"/>
      <c r="J133" s="29"/>
      <c r="K133" s="8"/>
      <c r="L133" s="8"/>
      <c r="M133" s="28"/>
      <c r="N133" s="27"/>
      <c r="O133" s="27"/>
      <c r="P133" s="27"/>
      <c r="Q133" s="27"/>
      <c r="R133" s="27"/>
      <c r="S133" s="6"/>
      <c r="T133" s="6"/>
      <c r="U133" s="6"/>
      <c r="V133" s="6"/>
    </row>
    <row r="134" spans="1:22" x14ac:dyDescent="0.3">
      <c r="A134" s="7"/>
      <c r="B134" s="2"/>
      <c r="D134" s="2"/>
      <c r="E134" s="2"/>
      <c r="F134" s="2"/>
      <c r="G134" s="2"/>
      <c r="H134" s="2"/>
      <c r="I134" s="2"/>
      <c r="J134" s="2"/>
      <c r="K134" s="2"/>
      <c r="L134" s="2"/>
      <c r="M134" s="5"/>
    </row>
  </sheetData>
  <sheetProtection algorithmName="SHA-512" hashValue="AYK0+JQCRksIv9z41qDPN49GsFACZ+ji8tecaBxg+ILU6Gi5UGycM47fD/gUhB9evpl5BTn+dMpJoFy1JzbmaA==" saltValue="pTMw12siBz2WMKtNVK19Sg==" spinCount="100000" sheet="1" insertRows="0" deleteRows="0"/>
  <mergeCells count="27">
    <mergeCell ref="R131:R132"/>
    <mergeCell ref="Q131:Q132"/>
    <mergeCell ref="C131:C132"/>
    <mergeCell ref="A31:R31"/>
    <mergeCell ref="A43:R43"/>
    <mergeCell ref="A44:R44"/>
    <mergeCell ref="A84:R84"/>
    <mergeCell ref="A45:R45"/>
    <mergeCell ref="A42:R42"/>
    <mergeCell ref="A32:B32"/>
    <mergeCell ref="A46:B46"/>
    <mergeCell ref="A126:B126"/>
    <mergeCell ref="A101:B101"/>
    <mergeCell ref="A108:B108"/>
    <mergeCell ref="A130:B130"/>
    <mergeCell ref="B22:B25"/>
    <mergeCell ref="B26:B29"/>
    <mergeCell ref="J3:R3"/>
    <mergeCell ref="A1:R1"/>
    <mergeCell ref="A4:R4"/>
    <mergeCell ref="B6:B9"/>
    <mergeCell ref="B10:B13"/>
    <mergeCell ref="B14:B17"/>
    <mergeCell ref="B18:B21"/>
    <mergeCell ref="A2:R2"/>
    <mergeCell ref="A3:I3"/>
    <mergeCell ref="A5:B5"/>
  </mergeCells>
  <printOptions horizontalCentered="1"/>
  <pageMargins left="0.5" right="0.5" top="0.8" bottom="0.8" header="0" footer="0.3"/>
  <pageSetup fitToHeight="2" orientation="landscape" r:id="rId1"/>
  <headerFooter>
    <oddHeader xml:space="preserve">&amp;C </oddHeader>
    <oddFooter xml:space="preserve">&amp;C </oddFooter>
  </headerFooter>
  <ignoredErrors>
    <ignoredError sqref="Q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7DF6-CCE4-411A-990E-AA1EE9787DA4}">
  <dimension ref="A1:Y133"/>
  <sheetViews>
    <sheetView showGridLines="0" showRowColHeaders="0" tabSelected="1" showRuler="0" view="pageLayout" zoomScale="140" zoomScaleNormal="80" zoomScalePageLayoutView="140" workbookViewId="0">
      <selection activeCell="C10" sqref="C10:J10"/>
    </sheetView>
  </sheetViews>
  <sheetFormatPr defaultColWidth="9" defaultRowHeight="15.6" x14ac:dyDescent="0.3"/>
  <cols>
    <col min="1" max="1" width="6.77734375" style="530" customWidth="1"/>
    <col min="2" max="2" width="1.77734375" style="533" customWidth="1"/>
    <col min="3" max="3" width="15.77734375" style="534" customWidth="1"/>
    <col min="4" max="4" width="14" style="533" customWidth="1"/>
    <col min="5" max="10" width="1.44140625" style="533" customWidth="1"/>
    <col min="11" max="11" width="5.44140625" style="533" customWidth="1"/>
    <col min="12" max="12" width="3" style="533" customWidth="1"/>
    <col min="13" max="14" width="6.77734375" style="533" customWidth="1"/>
    <col min="15" max="15" width="4.44140625" style="533" customWidth="1"/>
    <col min="16" max="16" width="5.5546875" style="533" customWidth="1"/>
    <col min="17" max="17" width="5.21875" style="533" customWidth="1"/>
    <col min="18" max="18" width="6.44140625" style="533" customWidth="1"/>
    <col min="19" max="19" width="7.21875" style="531" customWidth="1"/>
    <col min="20" max="20" width="10.21875" style="532" bestFit="1" customWidth="1"/>
    <col min="21" max="25" width="9" style="532"/>
    <col min="26" max="16384" width="9" style="533"/>
  </cols>
  <sheetData>
    <row r="1" spans="1:19" s="465" customFormat="1" ht="12" customHeight="1" x14ac:dyDescent="0.25">
      <c r="A1" s="464"/>
      <c r="B1" s="782" t="s">
        <v>116</v>
      </c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464"/>
    </row>
    <row r="2" spans="1:19" s="466" customFormat="1" ht="10.050000000000001" customHeight="1" x14ac:dyDescent="0.25">
      <c r="A2" s="541"/>
      <c r="B2" s="783" t="s">
        <v>117</v>
      </c>
      <c r="C2" s="784"/>
      <c r="D2" s="784"/>
      <c r="E2" s="784"/>
      <c r="F2" s="784"/>
      <c r="G2" s="784"/>
      <c r="H2" s="748">
        <v>26</v>
      </c>
      <c r="I2" s="785"/>
      <c r="J2" s="706" t="s">
        <v>118</v>
      </c>
      <c r="K2" s="744"/>
      <c r="L2" s="744"/>
      <c r="M2" s="729"/>
      <c r="N2" s="744"/>
      <c r="O2" s="744"/>
      <c r="P2" s="744"/>
      <c r="Q2" s="744"/>
      <c r="R2" s="744"/>
      <c r="S2" s="544"/>
    </row>
    <row r="3" spans="1:19" s="467" customFormat="1" ht="11.55" customHeight="1" thickBot="1" x14ac:dyDescent="0.3">
      <c r="A3" s="168" t="s">
        <v>119</v>
      </c>
      <c r="B3" s="786"/>
      <c r="C3" s="786"/>
      <c r="D3" s="786"/>
      <c r="E3" s="787"/>
      <c r="F3" s="787"/>
      <c r="G3" s="787"/>
      <c r="H3" s="787"/>
      <c r="I3" s="787"/>
      <c r="J3" s="787"/>
      <c r="K3" s="788"/>
      <c r="L3" s="789"/>
      <c r="M3" s="790"/>
      <c r="N3" s="791"/>
      <c r="O3" s="791"/>
      <c r="P3" s="791"/>
      <c r="Q3" s="791"/>
      <c r="R3" s="791"/>
      <c r="S3" s="169" t="s">
        <v>120</v>
      </c>
    </row>
    <row r="4" spans="1:19" s="468" customFormat="1" ht="11.55" customHeight="1" x14ac:dyDescent="0.25">
      <c r="A4" s="437" t="s">
        <v>86</v>
      </c>
      <c r="B4" s="437"/>
      <c r="C4" s="733" t="s">
        <v>121</v>
      </c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163"/>
    </row>
    <row r="5" spans="1:19" s="468" customFormat="1" ht="11.1" customHeight="1" x14ac:dyDescent="0.25">
      <c r="A5" s="435"/>
      <c r="B5" s="435"/>
      <c r="C5" s="739"/>
      <c r="D5" s="740"/>
      <c r="E5" s="740"/>
      <c r="F5" s="740"/>
      <c r="G5" s="740"/>
      <c r="H5" s="740"/>
      <c r="I5" s="740"/>
      <c r="J5" s="686"/>
      <c r="K5" s="33" t="s">
        <v>122</v>
      </c>
      <c r="L5" s="33" t="s">
        <v>123</v>
      </c>
      <c r="M5" s="558" t="s">
        <v>124</v>
      </c>
      <c r="N5" s="558" t="s">
        <v>123</v>
      </c>
      <c r="O5" s="33" t="s">
        <v>125</v>
      </c>
      <c r="P5" s="564"/>
      <c r="Q5" s="559" t="s">
        <v>126</v>
      </c>
      <c r="R5" s="34"/>
      <c r="S5" s="39"/>
    </row>
    <row r="6" spans="1:19" s="468" customFormat="1" ht="11.1" customHeight="1" x14ac:dyDescent="0.25">
      <c r="A6" s="133">
        <f>R6/O6</f>
        <v>660</v>
      </c>
      <c r="B6" s="172" t="s">
        <v>127</v>
      </c>
      <c r="C6" s="770" t="s">
        <v>128</v>
      </c>
      <c r="D6" s="771"/>
      <c r="E6" s="771"/>
      <c r="F6" s="771"/>
      <c r="G6" s="771"/>
      <c r="H6" s="771"/>
      <c r="I6" s="771"/>
      <c r="J6" s="771"/>
      <c r="K6" s="469">
        <v>30</v>
      </c>
      <c r="L6" s="80" t="s">
        <v>123</v>
      </c>
      <c r="M6" s="470">
        <v>22</v>
      </c>
      <c r="N6" s="80" t="s">
        <v>123</v>
      </c>
      <c r="O6" s="469">
        <v>52</v>
      </c>
      <c r="P6" s="173" t="s">
        <v>129</v>
      </c>
      <c r="Q6" s="174">
        <f>(K6*O6)/2080</f>
        <v>0.75</v>
      </c>
      <c r="R6" s="175">
        <f>K6*M6*O6</f>
        <v>34320</v>
      </c>
      <c r="S6" s="38"/>
    </row>
    <row r="7" spans="1:19" s="468" customFormat="1" ht="11.1" customHeight="1" x14ac:dyDescent="0.25">
      <c r="A7" s="134"/>
      <c r="B7" s="179"/>
      <c r="C7" s="772" t="s">
        <v>130</v>
      </c>
      <c r="D7" s="780"/>
      <c r="E7" s="780"/>
      <c r="F7" s="780"/>
      <c r="G7" s="780"/>
      <c r="H7" s="780"/>
      <c r="I7" s="780"/>
      <c r="J7" s="773"/>
      <c r="K7" s="471"/>
      <c r="L7" s="180"/>
      <c r="M7" s="471"/>
      <c r="N7" s="472"/>
      <c r="O7" s="473"/>
      <c r="P7" s="80"/>
      <c r="Q7" s="180"/>
      <c r="R7" s="175"/>
      <c r="S7" s="48"/>
    </row>
    <row r="8" spans="1:19" s="468" customFormat="1" ht="11.1" customHeight="1" x14ac:dyDescent="0.25">
      <c r="A8" s="133">
        <f>R8/O8</f>
        <v>540</v>
      </c>
      <c r="B8" s="35" t="s">
        <v>131</v>
      </c>
      <c r="C8" s="748" t="s">
        <v>132</v>
      </c>
      <c r="D8" s="746"/>
      <c r="E8" s="746"/>
      <c r="F8" s="746"/>
      <c r="G8" s="746"/>
      <c r="H8" s="746"/>
      <c r="I8" s="746"/>
      <c r="J8" s="746"/>
      <c r="K8" s="474">
        <v>30</v>
      </c>
      <c r="L8" s="439" t="s">
        <v>123</v>
      </c>
      <c r="M8" s="475">
        <v>18</v>
      </c>
      <c r="N8" s="439" t="s">
        <v>123</v>
      </c>
      <c r="O8" s="476">
        <v>52</v>
      </c>
      <c r="P8" s="36" t="s">
        <v>129</v>
      </c>
      <c r="Q8" s="37">
        <f>(K8*O8)/2080</f>
        <v>0.75</v>
      </c>
      <c r="R8" s="38">
        <f>K8*M8*O8</f>
        <v>28080</v>
      </c>
      <c r="S8" s="48"/>
    </row>
    <row r="9" spans="1:19" s="468" customFormat="1" ht="11.1" customHeight="1" x14ac:dyDescent="0.25">
      <c r="A9" s="134"/>
      <c r="B9" s="39"/>
      <c r="C9" s="774" t="s">
        <v>133</v>
      </c>
      <c r="D9" s="781"/>
      <c r="E9" s="781"/>
      <c r="F9" s="781"/>
      <c r="G9" s="781"/>
      <c r="H9" s="781"/>
      <c r="I9" s="781"/>
      <c r="J9" s="775"/>
      <c r="K9" s="557"/>
      <c r="L9" s="545"/>
      <c r="M9" s="557"/>
      <c r="N9" s="477"/>
      <c r="O9" s="478"/>
      <c r="P9" s="439"/>
      <c r="Q9" s="545"/>
      <c r="R9" s="38"/>
      <c r="S9" s="48"/>
    </row>
    <row r="10" spans="1:19" s="479" customFormat="1" ht="11.1" customHeight="1" x14ac:dyDescent="0.25">
      <c r="A10" s="133">
        <f>R10/O10</f>
        <v>540</v>
      </c>
      <c r="B10" s="176" t="s">
        <v>134</v>
      </c>
      <c r="C10" s="770" t="s">
        <v>135</v>
      </c>
      <c r="D10" s="771"/>
      <c r="E10" s="771"/>
      <c r="F10" s="771"/>
      <c r="G10" s="771"/>
      <c r="H10" s="771"/>
      <c r="I10" s="771"/>
      <c r="J10" s="771"/>
      <c r="K10" s="469">
        <v>30</v>
      </c>
      <c r="L10" s="80" t="s">
        <v>123</v>
      </c>
      <c r="M10" s="470">
        <v>18</v>
      </c>
      <c r="N10" s="80" t="s">
        <v>123</v>
      </c>
      <c r="O10" s="469">
        <v>16</v>
      </c>
      <c r="P10" s="173" t="s">
        <v>129</v>
      </c>
      <c r="Q10" s="174">
        <f>(K10*O10)/2080</f>
        <v>0.23076923076923078</v>
      </c>
      <c r="R10" s="175">
        <f>K10*M10*O10</f>
        <v>8640</v>
      </c>
      <c r="S10" s="41"/>
    </row>
    <row r="11" spans="1:19" s="479" customFormat="1" ht="11.1" customHeight="1" x14ac:dyDescent="0.25">
      <c r="A11" s="134"/>
      <c r="B11" s="480"/>
      <c r="C11" s="772" t="s">
        <v>136</v>
      </c>
      <c r="D11" s="772"/>
      <c r="E11" s="772"/>
      <c r="F11" s="772"/>
      <c r="G11" s="772"/>
      <c r="H11" s="772"/>
      <c r="I11" s="772"/>
      <c r="J11" s="773"/>
      <c r="K11" s="471"/>
      <c r="L11" s="177"/>
      <c r="M11" s="471"/>
      <c r="N11" s="481"/>
      <c r="O11" s="473"/>
      <c r="P11" s="81"/>
      <c r="Q11" s="177"/>
      <c r="R11" s="178"/>
      <c r="S11" s="41"/>
    </row>
    <row r="12" spans="1:19" s="479" customFormat="1" ht="11.1" customHeight="1" x14ac:dyDescent="0.25">
      <c r="A12" s="133" t="e">
        <f>R12/O12</f>
        <v>#DIV/0!</v>
      </c>
      <c r="B12" s="548" t="s">
        <v>137</v>
      </c>
      <c r="C12" s="748" t="s">
        <v>138</v>
      </c>
      <c r="D12" s="746"/>
      <c r="E12" s="746"/>
      <c r="F12" s="746"/>
      <c r="G12" s="746"/>
      <c r="H12" s="746"/>
      <c r="I12" s="746"/>
      <c r="J12" s="746"/>
      <c r="K12" s="474">
        <v>0</v>
      </c>
      <c r="L12" s="439" t="s">
        <v>123</v>
      </c>
      <c r="M12" s="475">
        <v>0</v>
      </c>
      <c r="N12" s="439" t="s">
        <v>123</v>
      </c>
      <c r="O12" s="474">
        <v>0</v>
      </c>
      <c r="P12" s="36" t="s">
        <v>129</v>
      </c>
      <c r="Q12" s="37">
        <f>(K12*O12)/2080</f>
        <v>0</v>
      </c>
      <c r="R12" s="38">
        <f>K12*M12*O12</f>
        <v>0</v>
      </c>
      <c r="S12" s="41"/>
    </row>
    <row r="13" spans="1:19" s="479" customFormat="1" ht="11.1" customHeight="1" x14ac:dyDescent="0.25">
      <c r="A13" s="134"/>
      <c r="B13" s="545"/>
      <c r="C13" s="774" t="s">
        <v>139</v>
      </c>
      <c r="D13" s="774"/>
      <c r="E13" s="774"/>
      <c r="F13" s="774"/>
      <c r="G13" s="774"/>
      <c r="H13" s="774"/>
      <c r="I13" s="774"/>
      <c r="J13" s="775"/>
      <c r="K13" s="545"/>
      <c r="L13" s="545"/>
      <c r="M13" s="545"/>
      <c r="N13" s="477"/>
      <c r="O13" s="477"/>
      <c r="P13" s="439"/>
      <c r="Q13" s="545"/>
      <c r="R13" s="41"/>
      <c r="S13" s="41"/>
    </row>
    <row r="14" spans="1:19" s="479" customFormat="1" ht="11.1" customHeight="1" x14ac:dyDescent="0.25">
      <c r="A14" s="133" t="e">
        <f>R14/O14</f>
        <v>#DIV/0!</v>
      </c>
      <c r="B14" s="181" t="s">
        <v>140</v>
      </c>
      <c r="C14" s="776" t="s">
        <v>138</v>
      </c>
      <c r="D14" s="777"/>
      <c r="E14" s="777"/>
      <c r="F14" s="777"/>
      <c r="G14" s="777"/>
      <c r="H14" s="777"/>
      <c r="I14" s="777"/>
      <c r="J14" s="777"/>
      <c r="K14" s="482">
        <v>0</v>
      </c>
      <c r="L14" s="81" t="s">
        <v>123</v>
      </c>
      <c r="M14" s="483">
        <v>0</v>
      </c>
      <c r="N14" s="81" t="s">
        <v>123</v>
      </c>
      <c r="O14" s="482">
        <v>0</v>
      </c>
      <c r="P14" s="182" t="s">
        <v>129</v>
      </c>
      <c r="Q14" s="183">
        <f>(K14*O14)/2080</f>
        <v>0</v>
      </c>
      <c r="R14" s="178">
        <f>K14*M14*O14</f>
        <v>0</v>
      </c>
      <c r="S14" s="41"/>
    </row>
    <row r="15" spans="1:19" s="479" customFormat="1" ht="11.1" customHeight="1" x14ac:dyDescent="0.25">
      <c r="A15" s="134"/>
      <c r="B15" s="177"/>
      <c r="C15" s="778" t="s">
        <v>139</v>
      </c>
      <c r="D15" s="778"/>
      <c r="E15" s="778"/>
      <c r="F15" s="778"/>
      <c r="G15" s="778"/>
      <c r="H15" s="778"/>
      <c r="I15" s="778"/>
      <c r="J15" s="779"/>
      <c r="K15" s="177"/>
      <c r="L15" s="177"/>
      <c r="M15" s="177"/>
      <c r="N15" s="481"/>
      <c r="O15" s="481"/>
      <c r="P15" s="81"/>
      <c r="Q15" s="177"/>
      <c r="R15" s="178"/>
      <c r="S15" s="41"/>
    </row>
    <row r="16" spans="1:19" s="479" customFormat="1" ht="11.1" customHeight="1" x14ac:dyDescent="0.25">
      <c r="A16" s="133" t="e">
        <f>R16/O16</f>
        <v>#DIV/0!</v>
      </c>
      <c r="B16" s="554" t="s">
        <v>141</v>
      </c>
      <c r="C16" s="693" t="s">
        <v>138</v>
      </c>
      <c r="D16" s="705"/>
      <c r="E16" s="705"/>
      <c r="F16" s="705"/>
      <c r="G16" s="705"/>
      <c r="H16" s="705"/>
      <c r="I16" s="705"/>
      <c r="J16" s="705"/>
      <c r="K16" s="484">
        <v>0</v>
      </c>
      <c r="L16" s="568" t="s">
        <v>123</v>
      </c>
      <c r="M16" s="485">
        <v>0</v>
      </c>
      <c r="N16" s="568" t="s">
        <v>123</v>
      </c>
      <c r="O16" s="484">
        <v>0</v>
      </c>
      <c r="P16" s="70" t="s">
        <v>129</v>
      </c>
      <c r="Q16" s="42">
        <f>(K16*O16)/2080</f>
        <v>0</v>
      </c>
      <c r="R16" s="40">
        <f>K16*M16*O16</f>
        <v>0</v>
      </c>
      <c r="S16" s="41"/>
    </row>
    <row r="17" spans="1:25" s="479" customFormat="1" ht="11.1" customHeight="1" thickBot="1" x14ac:dyDescent="0.3">
      <c r="A17" s="74"/>
      <c r="B17" s="74"/>
      <c r="C17" s="769" t="s">
        <v>139</v>
      </c>
      <c r="D17" s="769"/>
      <c r="E17" s="769"/>
      <c r="F17" s="769"/>
      <c r="G17" s="769"/>
      <c r="H17" s="769"/>
      <c r="I17" s="769"/>
      <c r="J17" s="729"/>
      <c r="K17" s="545"/>
      <c r="L17" s="545"/>
      <c r="M17" s="545"/>
      <c r="N17" s="541"/>
      <c r="O17" s="486"/>
      <c r="P17" s="486"/>
      <c r="Q17" s="43">
        <f>SUM(Q5:Q12)</f>
        <v>1.7307692307692308</v>
      </c>
      <c r="R17" s="44" t="s">
        <v>142</v>
      </c>
      <c r="S17" s="44">
        <f>SUM(R5:R16)</f>
        <v>71040</v>
      </c>
    </row>
    <row r="18" spans="1:25" s="438" customFormat="1" ht="11.55" customHeight="1" x14ac:dyDescent="0.25">
      <c r="A18" s="437" t="s">
        <v>143</v>
      </c>
      <c r="B18" s="437"/>
      <c r="C18" s="733" t="s">
        <v>144</v>
      </c>
      <c r="D18" s="734"/>
      <c r="E18" s="734"/>
      <c r="F18" s="734"/>
      <c r="G18" s="734"/>
      <c r="H18" s="734"/>
      <c r="I18" s="734"/>
      <c r="J18" s="734"/>
      <c r="K18" s="734"/>
      <c r="L18" s="734"/>
      <c r="M18" s="734"/>
      <c r="N18" s="734"/>
      <c r="O18" s="734"/>
      <c r="P18" s="734"/>
      <c r="Q18" s="734"/>
      <c r="R18" s="734"/>
      <c r="S18" s="163"/>
      <c r="T18" s="545"/>
      <c r="U18" s="545"/>
      <c r="V18" s="545"/>
      <c r="W18" s="545"/>
      <c r="X18" s="545"/>
      <c r="Y18" s="545"/>
    </row>
    <row r="19" spans="1:25" s="468" customFormat="1" ht="11.1" customHeight="1" x14ac:dyDescent="0.25">
      <c r="A19" s="435"/>
      <c r="B19" s="435"/>
      <c r="C19" s="751" t="s">
        <v>145</v>
      </c>
      <c r="D19" s="752"/>
      <c r="E19" s="753"/>
      <c r="F19" s="702"/>
      <c r="G19" s="702"/>
      <c r="H19" s="702"/>
      <c r="I19" s="702"/>
      <c r="J19" s="702"/>
      <c r="K19" s="768" t="s">
        <v>146</v>
      </c>
      <c r="L19" s="755"/>
      <c r="M19" s="751" t="s">
        <v>147</v>
      </c>
      <c r="N19" s="752"/>
      <c r="O19" s="752"/>
      <c r="P19" s="549" t="s">
        <v>125</v>
      </c>
      <c r="Q19" s="487"/>
      <c r="R19" s="487"/>
      <c r="S19" s="39"/>
    </row>
    <row r="20" spans="1:25" s="468" customFormat="1" ht="11.1" customHeight="1" x14ac:dyDescent="0.25">
      <c r="A20" s="435"/>
      <c r="B20" s="436" t="s">
        <v>148</v>
      </c>
      <c r="C20" s="767" t="s">
        <v>149</v>
      </c>
      <c r="D20" s="705"/>
      <c r="E20" s="80" t="s">
        <v>150</v>
      </c>
      <c r="F20" s="439" t="s">
        <v>151</v>
      </c>
      <c r="G20" s="80" t="s">
        <v>152</v>
      </c>
      <c r="H20" s="439" t="s">
        <v>153</v>
      </c>
      <c r="I20" s="80" t="s">
        <v>154</v>
      </c>
      <c r="J20" s="439" t="s">
        <v>155</v>
      </c>
      <c r="K20" s="768"/>
      <c r="L20" s="705"/>
      <c r="M20" s="551"/>
      <c r="N20" s="552"/>
      <c r="O20" s="552"/>
      <c r="P20" s="549"/>
      <c r="Q20" s="487"/>
      <c r="R20" s="487"/>
      <c r="S20" s="39"/>
    </row>
    <row r="21" spans="1:25" s="468" customFormat="1" ht="11.1" customHeight="1" x14ac:dyDescent="0.25">
      <c r="A21" s="133" t="e">
        <f>IF(E21="x",A6,0)+IF(F21="x",A8,0)+IF(G21="x", A10,0)+IF(H21="x",A12,0)+IF(I21="x",A14,0)+IF(J21="x",A16,0)</f>
        <v>#DIV/0!</v>
      </c>
      <c r="B21" s="436"/>
      <c r="C21" s="739" t="s">
        <v>156</v>
      </c>
      <c r="D21" s="747"/>
      <c r="E21" s="131" t="s">
        <v>123</v>
      </c>
      <c r="F21" s="132" t="s">
        <v>123</v>
      </c>
      <c r="G21" s="131" t="s">
        <v>123</v>
      </c>
      <c r="H21" s="132" t="s">
        <v>123</v>
      </c>
      <c r="I21" s="131" t="s">
        <v>123</v>
      </c>
      <c r="J21" s="132" t="s">
        <v>123</v>
      </c>
      <c r="K21" s="765">
        <v>8.5000000000000006E-2</v>
      </c>
      <c r="L21" s="766"/>
      <c r="M21" s="49"/>
      <c r="N21" s="439" t="s">
        <v>123</v>
      </c>
      <c r="O21" s="545"/>
      <c r="P21" s="488">
        <v>52</v>
      </c>
      <c r="Q21" s="36" t="s">
        <v>129</v>
      </c>
      <c r="R21" s="38">
        <f>S17*K21</f>
        <v>6038.4000000000005</v>
      </c>
      <c r="S21" s="48"/>
      <c r="T21" s="489"/>
      <c r="U21" s="489"/>
      <c r="V21" s="489"/>
      <c r="W21" s="489"/>
      <c r="X21" s="489"/>
      <c r="Y21" s="489"/>
    </row>
    <row r="22" spans="1:25" s="468" customFormat="1" ht="11.1" customHeight="1" x14ac:dyDescent="0.25">
      <c r="A22" s="135"/>
      <c r="B22" s="436" t="s">
        <v>157</v>
      </c>
      <c r="C22" s="767" t="s">
        <v>158</v>
      </c>
      <c r="D22" s="705"/>
      <c r="E22" s="80" t="s">
        <v>150</v>
      </c>
      <c r="F22" s="439" t="s">
        <v>151</v>
      </c>
      <c r="G22" s="80" t="s">
        <v>152</v>
      </c>
      <c r="H22" s="439" t="s">
        <v>153</v>
      </c>
      <c r="I22" s="80" t="s">
        <v>154</v>
      </c>
      <c r="J22" s="439" t="s">
        <v>155</v>
      </c>
      <c r="K22" s="765"/>
      <c r="L22" s="765"/>
      <c r="M22" s="49"/>
      <c r="N22" s="439"/>
      <c r="O22" s="545"/>
      <c r="P22" s="490"/>
      <c r="Q22" s="36"/>
      <c r="R22" s="38"/>
      <c r="S22" s="48"/>
      <c r="T22" s="489"/>
      <c r="U22" s="489"/>
      <c r="V22" s="489"/>
      <c r="W22" s="489"/>
      <c r="X22" s="489"/>
      <c r="Y22" s="489"/>
    </row>
    <row r="23" spans="1:25" s="468" customFormat="1" ht="11.1" customHeight="1" x14ac:dyDescent="0.25">
      <c r="A23" s="133">
        <f>IF(E23="x",A6,0)+IF(F23="x",A8,0)+IF(G23="x", A10,0)+IF(H23="x",A12,0)+IF(I23="x",A14,0)+IF(J23="x",A16,0)</f>
        <v>1200</v>
      </c>
      <c r="B23" s="436"/>
      <c r="C23" s="764" t="s">
        <v>159</v>
      </c>
      <c r="D23" s="747"/>
      <c r="E23" s="416" t="s">
        <v>123</v>
      </c>
      <c r="F23" s="417" t="s">
        <v>123</v>
      </c>
      <c r="G23" s="416"/>
      <c r="H23" s="417"/>
      <c r="I23" s="416"/>
      <c r="J23" s="417"/>
      <c r="K23" s="765">
        <v>0.05</v>
      </c>
      <c r="L23" s="766"/>
      <c r="M23" s="49"/>
      <c r="N23" s="439" t="s">
        <v>123</v>
      </c>
      <c r="O23" s="545"/>
      <c r="P23" s="474">
        <v>52</v>
      </c>
      <c r="Q23" s="36" t="s">
        <v>129</v>
      </c>
      <c r="R23" s="38">
        <f>A23*K23*P23</f>
        <v>3120</v>
      </c>
      <c r="S23" s="48"/>
      <c r="T23" s="489"/>
      <c r="U23" s="489"/>
      <c r="V23" s="489"/>
      <c r="W23" s="489"/>
      <c r="X23" s="489"/>
      <c r="Y23" s="489"/>
    </row>
    <row r="24" spans="1:25" s="468" customFormat="1" ht="11.1" customHeight="1" x14ac:dyDescent="0.25">
      <c r="A24" s="134"/>
      <c r="B24" s="543" t="s">
        <v>160</v>
      </c>
      <c r="C24" s="767" t="s">
        <v>161</v>
      </c>
      <c r="D24" s="705"/>
      <c r="E24" s="80" t="s">
        <v>150</v>
      </c>
      <c r="F24" s="439" t="s">
        <v>151</v>
      </c>
      <c r="G24" s="80" t="s">
        <v>152</v>
      </c>
      <c r="H24" s="439" t="s">
        <v>153</v>
      </c>
      <c r="I24" s="80" t="s">
        <v>154</v>
      </c>
      <c r="J24" s="439" t="s">
        <v>155</v>
      </c>
      <c r="K24" s="765"/>
      <c r="L24" s="766"/>
      <c r="M24" s="45"/>
      <c r="N24" s="46"/>
      <c r="O24" s="545"/>
      <c r="P24" s="490"/>
      <c r="Q24" s="47"/>
      <c r="R24" s="48"/>
      <c r="S24" s="48"/>
      <c r="T24" s="491"/>
      <c r="U24" s="489"/>
      <c r="V24" s="489"/>
      <c r="W24" s="489"/>
      <c r="X24" s="489"/>
      <c r="Y24" s="489"/>
    </row>
    <row r="25" spans="1:25" s="468" customFormat="1" ht="11.1" customHeight="1" x14ac:dyDescent="0.25">
      <c r="A25" s="133">
        <f>IF(E25="x",A6,0)+IF(F25="x",A8,0)+IF(G25="x", A10,0)+IF(H25="x",A12,0)+IF(I25="x",A14,0)+IF(J25="x",A16,0)</f>
        <v>540</v>
      </c>
      <c r="B25" s="543"/>
      <c r="C25" s="764" t="s">
        <v>159</v>
      </c>
      <c r="D25" s="747"/>
      <c r="E25" s="416"/>
      <c r="F25" s="417"/>
      <c r="G25" s="416" t="s">
        <v>123</v>
      </c>
      <c r="H25" s="417"/>
      <c r="I25" s="416"/>
      <c r="J25" s="417"/>
      <c r="K25" s="765">
        <v>0.05</v>
      </c>
      <c r="L25" s="766"/>
      <c r="M25" s="49"/>
      <c r="N25" s="439" t="s">
        <v>123</v>
      </c>
      <c r="O25" s="545"/>
      <c r="P25" s="474">
        <v>16</v>
      </c>
      <c r="Q25" s="36" t="s">
        <v>129</v>
      </c>
      <c r="R25" s="38">
        <f>A25*K25*P25</f>
        <v>432</v>
      </c>
      <c r="S25" s="48"/>
      <c r="T25" s="489"/>
      <c r="U25" s="489"/>
      <c r="V25" s="489"/>
      <c r="W25" s="489"/>
      <c r="X25" s="489"/>
      <c r="Y25" s="489"/>
    </row>
    <row r="26" spans="1:25" s="468" customFormat="1" ht="11.1" customHeight="1" x14ac:dyDescent="0.25">
      <c r="A26" s="134"/>
      <c r="B26" s="550" t="s">
        <v>162</v>
      </c>
      <c r="C26" s="756" t="s">
        <v>163</v>
      </c>
      <c r="D26" s="743"/>
      <c r="E26" s="80" t="s">
        <v>150</v>
      </c>
      <c r="F26" s="439" t="s">
        <v>151</v>
      </c>
      <c r="G26" s="80" t="s">
        <v>152</v>
      </c>
      <c r="H26" s="439" t="s">
        <v>153</v>
      </c>
      <c r="I26" s="80" t="s">
        <v>154</v>
      </c>
      <c r="J26" s="439" t="s">
        <v>155</v>
      </c>
      <c r="K26" s="757"/>
      <c r="L26" s="758"/>
      <c r="M26" s="49"/>
      <c r="N26" s="439"/>
      <c r="O26" s="545"/>
      <c r="P26" s="492"/>
      <c r="Q26" s="36"/>
      <c r="R26" s="38"/>
      <c r="S26" s="48"/>
      <c r="T26" s="491"/>
      <c r="U26" s="489"/>
      <c r="V26" s="489"/>
      <c r="W26" s="489"/>
      <c r="X26" s="489"/>
      <c r="Y26" s="489"/>
    </row>
    <row r="27" spans="1:25" s="468" customFormat="1" ht="11.1" customHeight="1" x14ac:dyDescent="0.25">
      <c r="A27" s="133">
        <f>IF(E27="x",A6,0)+IF(F27="x",A8,0)+IF(G27="x", A10,0)+IF(H27="x",A12,0)+IF(I27="x",A14,0)+IF(J27="x",A16,0)</f>
        <v>0</v>
      </c>
      <c r="B27" s="550"/>
      <c r="C27" s="759" t="s">
        <v>164</v>
      </c>
      <c r="D27" s="741"/>
      <c r="E27" s="416"/>
      <c r="F27" s="417"/>
      <c r="G27" s="416"/>
      <c r="H27" s="417"/>
      <c r="I27" s="416"/>
      <c r="J27" s="417"/>
      <c r="K27" s="760">
        <v>0</v>
      </c>
      <c r="L27" s="761"/>
      <c r="M27" s="493"/>
      <c r="N27" s="568" t="s">
        <v>123</v>
      </c>
      <c r="O27" s="556"/>
      <c r="P27" s="484">
        <v>0</v>
      </c>
      <c r="Q27" s="70" t="s">
        <v>129</v>
      </c>
      <c r="R27" s="40">
        <f>A27*K27*P27</f>
        <v>0</v>
      </c>
      <c r="S27" s="48"/>
      <c r="T27" s="489"/>
      <c r="U27" s="489"/>
      <c r="V27" s="489"/>
      <c r="W27" s="489"/>
      <c r="X27" s="489"/>
      <c r="Y27" s="489"/>
    </row>
    <row r="28" spans="1:25" s="468" customFormat="1" ht="11.1" customHeight="1" thickBot="1" x14ac:dyDescent="0.3">
      <c r="A28" s="39"/>
      <c r="B28" s="556"/>
      <c r="C28" s="555"/>
      <c r="D28" s="555"/>
      <c r="E28" s="762"/>
      <c r="F28" s="763"/>
      <c r="G28" s="763"/>
      <c r="H28" s="763"/>
      <c r="I28" s="763"/>
      <c r="J28" s="763"/>
      <c r="K28" s="735"/>
      <c r="L28" s="686"/>
      <c r="M28" s="562"/>
      <c r="N28" s="568"/>
      <c r="O28" s="50"/>
      <c r="P28" s="50"/>
      <c r="Q28" s="51"/>
      <c r="R28" s="52"/>
      <c r="S28" s="75">
        <f>SUM(R19:R27)</f>
        <v>9590.4000000000015</v>
      </c>
      <c r="T28" s="491"/>
      <c r="U28" s="489"/>
      <c r="V28" s="489"/>
      <c r="W28" s="489"/>
      <c r="X28" s="489"/>
      <c r="Y28" s="489"/>
    </row>
    <row r="29" spans="1:25" s="438" customFormat="1" ht="11.55" customHeight="1" x14ac:dyDescent="0.25">
      <c r="A29" s="437" t="s">
        <v>110</v>
      </c>
      <c r="B29" s="437"/>
      <c r="C29" s="733" t="s">
        <v>165</v>
      </c>
      <c r="D29" s="733"/>
      <c r="E29" s="733"/>
      <c r="F29" s="733"/>
      <c r="G29" s="733"/>
      <c r="H29" s="733"/>
      <c r="I29" s="733"/>
      <c r="J29" s="733"/>
      <c r="K29" s="733"/>
      <c r="L29" s="733"/>
      <c r="M29" s="733"/>
      <c r="N29" s="733"/>
      <c r="O29" s="733"/>
      <c r="P29" s="733"/>
      <c r="Q29" s="733"/>
      <c r="R29" s="733"/>
      <c r="S29" s="164"/>
      <c r="T29" s="72"/>
      <c r="U29" s="72"/>
      <c r="V29" s="72"/>
      <c r="W29" s="72"/>
      <c r="X29" s="72"/>
      <c r="Y29" s="72"/>
    </row>
    <row r="30" spans="1:25" s="468" customFormat="1" ht="11.1" customHeight="1" x14ac:dyDescent="0.25">
      <c r="A30" s="39"/>
      <c r="B30" s="39"/>
      <c r="C30" s="751" t="s">
        <v>166</v>
      </c>
      <c r="D30" s="752"/>
      <c r="E30" s="753"/>
      <c r="F30" s="702"/>
      <c r="G30" s="702"/>
      <c r="H30" s="702"/>
      <c r="I30" s="702"/>
      <c r="J30" s="702"/>
      <c r="K30" s="754" t="s">
        <v>167</v>
      </c>
      <c r="L30" s="728"/>
      <c r="M30" s="728"/>
      <c r="N30" s="755"/>
      <c r="O30" s="686"/>
      <c r="P30" s="686"/>
      <c r="Q30" s="53" t="s">
        <v>129</v>
      </c>
      <c r="R30" s="54" t="s">
        <v>168</v>
      </c>
      <c r="S30" s="48"/>
      <c r="T30" s="489"/>
      <c r="U30" s="489"/>
      <c r="V30" s="489"/>
      <c r="W30" s="489"/>
      <c r="X30" s="489"/>
      <c r="Y30" s="489"/>
    </row>
    <row r="31" spans="1:25" s="468" customFormat="1" ht="11.1" customHeight="1" x14ac:dyDescent="0.25">
      <c r="A31" s="39"/>
      <c r="B31" s="35" t="s">
        <v>127</v>
      </c>
      <c r="C31" s="748" t="s">
        <v>169</v>
      </c>
      <c r="D31" s="749"/>
      <c r="E31" s="749"/>
      <c r="F31" s="749"/>
      <c r="G31" s="749"/>
      <c r="H31" s="749"/>
      <c r="I31" s="749"/>
      <c r="J31" s="749"/>
      <c r="K31" s="745"/>
      <c r="L31" s="705"/>
      <c r="M31" s="705"/>
      <c r="N31" s="705"/>
      <c r="O31" s="705"/>
      <c r="P31" s="705"/>
      <c r="Q31" s="705"/>
      <c r="R31" s="705"/>
      <c r="S31" s="48"/>
    </row>
    <row r="32" spans="1:25" s="468" customFormat="1" ht="11.1" customHeight="1" x14ac:dyDescent="0.25">
      <c r="A32" s="39"/>
      <c r="B32" s="39"/>
      <c r="C32" s="736" t="s">
        <v>170</v>
      </c>
      <c r="D32" s="750"/>
      <c r="E32" s="80" t="s">
        <v>150</v>
      </c>
      <c r="F32" s="439" t="s">
        <v>151</v>
      </c>
      <c r="G32" s="80" t="s">
        <v>152</v>
      </c>
      <c r="H32" s="439" t="s">
        <v>153</v>
      </c>
      <c r="I32" s="80" t="s">
        <v>154</v>
      </c>
      <c r="J32" s="439" t="s">
        <v>155</v>
      </c>
      <c r="K32" s="745"/>
      <c r="L32" s="705"/>
      <c r="M32" s="705"/>
      <c r="N32" s="705"/>
      <c r="O32" s="705"/>
      <c r="P32" s="705"/>
      <c r="Q32" s="705"/>
      <c r="R32" s="705"/>
      <c r="S32" s="48"/>
    </row>
    <row r="33" spans="1:19" s="468" customFormat="1" ht="11.1" customHeight="1" x14ac:dyDescent="0.25">
      <c r="A33" s="39"/>
      <c r="B33" s="39"/>
      <c r="C33" s="739" t="s">
        <v>171</v>
      </c>
      <c r="D33" s="747"/>
      <c r="E33" s="416" t="s">
        <v>123</v>
      </c>
      <c r="F33" s="417"/>
      <c r="G33" s="416"/>
      <c r="H33" s="417"/>
      <c r="I33" s="416"/>
      <c r="J33" s="417"/>
      <c r="K33" s="494">
        <v>500</v>
      </c>
      <c r="L33" s="477" t="s">
        <v>123</v>
      </c>
      <c r="M33" s="474">
        <v>1</v>
      </c>
      <c r="N33" s="439" t="s">
        <v>123</v>
      </c>
      <c r="O33" s="495">
        <v>1</v>
      </c>
      <c r="P33" s="55" t="s">
        <v>129</v>
      </c>
      <c r="Q33" s="38">
        <f>K33*O33*M33</f>
        <v>500</v>
      </c>
      <c r="R33" s="38"/>
      <c r="S33" s="48"/>
    </row>
    <row r="34" spans="1:19" s="468" customFormat="1" ht="11.1" customHeight="1" x14ac:dyDescent="0.25">
      <c r="A34" s="39"/>
      <c r="B34" s="39"/>
      <c r="C34" s="739" t="s">
        <v>172</v>
      </c>
      <c r="D34" s="740"/>
      <c r="E34" s="705"/>
      <c r="F34" s="705"/>
      <c r="G34" s="705"/>
      <c r="H34" s="705"/>
      <c r="I34" s="705"/>
      <c r="J34" s="705"/>
      <c r="K34" s="494">
        <v>199</v>
      </c>
      <c r="L34" s="477" t="s">
        <v>123</v>
      </c>
      <c r="M34" s="474">
        <v>4</v>
      </c>
      <c r="N34" s="439" t="s">
        <v>123</v>
      </c>
      <c r="O34" s="495">
        <v>1</v>
      </c>
      <c r="P34" s="55" t="s">
        <v>129</v>
      </c>
      <c r="Q34" s="38">
        <f>K34*O34*M34</f>
        <v>796</v>
      </c>
      <c r="R34" s="38"/>
      <c r="S34" s="48"/>
    </row>
    <row r="35" spans="1:19" s="468" customFormat="1" ht="11.1" customHeight="1" x14ac:dyDescent="0.25">
      <c r="A35" s="39"/>
      <c r="B35" s="39"/>
      <c r="C35" s="739" t="s">
        <v>173</v>
      </c>
      <c r="D35" s="740"/>
      <c r="E35" s="705"/>
      <c r="F35" s="705"/>
      <c r="G35" s="705"/>
      <c r="H35" s="705"/>
      <c r="I35" s="705"/>
      <c r="J35" s="705"/>
      <c r="K35" s="494">
        <v>100</v>
      </c>
      <c r="L35" s="477" t="s">
        <v>123</v>
      </c>
      <c r="M35" s="474">
        <v>5</v>
      </c>
      <c r="N35" s="439" t="s">
        <v>123</v>
      </c>
      <c r="O35" s="495">
        <v>1</v>
      </c>
      <c r="P35" s="55" t="s">
        <v>129</v>
      </c>
      <c r="Q35" s="38">
        <f>K35*O35*M35</f>
        <v>500</v>
      </c>
      <c r="R35" s="38"/>
      <c r="S35" s="48"/>
    </row>
    <row r="36" spans="1:19" s="468" customFormat="1" ht="11.1" customHeight="1" x14ac:dyDescent="0.25">
      <c r="A36" s="39"/>
      <c r="B36" s="39"/>
      <c r="C36" s="739" t="s">
        <v>174</v>
      </c>
      <c r="D36" s="740"/>
      <c r="E36" s="705"/>
      <c r="F36" s="705"/>
      <c r="G36" s="705"/>
      <c r="H36" s="705"/>
      <c r="I36" s="705"/>
      <c r="J36" s="705"/>
      <c r="K36" s="494">
        <v>20</v>
      </c>
      <c r="L36" s="477" t="s">
        <v>123</v>
      </c>
      <c r="M36" s="474">
        <v>2</v>
      </c>
      <c r="N36" s="439" t="s">
        <v>123</v>
      </c>
      <c r="O36" s="496">
        <v>1</v>
      </c>
      <c r="P36" s="55" t="s">
        <v>129</v>
      </c>
      <c r="Q36" s="31">
        <f>K36*O36*M36</f>
        <v>40</v>
      </c>
      <c r="R36" s="38">
        <f>SUM(Q33:Q36)</f>
        <v>1836</v>
      </c>
      <c r="S36" s="48"/>
    </row>
    <row r="37" spans="1:19" s="468" customFormat="1" ht="11.1" customHeight="1" x14ac:dyDescent="0.25">
      <c r="A37" s="39"/>
      <c r="B37" s="35" t="s">
        <v>131</v>
      </c>
      <c r="C37" s="748" t="s">
        <v>175</v>
      </c>
      <c r="D37" s="749"/>
      <c r="E37" s="749"/>
      <c r="F37" s="749"/>
      <c r="G37" s="749"/>
      <c r="H37" s="749"/>
      <c r="I37" s="749"/>
      <c r="J37" s="749"/>
      <c r="K37" s="745"/>
      <c r="L37" s="705"/>
      <c r="M37" s="705"/>
      <c r="N37" s="705"/>
      <c r="O37" s="705"/>
      <c r="P37" s="705"/>
      <c r="Q37" s="705"/>
      <c r="R37" s="705"/>
      <c r="S37" s="48"/>
    </row>
    <row r="38" spans="1:19" s="468" customFormat="1" ht="11.1" customHeight="1" x14ac:dyDescent="0.25">
      <c r="A38" s="39"/>
      <c r="B38" s="39"/>
      <c r="C38" s="736" t="s">
        <v>170</v>
      </c>
      <c r="D38" s="750"/>
      <c r="E38" s="80" t="s">
        <v>150</v>
      </c>
      <c r="F38" s="439" t="s">
        <v>151</v>
      </c>
      <c r="G38" s="80" t="s">
        <v>152</v>
      </c>
      <c r="H38" s="439" t="s">
        <v>153</v>
      </c>
      <c r="I38" s="80" t="s">
        <v>154</v>
      </c>
      <c r="J38" s="439" t="s">
        <v>155</v>
      </c>
      <c r="K38" s="745"/>
      <c r="L38" s="705"/>
      <c r="M38" s="705"/>
      <c r="N38" s="705"/>
      <c r="O38" s="705"/>
      <c r="P38" s="705"/>
      <c r="Q38" s="705"/>
      <c r="R38" s="705"/>
      <c r="S38" s="48"/>
    </row>
    <row r="39" spans="1:19" s="468" customFormat="1" ht="11.1" customHeight="1" x14ac:dyDescent="0.25">
      <c r="A39" s="39"/>
      <c r="B39" s="39"/>
      <c r="C39" s="739" t="s">
        <v>171</v>
      </c>
      <c r="D39" s="747"/>
      <c r="E39" s="416"/>
      <c r="F39" s="417" t="s">
        <v>123</v>
      </c>
      <c r="G39" s="416"/>
      <c r="H39" s="417"/>
      <c r="I39" s="416"/>
      <c r="J39" s="417"/>
      <c r="K39" s="494">
        <v>500</v>
      </c>
      <c r="L39" s="477" t="s">
        <v>123</v>
      </c>
      <c r="M39" s="474">
        <v>1</v>
      </c>
      <c r="N39" s="439" t="s">
        <v>123</v>
      </c>
      <c r="O39" s="495">
        <v>1</v>
      </c>
      <c r="P39" s="55" t="s">
        <v>129</v>
      </c>
      <c r="Q39" s="38">
        <f>K39*O39*M39</f>
        <v>500</v>
      </c>
      <c r="R39" s="38"/>
      <c r="S39" s="48"/>
    </row>
    <row r="40" spans="1:19" s="468" customFormat="1" ht="11.1" customHeight="1" x14ac:dyDescent="0.25">
      <c r="A40" s="39"/>
      <c r="B40" s="39"/>
      <c r="C40" s="739" t="s">
        <v>172</v>
      </c>
      <c r="D40" s="740"/>
      <c r="E40" s="705"/>
      <c r="F40" s="705"/>
      <c r="G40" s="705"/>
      <c r="H40" s="705"/>
      <c r="I40" s="705"/>
      <c r="J40" s="705"/>
      <c r="K40" s="494">
        <v>199</v>
      </c>
      <c r="L40" s="477" t="s">
        <v>123</v>
      </c>
      <c r="M40" s="474">
        <v>4</v>
      </c>
      <c r="N40" s="439" t="s">
        <v>123</v>
      </c>
      <c r="O40" s="495">
        <v>1</v>
      </c>
      <c r="P40" s="55" t="s">
        <v>129</v>
      </c>
      <c r="Q40" s="38">
        <f>K40*O40*M40</f>
        <v>796</v>
      </c>
      <c r="R40" s="38"/>
      <c r="S40" s="48"/>
    </row>
    <row r="41" spans="1:19" s="468" customFormat="1" ht="11.1" customHeight="1" x14ac:dyDescent="0.25">
      <c r="A41" s="39"/>
      <c r="B41" s="39"/>
      <c r="C41" s="739" t="s">
        <v>173</v>
      </c>
      <c r="D41" s="740"/>
      <c r="E41" s="705"/>
      <c r="F41" s="705"/>
      <c r="G41" s="705"/>
      <c r="H41" s="705"/>
      <c r="I41" s="705"/>
      <c r="J41" s="705"/>
      <c r="K41" s="494">
        <v>100</v>
      </c>
      <c r="L41" s="477" t="s">
        <v>123</v>
      </c>
      <c r="M41" s="474">
        <v>5</v>
      </c>
      <c r="N41" s="439" t="s">
        <v>123</v>
      </c>
      <c r="O41" s="495">
        <v>1</v>
      </c>
      <c r="P41" s="55" t="s">
        <v>129</v>
      </c>
      <c r="Q41" s="38">
        <f>K41*O41*M41</f>
        <v>500</v>
      </c>
      <c r="R41" s="38"/>
      <c r="S41" s="48"/>
    </row>
    <row r="42" spans="1:19" s="468" customFormat="1" ht="11.1" customHeight="1" x14ac:dyDescent="0.25">
      <c r="A42" s="39"/>
      <c r="B42" s="39"/>
      <c r="C42" s="739" t="s">
        <v>174</v>
      </c>
      <c r="D42" s="740"/>
      <c r="E42" s="705"/>
      <c r="F42" s="705"/>
      <c r="G42" s="705"/>
      <c r="H42" s="705"/>
      <c r="I42" s="705"/>
      <c r="J42" s="705"/>
      <c r="K42" s="494">
        <v>20</v>
      </c>
      <c r="L42" s="477" t="s">
        <v>123</v>
      </c>
      <c r="M42" s="474">
        <v>2</v>
      </c>
      <c r="N42" s="439" t="s">
        <v>123</v>
      </c>
      <c r="O42" s="496">
        <v>1</v>
      </c>
      <c r="P42" s="55" t="s">
        <v>129</v>
      </c>
      <c r="Q42" s="31">
        <f>K42*O42*M42</f>
        <v>40</v>
      </c>
      <c r="R42" s="38">
        <f>SUM(Q39:Q42)</f>
        <v>1836</v>
      </c>
      <c r="S42" s="48"/>
    </row>
    <row r="43" spans="1:19" s="468" customFormat="1" ht="11.1" customHeight="1" x14ac:dyDescent="0.25">
      <c r="A43" s="39"/>
      <c r="B43" s="35" t="s">
        <v>134</v>
      </c>
      <c r="C43" s="748" t="s">
        <v>176</v>
      </c>
      <c r="D43" s="749"/>
      <c r="E43" s="749"/>
      <c r="F43" s="749"/>
      <c r="G43" s="749"/>
      <c r="H43" s="749"/>
      <c r="I43" s="749"/>
      <c r="J43" s="749"/>
      <c r="K43" s="745"/>
      <c r="L43" s="705"/>
      <c r="M43" s="705"/>
      <c r="N43" s="705"/>
      <c r="O43" s="705"/>
      <c r="P43" s="705"/>
      <c r="Q43" s="705"/>
      <c r="R43" s="705"/>
      <c r="S43" s="48"/>
    </row>
    <row r="44" spans="1:19" s="468" customFormat="1" ht="11.1" customHeight="1" x14ac:dyDescent="0.25">
      <c r="A44" s="39"/>
      <c r="B44" s="39"/>
      <c r="C44" s="736" t="s">
        <v>177</v>
      </c>
      <c r="D44" s="746"/>
      <c r="E44" s="80" t="s">
        <v>150</v>
      </c>
      <c r="F44" s="439" t="s">
        <v>151</v>
      </c>
      <c r="G44" s="80" t="s">
        <v>152</v>
      </c>
      <c r="H44" s="439" t="s">
        <v>153</v>
      </c>
      <c r="I44" s="80" t="s">
        <v>154</v>
      </c>
      <c r="J44" s="439" t="s">
        <v>155</v>
      </c>
      <c r="K44" s="745"/>
      <c r="L44" s="705"/>
      <c r="M44" s="705"/>
      <c r="N44" s="705"/>
      <c r="O44" s="705"/>
      <c r="P44" s="705"/>
      <c r="Q44" s="705"/>
      <c r="R44" s="705"/>
      <c r="S44" s="48"/>
    </row>
    <row r="45" spans="1:19" s="468" customFormat="1" ht="11.1" customHeight="1" x14ac:dyDescent="0.25">
      <c r="A45" s="39"/>
      <c r="B45" s="39"/>
      <c r="C45" s="739" t="s">
        <v>171</v>
      </c>
      <c r="D45" s="747"/>
      <c r="E45" s="416"/>
      <c r="F45" s="417"/>
      <c r="G45" s="416" t="s">
        <v>123</v>
      </c>
      <c r="H45" s="417"/>
      <c r="I45" s="416"/>
      <c r="J45" s="417"/>
      <c r="K45" s="494">
        <v>800</v>
      </c>
      <c r="L45" s="477" t="s">
        <v>123</v>
      </c>
      <c r="M45" s="474">
        <v>1</v>
      </c>
      <c r="N45" s="439" t="s">
        <v>123</v>
      </c>
      <c r="O45" s="495">
        <v>0</v>
      </c>
      <c r="P45" s="55" t="s">
        <v>129</v>
      </c>
      <c r="Q45" s="38">
        <f>K45*O45*M45</f>
        <v>0</v>
      </c>
      <c r="R45" s="38"/>
      <c r="S45" s="48"/>
    </row>
    <row r="46" spans="1:19" s="468" customFormat="1" ht="11.1" customHeight="1" x14ac:dyDescent="0.25">
      <c r="A46" s="39"/>
      <c r="B46" s="39"/>
      <c r="C46" s="739" t="s">
        <v>172</v>
      </c>
      <c r="D46" s="740"/>
      <c r="E46" s="705"/>
      <c r="F46" s="705"/>
      <c r="G46" s="705"/>
      <c r="H46" s="705"/>
      <c r="I46" s="705"/>
      <c r="J46" s="705"/>
      <c r="K46" s="494">
        <v>184</v>
      </c>
      <c r="L46" s="477" t="s">
        <v>123</v>
      </c>
      <c r="M46" s="474">
        <v>3</v>
      </c>
      <c r="N46" s="439" t="s">
        <v>123</v>
      </c>
      <c r="O46" s="495">
        <v>0</v>
      </c>
      <c r="P46" s="55" t="s">
        <v>129</v>
      </c>
      <c r="Q46" s="38">
        <f>K46*O46*M46</f>
        <v>0</v>
      </c>
      <c r="R46" s="38"/>
      <c r="S46" s="48"/>
    </row>
    <row r="47" spans="1:19" s="468" customFormat="1" ht="11.1" customHeight="1" x14ac:dyDescent="0.25">
      <c r="A47" s="39"/>
      <c r="B47" s="39"/>
      <c r="C47" s="739" t="s">
        <v>173</v>
      </c>
      <c r="D47" s="740"/>
      <c r="E47" s="705"/>
      <c r="F47" s="705"/>
      <c r="G47" s="705"/>
      <c r="H47" s="705"/>
      <c r="I47" s="705"/>
      <c r="J47" s="705"/>
      <c r="K47" s="494">
        <v>76</v>
      </c>
      <c r="L47" s="477" t="s">
        <v>123</v>
      </c>
      <c r="M47" s="474">
        <v>4</v>
      </c>
      <c r="N47" s="439" t="s">
        <v>123</v>
      </c>
      <c r="O47" s="495">
        <v>0</v>
      </c>
      <c r="P47" s="55" t="s">
        <v>129</v>
      </c>
      <c r="Q47" s="38">
        <f>K47*O47*M47</f>
        <v>0</v>
      </c>
      <c r="R47" s="38"/>
      <c r="S47" s="48"/>
    </row>
    <row r="48" spans="1:19" s="468" customFormat="1" ht="11.1" customHeight="1" x14ac:dyDescent="0.25">
      <c r="A48" s="39"/>
      <c r="B48" s="39"/>
      <c r="C48" s="739" t="s">
        <v>174</v>
      </c>
      <c r="D48" s="740"/>
      <c r="E48" s="705"/>
      <c r="F48" s="705"/>
      <c r="G48" s="705"/>
      <c r="H48" s="705"/>
      <c r="I48" s="705"/>
      <c r="J48" s="705"/>
      <c r="K48" s="494">
        <v>40</v>
      </c>
      <c r="L48" s="477" t="s">
        <v>123</v>
      </c>
      <c r="M48" s="474">
        <v>2</v>
      </c>
      <c r="N48" s="439" t="s">
        <v>123</v>
      </c>
      <c r="O48" s="496">
        <v>0</v>
      </c>
      <c r="P48" s="55" t="s">
        <v>129</v>
      </c>
      <c r="Q48" s="31">
        <f>K48*O48*M48</f>
        <v>0</v>
      </c>
      <c r="R48" s="38">
        <f>SUM(Q45:Q48)</f>
        <v>0</v>
      </c>
      <c r="S48" s="48"/>
    </row>
    <row r="49" spans="1:19" s="468" customFormat="1" ht="11.1" customHeight="1" x14ac:dyDescent="0.25">
      <c r="A49" s="39"/>
      <c r="B49" s="548" t="s">
        <v>137</v>
      </c>
      <c r="C49" s="748" t="s">
        <v>178</v>
      </c>
      <c r="D49" s="749"/>
      <c r="E49" s="749"/>
      <c r="F49" s="749"/>
      <c r="G49" s="749"/>
      <c r="H49" s="749"/>
      <c r="I49" s="749"/>
      <c r="J49" s="749"/>
      <c r="K49" s="745"/>
      <c r="L49" s="705"/>
      <c r="M49" s="705"/>
      <c r="N49" s="705"/>
      <c r="O49" s="705"/>
      <c r="P49" s="705"/>
      <c r="Q49" s="705"/>
      <c r="R49" s="705"/>
      <c r="S49" s="48"/>
    </row>
    <row r="50" spans="1:19" s="468" customFormat="1" ht="11.1" customHeight="1" x14ac:dyDescent="0.25">
      <c r="A50" s="39"/>
      <c r="B50" s="545"/>
      <c r="C50" s="736" t="s">
        <v>179</v>
      </c>
      <c r="D50" s="746"/>
      <c r="E50" s="80" t="s">
        <v>150</v>
      </c>
      <c r="F50" s="439" t="s">
        <v>151</v>
      </c>
      <c r="G50" s="80" t="s">
        <v>152</v>
      </c>
      <c r="H50" s="439" t="s">
        <v>153</v>
      </c>
      <c r="I50" s="80" t="s">
        <v>154</v>
      </c>
      <c r="J50" s="439" t="s">
        <v>155</v>
      </c>
      <c r="K50" s="745"/>
      <c r="L50" s="705"/>
      <c r="M50" s="705"/>
      <c r="N50" s="705"/>
      <c r="O50" s="705"/>
      <c r="P50" s="705"/>
      <c r="Q50" s="705"/>
      <c r="R50" s="705"/>
      <c r="S50" s="48"/>
    </row>
    <row r="51" spans="1:19" s="468" customFormat="1" ht="11.1" customHeight="1" x14ac:dyDescent="0.25">
      <c r="A51" s="39"/>
      <c r="B51" s="545"/>
      <c r="C51" s="739" t="s">
        <v>171</v>
      </c>
      <c r="D51" s="747"/>
      <c r="E51" s="416"/>
      <c r="F51" s="417"/>
      <c r="G51" s="416"/>
      <c r="H51" s="417"/>
      <c r="I51" s="416"/>
      <c r="J51" s="417"/>
      <c r="K51" s="494">
        <v>0</v>
      </c>
      <c r="L51" s="477" t="s">
        <v>123</v>
      </c>
      <c r="M51" s="474">
        <v>0</v>
      </c>
      <c r="N51" s="439" t="s">
        <v>123</v>
      </c>
      <c r="O51" s="495">
        <v>0</v>
      </c>
      <c r="P51" s="55" t="s">
        <v>129</v>
      </c>
      <c r="Q51" s="38">
        <f>K51*O51*M51</f>
        <v>0</v>
      </c>
      <c r="R51" s="38"/>
      <c r="S51" s="48"/>
    </row>
    <row r="52" spans="1:19" s="468" customFormat="1" ht="11.1" customHeight="1" x14ac:dyDescent="0.25">
      <c r="A52" s="39"/>
      <c r="B52" s="545"/>
      <c r="C52" s="739" t="s">
        <v>172</v>
      </c>
      <c r="D52" s="740"/>
      <c r="E52" s="705"/>
      <c r="F52" s="705"/>
      <c r="G52" s="705"/>
      <c r="H52" s="705"/>
      <c r="I52" s="705"/>
      <c r="J52" s="705"/>
      <c r="K52" s="494">
        <v>0</v>
      </c>
      <c r="L52" s="477" t="s">
        <v>123</v>
      </c>
      <c r="M52" s="474">
        <v>0</v>
      </c>
      <c r="N52" s="439" t="s">
        <v>123</v>
      </c>
      <c r="O52" s="495">
        <v>0</v>
      </c>
      <c r="P52" s="55" t="s">
        <v>129</v>
      </c>
      <c r="Q52" s="38">
        <f>K52*O52*M52</f>
        <v>0</v>
      </c>
      <c r="R52" s="38"/>
      <c r="S52" s="48"/>
    </row>
    <row r="53" spans="1:19" s="468" customFormat="1" ht="11.1" customHeight="1" x14ac:dyDescent="0.25">
      <c r="A53" s="39"/>
      <c r="B53" s="545"/>
      <c r="C53" s="739" t="s">
        <v>173</v>
      </c>
      <c r="D53" s="740"/>
      <c r="E53" s="705"/>
      <c r="F53" s="705"/>
      <c r="G53" s="705"/>
      <c r="H53" s="705"/>
      <c r="I53" s="705"/>
      <c r="J53" s="705"/>
      <c r="K53" s="494">
        <v>0</v>
      </c>
      <c r="L53" s="477" t="s">
        <v>123</v>
      </c>
      <c r="M53" s="474">
        <v>0</v>
      </c>
      <c r="N53" s="439" t="s">
        <v>123</v>
      </c>
      <c r="O53" s="495">
        <v>0</v>
      </c>
      <c r="P53" s="55" t="s">
        <v>129</v>
      </c>
      <c r="Q53" s="38">
        <f>K53*O53*M53</f>
        <v>0</v>
      </c>
      <c r="R53" s="38"/>
      <c r="S53" s="48"/>
    </row>
    <row r="54" spans="1:19" s="468" customFormat="1" ht="11.1" customHeight="1" x14ac:dyDescent="0.25">
      <c r="A54" s="39"/>
      <c r="B54" s="545"/>
      <c r="C54" s="739" t="s">
        <v>174</v>
      </c>
      <c r="D54" s="740"/>
      <c r="E54" s="705"/>
      <c r="F54" s="705"/>
      <c r="G54" s="705"/>
      <c r="H54" s="705"/>
      <c r="I54" s="705"/>
      <c r="J54" s="705"/>
      <c r="K54" s="494">
        <v>0</v>
      </c>
      <c r="L54" s="477" t="s">
        <v>123</v>
      </c>
      <c r="M54" s="474">
        <v>0</v>
      </c>
      <c r="N54" s="439" t="s">
        <v>123</v>
      </c>
      <c r="O54" s="496">
        <v>0</v>
      </c>
      <c r="P54" s="55" t="s">
        <v>129</v>
      </c>
      <c r="Q54" s="31">
        <f>K54*O54*M54</f>
        <v>0</v>
      </c>
      <c r="R54" s="38">
        <f>SUM(Q51:Q54)</f>
        <v>0</v>
      </c>
      <c r="S54" s="48"/>
    </row>
    <row r="55" spans="1:19" s="468" customFormat="1" ht="11.1" customHeight="1" x14ac:dyDescent="0.25">
      <c r="A55" s="39"/>
      <c r="B55" s="554" t="s">
        <v>140</v>
      </c>
      <c r="C55" s="693" t="s">
        <v>178</v>
      </c>
      <c r="D55" s="744"/>
      <c r="E55" s="744"/>
      <c r="F55" s="744"/>
      <c r="G55" s="744"/>
      <c r="H55" s="744"/>
      <c r="I55" s="744"/>
      <c r="J55" s="744"/>
      <c r="K55" s="745"/>
      <c r="L55" s="705"/>
      <c r="M55" s="705"/>
      <c r="N55" s="705"/>
      <c r="O55" s="705"/>
      <c r="P55" s="705"/>
      <c r="Q55" s="705"/>
      <c r="R55" s="705"/>
      <c r="S55" s="48"/>
    </row>
    <row r="56" spans="1:19" s="468" customFormat="1" ht="11.1" customHeight="1" x14ac:dyDescent="0.25">
      <c r="A56" s="39"/>
      <c r="B56" s="556"/>
      <c r="C56" s="735" t="s">
        <v>179</v>
      </c>
      <c r="D56" s="743"/>
      <c r="E56" s="81" t="s">
        <v>150</v>
      </c>
      <c r="F56" s="568" t="s">
        <v>151</v>
      </c>
      <c r="G56" s="81" t="s">
        <v>152</v>
      </c>
      <c r="H56" s="568" t="s">
        <v>153</v>
      </c>
      <c r="I56" s="81" t="s">
        <v>154</v>
      </c>
      <c r="J56" s="568" t="s">
        <v>155</v>
      </c>
      <c r="K56" s="745"/>
      <c r="L56" s="705"/>
      <c r="M56" s="705"/>
      <c r="N56" s="705"/>
      <c r="O56" s="705"/>
      <c r="P56" s="705"/>
      <c r="Q56" s="705"/>
      <c r="R56" s="705"/>
      <c r="S56" s="48"/>
    </row>
    <row r="57" spans="1:19" s="468" customFormat="1" ht="11.1" customHeight="1" x14ac:dyDescent="0.25">
      <c r="A57" s="39"/>
      <c r="B57" s="556"/>
      <c r="C57" s="735" t="s">
        <v>180</v>
      </c>
      <c r="D57" s="741"/>
      <c r="E57" s="415"/>
      <c r="F57" s="419"/>
      <c r="G57" s="415"/>
      <c r="H57" s="419"/>
      <c r="I57" s="415"/>
      <c r="J57" s="419"/>
      <c r="K57" s="59">
        <v>0</v>
      </c>
      <c r="L57" s="497" t="s">
        <v>123</v>
      </c>
      <c r="M57" s="484">
        <v>0</v>
      </c>
      <c r="N57" s="568" t="s">
        <v>123</v>
      </c>
      <c r="O57" s="498">
        <v>0</v>
      </c>
      <c r="P57" s="56" t="s">
        <v>129</v>
      </c>
      <c r="Q57" s="40">
        <f>K57*O57*M57</f>
        <v>0</v>
      </c>
      <c r="R57" s="40"/>
      <c r="S57" s="48"/>
    </row>
    <row r="58" spans="1:19" s="468" customFormat="1" ht="11.1" customHeight="1" x14ac:dyDescent="0.25">
      <c r="A58" s="39"/>
      <c r="B58" s="556"/>
      <c r="C58" s="735" t="s">
        <v>172</v>
      </c>
      <c r="D58" s="742"/>
      <c r="E58" s="743"/>
      <c r="F58" s="743"/>
      <c r="G58" s="743"/>
      <c r="H58" s="743"/>
      <c r="I58" s="743"/>
      <c r="J58" s="743"/>
      <c r="K58" s="59">
        <v>0</v>
      </c>
      <c r="L58" s="497" t="s">
        <v>123</v>
      </c>
      <c r="M58" s="484">
        <v>0</v>
      </c>
      <c r="N58" s="568" t="s">
        <v>123</v>
      </c>
      <c r="O58" s="498">
        <v>0</v>
      </c>
      <c r="P58" s="56" t="s">
        <v>129</v>
      </c>
      <c r="Q58" s="40">
        <f>K58*O58*M58</f>
        <v>0</v>
      </c>
      <c r="R58" s="40"/>
      <c r="S58" s="48"/>
    </row>
    <row r="59" spans="1:19" s="468" customFormat="1" ht="11.1" customHeight="1" x14ac:dyDescent="0.25">
      <c r="A59" s="39"/>
      <c r="B59" s="556"/>
      <c r="C59" s="735" t="s">
        <v>173</v>
      </c>
      <c r="D59" s="742"/>
      <c r="E59" s="743"/>
      <c r="F59" s="743"/>
      <c r="G59" s="743"/>
      <c r="H59" s="743"/>
      <c r="I59" s="743"/>
      <c r="J59" s="743"/>
      <c r="K59" s="59">
        <v>0</v>
      </c>
      <c r="L59" s="497" t="s">
        <v>123</v>
      </c>
      <c r="M59" s="484">
        <v>0</v>
      </c>
      <c r="N59" s="568" t="s">
        <v>123</v>
      </c>
      <c r="O59" s="498">
        <v>0</v>
      </c>
      <c r="P59" s="56" t="s">
        <v>129</v>
      </c>
      <c r="Q59" s="40">
        <f>K59*O59*M59</f>
        <v>0</v>
      </c>
      <c r="R59" s="40"/>
      <c r="S59" s="48"/>
    </row>
    <row r="60" spans="1:19" s="468" customFormat="1" ht="11.1" customHeight="1" x14ac:dyDescent="0.25">
      <c r="A60" s="39"/>
      <c r="B60" s="556"/>
      <c r="C60" s="735" t="s">
        <v>174</v>
      </c>
      <c r="D60" s="742"/>
      <c r="E60" s="743"/>
      <c r="F60" s="743"/>
      <c r="G60" s="743"/>
      <c r="H60" s="743"/>
      <c r="I60" s="743"/>
      <c r="J60" s="743"/>
      <c r="K60" s="59">
        <v>0</v>
      </c>
      <c r="L60" s="497" t="s">
        <v>123</v>
      </c>
      <c r="M60" s="484">
        <v>0</v>
      </c>
      <c r="N60" s="568" t="s">
        <v>123</v>
      </c>
      <c r="O60" s="499">
        <v>0</v>
      </c>
      <c r="P60" s="56" t="s">
        <v>129</v>
      </c>
      <c r="Q60" s="32">
        <f>K60*O60*M60</f>
        <v>0</v>
      </c>
      <c r="R60" s="40">
        <f>SUM(Q57:Q60)</f>
        <v>0</v>
      </c>
      <c r="S60" s="48"/>
    </row>
    <row r="61" spans="1:19" s="468" customFormat="1" ht="11.1" customHeight="1" x14ac:dyDescent="0.25">
      <c r="A61" s="39"/>
      <c r="B61" s="554" t="s">
        <v>141</v>
      </c>
      <c r="C61" s="693" t="s">
        <v>178</v>
      </c>
      <c r="D61" s="744"/>
      <c r="E61" s="744"/>
      <c r="F61" s="744"/>
      <c r="G61" s="744"/>
      <c r="H61" s="744"/>
      <c r="I61" s="744"/>
      <c r="J61" s="744"/>
      <c r="K61" s="745"/>
      <c r="L61" s="705"/>
      <c r="M61" s="705"/>
      <c r="N61" s="705"/>
      <c r="O61" s="705"/>
      <c r="P61" s="705"/>
      <c r="Q61" s="705"/>
      <c r="R61" s="705"/>
      <c r="S61" s="48"/>
    </row>
    <row r="62" spans="1:19" s="468" customFormat="1" ht="11.1" customHeight="1" x14ac:dyDescent="0.25">
      <c r="A62" s="39"/>
      <c r="B62" s="556"/>
      <c r="C62" s="735" t="s">
        <v>179</v>
      </c>
      <c r="D62" s="743"/>
      <c r="E62" s="81" t="s">
        <v>150</v>
      </c>
      <c r="F62" s="568" t="s">
        <v>151</v>
      </c>
      <c r="G62" s="81" t="s">
        <v>152</v>
      </c>
      <c r="H62" s="568" t="s">
        <v>153</v>
      </c>
      <c r="I62" s="81" t="s">
        <v>154</v>
      </c>
      <c r="J62" s="568" t="s">
        <v>155</v>
      </c>
      <c r="K62" s="745"/>
      <c r="L62" s="705"/>
      <c r="M62" s="705"/>
      <c r="N62" s="705"/>
      <c r="O62" s="705"/>
      <c r="P62" s="705"/>
      <c r="Q62" s="705"/>
      <c r="R62" s="705"/>
      <c r="S62" s="48"/>
    </row>
    <row r="63" spans="1:19" s="468" customFormat="1" ht="11.1" customHeight="1" x14ac:dyDescent="0.25">
      <c r="A63" s="39"/>
      <c r="B63" s="556"/>
      <c r="C63" s="735" t="s">
        <v>180</v>
      </c>
      <c r="D63" s="741"/>
      <c r="E63" s="415"/>
      <c r="F63" s="419"/>
      <c r="G63" s="415"/>
      <c r="H63" s="419"/>
      <c r="I63" s="415"/>
      <c r="J63" s="419"/>
      <c r="K63" s="59">
        <v>0</v>
      </c>
      <c r="L63" s="497" t="s">
        <v>123</v>
      </c>
      <c r="M63" s="484">
        <v>0</v>
      </c>
      <c r="N63" s="568" t="s">
        <v>123</v>
      </c>
      <c r="O63" s="498">
        <v>0</v>
      </c>
      <c r="P63" s="56" t="s">
        <v>129</v>
      </c>
      <c r="Q63" s="40">
        <f>K63*O63*M63</f>
        <v>0</v>
      </c>
      <c r="R63" s="40"/>
      <c r="S63" s="48"/>
    </row>
    <row r="64" spans="1:19" s="468" customFormat="1" ht="11.1" customHeight="1" x14ac:dyDescent="0.25">
      <c r="A64" s="39"/>
      <c r="B64" s="556"/>
      <c r="C64" s="735" t="s">
        <v>172</v>
      </c>
      <c r="D64" s="742"/>
      <c r="E64" s="743"/>
      <c r="F64" s="743"/>
      <c r="G64" s="743"/>
      <c r="H64" s="743"/>
      <c r="I64" s="743"/>
      <c r="J64" s="743"/>
      <c r="K64" s="59">
        <v>0</v>
      </c>
      <c r="L64" s="497" t="s">
        <v>123</v>
      </c>
      <c r="M64" s="484">
        <v>0</v>
      </c>
      <c r="N64" s="568" t="s">
        <v>123</v>
      </c>
      <c r="O64" s="498">
        <v>0</v>
      </c>
      <c r="P64" s="56" t="s">
        <v>129</v>
      </c>
      <c r="Q64" s="40">
        <f>K64*O64*M64</f>
        <v>0</v>
      </c>
      <c r="R64" s="40"/>
      <c r="S64" s="48"/>
    </row>
    <row r="65" spans="1:25" s="468" customFormat="1" ht="11.1" customHeight="1" x14ac:dyDescent="0.25">
      <c r="A65" s="39"/>
      <c r="B65" s="556"/>
      <c r="C65" s="735" t="s">
        <v>173</v>
      </c>
      <c r="D65" s="742"/>
      <c r="E65" s="743"/>
      <c r="F65" s="743"/>
      <c r="G65" s="743"/>
      <c r="H65" s="743"/>
      <c r="I65" s="743"/>
      <c r="J65" s="743"/>
      <c r="K65" s="59">
        <v>0</v>
      </c>
      <c r="L65" s="497" t="s">
        <v>123</v>
      </c>
      <c r="M65" s="484">
        <v>0</v>
      </c>
      <c r="N65" s="568" t="s">
        <v>123</v>
      </c>
      <c r="O65" s="498">
        <v>0</v>
      </c>
      <c r="P65" s="56" t="s">
        <v>129</v>
      </c>
      <c r="Q65" s="40">
        <f>K65*O65*M65</f>
        <v>0</v>
      </c>
      <c r="R65" s="40"/>
      <c r="S65" s="48"/>
    </row>
    <row r="66" spans="1:25" s="468" customFormat="1" ht="11.1" customHeight="1" x14ac:dyDescent="0.25">
      <c r="A66" s="39"/>
      <c r="B66" s="556"/>
      <c r="C66" s="735" t="s">
        <v>174</v>
      </c>
      <c r="D66" s="742"/>
      <c r="E66" s="743"/>
      <c r="F66" s="743"/>
      <c r="G66" s="743"/>
      <c r="H66" s="743"/>
      <c r="I66" s="743"/>
      <c r="J66" s="743"/>
      <c r="K66" s="59">
        <v>0</v>
      </c>
      <c r="L66" s="497" t="s">
        <v>123</v>
      </c>
      <c r="M66" s="484">
        <v>0</v>
      </c>
      <c r="N66" s="568" t="s">
        <v>123</v>
      </c>
      <c r="O66" s="499">
        <v>0</v>
      </c>
      <c r="P66" s="56" t="s">
        <v>129</v>
      </c>
      <c r="Q66" s="32">
        <f>K66*O66*M66</f>
        <v>0</v>
      </c>
      <c r="R66" s="40">
        <f>SUM(Q63:Q66)</f>
        <v>0</v>
      </c>
      <c r="S66" s="48"/>
    </row>
    <row r="67" spans="1:25" s="468" customFormat="1" ht="11.1" customHeight="1" thickBot="1" x14ac:dyDescent="0.3">
      <c r="A67" s="170"/>
      <c r="B67" s="170"/>
      <c r="C67" s="695"/>
      <c r="D67" s="696"/>
      <c r="E67" s="696"/>
      <c r="F67" s="696"/>
      <c r="G67" s="696"/>
      <c r="H67" s="696"/>
      <c r="I67" s="696"/>
      <c r="J67" s="696"/>
      <c r="K67" s="732"/>
      <c r="L67" s="696"/>
      <c r="M67" s="696"/>
      <c r="N67" s="696"/>
      <c r="O67" s="696"/>
      <c r="P67" s="696"/>
      <c r="Q67" s="696"/>
      <c r="R67" s="696"/>
      <c r="S67" s="171">
        <f>SUM(R31:R66)</f>
        <v>3672</v>
      </c>
    </row>
    <row r="68" spans="1:25" s="438" customFormat="1" ht="11.55" customHeight="1" x14ac:dyDescent="0.25">
      <c r="A68" s="165" t="s">
        <v>111</v>
      </c>
      <c r="B68" s="165"/>
      <c r="C68" s="733" t="s">
        <v>181</v>
      </c>
      <c r="D68" s="734"/>
      <c r="E68" s="734"/>
      <c r="F68" s="734"/>
      <c r="G68" s="734"/>
      <c r="H68" s="734"/>
      <c r="I68" s="734"/>
      <c r="J68" s="734"/>
      <c r="K68" s="734"/>
      <c r="L68" s="734"/>
      <c r="M68" s="734"/>
      <c r="N68" s="734"/>
      <c r="O68" s="734"/>
      <c r="P68" s="734"/>
      <c r="Q68" s="734"/>
      <c r="R68" s="734"/>
      <c r="S68" s="164"/>
      <c r="T68" s="72"/>
      <c r="U68" s="72"/>
      <c r="V68" s="72"/>
      <c r="W68" s="72"/>
      <c r="X68" s="72"/>
      <c r="Y68" s="72"/>
    </row>
    <row r="69" spans="1:25" s="468" customFormat="1" ht="11.1" customHeight="1" x14ac:dyDescent="0.25">
      <c r="A69" s="57"/>
      <c r="B69" s="57"/>
      <c r="C69" s="545"/>
      <c r="D69" s="737" t="s">
        <v>182</v>
      </c>
      <c r="E69" s="737"/>
      <c r="F69" s="737"/>
      <c r="G69" s="737"/>
      <c r="H69" s="737"/>
      <c r="I69" s="737"/>
      <c r="J69" s="737"/>
      <c r="K69" s="701"/>
      <c r="L69" s="701"/>
      <c r="M69" s="727" t="s">
        <v>183</v>
      </c>
      <c r="N69" s="729"/>
      <c r="O69" s="729"/>
      <c r="P69" s="729"/>
      <c r="Q69" s="729"/>
      <c r="R69" s="44"/>
      <c r="S69" s="48"/>
      <c r="T69" s="489"/>
      <c r="U69" s="489"/>
      <c r="V69" s="489"/>
      <c r="W69" s="489"/>
      <c r="X69" s="489"/>
      <c r="Y69" s="489"/>
    </row>
    <row r="70" spans="1:25" s="503" customFormat="1" ht="11.1" customHeight="1" x14ac:dyDescent="0.25">
      <c r="A70" s="556"/>
      <c r="B70" s="436" t="s">
        <v>148</v>
      </c>
      <c r="C70" s="500" t="s">
        <v>184</v>
      </c>
      <c r="D70" s="736" t="s">
        <v>185</v>
      </c>
      <c r="E70" s="736"/>
      <c r="F70" s="736"/>
      <c r="G70" s="736"/>
      <c r="H70" s="736"/>
      <c r="I70" s="736"/>
      <c r="J70" s="736"/>
      <c r="K70" s="736"/>
      <c r="L70" s="736"/>
      <c r="M70" s="494">
        <v>0</v>
      </c>
      <c r="N70" s="494" t="s">
        <v>186</v>
      </c>
      <c r="O70" s="566" t="s">
        <v>123</v>
      </c>
      <c r="P70" s="501">
        <v>0</v>
      </c>
      <c r="Q70" s="565" t="s">
        <v>129</v>
      </c>
      <c r="R70" s="58">
        <f>M70*P70</f>
        <v>0</v>
      </c>
      <c r="S70" s="40"/>
      <c r="T70" s="502"/>
      <c r="U70" s="502"/>
      <c r="V70" s="502"/>
      <c r="W70" s="502"/>
      <c r="X70" s="502"/>
      <c r="Y70" s="502"/>
    </row>
    <row r="71" spans="1:25" s="503" customFormat="1" ht="11.1" customHeight="1" x14ac:dyDescent="0.25">
      <c r="A71" s="556"/>
      <c r="B71" s="550" t="s">
        <v>157</v>
      </c>
      <c r="C71" s="554" t="s">
        <v>187</v>
      </c>
      <c r="D71" s="735" t="s">
        <v>185</v>
      </c>
      <c r="E71" s="735"/>
      <c r="F71" s="735"/>
      <c r="G71" s="735"/>
      <c r="H71" s="735"/>
      <c r="I71" s="735"/>
      <c r="J71" s="735"/>
      <c r="K71" s="735"/>
      <c r="L71" s="735"/>
      <c r="M71" s="59">
        <v>0</v>
      </c>
      <c r="N71" s="59" t="s">
        <v>188</v>
      </c>
      <c r="O71" s="562" t="s">
        <v>123</v>
      </c>
      <c r="P71" s="504">
        <v>0</v>
      </c>
      <c r="Q71" s="561" t="s">
        <v>129</v>
      </c>
      <c r="R71" s="59">
        <f>M71*P71</f>
        <v>0</v>
      </c>
      <c r="S71" s="40"/>
      <c r="T71" s="502"/>
      <c r="U71" s="502"/>
      <c r="V71" s="502"/>
      <c r="W71" s="502"/>
      <c r="X71" s="502"/>
      <c r="Y71" s="502"/>
    </row>
    <row r="72" spans="1:25" s="468" customFormat="1" ht="11.1" customHeight="1" thickBot="1" x14ac:dyDescent="0.3">
      <c r="A72" s="39"/>
      <c r="B72" s="39"/>
      <c r="C72" s="739"/>
      <c r="D72" s="740"/>
      <c r="E72" s="740"/>
      <c r="F72" s="740"/>
      <c r="G72" s="740"/>
      <c r="H72" s="740"/>
      <c r="I72" s="740"/>
      <c r="J72" s="740"/>
      <c r="K72" s="740"/>
      <c r="L72" s="740"/>
      <c r="M72" s="740"/>
      <c r="N72" s="740"/>
      <c r="O72" s="60"/>
      <c r="P72" s="60"/>
      <c r="Q72" s="47"/>
      <c r="R72" s="61"/>
      <c r="S72" s="44">
        <f>SUM(R70:R71)</f>
        <v>0</v>
      </c>
      <c r="T72" s="489"/>
      <c r="U72" s="489"/>
      <c r="V72" s="489"/>
      <c r="W72" s="489"/>
      <c r="X72" s="489"/>
      <c r="Y72" s="489"/>
    </row>
    <row r="73" spans="1:25" s="438" customFormat="1" ht="11.55" customHeight="1" x14ac:dyDescent="0.25">
      <c r="A73" s="165" t="s">
        <v>112</v>
      </c>
      <c r="B73" s="165"/>
      <c r="C73" s="733" t="s">
        <v>189</v>
      </c>
      <c r="D73" s="734"/>
      <c r="E73" s="734"/>
      <c r="F73" s="734"/>
      <c r="G73" s="734"/>
      <c r="H73" s="734"/>
      <c r="I73" s="734"/>
      <c r="J73" s="734"/>
      <c r="K73" s="734"/>
      <c r="L73" s="734"/>
      <c r="M73" s="734"/>
      <c r="N73" s="734"/>
      <c r="O73" s="734"/>
      <c r="P73" s="734"/>
      <c r="Q73" s="734"/>
      <c r="R73" s="734"/>
      <c r="S73" s="164"/>
      <c r="T73" s="72"/>
      <c r="U73" s="72"/>
      <c r="V73" s="72"/>
      <c r="W73" s="72"/>
      <c r="X73" s="72"/>
      <c r="Y73" s="72"/>
    </row>
    <row r="74" spans="1:25" s="468" customFormat="1" ht="11.1" customHeight="1" x14ac:dyDescent="0.25">
      <c r="A74" s="62"/>
      <c r="B74" s="62"/>
      <c r="C74" s="545"/>
      <c r="D74" s="737" t="s">
        <v>182</v>
      </c>
      <c r="E74" s="737"/>
      <c r="F74" s="737"/>
      <c r="G74" s="737"/>
      <c r="H74" s="737"/>
      <c r="I74" s="737"/>
      <c r="J74" s="737"/>
      <c r="K74" s="738"/>
      <c r="L74" s="686"/>
      <c r="M74" s="727" t="s">
        <v>183</v>
      </c>
      <c r="N74" s="729"/>
      <c r="O74" s="729"/>
      <c r="P74" s="729"/>
      <c r="Q74" s="729"/>
      <c r="R74" s="44"/>
      <c r="S74" s="48"/>
      <c r="T74" s="489"/>
      <c r="U74" s="489"/>
      <c r="V74" s="489"/>
      <c r="W74" s="489"/>
      <c r="X74" s="489"/>
      <c r="Y74" s="489"/>
    </row>
    <row r="75" spans="1:25" s="468" customFormat="1" ht="11.1" customHeight="1" x14ac:dyDescent="0.25">
      <c r="A75" s="39"/>
      <c r="B75" s="63" t="s">
        <v>16</v>
      </c>
      <c r="C75" s="500" t="s">
        <v>190</v>
      </c>
      <c r="D75" s="736" t="s">
        <v>191</v>
      </c>
      <c r="E75" s="705"/>
      <c r="F75" s="705"/>
      <c r="G75" s="705"/>
      <c r="H75" s="705"/>
      <c r="I75" s="705"/>
      <c r="J75" s="705"/>
      <c r="K75" s="705"/>
      <c r="L75" s="705"/>
      <c r="M75" s="494">
        <v>1100</v>
      </c>
      <c r="N75" s="494" t="s">
        <v>192</v>
      </c>
      <c r="O75" s="566" t="s">
        <v>123</v>
      </c>
      <c r="P75" s="501">
        <v>1</v>
      </c>
      <c r="Q75" s="36" t="s">
        <v>129</v>
      </c>
      <c r="R75" s="58">
        <f t="shared" ref="R75:R84" si="0">M75*P75</f>
        <v>1100</v>
      </c>
      <c r="S75" s="48"/>
      <c r="T75" s="489"/>
      <c r="U75" s="489"/>
      <c r="V75" s="489"/>
      <c r="W75" s="489"/>
      <c r="X75" s="489"/>
      <c r="Y75" s="489"/>
    </row>
    <row r="76" spans="1:25" s="468" customFormat="1" ht="11.1" customHeight="1" x14ac:dyDescent="0.25">
      <c r="A76" s="39"/>
      <c r="B76" s="63" t="s">
        <v>17</v>
      </c>
      <c r="C76" s="500" t="s">
        <v>193</v>
      </c>
      <c r="D76" s="736" t="s">
        <v>194</v>
      </c>
      <c r="E76" s="736"/>
      <c r="F76" s="736"/>
      <c r="G76" s="736"/>
      <c r="H76" s="736"/>
      <c r="I76" s="736"/>
      <c r="J76" s="736"/>
      <c r="K76" s="736"/>
      <c r="L76" s="736"/>
      <c r="M76" s="494">
        <v>35</v>
      </c>
      <c r="N76" s="494" t="s">
        <v>195</v>
      </c>
      <c r="O76" s="566" t="s">
        <v>123</v>
      </c>
      <c r="P76" s="501">
        <v>12</v>
      </c>
      <c r="Q76" s="36" t="s">
        <v>129</v>
      </c>
      <c r="R76" s="58">
        <f t="shared" si="0"/>
        <v>420</v>
      </c>
      <c r="S76" s="48"/>
      <c r="T76" s="489"/>
      <c r="U76" s="489"/>
      <c r="V76" s="489"/>
      <c r="W76" s="489"/>
      <c r="X76" s="489"/>
      <c r="Y76" s="489"/>
    </row>
    <row r="77" spans="1:25" s="468" customFormat="1" ht="11.1" customHeight="1" x14ac:dyDescent="0.25">
      <c r="A77" s="39"/>
      <c r="B77" s="63" t="s">
        <v>18</v>
      </c>
      <c r="C77" s="500" t="s">
        <v>196</v>
      </c>
      <c r="D77" s="736" t="s">
        <v>197</v>
      </c>
      <c r="E77" s="705"/>
      <c r="F77" s="705"/>
      <c r="G77" s="705"/>
      <c r="H77" s="705"/>
      <c r="I77" s="705"/>
      <c r="J77" s="705"/>
      <c r="K77" s="705"/>
      <c r="L77" s="705"/>
      <c r="M77" s="494">
        <v>300</v>
      </c>
      <c r="N77" s="494" t="s">
        <v>198</v>
      </c>
      <c r="O77" s="566" t="s">
        <v>123</v>
      </c>
      <c r="P77" s="501">
        <v>1</v>
      </c>
      <c r="Q77" s="36" t="s">
        <v>129</v>
      </c>
      <c r="R77" s="58">
        <f t="shared" si="0"/>
        <v>300</v>
      </c>
      <c r="S77" s="48"/>
      <c r="T77" s="489"/>
      <c r="U77" s="489"/>
      <c r="V77" s="489"/>
      <c r="W77" s="489"/>
      <c r="X77" s="489"/>
      <c r="Y77" s="489"/>
    </row>
    <row r="78" spans="1:25" s="479" customFormat="1" ht="11.1" customHeight="1" x14ac:dyDescent="0.25">
      <c r="A78" s="74"/>
      <c r="B78" s="63" t="s">
        <v>19</v>
      </c>
      <c r="C78" s="500" t="s">
        <v>199</v>
      </c>
      <c r="D78" s="736" t="s">
        <v>200</v>
      </c>
      <c r="E78" s="705"/>
      <c r="F78" s="705"/>
      <c r="G78" s="705"/>
      <c r="H78" s="705"/>
      <c r="I78" s="705"/>
      <c r="J78" s="705"/>
      <c r="K78" s="705"/>
      <c r="L78" s="705"/>
      <c r="M78" s="494">
        <v>183</v>
      </c>
      <c r="N78" s="494" t="s">
        <v>201</v>
      </c>
      <c r="O78" s="566" t="s">
        <v>123</v>
      </c>
      <c r="P78" s="501">
        <v>1</v>
      </c>
      <c r="Q78" s="36" t="s">
        <v>129</v>
      </c>
      <c r="R78" s="58">
        <f t="shared" si="0"/>
        <v>183</v>
      </c>
      <c r="S78" s="41"/>
      <c r="T78" s="505"/>
      <c r="U78" s="505"/>
      <c r="V78" s="505"/>
      <c r="W78" s="505"/>
      <c r="X78" s="505"/>
      <c r="Y78" s="505"/>
    </row>
    <row r="79" spans="1:25" s="479" customFormat="1" ht="11.1" customHeight="1" x14ac:dyDescent="0.25">
      <c r="A79" s="74"/>
      <c r="B79" s="63" t="s">
        <v>20</v>
      </c>
      <c r="C79" s="500" t="s">
        <v>202</v>
      </c>
      <c r="D79" s="736" t="s">
        <v>203</v>
      </c>
      <c r="E79" s="705"/>
      <c r="F79" s="705"/>
      <c r="G79" s="705"/>
      <c r="H79" s="705"/>
      <c r="I79" s="705"/>
      <c r="J79" s="705"/>
      <c r="K79" s="705"/>
      <c r="L79" s="705"/>
      <c r="M79" s="494">
        <v>55</v>
      </c>
      <c r="N79" s="494" t="s">
        <v>204</v>
      </c>
      <c r="O79" s="566" t="s">
        <v>123</v>
      </c>
      <c r="P79" s="501">
        <v>1</v>
      </c>
      <c r="Q79" s="36" t="s">
        <v>129</v>
      </c>
      <c r="R79" s="58">
        <f t="shared" si="0"/>
        <v>55</v>
      </c>
      <c r="S79" s="41"/>
      <c r="T79" s="505"/>
      <c r="U79" s="505"/>
      <c r="V79" s="505"/>
      <c r="W79" s="505"/>
      <c r="X79" s="505"/>
      <c r="Y79" s="505"/>
    </row>
    <row r="80" spans="1:25" s="479" customFormat="1" ht="11.1" customHeight="1" x14ac:dyDescent="0.25">
      <c r="A80" s="74"/>
      <c r="B80" s="63" t="s">
        <v>23</v>
      </c>
      <c r="C80" s="500" t="s">
        <v>184</v>
      </c>
      <c r="D80" s="736" t="s">
        <v>185</v>
      </c>
      <c r="E80" s="736"/>
      <c r="F80" s="736"/>
      <c r="G80" s="736"/>
      <c r="H80" s="736"/>
      <c r="I80" s="736"/>
      <c r="J80" s="736"/>
      <c r="K80" s="736"/>
      <c r="L80" s="736"/>
      <c r="M80" s="494">
        <v>0</v>
      </c>
      <c r="N80" s="494" t="s">
        <v>186</v>
      </c>
      <c r="O80" s="566" t="s">
        <v>123</v>
      </c>
      <c r="P80" s="501">
        <v>0</v>
      </c>
      <c r="Q80" s="36" t="s">
        <v>129</v>
      </c>
      <c r="R80" s="58">
        <f t="shared" si="0"/>
        <v>0</v>
      </c>
      <c r="S80" s="41"/>
      <c r="T80" s="505"/>
      <c r="U80" s="505"/>
      <c r="V80" s="505"/>
      <c r="W80" s="505"/>
      <c r="X80" s="505"/>
      <c r="Y80" s="505"/>
    </row>
    <row r="81" spans="1:25" s="479" customFormat="1" ht="11.1" customHeight="1" x14ac:dyDescent="0.25">
      <c r="A81" s="74"/>
      <c r="B81" s="63" t="s">
        <v>42</v>
      </c>
      <c r="C81" s="500" t="s">
        <v>184</v>
      </c>
      <c r="D81" s="736" t="s">
        <v>185</v>
      </c>
      <c r="E81" s="736"/>
      <c r="F81" s="736"/>
      <c r="G81" s="736"/>
      <c r="H81" s="736"/>
      <c r="I81" s="736"/>
      <c r="J81" s="736"/>
      <c r="K81" s="736"/>
      <c r="L81" s="736"/>
      <c r="M81" s="494">
        <v>0</v>
      </c>
      <c r="N81" s="494" t="s">
        <v>186</v>
      </c>
      <c r="O81" s="566" t="s">
        <v>123</v>
      </c>
      <c r="P81" s="501">
        <v>0</v>
      </c>
      <c r="Q81" s="36" t="s">
        <v>129</v>
      </c>
      <c r="R81" s="58">
        <f t="shared" si="0"/>
        <v>0</v>
      </c>
      <c r="S81" s="41"/>
      <c r="T81" s="505"/>
      <c r="U81" s="505"/>
      <c r="V81" s="505"/>
      <c r="W81" s="505"/>
      <c r="X81" s="505"/>
      <c r="Y81" s="505"/>
    </row>
    <row r="82" spans="1:25" s="479" customFormat="1" ht="11.1" customHeight="1" x14ac:dyDescent="0.25">
      <c r="A82" s="74"/>
      <c r="B82" s="63" t="s">
        <v>50</v>
      </c>
      <c r="C82" s="500" t="s">
        <v>184</v>
      </c>
      <c r="D82" s="736" t="s">
        <v>185</v>
      </c>
      <c r="E82" s="736"/>
      <c r="F82" s="736"/>
      <c r="G82" s="736"/>
      <c r="H82" s="736"/>
      <c r="I82" s="736"/>
      <c r="J82" s="736"/>
      <c r="K82" s="736"/>
      <c r="L82" s="736"/>
      <c r="M82" s="494">
        <v>0</v>
      </c>
      <c r="N82" s="494" t="s">
        <v>186</v>
      </c>
      <c r="O82" s="566" t="s">
        <v>123</v>
      </c>
      <c r="P82" s="501">
        <v>0</v>
      </c>
      <c r="Q82" s="36" t="s">
        <v>129</v>
      </c>
      <c r="R82" s="58">
        <f t="shared" si="0"/>
        <v>0</v>
      </c>
      <c r="S82" s="41"/>
      <c r="T82" s="505"/>
      <c r="U82" s="505"/>
      <c r="V82" s="505"/>
      <c r="W82" s="505"/>
      <c r="X82" s="505"/>
      <c r="Y82" s="505"/>
    </row>
    <row r="83" spans="1:25" s="479" customFormat="1" ht="11.1" customHeight="1" x14ac:dyDescent="0.25">
      <c r="A83" s="74"/>
      <c r="B83" s="64" t="s">
        <v>51</v>
      </c>
      <c r="C83" s="554" t="s">
        <v>187</v>
      </c>
      <c r="D83" s="735" t="s">
        <v>185</v>
      </c>
      <c r="E83" s="735"/>
      <c r="F83" s="735"/>
      <c r="G83" s="735"/>
      <c r="H83" s="735"/>
      <c r="I83" s="735"/>
      <c r="J83" s="735"/>
      <c r="K83" s="735"/>
      <c r="L83" s="735"/>
      <c r="M83" s="59">
        <v>0</v>
      </c>
      <c r="N83" s="506" t="s">
        <v>188</v>
      </c>
      <c r="O83" s="568" t="s">
        <v>123</v>
      </c>
      <c r="P83" s="568">
        <v>0</v>
      </c>
      <c r="Q83" s="70" t="s">
        <v>129</v>
      </c>
      <c r="R83" s="59">
        <f t="shared" si="0"/>
        <v>0</v>
      </c>
      <c r="S83" s="41"/>
      <c r="T83" s="505"/>
      <c r="U83" s="505"/>
      <c r="V83" s="505"/>
      <c r="W83" s="505"/>
      <c r="X83" s="505"/>
      <c r="Y83" s="505"/>
    </row>
    <row r="84" spans="1:25" s="479" customFormat="1" ht="11.1" customHeight="1" x14ac:dyDescent="0.25">
      <c r="A84" s="74"/>
      <c r="B84" s="64" t="s">
        <v>52</v>
      </c>
      <c r="C84" s="554" t="s">
        <v>187</v>
      </c>
      <c r="D84" s="735" t="s">
        <v>185</v>
      </c>
      <c r="E84" s="735"/>
      <c r="F84" s="735"/>
      <c r="G84" s="735"/>
      <c r="H84" s="735"/>
      <c r="I84" s="735"/>
      <c r="J84" s="735"/>
      <c r="K84" s="735"/>
      <c r="L84" s="735"/>
      <c r="M84" s="59">
        <v>0</v>
      </c>
      <c r="N84" s="506" t="s">
        <v>188</v>
      </c>
      <c r="O84" s="568" t="s">
        <v>123</v>
      </c>
      <c r="P84" s="568">
        <v>0</v>
      </c>
      <c r="Q84" s="70" t="s">
        <v>129</v>
      </c>
      <c r="R84" s="59">
        <f t="shared" si="0"/>
        <v>0</v>
      </c>
      <c r="S84" s="41"/>
      <c r="T84" s="505"/>
      <c r="U84" s="505"/>
      <c r="V84" s="505"/>
      <c r="W84" s="505"/>
      <c r="X84" s="505"/>
      <c r="Y84" s="505"/>
    </row>
    <row r="85" spans="1:25" s="468" customFormat="1" ht="11.1" customHeight="1" thickBot="1" x14ac:dyDescent="0.3">
      <c r="A85" s="39"/>
      <c r="B85" s="39"/>
      <c r="C85" s="545"/>
      <c r="D85" s="696"/>
      <c r="E85" s="696"/>
      <c r="F85" s="696"/>
      <c r="G85" s="696"/>
      <c r="H85" s="696"/>
      <c r="I85" s="696"/>
      <c r="J85" s="696"/>
      <c r="K85" s="696"/>
      <c r="L85" s="696"/>
      <c r="M85" s="547"/>
      <c r="N85" s="547"/>
      <c r="O85" s="436"/>
      <c r="P85" s="436"/>
      <c r="Q85" s="46"/>
      <c r="R85" s="48"/>
      <c r="S85" s="67">
        <f>SUM(R75:R84)</f>
        <v>2058</v>
      </c>
      <c r="T85" s="489"/>
      <c r="U85" s="489"/>
      <c r="V85" s="489"/>
      <c r="W85" s="489"/>
      <c r="X85" s="489"/>
      <c r="Y85" s="489"/>
    </row>
    <row r="86" spans="1:25" s="438" customFormat="1" ht="11.55" customHeight="1" x14ac:dyDescent="0.25">
      <c r="A86" s="165" t="s">
        <v>113</v>
      </c>
      <c r="B86" s="165"/>
      <c r="C86" s="733" t="s">
        <v>205</v>
      </c>
      <c r="D86" s="734"/>
      <c r="E86" s="734"/>
      <c r="F86" s="734"/>
      <c r="G86" s="734"/>
      <c r="H86" s="734"/>
      <c r="I86" s="734"/>
      <c r="J86" s="734"/>
      <c r="K86" s="734"/>
      <c r="L86" s="734"/>
      <c r="M86" s="734"/>
      <c r="N86" s="734"/>
      <c r="O86" s="734"/>
      <c r="P86" s="734"/>
      <c r="Q86" s="734"/>
      <c r="R86" s="734"/>
      <c r="S86" s="164"/>
      <c r="T86" s="72"/>
      <c r="U86" s="72"/>
      <c r="V86" s="72"/>
      <c r="W86" s="72"/>
      <c r="X86" s="72"/>
      <c r="Y86" s="72"/>
    </row>
    <row r="87" spans="1:25" s="468" customFormat="1" ht="11.1" customHeight="1" x14ac:dyDescent="0.25">
      <c r="A87" s="57"/>
      <c r="B87" s="57"/>
      <c r="C87" s="545"/>
      <c r="D87" s="727" t="s">
        <v>182</v>
      </c>
      <c r="E87" s="727"/>
      <c r="F87" s="727"/>
      <c r="G87" s="727"/>
      <c r="H87" s="727"/>
      <c r="I87" s="727"/>
      <c r="J87" s="727"/>
      <c r="K87" s="728"/>
      <c r="L87" s="728"/>
      <c r="M87" s="727" t="s">
        <v>183</v>
      </c>
      <c r="N87" s="729"/>
      <c r="O87" s="729"/>
      <c r="P87" s="729"/>
      <c r="Q87" s="729"/>
      <c r="R87" s="44"/>
      <c r="S87" s="48"/>
      <c r="T87" s="489"/>
      <c r="U87" s="489"/>
      <c r="V87" s="489"/>
      <c r="W87" s="489"/>
      <c r="X87" s="489"/>
      <c r="Y87" s="489"/>
    </row>
    <row r="88" spans="1:25" s="503" customFormat="1" ht="11.1" customHeight="1" x14ac:dyDescent="0.25">
      <c r="A88" s="556"/>
      <c r="B88" s="548" t="s">
        <v>127</v>
      </c>
      <c r="C88" s="507" t="s">
        <v>206</v>
      </c>
      <c r="D88" s="724" t="s">
        <v>207</v>
      </c>
      <c r="E88" s="724"/>
      <c r="F88" s="724"/>
      <c r="G88" s="724"/>
      <c r="H88" s="724"/>
      <c r="I88" s="724"/>
      <c r="J88" s="724"/>
      <c r="K88" s="730"/>
      <c r="L88" s="730"/>
      <c r="M88" s="494">
        <v>0</v>
      </c>
      <c r="N88" s="494" t="s">
        <v>186</v>
      </c>
      <c r="O88" s="566" t="s">
        <v>123</v>
      </c>
      <c r="P88" s="501">
        <v>0</v>
      </c>
      <c r="Q88" s="36" t="s">
        <v>129</v>
      </c>
      <c r="R88" s="58">
        <f>M88*P88</f>
        <v>0</v>
      </c>
      <c r="S88" s="40"/>
      <c r="T88" s="502"/>
      <c r="U88" s="502"/>
      <c r="V88" s="502"/>
      <c r="W88" s="502"/>
      <c r="X88" s="502"/>
      <c r="Y88" s="502"/>
    </row>
    <row r="89" spans="1:25" s="503" customFormat="1" ht="11.1" customHeight="1" x14ac:dyDescent="0.25">
      <c r="A89" s="556"/>
      <c r="B89" s="548" t="s">
        <v>131</v>
      </c>
      <c r="C89" s="507" t="s">
        <v>206</v>
      </c>
      <c r="D89" s="724" t="s">
        <v>207</v>
      </c>
      <c r="E89" s="724"/>
      <c r="F89" s="724"/>
      <c r="G89" s="724"/>
      <c r="H89" s="724"/>
      <c r="I89" s="724"/>
      <c r="J89" s="724"/>
      <c r="K89" s="730"/>
      <c r="L89" s="730"/>
      <c r="M89" s="494">
        <v>0</v>
      </c>
      <c r="N89" s="494" t="s">
        <v>186</v>
      </c>
      <c r="O89" s="566" t="s">
        <v>123</v>
      </c>
      <c r="P89" s="501">
        <v>0</v>
      </c>
      <c r="Q89" s="36" t="s">
        <v>129</v>
      </c>
      <c r="R89" s="58">
        <f>M89*P89</f>
        <v>0</v>
      </c>
      <c r="S89" s="40"/>
      <c r="T89" s="502"/>
      <c r="U89" s="502"/>
      <c r="V89" s="502"/>
      <c r="W89" s="502"/>
      <c r="X89" s="502"/>
      <c r="Y89" s="502"/>
    </row>
    <row r="90" spans="1:25" s="503" customFormat="1" ht="11.1" customHeight="1" x14ac:dyDescent="0.25">
      <c r="A90" s="556"/>
      <c r="B90" s="548" t="s">
        <v>134</v>
      </c>
      <c r="C90" s="507" t="s">
        <v>206</v>
      </c>
      <c r="D90" s="724" t="s">
        <v>207</v>
      </c>
      <c r="E90" s="724"/>
      <c r="F90" s="724"/>
      <c r="G90" s="724"/>
      <c r="H90" s="724"/>
      <c r="I90" s="724"/>
      <c r="J90" s="724"/>
      <c r="K90" s="730"/>
      <c r="L90" s="730"/>
      <c r="M90" s="494">
        <v>0</v>
      </c>
      <c r="N90" s="494" t="s">
        <v>186</v>
      </c>
      <c r="O90" s="566" t="s">
        <v>123</v>
      </c>
      <c r="P90" s="501">
        <v>0</v>
      </c>
      <c r="Q90" s="36" t="s">
        <v>129</v>
      </c>
      <c r="R90" s="58">
        <f>M90*P90</f>
        <v>0</v>
      </c>
      <c r="S90" s="40"/>
      <c r="T90" s="502"/>
      <c r="U90" s="502"/>
      <c r="V90" s="502"/>
      <c r="W90" s="502"/>
      <c r="X90" s="502"/>
      <c r="Y90" s="502"/>
    </row>
    <row r="91" spans="1:25" s="503" customFormat="1" ht="11.1" customHeight="1" x14ac:dyDescent="0.25">
      <c r="A91" s="556"/>
      <c r="B91" s="554" t="s">
        <v>137</v>
      </c>
      <c r="C91" s="508" t="s">
        <v>206</v>
      </c>
      <c r="D91" s="726" t="s">
        <v>207</v>
      </c>
      <c r="E91" s="726"/>
      <c r="F91" s="726"/>
      <c r="G91" s="726"/>
      <c r="H91" s="726"/>
      <c r="I91" s="726"/>
      <c r="J91" s="726"/>
      <c r="K91" s="731"/>
      <c r="L91" s="731"/>
      <c r="M91" s="429">
        <v>0</v>
      </c>
      <c r="N91" s="506" t="s">
        <v>208</v>
      </c>
      <c r="O91" s="509" t="s">
        <v>123</v>
      </c>
      <c r="P91" s="498">
        <v>0</v>
      </c>
      <c r="Q91" s="70" t="s">
        <v>129</v>
      </c>
      <c r="R91" s="59">
        <f>M91*P91</f>
        <v>0</v>
      </c>
      <c r="S91" s="40"/>
      <c r="T91" s="502"/>
      <c r="U91" s="502"/>
      <c r="V91" s="502"/>
      <c r="W91" s="502"/>
      <c r="X91" s="502"/>
      <c r="Y91" s="502"/>
    </row>
    <row r="92" spans="1:25" s="503" customFormat="1" ht="11.1" customHeight="1" x14ac:dyDescent="0.25">
      <c r="A92" s="556"/>
      <c r="B92" s="554" t="s">
        <v>140</v>
      </c>
      <c r="C92" s="508" t="s">
        <v>206</v>
      </c>
      <c r="D92" s="726" t="s">
        <v>207</v>
      </c>
      <c r="E92" s="726"/>
      <c r="F92" s="726"/>
      <c r="G92" s="726"/>
      <c r="H92" s="726"/>
      <c r="I92" s="726"/>
      <c r="J92" s="726"/>
      <c r="K92" s="731"/>
      <c r="L92" s="731"/>
      <c r="M92" s="429">
        <v>0</v>
      </c>
      <c r="N92" s="506" t="s">
        <v>208</v>
      </c>
      <c r="O92" s="509" t="s">
        <v>123</v>
      </c>
      <c r="P92" s="498">
        <v>0</v>
      </c>
      <c r="Q92" s="70" t="s">
        <v>129</v>
      </c>
      <c r="R92" s="59">
        <f>M92*P92</f>
        <v>0</v>
      </c>
      <c r="S92" s="40"/>
      <c r="T92" s="502"/>
      <c r="U92" s="502"/>
      <c r="V92" s="502"/>
      <c r="W92" s="502"/>
      <c r="X92" s="502"/>
      <c r="Y92" s="502"/>
    </row>
    <row r="93" spans="1:25" s="468" customFormat="1" ht="11.1" customHeight="1" thickBot="1" x14ac:dyDescent="0.3">
      <c r="A93" s="39"/>
      <c r="B93" s="39"/>
      <c r="C93" s="545"/>
      <c r="D93" s="732"/>
      <c r="E93" s="696"/>
      <c r="F93" s="696"/>
      <c r="G93" s="696"/>
      <c r="H93" s="696"/>
      <c r="I93" s="696"/>
      <c r="J93" s="696"/>
      <c r="K93" s="696"/>
      <c r="L93" s="696"/>
      <c r="M93" s="546"/>
      <c r="N93" s="546"/>
      <c r="O93" s="60"/>
      <c r="P93" s="60"/>
      <c r="Q93" s="47"/>
      <c r="R93" s="61"/>
      <c r="S93" s="44">
        <f>SUM(R88:R92)</f>
        <v>0</v>
      </c>
      <c r="T93" s="489"/>
      <c r="U93" s="489"/>
      <c r="V93" s="489"/>
      <c r="W93" s="489"/>
      <c r="X93" s="489"/>
      <c r="Y93" s="489"/>
    </row>
    <row r="94" spans="1:25" s="438" customFormat="1" ht="11.55" customHeight="1" x14ac:dyDescent="0.25">
      <c r="A94" s="165" t="s">
        <v>114</v>
      </c>
      <c r="B94" s="165"/>
      <c r="C94" s="733" t="s">
        <v>209</v>
      </c>
      <c r="D94" s="734"/>
      <c r="E94" s="734"/>
      <c r="F94" s="734"/>
      <c r="G94" s="734"/>
      <c r="H94" s="734"/>
      <c r="I94" s="734"/>
      <c r="J94" s="734"/>
      <c r="K94" s="734"/>
      <c r="L94" s="734"/>
      <c r="M94" s="734"/>
      <c r="N94" s="734"/>
      <c r="O94" s="734"/>
      <c r="P94" s="734"/>
      <c r="Q94" s="734"/>
      <c r="R94" s="734"/>
      <c r="S94" s="164"/>
      <c r="T94" s="72"/>
      <c r="U94" s="72"/>
      <c r="V94" s="72"/>
      <c r="W94" s="72"/>
      <c r="X94" s="72"/>
      <c r="Y94" s="72"/>
    </row>
    <row r="95" spans="1:25" s="468" customFormat="1" ht="11.1" customHeight="1" x14ac:dyDescent="0.25">
      <c r="A95" s="39"/>
      <c r="B95" s="39"/>
      <c r="C95" s="545"/>
      <c r="D95" s="727" t="s">
        <v>182</v>
      </c>
      <c r="E95" s="727"/>
      <c r="F95" s="727"/>
      <c r="G95" s="727"/>
      <c r="H95" s="727"/>
      <c r="I95" s="727"/>
      <c r="J95" s="727"/>
      <c r="K95" s="728"/>
      <c r="L95" s="728"/>
      <c r="M95" s="727" t="s">
        <v>183</v>
      </c>
      <c r="N95" s="729"/>
      <c r="O95" s="729"/>
      <c r="P95" s="729"/>
      <c r="Q95" s="729"/>
      <c r="R95" s="44"/>
      <c r="S95" s="67"/>
      <c r="T95" s="489"/>
      <c r="U95" s="489"/>
      <c r="V95" s="489"/>
      <c r="W95" s="489"/>
      <c r="X95" s="489"/>
      <c r="Y95" s="489"/>
    </row>
    <row r="96" spans="1:25" s="468" customFormat="1" ht="11.1" customHeight="1" x14ac:dyDescent="0.25">
      <c r="A96" s="39"/>
      <c r="B96" s="63" t="s">
        <v>16</v>
      </c>
      <c r="C96" s="542" t="s">
        <v>210</v>
      </c>
      <c r="D96" s="724" t="s">
        <v>211</v>
      </c>
      <c r="E96" s="724"/>
      <c r="F96" s="724"/>
      <c r="G96" s="724"/>
      <c r="H96" s="724"/>
      <c r="I96" s="724"/>
      <c r="J96" s="724"/>
      <c r="K96" s="730"/>
      <c r="L96" s="730"/>
      <c r="M96" s="494">
        <v>375</v>
      </c>
      <c r="N96" s="494" t="s">
        <v>195</v>
      </c>
      <c r="O96" s="566" t="s">
        <v>123</v>
      </c>
      <c r="P96" s="501">
        <v>12</v>
      </c>
      <c r="Q96" s="36" t="s">
        <v>129</v>
      </c>
      <c r="R96" s="58">
        <f>M96*P96</f>
        <v>4500</v>
      </c>
      <c r="S96" s="67"/>
      <c r="T96" s="489"/>
      <c r="U96" s="489"/>
      <c r="V96" s="489"/>
      <c r="W96" s="489"/>
      <c r="X96" s="489"/>
      <c r="Y96" s="489"/>
    </row>
    <row r="97" spans="1:25" s="468" customFormat="1" ht="11.1" customHeight="1" x14ac:dyDescent="0.25">
      <c r="A97" s="39"/>
      <c r="B97" s="63" t="s">
        <v>17</v>
      </c>
      <c r="C97" s="542" t="s">
        <v>212</v>
      </c>
      <c r="D97" s="724" t="s">
        <v>213</v>
      </c>
      <c r="E97" s="725"/>
      <c r="F97" s="725"/>
      <c r="G97" s="725"/>
      <c r="H97" s="725"/>
      <c r="I97" s="725"/>
      <c r="J97" s="725"/>
      <c r="K97" s="725"/>
      <c r="L97" s="725"/>
      <c r="M97" s="494">
        <v>55</v>
      </c>
      <c r="N97" s="494" t="s">
        <v>195</v>
      </c>
      <c r="O97" s="566" t="s">
        <v>123</v>
      </c>
      <c r="P97" s="501">
        <v>12</v>
      </c>
      <c r="Q97" s="36" t="s">
        <v>129</v>
      </c>
      <c r="R97" s="58">
        <f>M97*P97</f>
        <v>660</v>
      </c>
      <c r="S97" s="67"/>
      <c r="T97" s="489"/>
      <c r="U97" s="489"/>
      <c r="V97" s="489"/>
      <c r="W97" s="489"/>
      <c r="X97" s="489"/>
      <c r="Y97" s="489"/>
    </row>
    <row r="98" spans="1:25" s="468" customFormat="1" ht="11.1" customHeight="1" x14ac:dyDescent="0.25">
      <c r="A98" s="39"/>
      <c r="B98" s="63" t="s">
        <v>18</v>
      </c>
      <c r="C98" s="542" t="s">
        <v>214</v>
      </c>
      <c r="D98" s="724" t="s">
        <v>215</v>
      </c>
      <c r="E98" s="724"/>
      <c r="F98" s="724"/>
      <c r="G98" s="724"/>
      <c r="H98" s="724"/>
      <c r="I98" s="724"/>
      <c r="J98" s="724"/>
      <c r="K98" s="730"/>
      <c r="L98" s="730"/>
      <c r="M98" s="494">
        <v>50</v>
      </c>
      <c r="N98" s="494" t="s">
        <v>195</v>
      </c>
      <c r="O98" s="566" t="s">
        <v>123</v>
      </c>
      <c r="P98" s="501">
        <v>12</v>
      </c>
      <c r="Q98" s="36" t="s">
        <v>129</v>
      </c>
      <c r="R98" s="58">
        <f t="shared" ref="R98:R103" si="1">M98*P98</f>
        <v>600</v>
      </c>
      <c r="S98" s="67"/>
      <c r="T98" s="489"/>
      <c r="U98" s="489"/>
      <c r="V98" s="489"/>
      <c r="W98" s="489"/>
      <c r="X98" s="489"/>
      <c r="Y98" s="489"/>
    </row>
    <row r="99" spans="1:25" s="468" customFormat="1" ht="11.1" customHeight="1" x14ac:dyDescent="0.25">
      <c r="A99" s="57"/>
      <c r="B99" s="63" t="s">
        <v>19</v>
      </c>
      <c r="C99" s="542" t="s">
        <v>216</v>
      </c>
      <c r="D99" s="724" t="s">
        <v>217</v>
      </c>
      <c r="E99" s="725"/>
      <c r="F99" s="725"/>
      <c r="G99" s="725"/>
      <c r="H99" s="725"/>
      <c r="I99" s="725"/>
      <c r="J99" s="725"/>
      <c r="K99" s="725"/>
      <c r="L99" s="725"/>
      <c r="M99" s="494">
        <v>26</v>
      </c>
      <c r="N99" s="494" t="s">
        <v>218</v>
      </c>
      <c r="O99" s="566" t="s">
        <v>123</v>
      </c>
      <c r="P99" s="501">
        <v>5</v>
      </c>
      <c r="Q99" s="36" t="s">
        <v>129</v>
      </c>
      <c r="R99" s="58">
        <f>M99*P99</f>
        <v>130</v>
      </c>
      <c r="S99" s="67"/>
      <c r="T99" s="489"/>
      <c r="U99" s="489"/>
      <c r="V99" s="489"/>
      <c r="W99" s="489"/>
      <c r="X99" s="489"/>
      <c r="Y99" s="489"/>
    </row>
    <row r="100" spans="1:25" s="468" customFormat="1" ht="11.1" customHeight="1" x14ac:dyDescent="0.25">
      <c r="A100" s="57"/>
      <c r="B100" s="63" t="s">
        <v>20</v>
      </c>
      <c r="C100" s="542" t="s">
        <v>219</v>
      </c>
      <c r="D100" s="724" t="s">
        <v>220</v>
      </c>
      <c r="E100" s="725"/>
      <c r="F100" s="725"/>
      <c r="G100" s="725"/>
      <c r="H100" s="725"/>
      <c r="I100" s="725"/>
      <c r="J100" s="725"/>
      <c r="K100" s="725"/>
      <c r="L100" s="725"/>
      <c r="M100" s="494">
        <v>94.8</v>
      </c>
      <c r="N100" s="494" t="s">
        <v>195</v>
      </c>
      <c r="O100" s="566" t="s">
        <v>123</v>
      </c>
      <c r="P100" s="501">
        <v>12</v>
      </c>
      <c r="Q100" s="36" t="s">
        <v>129</v>
      </c>
      <c r="R100" s="58">
        <f t="shared" si="1"/>
        <v>1137.5999999999999</v>
      </c>
      <c r="S100" s="67"/>
      <c r="T100" s="489"/>
      <c r="U100" s="489"/>
      <c r="V100" s="489"/>
      <c r="W100" s="489"/>
      <c r="X100" s="489"/>
      <c r="Y100" s="489"/>
    </row>
    <row r="101" spans="1:25" s="468" customFormat="1" ht="11.1" customHeight="1" x14ac:dyDescent="0.25">
      <c r="A101" s="57"/>
      <c r="B101" s="63" t="s">
        <v>23</v>
      </c>
      <c r="C101" s="542" t="s">
        <v>221</v>
      </c>
      <c r="D101" s="724" t="s">
        <v>222</v>
      </c>
      <c r="E101" s="725"/>
      <c r="F101" s="725"/>
      <c r="G101" s="725"/>
      <c r="H101" s="725"/>
      <c r="I101" s="725"/>
      <c r="J101" s="725"/>
      <c r="K101" s="725"/>
      <c r="L101" s="725"/>
      <c r="M101" s="494">
        <v>20</v>
      </c>
      <c r="N101" s="494" t="s">
        <v>195</v>
      </c>
      <c r="O101" s="566" t="s">
        <v>123</v>
      </c>
      <c r="P101" s="501">
        <v>12</v>
      </c>
      <c r="Q101" s="36" t="s">
        <v>129</v>
      </c>
      <c r="R101" s="58">
        <f t="shared" si="1"/>
        <v>240</v>
      </c>
      <c r="S101" s="67"/>
      <c r="T101" s="489"/>
      <c r="U101" s="489"/>
      <c r="V101" s="489"/>
      <c r="W101" s="489"/>
      <c r="X101" s="489"/>
      <c r="Y101" s="489"/>
    </row>
    <row r="102" spans="1:25" s="479" customFormat="1" ht="11.1" customHeight="1" x14ac:dyDescent="0.25">
      <c r="A102" s="74"/>
      <c r="B102" s="63" t="s">
        <v>42</v>
      </c>
      <c r="C102" s="542" t="s">
        <v>223</v>
      </c>
      <c r="D102" s="724" t="s">
        <v>224</v>
      </c>
      <c r="E102" s="725"/>
      <c r="F102" s="725"/>
      <c r="G102" s="725"/>
      <c r="H102" s="725"/>
      <c r="I102" s="725"/>
      <c r="J102" s="725"/>
      <c r="K102" s="725"/>
      <c r="L102" s="725"/>
      <c r="M102" s="510">
        <v>125</v>
      </c>
      <c r="N102" s="511" t="s">
        <v>198</v>
      </c>
      <c r="O102" s="512" t="s">
        <v>123</v>
      </c>
      <c r="P102" s="512">
        <v>1</v>
      </c>
      <c r="Q102" s="36" t="s">
        <v>129</v>
      </c>
      <c r="R102" s="58">
        <f t="shared" si="1"/>
        <v>125</v>
      </c>
      <c r="S102" s="76"/>
      <c r="T102" s="505"/>
      <c r="U102" s="505"/>
      <c r="V102" s="505"/>
      <c r="W102" s="505"/>
      <c r="X102" s="505"/>
      <c r="Y102" s="505"/>
    </row>
    <row r="103" spans="1:25" s="468" customFormat="1" ht="11.1" customHeight="1" x14ac:dyDescent="0.25">
      <c r="A103" s="57"/>
      <c r="B103" s="63" t="s">
        <v>50</v>
      </c>
      <c r="C103" s="542" t="s">
        <v>225</v>
      </c>
      <c r="D103" s="724" t="s">
        <v>226</v>
      </c>
      <c r="E103" s="725"/>
      <c r="F103" s="725"/>
      <c r="G103" s="725"/>
      <c r="H103" s="725"/>
      <c r="I103" s="725"/>
      <c r="J103" s="725"/>
      <c r="K103" s="725"/>
      <c r="L103" s="725"/>
      <c r="M103" s="494">
        <v>0.5</v>
      </c>
      <c r="N103" s="494" t="s">
        <v>227</v>
      </c>
      <c r="O103" s="566" t="s">
        <v>123</v>
      </c>
      <c r="P103" s="501">
        <v>2500</v>
      </c>
      <c r="Q103" s="36" t="s">
        <v>129</v>
      </c>
      <c r="R103" s="58">
        <f t="shared" si="1"/>
        <v>1250</v>
      </c>
      <c r="S103" s="67"/>
      <c r="T103" s="489"/>
      <c r="U103" s="489"/>
      <c r="V103" s="489"/>
      <c r="W103" s="489"/>
      <c r="X103" s="489"/>
      <c r="Y103" s="489"/>
    </row>
    <row r="104" spans="1:25" s="468" customFormat="1" ht="11.1" customHeight="1" x14ac:dyDescent="0.25">
      <c r="A104" s="57"/>
      <c r="B104" s="63" t="s">
        <v>51</v>
      </c>
      <c r="C104" s="542" t="s">
        <v>228</v>
      </c>
      <c r="D104" s="724" t="s">
        <v>229</v>
      </c>
      <c r="E104" s="725"/>
      <c r="F104" s="725"/>
      <c r="G104" s="725"/>
      <c r="H104" s="725"/>
      <c r="I104" s="725"/>
      <c r="J104" s="725"/>
      <c r="K104" s="725"/>
      <c r="L104" s="725"/>
      <c r="M104" s="510">
        <v>250</v>
      </c>
      <c r="N104" s="511" t="s">
        <v>204</v>
      </c>
      <c r="O104" s="512" t="s">
        <v>123</v>
      </c>
      <c r="P104" s="512">
        <v>1</v>
      </c>
      <c r="Q104" s="36" t="s">
        <v>129</v>
      </c>
      <c r="R104" s="58">
        <f>M104*P104</f>
        <v>250</v>
      </c>
      <c r="S104" s="67"/>
      <c r="T104" s="489"/>
      <c r="U104" s="489"/>
      <c r="V104" s="489"/>
      <c r="W104" s="489"/>
      <c r="X104" s="489"/>
      <c r="Y104" s="489"/>
    </row>
    <row r="105" spans="1:25" s="479" customFormat="1" ht="11.1" customHeight="1" x14ac:dyDescent="0.25">
      <c r="A105" s="74"/>
      <c r="B105" s="64" t="s">
        <v>52</v>
      </c>
      <c r="C105" s="550" t="s">
        <v>230</v>
      </c>
      <c r="D105" s="726" t="s">
        <v>231</v>
      </c>
      <c r="E105" s="725"/>
      <c r="F105" s="725"/>
      <c r="G105" s="725"/>
      <c r="H105" s="725"/>
      <c r="I105" s="725"/>
      <c r="J105" s="725"/>
      <c r="K105" s="725"/>
      <c r="L105" s="725"/>
      <c r="M105" s="429">
        <v>0</v>
      </c>
      <c r="N105" s="513" t="s">
        <v>188</v>
      </c>
      <c r="O105" s="509" t="s">
        <v>123</v>
      </c>
      <c r="P105" s="509">
        <v>0</v>
      </c>
      <c r="Q105" s="65" t="s">
        <v>129</v>
      </c>
      <c r="R105" s="66">
        <f>M105*P105</f>
        <v>0</v>
      </c>
      <c r="S105" s="76"/>
      <c r="T105" s="505"/>
      <c r="U105" s="505"/>
      <c r="V105" s="505"/>
      <c r="W105" s="505"/>
      <c r="X105" s="505"/>
      <c r="Y105" s="505"/>
    </row>
    <row r="106" spans="1:25" s="479" customFormat="1" ht="11.1" customHeight="1" x14ac:dyDescent="0.25">
      <c r="A106" s="74"/>
      <c r="B106" s="548" t="s">
        <v>232</v>
      </c>
      <c r="C106" s="514"/>
      <c r="D106" s="686"/>
      <c r="E106" s="705"/>
      <c r="F106" s="705"/>
      <c r="G106" s="705"/>
      <c r="H106" s="705"/>
      <c r="I106" s="705"/>
      <c r="J106" s="705"/>
      <c r="K106" s="705"/>
      <c r="L106" s="705"/>
      <c r="M106" s="69"/>
      <c r="N106" s="515"/>
      <c r="O106" s="553"/>
      <c r="P106" s="553"/>
      <c r="Q106" s="36"/>
      <c r="R106" s="58"/>
      <c r="S106" s="76"/>
      <c r="T106" s="505"/>
      <c r="U106" s="505"/>
      <c r="V106" s="505"/>
      <c r="W106" s="505"/>
      <c r="X106" s="505"/>
      <c r="Y106" s="505"/>
    </row>
    <row r="107" spans="1:25" s="479" customFormat="1" ht="11.1" customHeight="1" x14ac:dyDescent="0.25">
      <c r="A107" s="74"/>
      <c r="B107" s="548" t="s">
        <v>127</v>
      </c>
      <c r="C107" s="706" t="str">
        <f>$C$31</f>
        <v xml:space="preserve">Alaska Tribal Conference on Environmental Management </v>
      </c>
      <c r="D107" s="694"/>
      <c r="E107" s="694"/>
      <c r="F107" s="694"/>
      <c r="G107" s="694"/>
      <c r="H107" s="694"/>
      <c r="I107" s="694"/>
      <c r="J107" s="694"/>
      <c r="K107" s="694"/>
      <c r="L107" s="694"/>
      <c r="M107" s="494">
        <v>450</v>
      </c>
      <c r="N107" s="515" t="s">
        <v>233</v>
      </c>
      <c r="O107" s="566" t="s">
        <v>123</v>
      </c>
      <c r="P107" s="501">
        <v>1</v>
      </c>
      <c r="Q107" s="36" t="s">
        <v>129</v>
      </c>
      <c r="R107" s="58">
        <f t="shared" ref="R107:R112" si="2">M107*P107</f>
        <v>450</v>
      </c>
      <c r="S107" s="76"/>
      <c r="T107" s="505"/>
      <c r="U107" s="505"/>
      <c r="V107" s="505"/>
      <c r="W107" s="505"/>
      <c r="X107" s="505"/>
      <c r="Y107" s="505"/>
    </row>
    <row r="108" spans="1:25" s="479" customFormat="1" ht="11.1" customHeight="1" x14ac:dyDescent="0.25">
      <c r="A108" s="74"/>
      <c r="B108" s="548" t="s">
        <v>131</v>
      </c>
      <c r="C108" s="706" t="str">
        <f>$C$37</f>
        <v>Alaska Forum on the Environment</v>
      </c>
      <c r="D108" s="694"/>
      <c r="E108" s="694"/>
      <c r="F108" s="694"/>
      <c r="G108" s="694"/>
      <c r="H108" s="694"/>
      <c r="I108" s="694"/>
      <c r="J108" s="694"/>
      <c r="K108" s="694"/>
      <c r="L108" s="694"/>
      <c r="M108" s="494">
        <v>525</v>
      </c>
      <c r="N108" s="515" t="s">
        <v>233</v>
      </c>
      <c r="O108" s="566" t="s">
        <v>123</v>
      </c>
      <c r="P108" s="501">
        <v>1</v>
      </c>
      <c r="Q108" s="36" t="s">
        <v>129</v>
      </c>
      <c r="R108" s="58">
        <f t="shared" si="2"/>
        <v>525</v>
      </c>
      <c r="S108" s="76"/>
      <c r="T108" s="505"/>
      <c r="U108" s="505"/>
      <c r="V108" s="505"/>
      <c r="W108" s="505"/>
      <c r="X108" s="505"/>
      <c r="Y108" s="505"/>
    </row>
    <row r="109" spans="1:25" s="479" customFormat="1" ht="11.1" customHeight="1" x14ac:dyDescent="0.25">
      <c r="A109" s="74"/>
      <c r="B109" s="548" t="s">
        <v>134</v>
      </c>
      <c r="C109" s="706" t="str">
        <f>$C$49</f>
        <v>Training or Conference Title</v>
      </c>
      <c r="D109" s="694"/>
      <c r="E109" s="694"/>
      <c r="F109" s="694"/>
      <c r="G109" s="694"/>
      <c r="H109" s="694"/>
      <c r="I109" s="694"/>
      <c r="J109" s="694"/>
      <c r="K109" s="694"/>
      <c r="L109" s="694"/>
      <c r="M109" s="494">
        <v>0</v>
      </c>
      <c r="N109" s="515" t="s">
        <v>233</v>
      </c>
      <c r="O109" s="566" t="s">
        <v>123</v>
      </c>
      <c r="P109" s="501">
        <v>0</v>
      </c>
      <c r="Q109" s="36" t="s">
        <v>129</v>
      </c>
      <c r="R109" s="58">
        <f t="shared" si="2"/>
        <v>0</v>
      </c>
      <c r="S109" s="76"/>
      <c r="T109" s="505"/>
      <c r="U109" s="505"/>
      <c r="V109" s="505"/>
      <c r="W109" s="505"/>
      <c r="X109" s="505"/>
      <c r="Y109" s="505"/>
    </row>
    <row r="110" spans="1:25" s="479" customFormat="1" ht="11.1" customHeight="1" x14ac:dyDescent="0.25">
      <c r="A110" s="74"/>
      <c r="B110" s="548" t="s">
        <v>137</v>
      </c>
      <c r="C110" s="706" t="str">
        <f>$C$49</f>
        <v>Training or Conference Title</v>
      </c>
      <c r="D110" s="694"/>
      <c r="E110" s="694"/>
      <c r="F110" s="694"/>
      <c r="G110" s="694"/>
      <c r="H110" s="694"/>
      <c r="I110" s="694"/>
      <c r="J110" s="694"/>
      <c r="K110" s="694"/>
      <c r="L110" s="694"/>
      <c r="M110" s="494">
        <v>0</v>
      </c>
      <c r="N110" s="515" t="s">
        <v>233</v>
      </c>
      <c r="O110" s="566" t="s">
        <v>123</v>
      </c>
      <c r="P110" s="501">
        <v>0</v>
      </c>
      <c r="Q110" s="36" t="s">
        <v>129</v>
      </c>
      <c r="R110" s="58">
        <f t="shared" si="2"/>
        <v>0</v>
      </c>
      <c r="S110" s="76"/>
      <c r="T110" s="505"/>
      <c r="U110" s="505"/>
      <c r="V110" s="505"/>
      <c r="W110" s="505"/>
      <c r="X110" s="505"/>
      <c r="Y110" s="505"/>
    </row>
    <row r="111" spans="1:25" s="479" customFormat="1" ht="11.1" customHeight="1" x14ac:dyDescent="0.25">
      <c r="A111" s="74"/>
      <c r="B111" s="554" t="s">
        <v>140</v>
      </c>
      <c r="C111" s="693" t="str">
        <f>$C$55</f>
        <v>Training or Conference Title</v>
      </c>
      <c r="D111" s="694"/>
      <c r="E111" s="694"/>
      <c r="F111" s="694"/>
      <c r="G111" s="694"/>
      <c r="H111" s="694"/>
      <c r="I111" s="694"/>
      <c r="J111" s="694"/>
      <c r="K111" s="694"/>
      <c r="L111" s="694"/>
      <c r="M111" s="429">
        <v>0</v>
      </c>
      <c r="N111" s="513" t="s">
        <v>233</v>
      </c>
      <c r="O111" s="509" t="s">
        <v>123</v>
      </c>
      <c r="P111" s="509">
        <v>0</v>
      </c>
      <c r="Q111" s="65" t="s">
        <v>129</v>
      </c>
      <c r="R111" s="66">
        <f t="shared" si="2"/>
        <v>0</v>
      </c>
      <c r="S111" s="76"/>
      <c r="T111" s="505"/>
      <c r="U111" s="505"/>
      <c r="V111" s="505"/>
      <c r="W111" s="505"/>
      <c r="X111" s="505"/>
      <c r="Y111" s="505"/>
    </row>
    <row r="112" spans="1:25" s="479" customFormat="1" ht="11.1" customHeight="1" x14ac:dyDescent="0.25">
      <c r="A112" s="74"/>
      <c r="B112" s="554" t="s">
        <v>141</v>
      </c>
      <c r="C112" s="693" t="str">
        <f>$C$61</f>
        <v>Training or Conference Title</v>
      </c>
      <c r="D112" s="694"/>
      <c r="E112" s="694"/>
      <c r="F112" s="694"/>
      <c r="G112" s="694"/>
      <c r="H112" s="694"/>
      <c r="I112" s="694"/>
      <c r="J112" s="694"/>
      <c r="K112" s="694"/>
      <c r="L112" s="694"/>
      <c r="M112" s="429">
        <v>0</v>
      </c>
      <c r="N112" s="513" t="s">
        <v>233</v>
      </c>
      <c r="O112" s="509" t="s">
        <v>123</v>
      </c>
      <c r="P112" s="509">
        <v>0</v>
      </c>
      <c r="Q112" s="65" t="s">
        <v>129</v>
      </c>
      <c r="R112" s="66">
        <f t="shared" si="2"/>
        <v>0</v>
      </c>
      <c r="S112" s="76"/>
      <c r="T112" s="505"/>
      <c r="U112" s="505"/>
      <c r="V112" s="505"/>
      <c r="W112" s="505"/>
      <c r="X112" s="505"/>
      <c r="Y112" s="505"/>
    </row>
    <row r="113" spans="1:25" s="468" customFormat="1" ht="11.1" customHeight="1" thickBot="1" x14ac:dyDescent="0.3">
      <c r="A113" s="39"/>
      <c r="B113" s="39"/>
      <c r="C113" s="545"/>
      <c r="D113" s="695"/>
      <c r="E113" s="696"/>
      <c r="F113" s="696"/>
      <c r="G113" s="696"/>
      <c r="H113" s="696"/>
      <c r="I113" s="696"/>
      <c r="J113" s="696"/>
      <c r="K113" s="696"/>
      <c r="L113" s="696"/>
      <c r="M113" s="547"/>
      <c r="N113" s="547"/>
      <c r="O113" s="60"/>
      <c r="P113" s="60"/>
      <c r="Q113" s="46"/>
      <c r="R113" s="67"/>
      <c r="S113" s="44">
        <f>SUM(R96:R112)</f>
        <v>9867.6</v>
      </c>
      <c r="T113" s="489"/>
      <c r="U113" s="489"/>
      <c r="V113" s="489"/>
      <c r="W113" s="489"/>
      <c r="X113" s="489"/>
      <c r="Y113" s="489"/>
    </row>
    <row r="114" spans="1:25" s="438" customFormat="1" ht="11.55" customHeight="1" x14ac:dyDescent="0.25">
      <c r="A114" s="166" t="s">
        <v>115</v>
      </c>
      <c r="B114" s="166"/>
      <c r="C114" s="697" t="s">
        <v>234</v>
      </c>
      <c r="D114" s="698"/>
      <c r="E114" s="698"/>
      <c r="F114" s="698"/>
      <c r="G114" s="698"/>
      <c r="H114" s="698"/>
      <c r="I114" s="698"/>
      <c r="J114" s="698"/>
      <c r="K114" s="698"/>
      <c r="L114" s="698"/>
      <c r="M114" s="698"/>
      <c r="N114" s="698"/>
      <c r="O114" s="698"/>
      <c r="P114" s="698"/>
      <c r="Q114" s="698"/>
      <c r="R114" s="699"/>
      <c r="S114" s="167"/>
      <c r="T114" s="72"/>
      <c r="U114" s="72"/>
      <c r="V114" s="72"/>
      <c r="W114" s="72"/>
      <c r="X114" s="72"/>
      <c r="Y114" s="72"/>
    </row>
    <row r="115" spans="1:25" s="468" customFormat="1" ht="11.1" customHeight="1" x14ac:dyDescent="0.25">
      <c r="A115" s="68"/>
      <c r="B115" s="436" t="s">
        <v>148</v>
      </c>
      <c r="C115" s="46" t="s">
        <v>235</v>
      </c>
      <c r="D115" s="564" t="s">
        <v>123</v>
      </c>
      <c r="E115" s="700" t="s">
        <v>236</v>
      </c>
      <c r="F115" s="701"/>
      <c r="G115" s="701"/>
      <c r="H115" s="701"/>
      <c r="I115" s="701"/>
      <c r="J115" s="701"/>
      <c r="K115" s="701"/>
      <c r="L115" s="701"/>
      <c r="M115" s="702"/>
      <c r="N115" s="702"/>
      <c r="O115" s="702"/>
      <c r="P115" s="702"/>
      <c r="Q115" s="564" t="s">
        <v>129</v>
      </c>
      <c r="R115" s="39"/>
      <c r="S115" s="48"/>
      <c r="T115" s="489"/>
      <c r="U115" s="489"/>
      <c r="V115" s="489"/>
      <c r="W115" s="489"/>
      <c r="X115" s="489"/>
      <c r="Y115" s="489"/>
    </row>
    <row r="116" spans="1:25" s="468" customFormat="1" ht="11.1" customHeight="1" x14ac:dyDescent="0.25">
      <c r="A116" s="72"/>
      <c r="B116" s="436"/>
      <c r="C116" s="516">
        <v>0.29899999999999999</v>
      </c>
      <c r="D116" s="58"/>
      <c r="E116" s="703">
        <f>SUM(S17:S113)</f>
        <v>96228</v>
      </c>
      <c r="F116" s="702">
        <f>SUM(U12:U113)</f>
        <v>0</v>
      </c>
      <c r="G116" s="702">
        <f>SUM(V12:V113)</f>
        <v>0</v>
      </c>
      <c r="H116" s="702">
        <f>SUM(W12:W113)</f>
        <v>0</v>
      </c>
      <c r="I116" s="702">
        <f>SUM(X12:X113)</f>
        <v>0</v>
      </c>
      <c r="J116" s="702"/>
      <c r="K116" s="703" t="s">
        <v>237</v>
      </c>
      <c r="L116" s="704"/>
      <c r="M116" s="566">
        <f>S72+S93</f>
        <v>0</v>
      </c>
      <c r="N116" s="564" t="s">
        <v>129</v>
      </c>
      <c r="O116" s="704">
        <f>E116-M116</f>
        <v>96228</v>
      </c>
      <c r="P116" s="702">
        <f>F116-M116</f>
        <v>0</v>
      </c>
      <c r="Q116" s="36" t="s">
        <v>129</v>
      </c>
      <c r="R116" s="69">
        <f>O116*C116</f>
        <v>28772.171999999999</v>
      </c>
      <c r="S116" s="38"/>
      <c r="T116" s="489"/>
      <c r="U116" s="489"/>
      <c r="V116" s="489"/>
      <c r="W116" s="489"/>
      <c r="X116" s="489"/>
      <c r="Y116" s="489"/>
    </row>
    <row r="117" spans="1:25" s="468" customFormat="1" ht="11.1" customHeight="1" x14ac:dyDescent="0.25">
      <c r="A117" s="68"/>
      <c r="B117" s="550" t="s">
        <v>157</v>
      </c>
      <c r="C117" s="568" t="s">
        <v>238</v>
      </c>
      <c r="D117" s="560" t="s">
        <v>239</v>
      </c>
      <c r="E117" s="711" t="s">
        <v>240</v>
      </c>
      <c r="F117" s="712"/>
      <c r="G117" s="712"/>
      <c r="H117" s="712"/>
      <c r="I117" s="712"/>
      <c r="J117" s="712"/>
      <c r="K117" s="712"/>
      <c r="L117" s="712"/>
      <c r="M117" s="713"/>
      <c r="N117" s="713"/>
      <c r="O117" s="713"/>
      <c r="P117" s="713"/>
      <c r="Q117" s="70" t="s">
        <v>129</v>
      </c>
      <c r="R117" s="40"/>
      <c r="S117" s="48"/>
      <c r="T117" s="489"/>
      <c r="U117" s="489"/>
      <c r="V117" s="489"/>
      <c r="W117" s="489"/>
      <c r="X117" s="489"/>
      <c r="Y117" s="489"/>
    </row>
    <row r="118" spans="1:25" s="468" customFormat="1" ht="11.1" customHeight="1" x14ac:dyDescent="0.25">
      <c r="A118" s="72"/>
      <c r="B118" s="550"/>
      <c r="C118" s="517">
        <v>0</v>
      </c>
      <c r="D118" s="70"/>
      <c r="E118" s="714"/>
      <c r="F118" s="713"/>
      <c r="G118" s="713"/>
      <c r="H118" s="713"/>
      <c r="I118" s="713"/>
      <c r="J118" s="713"/>
      <c r="K118" s="715"/>
      <c r="L118" s="716"/>
      <c r="M118" s="562">
        <f>S72+S93</f>
        <v>0</v>
      </c>
      <c r="N118" s="563"/>
      <c r="O118" s="715"/>
      <c r="P118" s="713"/>
      <c r="Q118" s="70" t="s">
        <v>129</v>
      </c>
      <c r="R118" s="71">
        <f>M118*C118</f>
        <v>0</v>
      </c>
      <c r="S118" s="38"/>
      <c r="T118" s="489"/>
      <c r="U118" s="489"/>
      <c r="V118" s="489"/>
      <c r="W118" s="489"/>
      <c r="X118" s="489"/>
      <c r="Y118" s="489"/>
    </row>
    <row r="119" spans="1:25" s="468" customFormat="1" ht="11.1" customHeight="1" thickBot="1" x14ac:dyDescent="0.3">
      <c r="A119" s="72"/>
      <c r="B119" s="72"/>
      <c r="C119" s="73"/>
      <c r="D119" s="569"/>
      <c r="E119" s="717" t="s">
        <v>241</v>
      </c>
      <c r="F119" s="696"/>
      <c r="G119" s="696"/>
      <c r="H119" s="696"/>
      <c r="I119" s="696"/>
      <c r="J119" s="696"/>
      <c r="K119" s="696"/>
      <c r="L119" s="696"/>
      <c r="M119" s="696"/>
      <c r="N119" s="696"/>
      <c r="O119" s="696"/>
      <c r="P119" s="696"/>
      <c r="Q119" s="547"/>
      <c r="R119" s="38"/>
      <c r="S119" s="77">
        <f>SUM(R116:R118)</f>
        <v>28772.171999999999</v>
      </c>
      <c r="T119" s="489"/>
      <c r="U119" s="489"/>
      <c r="V119" s="489"/>
      <c r="W119" s="489"/>
      <c r="X119" s="489"/>
      <c r="Y119" s="489"/>
    </row>
    <row r="120" spans="1:25" s="438" customFormat="1" ht="17.55" customHeight="1" x14ac:dyDescent="0.25">
      <c r="A120" s="165" t="s">
        <v>8</v>
      </c>
      <c r="B120" s="718" t="s">
        <v>242</v>
      </c>
      <c r="C120" s="719"/>
      <c r="D120" s="518">
        <v>125000</v>
      </c>
      <c r="E120" s="720" t="s">
        <v>237</v>
      </c>
      <c r="F120" s="721"/>
      <c r="G120" s="721"/>
      <c r="H120" s="721"/>
      <c r="I120" s="721"/>
      <c r="J120" s="721"/>
      <c r="K120" s="721"/>
      <c r="L120" s="721"/>
      <c r="M120" s="722" t="s">
        <v>243</v>
      </c>
      <c r="N120" s="723"/>
      <c r="O120" s="723"/>
      <c r="P120" s="723"/>
      <c r="Q120" s="723"/>
      <c r="R120" s="723"/>
      <c r="S120" s="570">
        <f>SUM(S17:S119)</f>
        <v>125000.17199999999</v>
      </c>
      <c r="T120" s="72"/>
      <c r="U120" s="72"/>
      <c r="V120" s="72"/>
      <c r="W120" s="72"/>
      <c r="X120" s="72"/>
      <c r="Y120" s="72"/>
    </row>
    <row r="121" spans="1:25" s="468" customFormat="1" ht="14.1" customHeight="1" thickBot="1" x14ac:dyDescent="0.3">
      <c r="A121" s="57"/>
      <c r="B121" s="57"/>
      <c r="C121" s="545"/>
      <c r="D121" s="39"/>
      <c r="E121" s="687" t="s">
        <v>129</v>
      </c>
      <c r="F121" s="688"/>
      <c r="G121" s="689"/>
      <c r="H121" s="689"/>
      <c r="I121" s="689"/>
      <c r="J121" s="689"/>
      <c r="K121" s="689"/>
      <c r="L121" s="689"/>
      <c r="M121" s="690" t="s">
        <v>244</v>
      </c>
      <c r="N121" s="691"/>
      <c r="O121" s="691"/>
      <c r="P121" s="691"/>
      <c r="Q121" s="691"/>
      <c r="R121" s="691"/>
      <c r="S121" s="78">
        <f>D120-S120</f>
        <v>-0.17199999999138527</v>
      </c>
      <c r="T121" s="489"/>
      <c r="U121" s="489"/>
      <c r="V121" s="489"/>
      <c r="W121" s="489"/>
      <c r="X121" s="489"/>
      <c r="Y121" s="489"/>
    </row>
    <row r="122" spans="1:25" s="522" customFormat="1" ht="16.5" customHeight="1" x14ac:dyDescent="0.25">
      <c r="A122" s="519"/>
      <c r="B122" s="692"/>
      <c r="C122" s="692"/>
      <c r="D122" s="692"/>
      <c r="E122" s="692"/>
      <c r="F122" s="692"/>
      <c r="G122" s="692"/>
      <c r="H122" s="692"/>
      <c r="I122" s="692"/>
      <c r="J122" s="692"/>
      <c r="K122" s="692"/>
      <c r="L122" s="692"/>
      <c r="M122" s="692"/>
      <c r="N122" s="692"/>
      <c r="O122" s="692"/>
      <c r="P122" s="692"/>
      <c r="Q122" s="692"/>
      <c r="R122" s="692"/>
      <c r="S122" s="520"/>
      <c r="T122" s="521"/>
      <c r="U122" s="521"/>
      <c r="V122" s="521"/>
      <c r="W122" s="521"/>
      <c r="X122" s="521"/>
    </row>
    <row r="123" spans="1:25" s="522" customFormat="1" ht="11.1" customHeight="1" x14ac:dyDescent="0.25">
      <c r="A123" s="707"/>
      <c r="B123" s="709"/>
      <c r="C123" s="709"/>
      <c r="D123" s="709"/>
      <c r="E123" s="709"/>
      <c r="F123" s="709"/>
      <c r="G123" s="709"/>
      <c r="H123" s="709"/>
      <c r="I123" s="709"/>
      <c r="J123" s="709"/>
      <c r="K123" s="709"/>
      <c r="L123" s="709"/>
      <c r="M123" s="709"/>
      <c r="N123" s="709"/>
      <c r="O123" s="709"/>
      <c r="P123" s="709"/>
      <c r="Q123" s="709"/>
      <c r="R123" s="709"/>
      <c r="S123" s="710"/>
      <c r="T123" s="521"/>
      <c r="U123" s="521"/>
      <c r="V123" s="521"/>
      <c r="W123" s="521"/>
      <c r="X123" s="521"/>
    </row>
    <row r="124" spans="1:25" s="522" customFormat="1" ht="11.1" customHeight="1" x14ac:dyDescent="0.25">
      <c r="A124" s="705"/>
      <c r="B124" s="709"/>
      <c r="C124" s="709"/>
      <c r="D124" s="709"/>
      <c r="E124" s="709"/>
      <c r="F124" s="709"/>
      <c r="G124" s="709"/>
      <c r="H124" s="709"/>
      <c r="I124" s="709"/>
      <c r="J124" s="709"/>
      <c r="K124" s="709"/>
      <c r="L124" s="709"/>
      <c r="M124" s="709"/>
      <c r="N124" s="709"/>
      <c r="O124" s="709"/>
      <c r="P124" s="709"/>
      <c r="Q124" s="709"/>
      <c r="R124" s="709"/>
      <c r="S124" s="705"/>
      <c r="T124" s="521"/>
      <c r="U124" s="521"/>
      <c r="V124" s="521"/>
      <c r="W124" s="521"/>
      <c r="X124" s="521"/>
    </row>
    <row r="125" spans="1:25" s="522" customFormat="1" ht="11.1" customHeight="1" x14ac:dyDescent="0.25">
      <c r="A125" s="705"/>
      <c r="B125" s="709"/>
      <c r="C125" s="709"/>
      <c r="D125" s="709"/>
      <c r="E125" s="709"/>
      <c r="F125" s="709"/>
      <c r="G125" s="709"/>
      <c r="H125" s="709"/>
      <c r="I125" s="709"/>
      <c r="J125" s="709"/>
      <c r="K125" s="709"/>
      <c r="L125" s="709"/>
      <c r="M125" s="709"/>
      <c r="N125" s="709"/>
      <c r="O125" s="709"/>
      <c r="P125" s="709"/>
      <c r="Q125" s="709"/>
      <c r="R125" s="709"/>
      <c r="S125" s="705"/>
      <c r="T125" s="521"/>
      <c r="U125" s="521"/>
      <c r="V125" s="521"/>
      <c r="W125" s="521"/>
      <c r="X125" s="521"/>
    </row>
    <row r="126" spans="1:25" s="522" customFormat="1" ht="11.1" customHeight="1" x14ac:dyDescent="0.25">
      <c r="A126" s="705"/>
      <c r="B126" s="709"/>
      <c r="C126" s="709"/>
      <c r="D126" s="709"/>
      <c r="E126" s="709"/>
      <c r="F126" s="709"/>
      <c r="G126" s="709"/>
      <c r="H126" s="709"/>
      <c r="I126" s="709"/>
      <c r="J126" s="709"/>
      <c r="K126" s="709"/>
      <c r="L126" s="709"/>
      <c r="M126" s="709"/>
      <c r="N126" s="709"/>
      <c r="O126" s="709"/>
      <c r="P126" s="709"/>
      <c r="Q126" s="709"/>
      <c r="R126" s="709"/>
      <c r="S126" s="705"/>
      <c r="T126" s="521"/>
      <c r="U126" s="521"/>
      <c r="V126" s="521"/>
      <c r="W126" s="521"/>
      <c r="X126" s="521"/>
    </row>
    <row r="127" spans="1:25" s="522" customFormat="1" ht="11.1" customHeight="1" x14ac:dyDescent="0.25">
      <c r="A127" s="708"/>
      <c r="B127" s="709"/>
      <c r="C127" s="709"/>
      <c r="D127" s="709"/>
      <c r="E127" s="709"/>
      <c r="F127" s="709"/>
      <c r="G127" s="709"/>
      <c r="H127" s="709"/>
      <c r="I127" s="709"/>
      <c r="J127" s="709"/>
      <c r="K127" s="709"/>
      <c r="L127" s="709"/>
      <c r="M127" s="709"/>
      <c r="N127" s="709"/>
      <c r="O127" s="709"/>
      <c r="P127" s="709"/>
      <c r="Q127" s="709"/>
      <c r="R127" s="709"/>
      <c r="S127" s="708"/>
      <c r="T127" s="521"/>
      <c r="U127" s="521"/>
      <c r="V127" s="521"/>
      <c r="W127" s="521"/>
      <c r="X127" s="521"/>
    </row>
    <row r="128" spans="1:25" s="522" customFormat="1" ht="14.55" customHeight="1" x14ac:dyDescent="0.25">
      <c r="A128" s="523"/>
      <c r="B128" s="681"/>
      <c r="C128" s="682"/>
      <c r="D128" s="682"/>
      <c r="E128" s="682"/>
      <c r="F128" s="682"/>
      <c r="G128" s="682"/>
      <c r="H128" s="682"/>
      <c r="I128" s="682"/>
      <c r="J128" s="682"/>
      <c r="K128" s="683"/>
      <c r="L128" s="681"/>
      <c r="M128" s="682"/>
      <c r="N128" s="682"/>
      <c r="O128" s="682"/>
      <c r="P128" s="682"/>
      <c r="Q128" s="682"/>
      <c r="R128" s="682"/>
      <c r="S128" s="524"/>
      <c r="T128" s="521"/>
      <c r="U128" s="521"/>
      <c r="V128" s="521"/>
      <c r="W128" s="521"/>
      <c r="X128" s="521"/>
    </row>
    <row r="129" spans="1:25" s="522" customFormat="1" ht="12.6" customHeight="1" thickBot="1" x14ac:dyDescent="0.3">
      <c r="A129" s="525"/>
      <c r="B129" s="684"/>
      <c r="C129" s="684"/>
      <c r="D129" s="684"/>
      <c r="E129" s="684"/>
      <c r="F129" s="684"/>
      <c r="G129" s="684"/>
      <c r="H129" s="684"/>
      <c r="I129" s="684"/>
      <c r="J129" s="684"/>
      <c r="K129" s="684"/>
      <c r="L129" s="684"/>
      <c r="M129" s="684"/>
      <c r="N129" s="684"/>
      <c r="O129" s="684"/>
      <c r="P129" s="684"/>
      <c r="Q129" s="684"/>
      <c r="R129" s="684"/>
      <c r="S129" s="526"/>
      <c r="T129" s="521"/>
      <c r="U129" s="521"/>
      <c r="V129" s="521"/>
      <c r="W129" s="521"/>
      <c r="X129" s="521"/>
    </row>
    <row r="130" spans="1:25" s="529" customFormat="1" ht="10.8" customHeight="1" x14ac:dyDescent="0.25">
      <c r="A130" s="567"/>
      <c r="B130" s="685"/>
      <c r="C130" s="686"/>
      <c r="D130" s="686"/>
      <c r="E130" s="686"/>
      <c r="F130" s="686"/>
      <c r="G130" s="686"/>
      <c r="H130" s="686"/>
      <c r="I130" s="686"/>
      <c r="J130" s="686"/>
      <c r="K130" s="686"/>
      <c r="L130" s="686"/>
      <c r="M130" s="686"/>
      <c r="N130" s="686"/>
      <c r="O130" s="686"/>
      <c r="P130" s="686"/>
      <c r="Q130" s="686"/>
      <c r="R130" s="686"/>
      <c r="S130" s="527"/>
      <c r="T130" s="528"/>
      <c r="U130" s="528"/>
      <c r="V130" s="528"/>
      <c r="W130" s="528"/>
      <c r="X130" s="528"/>
      <c r="Y130" s="528"/>
    </row>
    <row r="131" spans="1:25" ht="10.8" customHeight="1" x14ac:dyDescent="0.3">
      <c r="B131" s="679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  <c r="O131" s="680"/>
      <c r="P131" s="680"/>
      <c r="Q131" s="680"/>
      <c r="R131" s="680"/>
    </row>
    <row r="132" spans="1:25" ht="10.8" customHeight="1" x14ac:dyDescent="0.3">
      <c r="B132" s="679"/>
      <c r="C132" s="680"/>
      <c r="D132" s="680"/>
      <c r="E132" s="680"/>
      <c r="F132" s="680"/>
      <c r="G132" s="680"/>
      <c r="H132" s="680"/>
      <c r="I132" s="680"/>
      <c r="J132" s="680"/>
      <c r="K132" s="680"/>
      <c r="L132" s="680"/>
      <c r="M132" s="680"/>
      <c r="N132" s="680"/>
      <c r="O132" s="680"/>
      <c r="P132" s="680"/>
      <c r="Q132" s="680"/>
      <c r="R132" s="680"/>
    </row>
    <row r="133" spans="1:25" ht="10.8" customHeight="1" x14ac:dyDescent="0.3">
      <c r="B133" s="679"/>
      <c r="C133" s="680"/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  <c r="O133" s="680"/>
      <c r="P133" s="680"/>
      <c r="Q133" s="680"/>
      <c r="R133" s="680"/>
    </row>
  </sheetData>
  <mergeCells count="176">
    <mergeCell ref="B1:R1"/>
    <mergeCell ref="B2:G2"/>
    <mergeCell ref="H2:I2"/>
    <mergeCell ref="J2:L2"/>
    <mergeCell ref="M2:R2"/>
    <mergeCell ref="B3:D3"/>
    <mergeCell ref="E3:J3"/>
    <mergeCell ref="K3:L3"/>
    <mergeCell ref="M3:R3"/>
    <mergeCell ref="C10:J10"/>
    <mergeCell ref="C11:J11"/>
    <mergeCell ref="C12:J12"/>
    <mergeCell ref="C13:J13"/>
    <mergeCell ref="C14:J14"/>
    <mergeCell ref="C15:J15"/>
    <mergeCell ref="C4:R4"/>
    <mergeCell ref="C5:J5"/>
    <mergeCell ref="C6:J6"/>
    <mergeCell ref="C7:J7"/>
    <mergeCell ref="C8:J8"/>
    <mergeCell ref="C9:J9"/>
    <mergeCell ref="C20:D20"/>
    <mergeCell ref="K20:L20"/>
    <mergeCell ref="C21:D21"/>
    <mergeCell ref="K21:L21"/>
    <mergeCell ref="C22:D22"/>
    <mergeCell ref="K22:L22"/>
    <mergeCell ref="C16:J16"/>
    <mergeCell ref="C17:J17"/>
    <mergeCell ref="C18:R18"/>
    <mergeCell ref="C19:D19"/>
    <mergeCell ref="E19:J19"/>
    <mergeCell ref="K19:L19"/>
    <mergeCell ref="M19:O19"/>
    <mergeCell ref="C26:D26"/>
    <mergeCell ref="K26:L26"/>
    <mergeCell ref="C27:D27"/>
    <mergeCell ref="K27:L27"/>
    <mergeCell ref="E28:J28"/>
    <mergeCell ref="K28:L28"/>
    <mergeCell ref="C23:D23"/>
    <mergeCell ref="K23:L23"/>
    <mergeCell ref="C24:D24"/>
    <mergeCell ref="K24:L24"/>
    <mergeCell ref="C25:D25"/>
    <mergeCell ref="K25:L25"/>
    <mergeCell ref="C32:D32"/>
    <mergeCell ref="K32:R32"/>
    <mergeCell ref="C33:D33"/>
    <mergeCell ref="C34:J34"/>
    <mergeCell ref="C35:J35"/>
    <mergeCell ref="C36:J36"/>
    <mergeCell ref="C29:R29"/>
    <mergeCell ref="C30:D30"/>
    <mergeCell ref="E30:J30"/>
    <mergeCell ref="K30:P30"/>
    <mergeCell ref="C31:J31"/>
    <mergeCell ref="K31:R31"/>
    <mergeCell ref="C41:J41"/>
    <mergeCell ref="C42:J42"/>
    <mergeCell ref="C43:J43"/>
    <mergeCell ref="K43:R43"/>
    <mergeCell ref="C44:D44"/>
    <mergeCell ref="K44:R44"/>
    <mergeCell ref="C37:J37"/>
    <mergeCell ref="K37:R37"/>
    <mergeCell ref="C38:D38"/>
    <mergeCell ref="K38:R38"/>
    <mergeCell ref="C39:D39"/>
    <mergeCell ref="C40:J40"/>
    <mergeCell ref="C50:D50"/>
    <mergeCell ref="K50:R50"/>
    <mergeCell ref="C51:D51"/>
    <mergeCell ref="C52:J52"/>
    <mergeCell ref="C53:J53"/>
    <mergeCell ref="C54:J54"/>
    <mergeCell ref="C45:D45"/>
    <mergeCell ref="C46:J46"/>
    <mergeCell ref="C47:J47"/>
    <mergeCell ref="C48:J48"/>
    <mergeCell ref="C49:J49"/>
    <mergeCell ref="K49:R49"/>
    <mergeCell ref="C59:J59"/>
    <mergeCell ref="C60:J60"/>
    <mergeCell ref="C61:J61"/>
    <mergeCell ref="K61:R61"/>
    <mergeCell ref="C62:D62"/>
    <mergeCell ref="K62:R62"/>
    <mergeCell ref="C55:J55"/>
    <mergeCell ref="K55:R55"/>
    <mergeCell ref="C56:D56"/>
    <mergeCell ref="K56:R56"/>
    <mergeCell ref="C57:D57"/>
    <mergeCell ref="C58:J58"/>
    <mergeCell ref="C68:R68"/>
    <mergeCell ref="D69:L69"/>
    <mergeCell ref="M69:Q69"/>
    <mergeCell ref="D70:L70"/>
    <mergeCell ref="D71:L71"/>
    <mergeCell ref="C72:N72"/>
    <mergeCell ref="C63:D63"/>
    <mergeCell ref="C64:J64"/>
    <mergeCell ref="C65:J65"/>
    <mergeCell ref="C66:J66"/>
    <mergeCell ref="C67:J67"/>
    <mergeCell ref="K67:R67"/>
    <mergeCell ref="D78:L78"/>
    <mergeCell ref="D79:L79"/>
    <mergeCell ref="D80:L80"/>
    <mergeCell ref="D81:L81"/>
    <mergeCell ref="D82:L82"/>
    <mergeCell ref="D83:L83"/>
    <mergeCell ref="C73:R73"/>
    <mergeCell ref="D74:L74"/>
    <mergeCell ref="M74:Q74"/>
    <mergeCell ref="D75:L75"/>
    <mergeCell ref="D76:L76"/>
    <mergeCell ref="D77:L77"/>
    <mergeCell ref="D89:L89"/>
    <mergeCell ref="D90:L90"/>
    <mergeCell ref="D91:L91"/>
    <mergeCell ref="D92:L92"/>
    <mergeCell ref="D93:L93"/>
    <mergeCell ref="C94:R94"/>
    <mergeCell ref="D84:L84"/>
    <mergeCell ref="D85:L85"/>
    <mergeCell ref="C86:R86"/>
    <mergeCell ref="D87:L87"/>
    <mergeCell ref="M87:Q87"/>
    <mergeCell ref="D88:L88"/>
    <mergeCell ref="D100:L100"/>
    <mergeCell ref="D101:L101"/>
    <mergeCell ref="D102:L102"/>
    <mergeCell ref="D103:L103"/>
    <mergeCell ref="D104:L104"/>
    <mergeCell ref="D105:L105"/>
    <mergeCell ref="D95:L95"/>
    <mergeCell ref="M95:Q95"/>
    <mergeCell ref="D96:L96"/>
    <mergeCell ref="D97:L97"/>
    <mergeCell ref="D98:L98"/>
    <mergeCell ref="D99:L99"/>
    <mergeCell ref="A123:A127"/>
    <mergeCell ref="B123:R127"/>
    <mergeCell ref="S123:S127"/>
    <mergeCell ref="E117:P117"/>
    <mergeCell ref="E118:J118"/>
    <mergeCell ref="K118:L118"/>
    <mergeCell ref="O118:P118"/>
    <mergeCell ref="E119:P119"/>
    <mergeCell ref="B120:C120"/>
    <mergeCell ref="E120:L120"/>
    <mergeCell ref="M120:R120"/>
    <mergeCell ref="C112:L112"/>
    <mergeCell ref="D113:L113"/>
    <mergeCell ref="C114:R114"/>
    <mergeCell ref="E115:P115"/>
    <mergeCell ref="E116:J116"/>
    <mergeCell ref="K116:L116"/>
    <mergeCell ref="O116:P116"/>
    <mergeCell ref="D106:L106"/>
    <mergeCell ref="C107:L107"/>
    <mergeCell ref="C108:L108"/>
    <mergeCell ref="C109:L109"/>
    <mergeCell ref="C110:L110"/>
    <mergeCell ref="C111:L111"/>
    <mergeCell ref="B133:R133"/>
    <mergeCell ref="B128:K128"/>
    <mergeCell ref="L128:R128"/>
    <mergeCell ref="B129:R129"/>
    <mergeCell ref="B130:R130"/>
    <mergeCell ref="B131:R131"/>
    <mergeCell ref="B132:R132"/>
    <mergeCell ref="E121:L121"/>
    <mergeCell ref="M121:R121"/>
    <mergeCell ref="B122:R122"/>
  </mergeCells>
  <printOptions horizontalCentered="1"/>
  <pageMargins left="0.5" right="0.5" top="0.5" bottom="0.5" header="0" footer="0"/>
  <pageSetup fitToWidth="0" fitToHeight="0" orientation="portrait" r:id="rId1"/>
  <headerFooter>
    <oddHeader xml:space="preserve">&amp;C &amp;RAttachment B 
</oddHeader>
    <oddFooter xml:space="preserve">&amp;C </oddFooter>
  </headerFooter>
  <ignoredErrors>
    <ignoredError sqref="B75:B84 B96:B105" numberStoredAsText="1"/>
    <ignoredError sqref="A12:A16 A2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EDA6200AE084DB56FCAC01B9009B7" ma:contentTypeVersion="18" ma:contentTypeDescription="Create a new document." ma:contentTypeScope="" ma:versionID="d1fbf866e982b532c3a79d5c8bff1911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e80c5199-85e1-44fe-bcaf-8a7b131c33c6" xmlns:ns6="ae833f32-a77c-47f9-8656-b15d5336c422" targetNamespace="http://schemas.microsoft.com/office/2006/metadata/properties" ma:root="true" ma:fieldsID="c26c1f2cbf4345d7ebc4e13c2de0dfcc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e80c5199-85e1-44fe-bcaf-8a7b131c33c6"/>
    <xsd:import namespace="ae833f32-a77c-47f9-8656-b15d5336c422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AutoTags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38998c3b-63ce-49e4-b51a-07592042a722}" ma:internalName="TaxCatchAllLabel" ma:readOnly="true" ma:showField="CatchAllDataLabel" ma:web="ae833f32-a77c-47f9-8656-b15d5336c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38998c3b-63ce-49e4-b51a-07592042a722}" ma:internalName="TaxCatchAll" ma:showField="CatchAllData" ma:web="ae833f32-a77c-47f9-8656-b15d5336c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c5199-85e1-44fe-bcaf-8a7b131c3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33f32-a77c-47f9-8656-b15d5336c422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 xmlns="4ffa91fb-a0ff-4ac5-b2db-65c790d184a4">Shared</Record>
    <Language xmlns="http://schemas.microsoft.com/sharepoint/v3">English</Language>
    <Document_x0020_Creation_x0020_Date xmlns="4ffa91fb-a0ff-4ac5-b2db-65c790d184a4">2020-05-01T14:25:19+00:00</Document_x0020_Creation_x0020_Date>
    <_Source xmlns="http://schemas.microsoft.com/sharepoint/v3/fields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ights xmlns="4ffa91fb-a0ff-4ac5-b2db-65c790d184a4" xsi:nil="true"/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TaxCatchAll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lcf76f155ced4ddcb4097134ff3c332f xmlns="e80c5199-85e1-44fe-bcaf-8a7b131c33c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FE13B8-4A7B-4EC3-9AD1-53EA31D56A2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D27F189-7CC3-4D77-B438-7D994AA25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A7CA3-15B9-4351-97A7-F5A4CC692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e80c5199-85e1-44fe-bcaf-8a7b131c33c6"/>
    <ds:schemaRef ds:uri="ae833f32-a77c-47f9-8656-b15d5336c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10CFBE-68C6-4292-94B1-5162A3D64C2B}">
  <ds:schemaRefs>
    <ds:schemaRef ds:uri="http://purl.org/dc/terms/"/>
    <ds:schemaRef ds:uri="http://schemas.microsoft.com/sharepoint/v3/fields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ae833f32-a77c-47f9-8656-b15d5336c422"/>
    <ds:schemaRef ds:uri="http://www.w3.org/XML/1998/namespace"/>
    <ds:schemaRef ds:uri="http://schemas.microsoft.com/sharepoint.v3"/>
    <ds:schemaRef ds:uri="http://schemas.microsoft.com/office/2006/documentManagement/types"/>
    <ds:schemaRef ds:uri="e80c5199-85e1-44fe-bcaf-8a7b131c33c6"/>
    <ds:schemaRef ds:uri="4ffa91fb-a0ff-4ac5-b2db-65c790d184a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424A-x</vt:lpstr>
      <vt:lpstr>FY21 Expenses Template</vt:lpstr>
      <vt:lpstr>Example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B: Budget Example</dc:title>
  <dc:subject>Sample budget template for EPA Region 10 Clean Air Act Tribal Program funding.</dc:subject>
  <dc:creator/>
  <cp:keywords/>
  <dc:description/>
  <cp:lastModifiedBy/>
  <cp:revision/>
  <dcterms:created xsi:type="dcterms:W3CDTF">2019-12-09T16:19:11Z</dcterms:created>
  <dcterms:modified xsi:type="dcterms:W3CDTF">2025-12-09T19:49:10Z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0x010100F7CEDA6200AE084DB56FCAC01B9009B7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3f09c3df709400db2417a7161762d62">
    <vt:lpwstr/>
  </property>
  <property fmtid="{D5CDD505-2E9C-101B-9397-08002B2CF9AE}" pid="6" name="EPA_x0020_Subject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  <property fmtid="{D5CDD505-2E9C-101B-9397-08002B2CF9AE}" pid="9" name="Document_x0020_Type">
    <vt:lpwstr/>
  </property>
</Properties>
</file>