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ocspp_Work/wpc/TSCA Scoping Next 20 HPS Review/Chlorinated Solvents/1,2-Dichloroethane (priority 1)/Final RE/QC/"/>
    </mc:Choice>
  </mc:AlternateContent>
  <xr:revisionPtr revIDLastSave="37" documentId="8_{B67D59E7-1007-4572-B62C-89D4F3BA7210}" xr6:coauthVersionLast="47" xr6:coauthVersionMax="47" xr10:uidLastSave="{6BB50630-946C-423B-935C-27972CAD7888}"/>
  <bookViews>
    <workbookView xWindow="-120" yWindow="-120" windowWidth="29040" windowHeight="15720" xr2:uid="{21771F41-BD76-4D64-9862-1F8FA492C4F5}"/>
  </bookViews>
  <sheets>
    <sheet name="Cover Page" sheetId="2" r:id="rId1"/>
    <sheet name="Study Calc" sheetId="1" r:id="rId2"/>
  </sheets>
  <externalReferences>
    <externalReference r:id="rId3"/>
    <externalReference r:id="rId4"/>
    <externalReference r:id="rId5"/>
    <externalReference r:id="rId6"/>
  </externalReferences>
  <definedNames>
    <definedName name="_2017NEI_Nonpoint_TSCA_Chem_List">#REF!</definedName>
    <definedName name="_2017NEI_tsca_chemicals_wSCCdetail_Query">#REF!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8</definedName>
    <definedName name="_AtRisk_SimSetting_MultipleCPUMode" hidden="1">1</definedName>
    <definedName name="_AtRisk_SimSetting_MultipleCPUModeV8" hidden="1">1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T">[1]Constants!$C$12</definedName>
    <definedName name="AT_50th_non_cancer">[2]Constants!$C$11</definedName>
    <definedName name="AT_50th_non_cancer_DC">[2]Constants!$C$25</definedName>
    <definedName name="AT_95th_non_cancer">[2]Constants!$C$10</definedName>
    <definedName name="AT_95th_non_cancer_DC">[2]Constants!$C$24</definedName>
    <definedName name="AT_AC">[2]Constants!$C$4</definedName>
    <definedName name="AT_AC_DC">[2]Constants!$C$17</definedName>
    <definedName name="AT_ADC_high">[1]Constants!$C$18</definedName>
    <definedName name="AT_ADC_mid">[1]Constants!$C$17</definedName>
    <definedName name="AT_cancer">[2]Constants!$C$12</definedName>
    <definedName name="AT_cancer_DC">[2]Constants!$C$26</definedName>
    <definedName name="AT_LADC">[1]Constants!$C$19</definedName>
    <definedName name="AWD">[2]Constants!$C$6</definedName>
    <definedName name="AWD_DC_50th">[2]Constants!$C$20</definedName>
    <definedName name="AWD_DC_95th">[2]Constants!$C$19</definedName>
    <definedName name="CASRN">'[3]Table 1_Scoping'!#REF!</definedName>
    <definedName name="ED">[1]Constants!$C$11</definedName>
    <definedName name="ED_AC">[2]Constants!$C$3</definedName>
    <definedName name="ED_AC_DC">[2]Constants!$C$16</definedName>
    <definedName name="ED_chronic">[2]Constants!$C$5</definedName>
    <definedName name="ED_chronic_DC">[2]Constants!$C$18</definedName>
    <definedName name="EF">[1]Constants!$C$13</definedName>
    <definedName name="EG">'[4]For Figure'!$A$4:$A$69</definedName>
    <definedName name="Pal_Workbook_GUID" hidden="1">"SK39RLEDQA2L46YW8H5SUKN3"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what">#REF!</definedName>
    <definedName name="WY_50th">[2]Constants!$C$8</definedName>
    <definedName name="WY_50th_DC">[2]Constants!$C$22</definedName>
    <definedName name="WY_95th">[2]Constants!$C$7</definedName>
    <definedName name="WY_95th_DC">[2]Constants!$C$21</definedName>
    <definedName name="WY_high">[1]Constants!$C$15</definedName>
    <definedName name="WY_mid">[1]Constants!$C$14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L4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5" i="1"/>
  <c r="K5" i="1" s="1"/>
  <c r="L5" i="1" s="1"/>
  <c r="I5" i="1" l="1"/>
  <c r="I6" i="1"/>
  <c r="I7" i="1"/>
  <c r="I8" i="1"/>
  <c r="I9" i="1"/>
  <c r="I10" i="1"/>
  <c r="I4" i="1"/>
  <c r="F5" i="1"/>
  <c r="F7" i="1"/>
  <c r="F8" i="1"/>
  <c r="F9" i="1"/>
  <c r="F10" i="1"/>
  <c r="F6" i="1"/>
  <c r="F4" i="1"/>
</calcChain>
</file>

<file path=xl/sharedStrings.xml><?xml version="1.0" encoding="utf-8"?>
<sst xmlns="http://schemas.openxmlformats.org/spreadsheetml/2006/main" count="29" uniqueCount="28">
  <si>
    <t>CASRN 107-06-2</t>
  </si>
  <si>
    <t>1,2-Dichloroethane (12 DCA) OECD 428 Dermal Absorption Study Results Final Report</t>
  </si>
  <si>
    <t>% Dermal Absorption Results and Upper Confidence Levels (UCL)</t>
  </si>
  <si>
    <t>1,2-DCA Sample</t>
  </si>
  <si>
    <t>Low</t>
  </si>
  <si>
    <t>High</t>
  </si>
  <si>
    <t>Mean</t>
  </si>
  <si>
    <t>SD</t>
  </si>
  <si>
    <t>% CV</t>
  </si>
  <si>
    <t>N</t>
  </si>
  <si>
    <t>Mass Balance Fraction</t>
  </si>
  <si>
    <t>Mass Balance Corrected Mean</t>
  </si>
  <si>
    <t>Excel T Test Confidence Interval</t>
  </si>
  <si>
    <t>Excel T Test 95% UCL</t>
  </si>
  <si>
    <t>Mass Balance Corrected Excel T Test 95% UCL</t>
  </si>
  <si>
    <t>1% in IPM</t>
  </si>
  <si>
    <t>ND</t>
  </si>
  <si>
    <t>10% in IPM</t>
  </si>
  <si>
    <t>50% in IPM</t>
  </si>
  <si>
    <t>1% in 112 TCA</t>
  </si>
  <si>
    <t>10% in 112 TCA</t>
  </si>
  <si>
    <t>50% in 112 TCA</t>
  </si>
  <si>
    <t>Neat, 100% 12 DCA</t>
  </si>
  <si>
    <t>The Excel T Test 95% UCL is based on the Excel T Test confidence interval function with results slightly higher than the Excel Norm 95% UCL method</t>
  </si>
  <si>
    <t>Excel T Test 95% UCL = Mean + Excel T Test Confidence Interval</t>
  </si>
  <si>
    <r>
      <t>T</t>
    </r>
    <r>
      <rPr>
        <b/>
        <sz val="11"/>
        <color rgb="FFFF0000"/>
        <rFont val="Calibri"/>
        <family val="2"/>
        <scheme val="minor"/>
      </rPr>
      <t>he Excel Inputs: Alpha is 0.05, SD is standard deviation, N is number of measurements</t>
    </r>
  </si>
  <si>
    <t>Mass Balance Corrected = Value/Mass Balance Fraction</t>
  </si>
  <si>
    <r>
      <rPr>
        <b/>
        <i/>
        <sz val="16"/>
        <color rgb="FF000000"/>
        <rFont val="Times New Roman"/>
        <family val="1"/>
      </rPr>
      <t>in vitro</t>
    </r>
    <r>
      <rPr>
        <b/>
        <sz val="16"/>
        <color rgb="FF000000"/>
        <rFont val="Times New Roman"/>
        <family val="1"/>
      </rPr>
      <t xml:space="preserve"> Dermal Absorption Study Calculation for 1,2-Dichloroethane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</si>
</sst>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165" fontId="1" fillId="2" borderId="0" xfId="0" applyNumberFormat="1" applyFont="1" applyFill="1"/>
    <xf numFmtId="164" fontId="1" fillId="0" borderId="0" xfId="0" applyNumberFormat="1" applyFont="1"/>
    <xf numFmtId="164" fontId="1" fillId="2" borderId="0" xfId="0" applyNumberFormat="1" applyFont="1" applyFill="1"/>
    <xf numFmtId="164" fontId="5" fillId="2" borderId="0" xfId="0" applyNumberFormat="1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2619375</xdr:colOff>
      <xdr:row>4</xdr:row>
      <xdr:rowOff>38100</xdr:rowOff>
    </xdr:from>
    <xdr:to>
      <xdr:col>0</xdr:col>
      <xdr:colOff>4244975</xdr:colOff>
      <xdr:row>8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877CF4-5757-4531-B4DE-C518CA7F5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6" b="25731"/>
        <a:stretch/>
      </xdr:blipFill>
      <xdr:spPr bwMode="auto">
        <a:xfrm>
          <a:off x="2619375" y="2019300"/>
          <a:ext cx="1625600" cy="828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32</xdr:row>
      <xdr:rowOff>2395</xdr:rowOff>
    </xdr:from>
    <xdr:to>
      <xdr:col>11</xdr:col>
      <xdr:colOff>134131</xdr:colOff>
      <xdr:row>41</xdr:row>
      <xdr:rowOff>6635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80C82-FB48-A916-9D22-19FCECD3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6" y="6710983"/>
          <a:ext cx="6118412" cy="168512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15</xdr:row>
      <xdr:rowOff>7471</xdr:rowOff>
    </xdr:from>
    <xdr:to>
      <xdr:col>12</xdr:col>
      <xdr:colOff>402506</xdr:colOff>
      <xdr:row>31</xdr:row>
      <xdr:rowOff>134470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AEB4B9-F39F-F4F9-3E34-93B47573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5" y="3541059"/>
          <a:ext cx="7426557" cy="3115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0.20\projects\CEB\ExistingChems\Work%20Plan%20Chemicals\DCM\Risk%20Evaluation\2018.03%20-%20TD14%20-%20Risk%20Evaluation\Current%20Drafts\Methylene%20Chloride%20Calcs_2018.11.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0.20\projects\CEB\ExistingChems\Work%20Plan%20Chemicals\PERC\Risk%20Evaluation\Engineering%20Assessment\Calculation%20Spreadsheets\PCE%20Exposure%20Data%20Summary_work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piezio\Desktop\2016\2016%20TRI%20Data%20for%2010%20Work%20Plan%20Chemicals_2017.08.06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sepa.sharepoint.com/sites/ocspp_Work/wpc/TSCA%20Scoping%20Next%2020%20HPS%20Review/Chlorinated%20Solvents/1,1-Dichloroethane%20(priority%201)/RE%20Documents/Supplemental%20Files/HERO%20and%20HEROnet%20Files/HERO/27.%201%201%20Dichloroethane%20.%20Draft%20TRV%20Calculator%20.%20Public%20Release%20.%20HERO%20.%20July%202024.xlsm" TargetMode="External"/><Relationship Id="rId2" Type="http://schemas.microsoft.com/office/2019/04/relationships/externalLinkLongPath" Target="/sites/ocspp_Work/wpc/TSCA%20Scoping%20Next%2020%20HPS%20Review/Chlorinated%20Solvents/1,2-Dichloroethane%20(priority%201)/RE%20Documents/HERO%20and%20HEROnet%20Files/HERO/27.%201%201%20Dichloroethane%20.%20Draft%20TRV%20Calculator%20.%20Public%20Release%20.%20HERO%20.%20July%202024.xlsm?2458D401" TargetMode="External"/><Relationship Id="rId1" Type="http://schemas.openxmlformats.org/officeDocument/2006/relationships/externalLinkPath" Target="file:///\\2458D401\27.%201%201%20Dichloroethane%20.%20Draft%20TRV%20Calculator%20.%20Public%20Release%20.%20HERO%20.%20July%202024.xlsm" TargetMode="External"/><Relationship Id="rId4" Type="http://schemas.openxmlformats.org/officeDocument/2006/relationships/externalLinkPath" Target="../../RE%20Documents/HERO%20and%20HEROnet%20Files/HERO/27.%201%201%20Dichloroethane%20.%20Draft%20TRV%20Calculator%20.%20Public%20Release%20.%20HERO%20.%20July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ICS"/>
      <sheetName val="STEL Subset Corrected"/>
      <sheetName val=" TWA Subset Corrected"/>
      <sheetName val="1A-Adhesives"/>
      <sheetName val="1A-Paints and Coatings"/>
      <sheetName val="1A-PU Foam"/>
      <sheetName val="1 - Cold Cleaning"/>
      <sheetName val="1 - Adhes Rem"/>
      <sheetName val="1 - Spot Cleaning"/>
      <sheetName val="1 - Furniture Stripping"/>
      <sheetName val="2 - MFG"/>
      <sheetName val="MFG_8-hr_HSIA"/>
      <sheetName val="2 - Import"/>
      <sheetName val="2 - PROC-Rxn"/>
      <sheetName val="Proc-Rxn_HSIA"/>
      <sheetName val="2 - PROC-Form"/>
      <sheetName val="2 -Sign Manufacturing"/>
      <sheetName val="2 - Fabric Finishing"/>
      <sheetName val="2 - Laboratory"/>
      <sheetName val="2 - Plastic Mfg"/>
      <sheetName val="Plastics_HSIA"/>
      <sheetName val="2 - CTA Film"/>
      <sheetName val="2 - Printing"/>
      <sheetName val="2 - Pharm"/>
      <sheetName val="2 - Other Comm"/>
      <sheetName val="Strip-Automotive Refinish"/>
      <sheetName val="Strip-Art"/>
      <sheetName val="Strip-Aircraft"/>
      <sheetName val="Strip-Ship"/>
      <sheetName val="Summary 8-hr"/>
      <sheetName val="Summary 8-hr_Stripper"/>
      <sheetName val="Summary -Short Term"/>
      <sheetName val="1 - Spot Cleaning_PERC"/>
      <sheetName val="Cleaning Solvent"/>
      <sheetName val="Unknown"/>
      <sheetName val="Working Data Sheet"/>
      <sheetName val="Auto and Machine Repair"/>
      <sheetName val="Stripping-Not Incl"/>
      <sheetName val="Constants"/>
      <sheetName val="Version"/>
      <sheetName val="Data Extraction"/>
      <sheetName val="Source List from PF"/>
      <sheetName val="Facility Data"/>
      <sheetName val="Exposure Data"/>
      <sheetName val="Release Data"/>
      <sheetName val="Values"/>
      <sheetName val="Duplicates - Not Extracted"/>
      <sheetName val="NA"/>
      <sheetName val="Data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"/>
      <sheetName val="Summary"/>
      <sheetName val="Manufacture"/>
      <sheetName val="Formulation"/>
      <sheetName val="Open-Top Degreasing"/>
      <sheetName val="Closed-Loop Degreasing"/>
      <sheetName val="Cold Cleaning"/>
      <sheetName val="Degreasing (unspecified)"/>
      <sheetName val="Aerosol Degreasing"/>
      <sheetName val="Dry Cleaning"/>
      <sheetName val="Adhesive-Coatings"/>
      <sheetName val="Chemical Maskant"/>
      <sheetName val="MWF"/>
      <sheetName val="Wipe Cleaning"/>
      <sheetName val="Other Spot Cleaning"/>
      <sheetName val="Printing"/>
      <sheetName val="Photocopying"/>
      <sheetName val="Photographic Film"/>
      <sheetName val="Misc. Cleaning"/>
      <sheetName val="Constants"/>
      <sheetName val="Intermediate"/>
      <sheetName val="Other Cleaning"/>
      <sheetName val="Sources"/>
      <sheetName val="Vers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 Table 1_2016v15"/>
      <sheetName val="TRI Table 3a_2015v15"/>
      <sheetName val="TRI Table 3b_2015v15"/>
      <sheetName val="Table 2"/>
      <sheetName val="Table 1_Scoping"/>
      <sheetName val="Chemicals"/>
      <sheetName val="2012 NAIC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password"/>
      <sheetName val="Cover Page"/>
      <sheetName val="READ ME"/>
      <sheetName val="Effect Type&amp;Measure-Resp Site"/>
      <sheetName val="Unit Conversions - IR - BW"/>
      <sheetName val="Data Entry"/>
      <sheetName val="Calculator"/>
      <sheetName val="Figure"/>
      <sheetName val="TRV Derivation"/>
      <sheetName val="Default BW IR-Formatted by age"/>
      <sheetName val="Default BW IR-Formatted by LS"/>
      <sheetName val="Index"/>
      <sheetName val="For Figure"/>
      <sheetName val="For Figure by EG"/>
      <sheetName val="For Figure Lab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CCAC-B1F4-48BE-9A8B-05B5A8770776}">
  <dimension ref="A1:A13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00.85546875" customWidth="1"/>
  </cols>
  <sheetData>
    <row r="1" spans="1:1" ht="20.25" x14ac:dyDescent="0.3">
      <c r="A1" s="24" t="s">
        <v>27</v>
      </c>
    </row>
    <row r="2" spans="1:1" x14ac:dyDescent="0.25">
      <c r="A2" s="20"/>
    </row>
    <row r="3" spans="1:1" ht="18.75" x14ac:dyDescent="0.25">
      <c r="A3" s="21" t="s">
        <v>0</v>
      </c>
    </row>
    <row r="4" spans="1:1" ht="15.75" x14ac:dyDescent="0.25">
      <c r="A4" s="22"/>
    </row>
    <row r="5" spans="1:1" x14ac:dyDescent="0.25">
      <c r="A5" s="20"/>
    </row>
    <row r="6" spans="1:1" x14ac:dyDescent="0.25">
      <c r="A6" s="20"/>
    </row>
    <row r="7" spans="1:1" x14ac:dyDescent="0.25">
      <c r="A7" s="20"/>
    </row>
    <row r="8" spans="1:1" x14ac:dyDescent="0.25">
      <c r="A8" s="20"/>
    </row>
    <row r="9" spans="1:1" x14ac:dyDescent="0.25">
      <c r="A9" s="20"/>
    </row>
    <row r="10" spans="1:1" x14ac:dyDescent="0.25">
      <c r="A10" s="20"/>
    </row>
    <row r="13" spans="1:1" ht="15.75" x14ac:dyDescent="0.25">
      <c r="A13" s="23"/>
    </row>
  </sheetData>
  <sheetProtection sheet="1" objects="1" scenarios="1" formatCells="0" formatColumns="0" formatRows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DB88-9962-470E-B180-8E06102A870A}">
  <dimension ref="A1:L15"/>
  <sheetViews>
    <sheetView zoomScale="110" zoomScaleNormal="110" workbookViewId="0">
      <selection activeCell="O7" sqref="O7"/>
    </sheetView>
  </sheetViews>
  <sheetFormatPr defaultColWidth="8.7109375" defaultRowHeight="15" x14ac:dyDescent="0.25"/>
  <cols>
    <col min="1" max="1" width="18.85546875" style="2" customWidth="1"/>
    <col min="2" max="2" width="7.28515625" style="2" customWidth="1"/>
    <col min="3" max="3" width="8.140625" style="2" customWidth="1"/>
    <col min="4" max="4" width="7" style="2" customWidth="1"/>
    <col min="5" max="6" width="6.42578125" style="2" customWidth="1"/>
    <col min="7" max="7" width="4.5703125" style="2" customWidth="1"/>
    <col min="8" max="9" width="11.42578125" style="2" customWidth="1"/>
    <col min="10" max="10" width="11.140625" style="2" customWidth="1"/>
    <col min="11" max="11" width="12.42578125" style="2" customWidth="1"/>
    <col min="12" max="12" width="15" style="2" customWidth="1"/>
    <col min="13" max="16384" width="8.7109375" style="2"/>
  </cols>
  <sheetData>
    <row r="1" spans="1:12" x14ac:dyDescent="0.25">
      <c r="B1" s="4" t="s">
        <v>1</v>
      </c>
      <c r="C1" s="4"/>
      <c r="D1" s="4"/>
      <c r="E1" s="4"/>
      <c r="F1" s="4"/>
      <c r="G1" s="5"/>
      <c r="H1" s="6"/>
    </row>
    <row r="2" spans="1:12" x14ac:dyDescent="0.25">
      <c r="B2" s="7" t="s">
        <v>2</v>
      </c>
      <c r="C2" s="7"/>
      <c r="D2" s="7"/>
      <c r="E2" s="1"/>
      <c r="F2" s="1"/>
      <c r="G2" s="1"/>
      <c r="H2" s="1"/>
    </row>
    <row r="3" spans="1:12" ht="68.45" customHeight="1" thickBot="1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</row>
    <row r="4" spans="1:12" ht="15.75" thickBot="1" x14ac:dyDescent="0.3">
      <c r="A4" s="9" t="s">
        <v>15</v>
      </c>
      <c r="B4" s="17" t="s">
        <v>16</v>
      </c>
      <c r="C4" s="18">
        <v>0.03</v>
      </c>
      <c r="D4" s="17">
        <v>0.01</v>
      </c>
      <c r="E4" s="17">
        <v>0.01</v>
      </c>
      <c r="F4" s="11">
        <f t="shared" ref="F4:F10" si="0">100*E4/D4</f>
        <v>100</v>
      </c>
      <c r="G4" s="6">
        <v>5</v>
      </c>
      <c r="H4" s="17">
        <v>0.91269999999999996</v>
      </c>
      <c r="I4" s="12">
        <f t="shared" ref="I4:I10" si="1">D4/H4</f>
        <v>1.0956502684343158E-2</v>
      </c>
      <c r="J4" s="14">
        <f t="shared" ref="J4:J10" si="2">_xlfn.CONFIDENCE.T(0.05,E4,G4)</f>
        <v>1.2416639982037641E-2</v>
      </c>
      <c r="K4" s="14">
        <f t="shared" ref="K4:K10" si="3">D4+J4</f>
        <v>2.2416639982037641E-2</v>
      </c>
      <c r="L4" s="16">
        <f t="shared" ref="L4:L10" si="4">K4/H4</f>
        <v>2.4560797613714956E-2</v>
      </c>
    </row>
    <row r="5" spans="1:12" ht="16.5" thickTop="1" thickBot="1" x14ac:dyDescent="0.3">
      <c r="A5" s="9" t="s">
        <v>17</v>
      </c>
      <c r="B5" s="17">
        <v>0.01</v>
      </c>
      <c r="C5" s="18">
        <v>0.1</v>
      </c>
      <c r="D5" s="19">
        <v>0.05</v>
      </c>
      <c r="E5" s="19">
        <v>0.03</v>
      </c>
      <c r="F5" s="11">
        <f t="shared" si="0"/>
        <v>60</v>
      </c>
      <c r="G5" s="6">
        <v>6</v>
      </c>
      <c r="H5" s="19">
        <v>0.89810000000000001</v>
      </c>
      <c r="I5" s="12">
        <f t="shared" si="1"/>
        <v>5.5673087629439934E-2</v>
      </c>
      <c r="J5" s="14">
        <f t="shared" si="2"/>
        <v>3.1483069196879536E-2</v>
      </c>
      <c r="K5" s="14">
        <f t="shared" si="3"/>
        <v>8.1483069196879532E-2</v>
      </c>
      <c r="L5" s="16">
        <f t="shared" si="4"/>
        <v>9.0728281034271829E-2</v>
      </c>
    </row>
    <row r="6" spans="1:12" ht="16.5" thickTop="1" thickBot="1" x14ac:dyDescent="0.3">
      <c r="A6" s="9" t="s">
        <v>18</v>
      </c>
      <c r="B6" s="6">
        <v>0.06</v>
      </c>
      <c r="C6" s="6">
        <v>0.23</v>
      </c>
      <c r="D6" s="19">
        <v>0.11</v>
      </c>
      <c r="E6" s="19">
        <v>0.06</v>
      </c>
      <c r="F6" s="11">
        <f t="shared" si="0"/>
        <v>54.545454545454547</v>
      </c>
      <c r="G6" s="6">
        <v>6</v>
      </c>
      <c r="H6" s="19">
        <v>0.94359999999999999</v>
      </c>
      <c r="I6" s="12">
        <f t="shared" si="1"/>
        <v>0.11657481983891479</v>
      </c>
      <c r="J6" s="14">
        <f t="shared" si="2"/>
        <v>6.2966138393759072E-2</v>
      </c>
      <c r="K6" s="14">
        <f t="shared" si="3"/>
        <v>0.17296613839375907</v>
      </c>
      <c r="L6" s="16">
        <f t="shared" si="4"/>
        <v>0.18330451292259334</v>
      </c>
    </row>
    <row r="7" spans="1:12" ht="15.75" thickBot="1" x14ac:dyDescent="0.3">
      <c r="A7" s="9" t="s">
        <v>19</v>
      </c>
      <c r="B7" s="17" t="s">
        <v>16</v>
      </c>
      <c r="C7" s="18">
        <v>0.18</v>
      </c>
      <c r="D7" s="19">
        <v>7.0000000000000007E-2</v>
      </c>
      <c r="E7" s="19">
        <v>7.0000000000000007E-2</v>
      </c>
      <c r="F7" s="11">
        <f t="shared" si="0"/>
        <v>100</v>
      </c>
      <c r="G7" s="6">
        <v>6</v>
      </c>
      <c r="H7" s="19">
        <v>0.87590000000000001</v>
      </c>
      <c r="I7" s="12">
        <f t="shared" si="1"/>
        <v>7.9917798835483514E-2</v>
      </c>
      <c r="J7" s="14">
        <f t="shared" si="2"/>
        <v>7.3460494792718933E-2</v>
      </c>
      <c r="K7" s="14">
        <f t="shared" si="3"/>
        <v>0.14346049479271894</v>
      </c>
      <c r="L7" s="16">
        <f t="shared" si="4"/>
        <v>0.16378638519547772</v>
      </c>
    </row>
    <row r="8" spans="1:12" ht="16.5" thickTop="1" thickBot="1" x14ac:dyDescent="0.3">
      <c r="A8" s="9" t="s">
        <v>20</v>
      </c>
      <c r="B8" s="17">
        <v>0.08</v>
      </c>
      <c r="C8" s="18">
        <v>0.17</v>
      </c>
      <c r="D8" s="19">
        <v>0.13</v>
      </c>
      <c r="E8" s="19">
        <v>0.04</v>
      </c>
      <c r="F8" s="11">
        <f t="shared" si="0"/>
        <v>30.769230769230766</v>
      </c>
      <c r="G8" s="6">
        <v>6</v>
      </c>
      <c r="H8" s="19">
        <v>0.88400000000000001</v>
      </c>
      <c r="I8" s="12">
        <f t="shared" si="1"/>
        <v>0.14705882352941177</v>
      </c>
      <c r="J8" s="14">
        <f t="shared" si="2"/>
        <v>4.1977425595839384E-2</v>
      </c>
      <c r="K8" s="14">
        <f t="shared" si="3"/>
        <v>0.17197742559583939</v>
      </c>
      <c r="L8" s="16">
        <f t="shared" si="4"/>
        <v>0.19454459909031604</v>
      </c>
    </row>
    <row r="9" spans="1:12" ht="16.5" thickTop="1" thickBot="1" x14ac:dyDescent="0.3">
      <c r="A9" s="9" t="s">
        <v>21</v>
      </c>
      <c r="B9" s="17">
        <v>0.08</v>
      </c>
      <c r="C9" s="18">
        <v>0.37</v>
      </c>
      <c r="D9" s="19">
        <v>0.19</v>
      </c>
      <c r="E9" s="19">
        <v>0.13</v>
      </c>
      <c r="F9" s="11">
        <f t="shared" si="0"/>
        <v>68.421052631578945</v>
      </c>
      <c r="G9" s="6">
        <v>5</v>
      </c>
      <c r="H9" s="19">
        <v>0.87629999999999997</v>
      </c>
      <c r="I9" s="13">
        <f t="shared" si="1"/>
        <v>0.21682072349651946</v>
      </c>
      <c r="J9" s="14">
        <f t="shared" si="2"/>
        <v>0.16141631976648935</v>
      </c>
      <c r="K9" s="15">
        <f t="shared" si="3"/>
        <v>0.35141631976648935</v>
      </c>
      <c r="L9" s="16">
        <f t="shared" si="4"/>
        <v>0.40102284579081293</v>
      </c>
    </row>
    <row r="10" spans="1:12" ht="16.5" thickTop="1" thickBot="1" x14ac:dyDescent="0.3">
      <c r="A10" s="9" t="s">
        <v>22</v>
      </c>
      <c r="B10" s="12">
        <v>0.11</v>
      </c>
      <c r="C10" s="6">
        <v>0.33</v>
      </c>
      <c r="D10" s="19">
        <v>0.18</v>
      </c>
      <c r="E10" s="19">
        <v>0.08</v>
      </c>
      <c r="F10" s="11">
        <f t="shared" si="0"/>
        <v>44.444444444444443</v>
      </c>
      <c r="G10" s="6">
        <v>6</v>
      </c>
      <c r="H10" s="19">
        <v>0.89039999999999997</v>
      </c>
      <c r="I10" s="13">
        <f t="shared" si="1"/>
        <v>0.20215633423180593</v>
      </c>
      <c r="J10" s="14">
        <f t="shared" si="2"/>
        <v>8.3954851191678767E-2</v>
      </c>
      <c r="K10" s="15">
        <f t="shared" si="3"/>
        <v>0.26395485119167877</v>
      </c>
      <c r="L10" s="16">
        <f t="shared" si="4"/>
        <v>0.29644525066450894</v>
      </c>
    </row>
    <row r="12" spans="1:12" x14ac:dyDescent="0.25">
      <c r="B12" s="3" t="s">
        <v>23</v>
      </c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5">
      <c r="B13" s="3" t="s">
        <v>24</v>
      </c>
    </row>
    <row r="14" spans="1:12" x14ac:dyDescent="0.25">
      <c r="B14" s="2" t="s">
        <v>25</v>
      </c>
    </row>
    <row r="15" spans="1:12" x14ac:dyDescent="0.25">
      <c r="B15" s="2" t="s">
        <v>26</v>
      </c>
    </row>
  </sheetData>
  <sheetProtection sheet="1" objects="1" scenarios="1" formatCells="0" formatColumns="0" formatRows="0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External_x0020_Contributor xmlns="4ffa91fb-a0ff-4ac5-b2db-65c790d184a4" xsi:nil="true"/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vitro</TermName>
          <TermId xmlns="http://schemas.microsoft.com/office/infopath/2007/PartnerControls">4d03015f-cebd-416e-8142-518b02d2fc57</TermId>
        </TermInfo>
        <TermInfo xmlns="http://schemas.microsoft.com/office/infopath/2007/PartnerControls">
          <TermName xmlns="http://schemas.microsoft.com/office/infopath/2007/PartnerControls">12Dichloroethane</TermName>
          <TermId xmlns="http://schemas.microsoft.com/office/infopath/2007/PartnerControls">b26867e0-e188-4d8d-b848-2e1a306b3e93</TermId>
        </TermInfo>
        <TermInfo xmlns="http://schemas.microsoft.com/office/infopath/2007/PartnerControls">
          <TermName xmlns="http://schemas.microsoft.com/office/infopath/2007/PartnerControls">Dermal Absorption Calculation</TermName>
          <TermId xmlns="http://schemas.microsoft.com/office/infopath/2007/PartnerControls">54ea11d8-9266-4c13-ad11-519c2edf3850</TermId>
        </TermInfo>
        <TermInfo xmlns="http://schemas.microsoft.com/office/infopath/2007/PartnerControls">
          <TermName xmlns="http://schemas.microsoft.com/office/infopath/2007/PartnerControls">dermal absorption</TermName>
          <TermId xmlns="http://schemas.microsoft.com/office/infopath/2007/PartnerControls">0f1b8f2d-d80f-40af-9510-3ebff7e52b6e</TermId>
        </TermInfo>
        <TermInfo xmlns="http://schemas.microsoft.com/office/infopath/2007/PartnerControls">
          <TermName xmlns="http://schemas.microsoft.com/office/infopath/2007/PartnerControls">CASRN 107-06-2</TermName>
          <TermId xmlns="http://schemas.microsoft.com/office/infopath/2007/PartnerControls">f01d8752-e9a4-4691-bb25-53c3aaed59fd</TermId>
        </TermInfo>
      </Terms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lcf76f155ced4ddcb4097134ff3c332f xmlns="ead8da0f-3542-4e50-96c8-f1f698624e86">
      <Terms xmlns="http://schemas.microsoft.com/office/infopath/2007/PartnerControls"/>
    </lcf76f155ced4ddcb4097134ff3c332f>
    <Document_x0020_Creation_x0020_Date xmlns="4ffa91fb-a0ff-4ac5-b2db-65c790d184a4">2025-08-13T19:45:33+00:00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>
      <Value>1541</Value>
      <Value>1673</Value>
      <Value>1671</Value>
      <Value>1669</Value>
      <Value>1889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f7663de67ef2afa6df94d55ff7e56796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02cccc19423a0cd6fa028e0a1e544b8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FC710D9D-9593-461A-A253-1BE6D44E5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7CA55-9444-4E50-9BBE-916A64DFCC4F}">
  <ds:schemaRefs>
    <ds:schemaRef ds:uri="ead8da0f-3542-4e50-96c8-f1f698624e86"/>
    <ds:schemaRef ds:uri="fecc2597-e8fd-4279-ac06-bd7c891938be"/>
    <ds:schemaRef ds:uri="http://schemas.microsoft.com/sharepoint.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/fields"/>
    <ds:schemaRef ds:uri="4ffa91fb-a0ff-4ac5-b2db-65c790d184a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81A5A77-AC8A-4B1A-B7CB-7D3B985F6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18354E-FE40-4DAB-AD3B-45F77AD57E5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Study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 vitro Dermal Absorption Study Calculation for 1,2-Dichloroethane</dc:title>
  <dc:subject>Risk Evaluation for 1,2-Dichloroethane</dc:subject>
  <dc:creator>US EPA</dc:creator>
  <cp:keywords>12Dichloroethane ; CASRN 107-06-2 ; Dermal Absorption Calculation ; in vitro ; dermal absorption</cp:keywords>
  <dc:description/>
  <cp:lastModifiedBy>Stanfield, Kelley</cp:lastModifiedBy>
  <cp:revision/>
  <dcterms:created xsi:type="dcterms:W3CDTF">2024-03-15T16:24:06Z</dcterms:created>
  <dcterms:modified xsi:type="dcterms:W3CDTF">2026-04-29T18:53:12Z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0x010100D723352F79007E408EFF44D6142FFCE2</vt:lpwstr>
  </property>
  <property fmtid="{D5CDD505-2E9C-101B-9397-08002B2CF9AE}" pid="3" name="TaxKeyword">
    <vt:lpwstr>1889;#in vitro|4d03015f-cebd-416e-8142-518b02d2fc57;#1671;#12Dichloroethane|b26867e0-e188-4d8d-b848-2e1a306b3e93;#1669;#Dermal Absorption Calculation|54ea11d8-9266-4c13-ad11-519c2edf3850;#1541;#dermal absorption|0f1b8f2d-d80f-40af-9510-3ebff7e52b6e;#1673;#CASRN 107-06-2|f01d8752-e9a4-4691-bb25-53c3aaed59fd</vt:lpwstr>
  </property>
  <property fmtid="{D5CDD505-2E9C-101B-9397-08002B2CF9AE}" pid="4" name="Document_x0020_Type">
    <vt:lpwstr/>
  </property>
  <property fmtid="{D5CDD505-2E9C-101B-9397-08002B2CF9AE}" pid="5" name="MediaServiceImageTags">
    <vt:lpwstr/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