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202300"/>
  <xr:revisionPtr revIDLastSave="53" documentId="14_{97F5DA57-56C4-4D36-939D-194E5E6698DF}" xr6:coauthVersionLast="47" xr6:coauthVersionMax="47" xr10:uidLastSave="{5F92304B-9A88-40D8-A0AA-39DFF55DFCE8}"/>
  <bookViews>
    <workbookView xWindow="28680" yWindow="-120" windowWidth="29040" windowHeight="17520" xr2:uid="{AD592266-7F9B-4CAB-A1AA-EF375E371013}"/>
  </bookViews>
  <sheets>
    <sheet name="Cover Page" sheetId="14" r:id="rId1"/>
    <sheet name="ReadMe" sheetId="13" r:id="rId2"/>
    <sheet name="Chemical" sheetId="5" r:id="rId3"/>
    <sheet name="Hazard Values" sheetId="8" r:id="rId4"/>
    <sheet name="Source Inputs Stack" sheetId="2" r:id="rId5"/>
    <sheet name="Source Inputs Fugitive" sheetId="4" r:id="rId6"/>
    <sheet name="Trans 1,2-DCE Stk Outputs" sheetId="3" r:id="rId7"/>
    <sheet name="Trans 1,2-DCE Stk Risk Screen" sheetId="11" r:id="rId8"/>
    <sheet name="Trans 1,2-DCE Fug Outputs" sheetId="1" r:id="rId9"/>
    <sheet name="Trans 1,2-DCE Fug Risk Screen" sheetId="9" r:id="rId10"/>
  </sheets>
  <externalReferences>
    <externalReference r:id="rId11"/>
  </externalReferences>
  <definedNames>
    <definedName name="_2017NEI_Nonpoint_TSCA_Chem_List">#REF!</definedName>
    <definedName name="_2017NEI_tsca_chemicals_wSCCdetail_Query">#REF!</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8</definedName>
    <definedName name="_AtRisk_SimSetting_MultipleCPUMode" hidden="1">1</definedName>
    <definedName name="_AtRisk_SimSetting_MultipleCPUModeV8" hidden="1">1</definedName>
    <definedName name="_AtRisk_SimSetting_RandomNumberGenerator"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2" hidden="1">Chemical!$A$1:$G$108</definedName>
    <definedName name="_xlnm._FilterDatabase" localSheetId="3" hidden="1">'Hazard Values'!$A$1:$H$3</definedName>
    <definedName name="_xlnm._FilterDatabase" localSheetId="1" hidden="1">ReadMe!$A$1:$L$10</definedName>
    <definedName name="_xlnm._FilterDatabase" localSheetId="5" hidden="1">'Source Inputs Fugitive'!$A$1:$K$120</definedName>
    <definedName name="_xlnm._FilterDatabase" localSheetId="4" hidden="1">'Source Inputs Stack'!$A$1:$K$120</definedName>
    <definedName name="_xlnm._FilterDatabase" localSheetId="8" hidden="1">'Trans 1,2-DCE Fug Outputs'!$A$1:$Z$41</definedName>
    <definedName name="_xlnm._FilterDatabase" localSheetId="9" hidden="1">'Trans 1,2-DCE Fug Risk Screen'!$A$1:$Y$11</definedName>
    <definedName name="_xlnm._FilterDatabase" localSheetId="6" hidden="1">'Trans 1,2-DCE Stk Outputs'!$A$1:$Z$40</definedName>
    <definedName name="_xlnm._FilterDatabase" localSheetId="7" hidden="1">'Trans 1,2-DCE Stk Risk Screen'!$A$1:$Y$14</definedName>
    <definedName name="AT">#REF!</definedName>
    <definedName name="AT_50th_non_cancer">#REF!</definedName>
    <definedName name="AT_50th_non_cancer_DC">#REF!</definedName>
    <definedName name="AT_95th_non_cancer">#REF!</definedName>
    <definedName name="AT_95th_non_cancer_DC">#REF!</definedName>
    <definedName name="AT_AC">#REF!</definedName>
    <definedName name="AT_AC_DC">#REF!</definedName>
    <definedName name="AT_ADC_high">#REF!</definedName>
    <definedName name="AT_ADC_mid">#REF!</definedName>
    <definedName name="AT_cancer">#REF!</definedName>
    <definedName name="AT_cancer_DC">#REF!</definedName>
    <definedName name="AT_LADC">#REF!</definedName>
    <definedName name="AWD">#REF!</definedName>
    <definedName name="AWD_DC_50th">#REF!</definedName>
    <definedName name="AWD_DC_95th">#REF!</definedName>
    <definedName name="CASRN">#REF!</definedName>
    <definedName name="ED">#REF!</definedName>
    <definedName name="ED_AC">#REF!</definedName>
    <definedName name="ED_AC_DC">#REF!</definedName>
    <definedName name="ED_chronic">#REF!</definedName>
    <definedName name="ED_chronic_DC">#REF!</definedName>
    <definedName name="EF">#REF!</definedName>
    <definedName name="EG">#REF!</definedName>
    <definedName name="Pal_Workbook_GUID" hidden="1">"SK39RLEDQA2L46YW8H5SUKN3"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TRUE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what">#REF!</definedName>
    <definedName name="WY_50th">#REF!</definedName>
    <definedName name="WY_50th_DC">#REF!</definedName>
    <definedName name="WY_95th">#REF!</definedName>
    <definedName name="WY_95th_DC">#REF!</definedName>
    <definedName name="WY_high">#REF!</definedName>
    <definedName name="WY_mi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 i="9" l="1"/>
  <c r="U7" i="9"/>
  <c r="V7" i="9"/>
  <c r="W7" i="9"/>
  <c r="X7" i="9"/>
  <c r="Y7" i="9"/>
  <c r="T8" i="9"/>
  <c r="U8" i="9"/>
  <c r="V8" i="9"/>
  <c r="W8" i="9"/>
  <c r="X8" i="9"/>
  <c r="Y8" i="9"/>
  <c r="T9" i="9"/>
  <c r="U9" i="9"/>
  <c r="V9" i="9"/>
  <c r="W9" i="9"/>
  <c r="X9" i="9"/>
  <c r="Y9" i="9"/>
  <c r="T10" i="9"/>
  <c r="U10" i="9"/>
  <c r="V10" i="9"/>
  <c r="W10" i="9"/>
  <c r="X10" i="9"/>
  <c r="Y10" i="9"/>
  <c r="T11" i="9"/>
  <c r="U11" i="9"/>
  <c r="V11" i="9"/>
  <c r="W11" i="9"/>
  <c r="X11" i="9"/>
  <c r="Y11" i="9"/>
  <c r="U6" i="9"/>
  <c r="V6" i="9"/>
  <c r="W6" i="9"/>
  <c r="X6" i="9"/>
  <c r="Y6" i="9"/>
  <c r="T6" i="9"/>
  <c r="N7" i="9"/>
  <c r="O7" i="9"/>
  <c r="P7" i="9"/>
  <c r="Q7" i="9"/>
  <c r="R7" i="9"/>
  <c r="S7" i="9"/>
  <c r="N8" i="9"/>
  <c r="O8" i="9"/>
  <c r="P8" i="9"/>
  <c r="Q8" i="9"/>
  <c r="R8" i="9"/>
  <c r="S8" i="9"/>
  <c r="N9" i="9"/>
  <c r="O9" i="9"/>
  <c r="P9" i="9"/>
  <c r="Q9" i="9"/>
  <c r="R9" i="9"/>
  <c r="S9" i="9"/>
  <c r="N10" i="9"/>
  <c r="O10" i="9"/>
  <c r="P10" i="9"/>
  <c r="Q10" i="9"/>
  <c r="R10" i="9"/>
  <c r="S10" i="9"/>
  <c r="N11" i="9"/>
  <c r="O11" i="9"/>
  <c r="P11" i="9"/>
  <c r="Q11" i="9"/>
  <c r="R11" i="9"/>
  <c r="S11" i="9"/>
  <c r="O6" i="9"/>
  <c r="P6" i="9"/>
  <c r="Q6" i="9"/>
  <c r="R6" i="9"/>
  <c r="S6" i="9"/>
  <c r="N6" i="9"/>
  <c r="T7" i="11"/>
  <c r="U7" i="11"/>
  <c r="V7" i="11"/>
  <c r="W7" i="11"/>
  <c r="X7" i="11"/>
  <c r="Y7" i="11"/>
  <c r="T8" i="11"/>
  <c r="U8" i="11"/>
  <c r="V8" i="11"/>
  <c r="W8" i="11"/>
  <c r="X8" i="11"/>
  <c r="Y8" i="11"/>
  <c r="T9" i="11"/>
  <c r="U9" i="11"/>
  <c r="V9" i="11"/>
  <c r="W9" i="11"/>
  <c r="X9" i="11"/>
  <c r="Y9" i="11"/>
  <c r="T10" i="11"/>
  <c r="U10" i="11"/>
  <c r="V10" i="11"/>
  <c r="W10" i="11"/>
  <c r="X10" i="11"/>
  <c r="Y10" i="11"/>
  <c r="T11" i="11"/>
  <c r="U11" i="11"/>
  <c r="V11" i="11"/>
  <c r="W11" i="11"/>
  <c r="X11" i="11"/>
  <c r="Y11" i="11"/>
  <c r="U6" i="11"/>
  <c r="V6" i="11"/>
  <c r="W6" i="11"/>
  <c r="X6" i="11"/>
  <c r="Y6" i="11"/>
  <c r="T6" i="11"/>
  <c r="N7" i="11"/>
  <c r="O7" i="11"/>
  <c r="P7" i="11"/>
  <c r="Q7" i="11"/>
  <c r="R7" i="11"/>
  <c r="S7" i="11"/>
  <c r="N8" i="11"/>
  <c r="O8" i="11"/>
  <c r="P8" i="11"/>
  <c r="Q8" i="11"/>
  <c r="R8" i="11"/>
  <c r="S8" i="11"/>
  <c r="N9" i="11"/>
  <c r="O9" i="11"/>
  <c r="P9" i="11"/>
  <c r="Q9" i="11"/>
  <c r="R9" i="11"/>
  <c r="S9" i="11"/>
  <c r="N10" i="11"/>
  <c r="O10" i="11"/>
  <c r="P10" i="11"/>
  <c r="Q10" i="11"/>
  <c r="R10" i="11"/>
  <c r="S10" i="11"/>
  <c r="N11" i="11"/>
  <c r="O11" i="11"/>
  <c r="P11" i="11"/>
  <c r="Q11" i="11"/>
  <c r="R11" i="11"/>
  <c r="S11" i="11"/>
  <c r="O6" i="11"/>
  <c r="P6" i="11"/>
  <c r="Q6" i="11"/>
  <c r="R6" i="11"/>
  <c r="S6" i="11"/>
  <c r="N6" i="11"/>
  <c r="G15" i="4" l="1"/>
  <c r="G14" i="4"/>
  <c r="G11" i="4"/>
  <c r="G10" i="4"/>
  <c r="G7" i="4"/>
  <c r="Z40" i="3"/>
  <c r="Y40" i="3"/>
  <c r="X40" i="3"/>
  <c r="W40" i="3"/>
  <c r="V40" i="3"/>
  <c r="U40" i="3"/>
  <c r="T40" i="3"/>
  <c r="S40" i="3"/>
  <c r="R40" i="3"/>
  <c r="Q40" i="3"/>
  <c r="P40" i="3"/>
  <c r="O40" i="3"/>
  <c r="N40" i="3"/>
  <c r="M40" i="3"/>
  <c r="L40" i="3"/>
  <c r="K40" i="3"/>
  <c r="J40" i="3"/>
  <c r="I40" i="3"/>
  <c r="H40" i="3"/>
  <c r="G40" i="3"/>
  <c r="F40" i="3"/>
  <c r="E40" i="3"/>
  <c r="G15" i="2"/>
  <c r="G14" i="2"/>
  <c r="G11" i="2"/>
  <c r="G10" i="2"/>
  <c r="C9" i="2"/>
  <c r="C8" i="2"/>
  <c r="G7" i="2"/>
  <c r="C7" i="2"/>
  <c r="C6" i="2"/>
  <c r="Z40" i="1"/>
  <c r="Y40" i="1"/>
  <c r="X40" i="1"/>
  <c r="W40" i="1"/>
  <c r="V40" i="1"/>
  <c r="U40" i="1"/>
  <c r="T40" i="1"/>
  <c r="S40" i="1"/>
  <c r="R40" i="1"/>
  <c r="Q40" i="1"/>
  <c r="P40" i="1"/>
  <c r="O40" i="1"/>
  <c r="N40" i="1"/>
  <c r="M40" i="1"/>
  <c r="L40" i="1"/>
  <c r="K40" i="1"/>
  <c r="J40" i="1"/>
  <c r="I40" i="1"/>
  <c r="H40" i="1"/>
  <c r="G40" i="1"/>
  <c r="F40" i="1"/>
  <c r="E40" i="1"/>
</calcChain>
</file>

<file path=xl/sharedStrings.xml><?xml version="1.0" encoding="utf-8"?>
<sst xmlns="http://schemas.openxmlformats.org/spreadsheetml/2006/main" count="429" uniqueCount="135">
  <si>
    <t>Chemical Information and Properties</t>
  </si>
  <si>
    <t>Step 1: Enter Chemical Information</t>
  </si>
  <si>
    <t>Step 2: Enter Chemical Properties</t>
  </si>
  <si>
    <t>Chemical Information</t>
  </si>
  <si>
    <t>Chemical Properties</t>
  </si>
  <si>
    <t>Chemical Name</t>
  </si>
  <si>
    <t>Trans-1,2-dichloroethylene</t>
  </si>
  <si>
    <t>Vapor Pressure (Torr)</t>
  </si>
  <si>
    <t>CAS Number</t>
  </si>
  <si>
    <t>156-60-5</t>
  </si>
  <si>
    <t>Solubility (mg/L)</t>
  </si>
  <si>
    <t>Org. Carbon Sorption Coeff (KoC) (mL/g)</t>
  </si>
  <si>
    <t xml:space="preserve">Volatilization Half-Life (hrs) </t>
  </si>
  <si>
    <t>Molecular Weight (g/mol)</t>
  </si>
  <si>
    <t>Observed health affects</t>
  </si>
  <si>
    <t>HEC (ug/m3)</t>
  </si>
  <si>
    <t>HED (mg/kg-day)</t>
  </si>
  <si>
    <t>Benchmark</t>
  </si>
  <si>
    <t>Acute Non-cancer (HEC)</t>
  </si>
  <si>
    <t>Sensory Irritation</t>
  </si>
  <si>
    <t>-</t>
  </si>
  <si>
    <t>Chronic Non-cancer (HEC)</t>
  </si>
  <si>
    <t>Reduced Immune Function</t>
  </si>
  <si>
    <t>Point Source</t>
  </si>
  <si>
    <t>Step 1: Select Point Source Type</t>
  </si>
  <si>
    <t>Stack</t>
  </si>
  <si>
    <t>Step 2: Select Location and Deposition Settings</t>
  </si>
  <si>
    <t>Source Parameters</t>
  </si>
  <si>
    <t>Location and Deposition Settings</t>
  </si>
  <si>
    <t>Release Height (m)</t>
  </si>
  <si>
    <t>Select Urban or Rural</t>
  </si>
  <si>
    <t>Urban</t>
  </si>
  <si>
    <t>Stack Inside Diameter (m)</t>
  </si>
  <si>
    <t>Population</t>
  </si>
  <si>
    <t>Exit Gas Temperature (K)</t>
  </si>
  <si>
    <t>Exit Gas Velocity (m/s)</t>
  </si>
  <si>
    <t>Select Particle Size</t>
  </si>
  <si>
    <t>No particles (vapor only)</t>
  </si>
  <si>
    <r>
      <t>Mean Aerodynamic Diameter (</t>
    </r>
    <r>
      <rPr>
        <sz val="12"/>
        <color theme="1"/>
        <rFont val="Symbol"/>
        <family val="1"/>
        <charset val="2"/>
      </rPr>
      <t>m</t>
    </r>
    <r>
      <rPr>
        <sz val="11"/>
        <color theme="1"/>
        <rFont val="Aptos Narrow"/>
        <family val="2"/>
        <scheme val="minor"/>
      </rPr>
      <t>m)</t>
    </r>
  </si>
  <si>
    <r>
      <t>Density (g/cm</t>
    </r>
    <r>
      <rPr>
        <vertAlign val="superscript"/>
        <sz val="11"/>
        <color theme="1"/>
        <rFont val="Aptos Narrow"/>
        <family val="2"/>
        <scheme val="minor"/>
      </rPr>
      <t>3</t>
    </r>
    <r>
      <rPr>
        <sz val="11"/>
        <color theme="1"/>
        <rFont val="Aptos Narrow"/>
        <family val="2"/>
        <scheme val="minor"/>
      </rPr>
      <t>)</t>
    </r>
  </si>
  <si>
    <t>Select Climate Region</t>
  </si>
  <si>
    <t>South (Coastal)</t>
  </si>
  <si>
    <t>Surface Station</t>
  </si>
  <si>
    <t>Upper-air Station</t>
  </si>
  <si>
    <t>Step 3: Define Emission Scenarios</t>
  </si>
  <si>
    <t>Select Cyclical or Consecutive</t>
  </si>
  <si>
    <t>Consecutive</t>
  </si>
  <si>
    <t>Scenario #</t>
  </si>
  <si>
    <t>Scenario Name</t>
  </si>
  <si>
    <t>Release #</t>
  </si>
  <si>
    <t>Release Amount (kg/site/day)</t>
  </si>
  <si>
    <t>Release Duration (hours/day)</t>
  </si>
  <si>
    <t>Release Frequency (days/year)</t>
  </si>
  <si>
    <t>Vapor Degreasing - 95th Release</t>
  </si>
  <si>
    <t>24 hr/day (continuous)</t>
  </si>
  <si>
    <t>Use of Adhesives - 95th Release</t>
  </si>
  <si>
    <t>Use as a Blowing Agent in Spray Foam - 95th Release</t>
  </si>
  <si>
    <t>Laboratory Chemicals - 95th Release</t>
  </si>
  <si>
    <t>Aerosol Degreasing - 95th Release</t>
  </si>
  <si>
    <t>Import-Repackaging - 95th Release</t>
  </si>
  <si>
    <t>Fugitive Source</t>
  </si>
  <si>
    <t>Step 1: Enter Source Parameters</t>
  </si>
  <si>
    <r>
      <t>Area of Source (m</t>
    </r>
    <r>
      <rPr>
        <vertAlign val="superscript"/>
        <sz val="11"/>
        <color theme="1"/>
        <rFont val="Aptos Narrow"/>
        <family val="2"/>
        <scheme val="minor"/>
      </rPr>
      <t>2</t>
    </r>
    <r>
      <rPr>
        <sz val="11"/>
        <color theme="1"/>
        <rFont val="Aptos Narrow"/>
        <family val="2"/>
        <scheme val="minor"/>
      </rPr>
      <t>)</t>
    </r>
  </si>
  <si>
    <t>Rural</t>
  </si>
  <si>
    <t>Acute Dose (mg/kg/day)</t>
  </si>
  <si>
    <t>Chronic Dose (mg/kg/day)</t>
  </si>
  <si>
    <t>Source Type</t>
  </si>
  <si>
    <t>Emission Scenario</t>
  </si>
  <si>
    <t>Statistic</t>
  </si>
  <si>
    <t>Location</t>
  </si>
  <si>
    <r>
      <t>Outdoor Air Concentration (µg/m</t>
    </r>
    <r>
      <rPr>
        <b/>
        <vertAlign val="superscript"/>
        <sz val="11"/>
        <color theme="1"/>
        <rFont val="Aptos Narrow"/>
        <family val="2"/>
        <scheme val="minor"/>
      </rPr>
      <t>3</t>
    </r>
    <r>
      <rPr>
        <b/>
        <sz val="11"/>
        <color theme="1"/>
        <rFont val="Aptos Narrow"/>
        <family val="2"/>
        <scheme val="minor"/>
      </rPr>
      <t>)</t>
    </r>
  </si>
  <si>
    <r>
      <t>Indoor Air Concentration (µg/m</t>
    </r>
    <r>
      <rPr>
        <b/>
        <vertAlign val="superscript"/>
        <sz val="11"/>
        <color theme="1"/>
        <rFont val="Aptos Narrow"/>
        <family val="2"/>
        <scheme val="minor"/>
      </rPr>
      <t>3</t>
    </r>
    <r>
      <rPr>
        <b/>
        <sz val="11"/>
        <color theme="1"/>
        <rFont val="Aptos Narrow"/>
        <family val="2"/>
        <scheme val="minor"/>
      </rPr>
      <t>)</t>
    </r>
  </si>
  <si>
    <r>
      <t>Total Annual Particle Deposition (g/m</t>
    </r>
    <r>
      <rPr>
        <b/>
        <vertAlign val="superscript"/>
        <sz val="11"/>
        <color theme="1"/>
        <rFont val="Aptos Narrow"/>
        <family val="2"/>
        <scheme val="minor"/>
      </rPr>
      <t>2</t>
    </r>
    <r>
      <rPr>
        <b/>
        <sz val="11"/>
        <color theme="1"/>
        <rFont val="Aptos Narrow"/>
        <family val="2"/>
        <scheme val="minor"/>
      </rPr>
      <t>)</t>
    </r>
  </si>
  <si>
    <t>Infant</t>
  </si>
  <si>
    <t>Young Toddler</t>
  </si>
  <si>
    <t>Toddler</t>
  </si>
  <si>
    <t>Small Child</t>
  </si>
  <si>
    <t>Child</t>
  </si>
  <si>
    <t>Teen</t>
  </si>
  <si>
    <t>Adult</t>
  </si>
  <si>
    <t>Lifetime</t>
  </si>
  <si>
    <t>Daily</t>
  </si>
  <si>
    <t>Annual</t>
  </si>
  <si>
    <t>Total</t>
  </si>
  <si>
    <t>Wet</t>
  </si>
  <si>
    <t>Dry</t>
  </si>
  <si>
    <t>&lt;1 year</t>
  </si>
  <si>
    <t>1 - &lt;2 years</t>
  </si>
  <si>
    <t>2 - &lt;3 years</t>
  </si>
  <si>
    <t>3 - &lt; 6 years</t>
  </si>
  <si>
    <t>6 - &lt;11 years</t>
  </si>
  <si>
    <t>11 - &lt;16 years</t>
  </si>
  <si>
    <t>16 - &lt;78 years</t>
  </si>
  <si>
    <t>High-End</t>
  </si>
  <si>
    <t>Fenceline Avg</t>
  </si>
  <si>
    <t>Outer-boundary Avg</t>
  </si>
  <si>
    <t>Community Avg</t>
  </si>
  <si>
    <t>Mean</t>
  </si>
  <si>
    <t>Max</t>
  </si>
  <si>
    <t>Outdoor Air Concentration (ug/m3)</t>
  </si>
  <si>
    <t>Non-cancer Risk Estimate</t>
  </si>
  <si>
    <t>Acute MOE = Acute HEC/Daily 
HEC = 7,930,000 ug/m3
(Benchmark = 30)</t>
  </si>
  <si>
    <t>Chronic MOE = Chronic HEC/Annual 
HEC = 117,000 ug/m3 
(Benchmark = 100)</t>
  </si>
  <si>
    <t>High-end</t>
  </si>
  <si>
    <t>Outer-boundary Avg (1000 m)</t>
  </si>
  <si>
    <t>Community Avg (100-1000 m)</t>
  </si>
  <si>
    <t>*Note - Stack Releases Modeled without Release Control Efficiency</t>
  </si>
  <si>
    <t>Fugitives</t>
  </si>
  <si>
    <t>CASRN 156-60-5</t>
  </si>
  <si>
    <t>Chemical</t>
  </si>
  <si>
    <t>Hazard Values</t>
  </si>
  <si>
    <t>Source Inputs Stack</t>
  </si>
  <si>
    <t>Source Inputs Fugitive</t>
  </si>
  <si>
    <t>Trans 1,2-DCE Stk Outputs</t>
  </si>
  <si>
    <t>Trans 1,2-DCE Stk Risk Screen</t>
  </si>
  <si>
    <t>Trans 1,2-DCE Fug Outputs</t>
  </si>
  <si>
    <t>Trans 1,2-DCE Fug Risk Screen</t>
  </si>
  <si>
    <t>Tab Names</t>
  </si>
  <si>
    <t>This tab provides the chemical properties used for the inputs into the IIOAC Model.</t>
  </si>
  <si>
    <t>This tab provides the source inputs stack properties used for the inputs into the IIOAC Model.</t>
  </si>
  <si>
    <t>This tab provides the source inputs fugitive properties used for the inputs into the IIOAC Model.</t>
  </si>
  <si>
    <t>The hazard values are provided in order to screen the output concentrations from the IIOAC Model.</t>
  </si>
  <si>
    <t xml:space="preserve">This tab shows the daily and annual outdoor air concentrations modeled from the IIOAC Model for 1,2 DCE for stack emissions from generic scenarios. In addition, the tab provides acute and chronic daily doses for all lifestages. </t>
  </si>
  <si>
    <t xml:space="preserve">This tab shows the daily and annual outdoor air concentrations modeled from the IIOAC Model for 1,2 DCE for fugitive emissions from generic scenarios. In addition, the tab provides acute and chronic daily doses for all lifestages. </t>
  </si>
  <si>
    <t>Description of the tabs</t>
  </si>
  <si>
    <t>This tab provides the trans 1,2-DCE stack release outdoor concentration values and the corresponding non-cancer risk estimates for all lifestages.</t>
  </si>
  <si>
    <t>This tab provides the trans 1,2-DCE fugitive release outdoor concentration values and the corresponding non-cancer risk estimates for all lifestages.</t>
  </si>
  <si>
    <t>July 2026</t>
  </si>
  <si>
    <r>
      <rPr>
        <b/>
        <i/>
        <sz val="10"/>
        <rFont val="Times New Roman"/>
        <family val="1"/>
      </rPr>
      <t>trans</t>
    </r>
    <r>
      <rPr>
        <b/>
        <sz val="10"/>
        <rFont val="Times New Roman"/>
        <family val="1"/>
      </rPr>
      <t>-1,2-Dichloroethylene</t>
    </r>
  </si>
  <si>
    <r>
      <t>IUR or CSF (µg/m</t>
    </r>
    <r>
      <rPr>
        <b/>
        <vertAlign val="superscript"/>
        <sz val="10"/>
        <rFont val="Times New Roman"/>
        <family val="1"/>
      </rPr>
      <t>3</t>
    </r>
    <r>
      <rPr>
        <b/>
        <sz val="10"/>
        <rFont val="Times New Roman"/>
        <family val="1"/>
      </rPr>
      <t>)-1</t>
    </r>
  </si>
  <si>
    <t>Fenceline Avg (100m)</t>
  </si>
  <si>
    <t>Fen cline Avg (100m)</t>
  </si>
  <si>
    <t>PUBLIC RELEASE DRAFT</t>
  </si>
  <si>
    <t>JULY 20206</t>
  </si>
  <si>
    <t>Draft Integrated Indoor Outdoor Air Calculator (IIOAC) Generic Scenario Exposure and Risk Analysis for trans-1,2-Dichloroethylene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</si>
</sst>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b/>
      <sz val="11"/>
      <color theme="1"/>
      <name val="Aptos Narrow"/>
      <family val="2"/>
      <scheme val="minor"/>
    </font>
    <font>
      <sz val="8"/>
      <color theme="1"/>
      <name val="Aptos Narrow"/>
      <family val="2"/>
      <scheme val="minor"/>
    </font>
    <font>
      <b/>
      <vertAlign val="superscript"/>
      <sz val="11"/>
      <color theme="1"/>
      <name val="Aptos Narrow"/>
      <family val="2"/>
      <scheme val="minor"/>
    </font>
    <font>
      <b/>
      <sz val="20"/>
      <color theme="0"/>
      <name val="Aptos Narrow"/>
      <family val="2"/>
      <scheme val="minor"/>
    </font>
    <font>
      <i/>
      <sz val="11"/>
      <color theme="1"/>
      <name val="Aptos Narrow"/>
      <family val="2"/>
      <scheme val="minor"/>
    </font>
    <font>
      <sz val="11"/>
      <color theme="1"/>
      <name val="Wingdings"/>
      <charset val="2"/>
    </font>
    <font>
      <sz val="12"/>
      <color theme="1"/>
      <name val="Symbol"/>
      <family val="1"/>
      <charset val="2"/>
    </font>
    <font>
      <vertAlign val="superscript"/>
      <sz val="11"/>
      <color theme="1"/>
      <name val="Aptos Narrow"/>
      <family val="2"/>
      <scheme val="minor"/>
    </font>
    <font>
      <sz val="11"/>
      <name val="Aptos Narrow"/>
      <family val="2"/>
      <scheme val="minor"/>
    </font>
    <font>
      <sz val="11"/>
      <color theme="1"/>
      <name val="Aptos Narrow"/>
      <family val="2"/>
      <scheme val="minor"/>
    </font>
    <font>
      <b/>
      <sz val="10"/>
      <name val="Times New Roman"/>
      <family val="1"/>
    </font>
    <font>
      <b/>
      <i/>
      <sz val="10"/>
      <name val="Times New Roman"/>
      <family val="1"/>
    </font>
    <font>
      <b/>
      <vertAlign val="superscript"/>
      <sz val="10"/>
      <name val="Times New Roman"/>
      <family val="1"/>
    </font>
    <font>
      <sz val="11"/>
      <color theme="1"/>
      <name val="Times New Roman"/>
      <family val="1"/>
    </font>
    <font>
      <sz val="10"/>
      <name val="Times New Roman"/>
      <family val="1"/>
    </font>
    <font>
      <sz val="11"/>
      <color rgb="FFFF0000"/>
      <name val="Times New Roman"/>
      <family val="1"/>
    </font>
    <font>
      <b/>
      <sz val="18"/>
      <color rgb="FF000000"/>
      <name val="Times New Roman"/>
      <family val="1"/>
    </font>
    <font>
      <b/>
      <sz val="14"/>
      <color theme="1"/>
      <name val="Times New Roman"/>
      <family val="1"/>
    </font>
    <font>
      <sz val="12"/>
      <color theme="1"/>
      <name val="Times New Roman"/>
      <family val="1"/>
    </font>
    <font>
      <b/>
      <sz val="12"/>
      <color theme="1"/>
      <name val="Times New Roman"/>
      <family val="1"/>
    </font>
  </fonts>
  <fills count="12">
    <fill>
      <patternFill patternType="none"/>
    </fill>
    <fill>
      <patternFill patternType="gray125"/>
    </fill>
    <fill>
      <patternFill patternType="solid">
        <fgColor theme="4" tint="0.79998168889431442"/>
        <bgColor indexed="64"/>
      </patternFill>
    </fill>
    <fill>
      <patternFill patternType="solid">
        <fgColor theme="5"/>
        <bgColor indexed="64"/>
      </patternFill>
    </fill>
    <fill>
      <patternFill patternType="solid">
        <fgColor theme="2"/>
        <bgColor indexed="64"/>
      </patternFill>
    </fill>
    <fill>
      <patternFill patternType="solid">
        <fgColor theme="3" tint="0.79998168889431442"/>
        <bgColor indexed="64"/>
      </patternFill>
    </fill>
    <fill>
      <patternFill patternType="solid">
        <fgColor rgb="FFD8E0E3"/>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5"/>
      </patternFill>
    </fill>
    <fill>
      <patternFill patternType="solid">
        <fgColor theme="0"/>
        <bgColor indexed="64"/>
      </patternFill>
    </fill>
  </fills>
  <borders count="88">
    <border>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auto="1"/>
      </top>
      <bottom style="medium">
        <color auto="1"/>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theme="0"/>
      </right>
      <top/>
      <bottom/>
      <diagonal/>
    </border>
    <border>
      <left/>
      <right style="thin">
        <color indexed="64"/>
      </right>
      <top style="medium">
        <color indexed="64"/>
      </top>
      <bottom style="thin">
        <color indexed="64"/>
      </bottom>
      <diagonal/>
    </border>
    <border>
      <left/>
      <right/>
      <top/>
      <bottom style="thin">
        <color theme="0"/>
      </bottom>
      <diagonal/>
    </border>
    <border>
      <left style="medium">
        <color indexed="64"/>
      </left>
      <right style="thin">
        <color indexed="64"/>
      </right>
      <top style="thin">
        <color indexed="64"/>
      </top>
      <bottom style="thin">
        <color indexed="64"/>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right style="thin">
        <color theme="0"/>
      </right>
      <top style="thin">
        <color theme="0"/>
      </top>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style="medium">
        <color indexed="64"/>
      </left>
      <right style="thin">
        <color indexed="64"/>
      </right>
      <top style="thin">
        <color auto="1"/>
      </top>
      <bottom/>
      <diagonal/>
    </border>
    <border>
      <left style="thin">
        <color auto="1"/>
      </left>
      <right style="thin">
        <color auto="1"/>
      </right>
      <top style="thin">
        <color auto="1"/>
      </top>
      <bottom/>
      <diagonal/>
    </border>
    <border>
      <left style="thin">
        <color indexed="64"/>
      </left>
      <right style="medium">
        <color indexed="64"/>
      </right>
      <top style="thin">
        <color auto="1"/>
      </top>
      <bottom/>
      <diagonal/>
    </border>
    <border>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theme="0"/>
      </left>
      <right/>
      <top/>
      <bottom style="thin">
        <color theme="0"/>
      </bottom>
      <diagonal/>
    </border>
    <border>
      <left/>
      <right style="medium">
        <color indexed="64"/>
      </right>
      <top style="medium">
        <color indexed="64"/>
      </top>
      <bottom style="thin">
        <color indexed="64"/>
      </bottom>
      <diagonal/>
    </border>
    <border>
      <left/>
      <right style="thin">
        <color indexed="64"/>
      </right>
      <top style="thin">
        <color auto="1"/>
      </top>
      <bottom style="medium">
        <color auto="1"/>
      </bottom>
      <diagonal/>
    </border>
    <border>
      <left style="thin">
        <color theme="0"/>
      </left>
      <right style="medium">
        <color indexed="64"/>
      </right>
      <top/>
      <bottom style="thin">
        <color theme="0"/>
      </bottom>
      <diagonal/>
    </border>
    <border>
      <left style="medium">
        <color indexed="64"/>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right style="thin">
        <color theme="0"/>
      </right>
      <top style="thin">
        <color theme="0"/>
      </top>
      <bottom style="medium">
        <color indexed="64"/>
      </bottom>
      <diagonal/>
    </border>
    <border>
      <left style="thin">
        <color indexed="64"/>
      </left>
      <right style="thin">
        <color indexed="64"/>
      </right>
      <top/>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right/>
      <top/>
      <bottom style="thin">
        <color theme="0" tint="-4.9989318521683403E-2"/>
      </bottom>
      <diagonal/>
    </border>
    <border>
      <left/>
      <right/>
      <top style="thin">
        <color theme="0" tint="-4.9989318521683403E-2"/>
      </top>
      <bottom/>
      <diagonal/>
    </border>
    <border>
      <left style="thin">
        <color theme="0" tint="-4.9989318521683403E-2"/>
      </left>
      <right/>
      <top/>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style="thin">
        <color theme="0" tint="-4.9989318521683403E-2"/>
      </right>
      <top/>
      <bottom style="thin">
        <color theme="0" tint="-4.9989318521683403E-2"/>
      </bottom>
      <diagonal/>
    </border>
    <border>
      <left/>
      <right style="thin">
        <color theme="0" tint="-4.9989318521683403E-2"/>
      </right>
      <top/>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diagonal/>
    </border>
    <border>
      <left/>
      <right style="thin">
        <color theme="0" tint="-4.9989318521683403E-2"/>
      </right>
      <top style="thin">
        <color theme="0" tint="-4.9989318521683403E-2"/>
      </top>
      <bottom style="thin">
        <color theme="0" tint="-4.9989318521683403E-2"/>
      </bottom>
      <diagonal/>
    </border>
  </borders>
  <cellStyleXfs count="2">
    <xf numFmtId="0" fontId="0" fillId="0" borderId="0"/>
    <xf numFmtId="0" fontId="10" fillId="10" borderId="0" applyNumberFormat="0" applyBorder="0" applyAlignment="0" applyProtection="0"/>
  </cellStyleXfs>
  <cellXfs count="230">
    <xf numFmtId="0" fontId="0" fillId="0" borderId="0" xfId="0"/>
    <xf numFmtId="0" fontId="16" fillId="0" borderId="0" xfId="0" applyFont="1" applyAlignment="1" applyProtection="1">
      <alignment horizontal="center"/>
    </xf>
    <xf numFmtId="0" fontId="0" fillId="0" borderId="0" xfId="0" applyProtection="1"/>
    <xf numFmtId="0" fontId="17" fillId="11" borderId="0" xfId="0" applyFont="1" applyFill="1" applyAlignment="1" applyProtection="1">
      <alignment horizontal="center" vertical="center" wrapText="1"/>
    </xf>
    <xf numFmtId="0" fontId="0" fillId="0" borderId="0" xfId="0" applyAlignment="1" applyProtection="1">
      <alignment horizontal="center"/>
    </xf>
    <xf numFmtId="0" fontId="18" fillId="0" borderId="0" xfId="0" applyFont="1" applyAlignment="1" applyProtection="1">
      <alignment horizontal="center" vertical="center"/>
    </xf>
    <xf numFmtId="0" fontId="19" fillId="0" borderId="0" xfId="0" applyFont="1" applyAlignment="1" applyProtection="1">
      <alignment horizontal="center"/>
    </xf>
    <xf numFmtId="49" fontId="20" fillId="0" borderId="0" xfId="0" applyNumberFormat="1" applyFont="1" applyAlignment="1" applyProtection="1">
      <alignment horizontal="left"/>
    </xf>
    <xf numFmtId="49" fontId="19" fillId="0" borderId="0" xfId="0" applyNumberFormat="1" applyFont="1" applyAlignment="1" applyProtection="1">
      <alignment horizontal="center" vertical="center"/>
    </xf>
    <xf numFmtId="0" fontId="1" fillId="0" borderId="21" xfId="0" applyFont="1" applyBorder="1" applyProtection="1"/>
    <xf numFmtId="0" fontId="0" fillId="0" borderId="75" xfId="0" applyBorder="1" applyProtection="1"/>
    <xf numFmtId="0" fontId="0" fillId="7" borderId="21" xfId="0" applyFill="1" applyBorder="1" applyProtection="1"/>
    <xf numFmtId="0" fontId="10" fillId="11" borderId="40" xfId="1" applyFill="1" applyBorder="1" applyProtection="1"/>
    <xf numFmtId="0" fontId="10" fillId="11" borderId="87" xfId="1" applyFill="1" applyBorder="1" applyProtection="1"/>
    <xf numFmtId="0" fontId="10" fillId="11" borderId="79" xfId="1" applyFill="1" applyBorder="1" applyProtection="1"/>
    <xf numFmtId="0" fontId="10" fillId="11" borderId="76" xfId="1" applyFill="1" applyBorder="1" applyProtection="1"/>
    <xf numFmtId="0" fontId="10" fillId="11" borderId="86" xfId="1" applyFill="1" applyBorder="1" applyProtection="1"/>
    <xf numFmtId="0" fontId="10" fillId="11" borderId="83" xfId="1" applyFill="1" applyBorder="1" applyProtection="1"/>
    <xf numFmtId="0" fontId="10" fillId="11" borderId="82" xfId="1" applyFill="1" applyBorder="1" applyProtection="1"/>
    <xf numFmtId="0" fontId="10" fillId="11" borderId="78" xfId="1" applyFill="1" applyBorder="1" applyProtection="1"/>
    <xf numFmtId="0" fontId="10" fillId="11" borderId="81" xfId="1" applyFill="1" applyBorder="1" applyProtection="1"/>
    <xf numFmtId="0" fontId="10" fillId="11" borderId="85" xfId="1" applyFill="1" applyBorder="1" applyProtection="1"/>
    <xf numFmtId="0" fontId="10" fillId="11" borderId="77" xfId="1" applyFill="1" applyBorder="1" applyProtection="1"/>
    <xf numFmtId="0" fontId="10" fillId="11" borderId="84" xfId="1" applyFill="1" applyBorder="1" applyProtection="1"/>
    <xf numFmtId="0" fontId="10" fillId="11" borderId="0" xfId="1" applyFill="1" applyBorder="1" applyProtection="1"/>
    <xf numFmtId="0" fontId="0" fillId="0" borderId="77" xfId="0" applyBorder="1" applyProtection="1"/>
    <xf numFmtId="0" fontId="10" fillId="11" borderId="40" xfId="1" applyFill="1" applyBorder="1" applyAlignment="1" applyProtection="1">
      <alignment horizontal="left" vertical="top" wrapText="1"/>
    </xf>
    <xf numFmtId="0" fontId="10" fillId="11" borderId="80" xfId="1" applyFill="1" applyBorder="1" applyProtection="1"/>
    <xf numFmtId="0" fontId="10" fillId="11" borderId="40" xfId="1" applyFill="1" applyBorder="1" applyAlignment="1" applyProtection="1">
      <alignment wrapText="1"/>
    </xf>
    <xf numFmtId="0" fontId="10" fillId="11" borderId="75" xfId="1" applyFill="1" applyBorder="1" applyProtection="1"/>
    <xf numFmtId="0" fontId="0" fillId="7" borderId="74" xfId="0" applyFill="1" applyBorder="1" applyProtection="1"/>
    <xf numFmtId="0" fontId="10" fillId="11" borderId="21" xfId="1" applyFill="1" applyBorder="1" applyAlignment="1" applyProtection="1">
      <alignment wrapText="1"/>
    </xf>
    <xf numFmtId="0" fontId="0" fillId="0" borderId="76" xfId="0" applyBorder="1" applyProtection="1"/>
    <xf numFmtId="0" fontId="0" fillId="0" borderId="84" xfId="0" applyBorder="1" applyProtection="1"/>
    <xf numFmtId="0" fontId="0" fillId="0" borderId="86" xfId="0" applyBorder="1" applyProtection="1"/>
    <xf numFmtId="0" fontId="4" fillId="3" borderId="0" xfId="0" applyFont="1" applyFill="1" applyProtection="1"/>
    <xf numFmtId="0" fontId="0" fillId="3" borderId="0" xfId="0" applyFill="1" applyProtection="1"/>
    <xf numFmtId="0" fontId="0" fillId="0" borderId="1" xfId="0" applyBorder="1" applyAlignment="1" applyProtection="1">
      <alignment horizontal="center"/>
    </xf>
    <xf numFmtId="0" fontId="0" fillId="0" borderId="2" xfId="0" applyBorder="1" applyAlignment="1" applyProtection="1">
      <alignment horizontal="center"/>
    </xf>
    <xf numFmtId="0" fontId="0" fillId="0" borderId="22" xfId="0" applyBorder="1" applyProtection="1"/>
    <xf numFmtId="0" fontId="0" fillId="0" borderId="2" xfId="0" applyBorder="1" applyProtection="1"/>
    <xf numFmtId="0" fontId="1" fillId="0" borderId="23" xfId="0" applyFont="1" applyBorder="1" applyProtection="1"/>
    <xf numFmtId="0" fontId="1" fillId="0" borderId="0" xfId="0" applyFont="1" applyProtection="1"/>
    <xf numFmtId="0" fontId="0" fillId="0" borderId="55" xfId="0" applyBorder="1" applyProtection="1"/>
    <xf numFmtId="0" fontId="1" fillId="0" borderId="0" xfId="0" applyFont="1" applyAlignment="1" applyProtection="1">
      <alignment horizontal="left"/>
    </xf>
    <xf numFmtId="0" fontId="0" fillId="0" borderId="24" xfId="0" applyBorder="1" applyProtection="1"/>
    <xf numFmtId="0" fontId="0" fillId="0" borderId="25" xfId="0" applyBorder="1" applyProtection="1"/>
    <xf numFmtId="0" fontId="0" fillId="0" borderId="26" xfId="0" applyBorder="1" applyProtection="1"/>
    <xf numFmtId="0" fontId="0" fillId="0" borderId="23" xfId="0" applyBorder="1" applyAlignment="1" applyProtection="1">
      <alignment horizontal="center"/>
    </xf>
    <xf numFmtId="0" fontId="0" fillId="0" borderId="0" xfId="0" applyAlignment="1" applyProtection="1">
      <alignment horizontal="center"/>
    </xf>
    <xf numFmtId="0" fontId="0" fillId="0" borderId="27" xfId="0" applyBorder="1" applyProtection="1"/>
    <xf numFmtId="0" fontId="0" fillId="0" borderId="28" xfId="0" applyBorder="1" applyProtection="1"/>
    <xf numFmtId="0" fontId="5" fillId="0" borderId="29" xfId="0" applyFont="1" applyBorder="1" applyAlignment="1" applyProtection="1">
      <alignment horizontal="center"/>
    </xf>
    <xf numFmtId="0" fontId="5" fillId="0" borderId="0" xfId="0" applyFont="1" applyAlignment="1" applyProtection="1">
      <alignment horizontal="center"/>
    </xf>
    <xf numFmtId="0" fontId="5" fillId="0" borderId="24" xfId="0" applyFont="1" applyBorder="1" applyAlignment="1" applyProtection="1">
      <alignment horizontal="center"/>
    </xf>
    <xf numFmtId="0" fontId="5" fillId="0" borderId="30" xfId="0" applyFont="1" applyBorder="1" applyAlignment="1" applyProtection="1">
      <alignment horizontal="center"/>
    </xf>
    <xf numFmtId="0" fontId="0" fillId="0" borderId="23" xfId="0" applyBorder="1" applyAlignment="1" applyProtection="1">
      <alignment horizontal="left" indent="1"/>
    </xf>
    <xf numFmtId="0" fontId="0" fillId="5" borderId="8" xfId="0" applyFill="1" applyBorder="1" applyAlignment="1" applyProtection="1">
      <alignment horizontal="center"/>
    </xf>
    <xf numFmtId="0" fontId="0" fillId="5" borderId="10" xfId="0" applyFill="1" applyBorder="1" applyAlignment="1" applyProtection="1">
      <alignment horizontal="center"/>
    </xf>
    <xf numFmtId="0" fontId="0" fillId="0" borderId="0" xfId="0" applyAlignment="1" applyProtection="1">
      <alignment horizontal="left" indent="1"/>
    </xf>
    <xf numFmtId="11" fontId="0" fillId="6" borderId="32" xfId="0" applyNumberFormat="1" applyFill="1" applyBorder="1" applyAlignment="1" applyProtection="1">
      <alignment horizontal="left"/>
    </xf>
    <xf numFmtId="0" fontId="0" fillId="2" borderId="33" xfId="0" applyFill="1" applyBorder="1" applyAlignment="1" applyProtection="1">
      <alignment horizontal="left"/>
    </xf>
    <xf numFmtId="0" fontId="0" fillId="0" borderId="0" xfId="0" applyAlignment="1" applyProtection="1">
      <alignment horizontal="left" indent="1"/>
    </xf>
    <xf numFmtId="0" fontId="0" fillId="6" borderId="32" xfId="0" applyFill="1" applyBorder="1" applyAlignment="1" applyProtection="1">
      <alignment horizontal="left"/>
    </xf>
    <xf numFmtId="0" fontId="0" fillId="0" borderId="56" xfId="0" applyBorder="1" applyAlignment="1" applyProtection="1">
      <alignment horizontal="left" indent="1"/>
    </xf>
    <xf numFmtId="0" fontId="0" fillId="0" borderId="57" xfId="0" applyBorder="1" applyProtection="1"/>
    <xf numFmtId="0" fontId="0" fillId="0" borderId="56" xfId="0" applyBorder="1" applyProtection="1"/>
    <xf numFmtId="0" fontId="0" fillId="0" borderId="58" xfId="0" applyBorder="1" applyProtection="1"/>
    <xf numFmtId="0" fontId="0" fillId="0" borderId="25" xfId="0" applyBorder="1" applyAlignment="1" applyProtection="1">
      <alignment horizontal="left" indent="1"/>
    </xf>
    <xf numFmtId="0" fontId="0" fillId="0" borderId="52" xfId="0" applyBorder="1" applyProtection="1"/>
    <xf numFmtId="0" fontId="0" fillId="0" borderId="24" xfId="0" applyBorder="1" applyAlignment="1" applyProtection="1">
      <alignment horizontal="left"/>
    </xf>
    <xf numFmtId="0" fontId="0" fillId="0" borderId="23" xfId="0" applyBorder="1" applyProtection="1"/>
    <xf numFmtId="0" fontId="0" fillId="0" borderId="59" xfId="0" applyBorder="1" applyProtection="1"/>
    <xf numFmtId="0" fontId="0" fillId="0" borderId="60" xfId="0" applyBorder="1" applyProtection="1"/>
    <xf numFmtId="0" fontId="0" fillId="0" borderId="61" xfId="0" applyBorder="1" applyProtection="1"/>
    <xf numFmtId="0" fontId="0" fillId="0" borderId="62" xfId="0" applyBorder="1" applyProtection="1"/>
    <xf numFmtId="0" fontId="11" fillId="0" borderId="21" xfId="0" applyFont="1" applyBorder="1" applyProtection="1"/>
    <xf numFmtId="0" fontId="11" fillId="0" borderId="21" xfId="0" applyFont="1" applyBorder="1" applyAlignment="1" applyProtection="1">
      <alignment horizontal="center"/>
    </xf>
    <xf numFmtId="0" fontId="12" fillId="0" borderId="21" xfId="0" applyFont="1" applyBorder="1" applyProtection="1"/>
    <xf numFmtId="0" fontId="12" fillId="0" borderId="0" xfId="0" applyFont="1" applyProtection="1"/>
    <xf numFmtId="0" fontId="14" fillId="0" borderId="0" xfId="0" applyFont="1" applyProtection="1"/>
    <xf numFmtId="0" fontId="15" fillId="0" borderId="21" xfId="0" applyFont="1" applyBorder="1" applyAlignment="1" applyProtection="1">
      <alignment vertical="top"/>
    </xf>
    <xf numFmtId="0" fontId="15" fillId="0" borderId="21" xfId="0" applyFont="1" applyBorder="1" applyProtection="1"/>
    <xf numFmtId="3" fontId="15" fillId="0" borderId="21" xfId="0" applyNumberFormat="1" applyFont="1" applyBorder="1" applyAlignment="1" applyProtection="1">
      <alignment horizontal="right"/>
    </xf>
    <xf numFmtId="0" fontId="11" fillId="0" borderId="21" xfId="0" applyFont="1" applyBorder="1" applyAlignment="1" applyProtection="1">
      <alignment horizontal="center" vertical="top"/>
    </xf>
    <xf numFmtId="0" fontId="15" fillId="0" borderId="21" xfId="0" applyFont="1" applyBorder="1" applyAlignment="1" applyProtection="1">
      <alignment horizontal="right" vertical="top"/>
    </xf>
    <xf numFmtId="0" fontId="12" fillId="0" borderId="0" xfId="0" applyFont="1" applyAlignment="1" applyProtection="1">
      <alignment horizontal="left"/>
    </xf>
    <xf numFmtId="0" fontId="15" fillId="0" borderId="21" xfId="0" applyFont="1" applyBorder="1" applyAlignment="1" applyProtection="1">
      <alignment vertical="top" wrapText="1"/>
    </xf>
    <xf numFmtId="3" fontId="15" fillId="0" borderId="21" xfId="0" applyNumberFormat="1" applyFont="1" applyBorder="1" applyAlignment="1" applyProtection="1">
      <alignment horizontal="right" vertical="top"/>
    </xf>
    <xf numFmtId="0" fontId="12" fillId="0" borderId="0" xfId="0" applyFont="1" applyAlignment="1" applyProtection="1">
      <alignment horizontal="left" vertical="top"/>
    </xf>
    <xf numFmtId="0" fontId="4" fillId="3" borderId="0" xfId="0" applyFont="1" applyFill="1" applyAlignment="1" applyProtection="1">
      <alignment horizontal="left"/>
    </xf>
    <xf numFmtId="0" fontId="1" fillId="0" borderId="23" xfId="0" applyFont="1" applyBorder="1" applyAlignment="1" applyProtection="1">
      <alignment horizontal="left"/>
    </xf>
    <xf numFmtId="0" fontId="1" fillId="0" borderId="0" xfId="0" applyFont="1" applyAlignment="1" applyProtection="1">
      <alignment horizontal="left"/>
    </xf>
    <xf numFmtId="0" fontId="0" fillId="2" borderId="8" xfId="0" applyFill="1" applyBorder="1" applyAlignment="1" applyProtection="1">
      <alignment horizontal="center"/>
    </xf>
    <xf numFmtId="0" fontId="0" fillId="2" borderId="10" xfId="0" applyFill="1" applyBorder="1" applyAlignment="1" applyProtection="1">
      <alignment horizontal="center"/>
    </xf>
    <xf numFmtId="0" fontId="0" fillId="0" borderId="30" xfId="0" applyBorder="1" applyAlignment="1" applyProtection="1">
      <alignment horizontal="center"/>
    </xf>
    <xf numFmtId="0" fontId="0" fillId="0" borderId="31" xfId="0" applyBorder="1" applyAlignment="1" applyProtection="1">
      <alignment horizontal="center"/>
    </xf>
    <xf numFmtId="0" fontId="0" fillId="0" borderId="23" xfId="0" applyBorder="1" applyAlignment="1" applyProtection="1">
      <alignment horizontal="left" indent="1"/>
    </xf>
    <xf numFmtId="0" fontId="0" fillId="4" borderId="21" xfId="0" applyFill="1" applyBorder="1" applyAlignment="1" applyProtection="1">
      <alignment horizontal="center"/>
    </xf>
    <xf numFmtId="0" fontId="0" fillId="4" borderId="32" xfId="0" applyFill="1" applyBorder="1" applyAlignment="1" applyProtection="1">
      <alignment horizontal="center"/>
    </xf>
    <xf numFmtId="0" fontId="6" fillId="0" borderId="0" xfId="0" applyFont="1" applyAlignment="1" applyProtection="1">
      <alignment horizontal="right"/>
    </xf>
    <xf numFmtId="0" fontId="0" fillId="2" borderId="33" xfId="0" applyFill="1" applyBorder="1" applyProtection="1"/>
    <xf numFmtId="0" fontId="0" fillId="0" borderId="0" xfId="0" applyAlignment="1" applyProtection="1">
      <alignment horizontal="left" indent="2"/>
    </xf>
    <xf numFmtId="3" fontId="0" fillId="4" borderId="13" xfId="0" applyNumberFormat="1" applyFill="1" applyBorder="1" applyAlignment="1" applyProtection="1">
      <alignment horizontal="left" indent="1"/>
    </xf>
    <xf numFmtId="0" fontId="0" fillId="4" borderId="13" xfId="0" applyFill="1" applyBorder="1" applyAlignment="1" applyProtection="1">
      <alignment horizontal="left" indent="1"/>
    </xf>
    <xf numFmtId="0" fontId="0" fillId="4" borderId="32" xfId="0" applyFill="1" applyBorder="1" applyAlignment="1" applyProtection="1">
      <alignment horizontal="left" indent="1"/>
    </xf>
    <xf numFmtId="0" fontId="0" fillId="0" borderId="34" xfId="0" applyBorder="1" applyProtection="1"/>
    <xf numFmtId="0" fontId="0" fillId="0" borderId="3" xfId="0" applyBorder="1" applyProtection="1"/>
    <xf numFmtId="0" fontId="0" fillId="0" borderId="4" xfId="0" applyBorder="1" applyProtection="1"/>
    <xf numFmtId="0" fontId="0" fillId="0" borderId="3" xfId="0" applyBorder="1" applyAlignment="1" applyProtection="1">
      <alignment horizontal="left" indent="2"/>
    </xf>
    <xf numFmtId="0" fontId="0" fillId="4" borderId="18" xfId="0" applyFill="1" applyBorder="1" applyAlignment="1" applyProtection="1">
      <alignment horizontal="left" indent="1"/>
    </xf>
    <xf numFmtId="0" fontId="1" fillId="0" borderId="1" xfId="0" applyFont="1" applyBorder="1" applyProtection="1"/>
    <xf numFmtId="0" fontId="9" fillId="0" borderId="2" xfId="0" applyFont="1" applyBorder="1" applyProtection="1"/>
    <xf numFmtId="0" fontId="0" fillId="0" borderId="10" xfId="0" applyBorder="1" applyProtection="1"/>
    <xf numFmtId="0" fontId="0" fillId="0" borderId="23" xfId="0" applyBorder="1" applyAlignment="1" applyProtection="1">
      <alignment horizontal="center" vertical="center"/>
    </xf>
    <xf numFmtId="0" fontId="0" fillId="0" borderId="0" xfId="0" applyAlignment="1" applyProtection="1">
      <alignment horizontal="center" vertical="center"/>
    </xf>
    <xf numFmtId="0" fontId="0" fillId="0" borderId="0" xfId="0" applyAlignment="1" applyProtection="1">
      <alignment horizontal="center" vertical="center"/>
    </xf>
    <xf numFmtId="0" fontId="0" fillId="0" borderId="0" xfId="0" applyAlignment="1" applyProtection="1">
      <alignment vertical="center"/>
    </xf>
    <xf numFmtId="0" fontId="9" fillId="0" borderId="0" xfId="0" applyFont="1" applyAlignment="1" applyProtection="1">
      <alignment horizontal="center" vertical="center" wrapText="1"/>
    </xf>
    <xf numFmtId="0" fontId="0" fillId="0" borderId="35" xfId="0" applyBorder="1" applyProtection="1"/>
    <xf numFmtId="0" fontId="0" fillId="0" borderId="34" xfId="0" applyBorder="1" applyAlignment="1" applyProtection="1">
      <alignment horizontal="center"/>
    </xf>
    <xf numFmtId="0" fontId="0" fillId="0" borderId="0" xfId="0" applyAlignment="1" applyProtection="1">
      <alignment horizontal="center" wrapText="1"/>
    </xf>
    <xf numFmtId="0" fontId="0" fillId="0" borderId="24" xfId="0" applyBorder="1" applyAlignment="1" applyProtection="1">
      <alignment horizontal="center" wrapText="1"/>
    </xf>
    <xf numFmtId="0" fontId="0" fillId="2" borderId="11" xfId="0" applyFill="1" applyBorder="1" applyAlignment="1" applyProtection="1">
      <alignment horizontal="center"/>
    </xf>
    <xf numFmtId="0" fontId="0" fillId="2" borderId="14" xfId="0" applyFill="1" applyBorder="1" applyAlignment="1" applyProtection="1">
      <alignment horizontal="center"/>
    </xf>
    <xf numFmtId="0" fontId="0" fillId="2" borderId="36" xfId="0" applyFill="1" applyBorder="1" applyAlignment="1" applyProtection="1">
      <alignment horizontal="center"/>
    </xf>
    <xf numFmtId="0" fontId="0" fillId="2" borderId="12" xfId="0" applyFill="1" applyBorder="1" applyAlignment="1" applyProtection="1">
      <alignment horizontal="center"/>
    </xf>
    <xf numFmtId="0" fontId="0" fillId="2" borderId="13" xfId="0" applyFill="1" applyBorder="1" applyAlignment="1" applyProtection="1">
      <alignment horizontal="center"/>
    </xf>
    <xf numFmtId="0" fontId="0" fillId="0" borderId="37" xfId="0" applyBorder="1" applyProtection="1"/>
    <xf numFmtId="0" fontId="0" fillId="2" borderId="38" xfId="0" applyFill="1" applyBorder="1" applyAlignment="1" applyProtection="1">
      <alignment horizontal="center"/>
    </xf>
    <xf numFmtId="0" fontId="0" fillId="2" borderId="39" xfId="0" applyFill="1" applyBorder="1" applyAlignment="1" applyProtection="1">
      <alignment horizontal="center"/>
    </xf>
    <xf numFmtId="0" fontId="0" fillId="2" borderId="40" xfId="0" applyFill="1" applyBorder="1" applyAlignment="1" applyProtection="1">
      <alignment horizontal="center"/>
    </xf>
    <xf numFmtId="0" fontId="0" fillId="2" borderId="21" xfId="0" applyFill="1" applyBorder="1" applyAlignment="1" applyProtection="1">
      <alignment horizontal="center"/>
    </xf>
    <xf numFmtId="0" fontId="0" fillId="2" borderId="32" xfId="0" applyFill="1" applyBorder="1" applyAlignment="1" applyProtection="1">
      <alignment horizontal="center"/>
    </xf>
    <xf numFmtId="0" fontId="0" fillId="0" borderId="41" xfId="0" applyBorder="1" applyProtection="1"/>
    <xf numFmtId="0" fontId="0" fillId="2" borderId="16" xfId="0" applyFill="1" applyBorder="1" applyAlignment="1" applyProtection="1">
      <alignment horizontal="center"/>
    </xf>
    <xf numFmtId="0" fontId="0" fillId="2" borderId="17" xfId="0" applyFill="1" applyBorder="1" applyAlignment="1" applyProtection="1">
      <alignment horizontal="center"/>
    </xf>
    <xf numFmtId="0" fontId="0" fillId="2" borderId="17" xfId="0" applyFill="1" applyBorder="1" applyAlignment="1" applyProtection="1">
      <alignment horizontal="center"/>
    </xf>
    <xf numFmtId="0" fontId="0" fillId="2" borderId="18" xfId="0" applyFill="1" applyBorder="1" applyAlignment="1" applyProtection="1">
      <alignment horizontal="center"/>
    </xf>
    <xf numFmtId="0" fontId="0" fillId="2" borderId="42" xfId="0" applyFill="1" applyBorder="1" applyAlignment="1" applyProtection="1">
      <alignment horizontal="center"/>
    </xf>
    <xf numFmtId="0" fontId="0" fillId="2" borderId="43" xfId="0" applyFill="1" applyBorder="1" applyAlignment="1" applyProtection="1">
      <alignment horizontal="center"/>
    </xf>
    <xf numFmtId="0" fontId="0" fillId="2" borderId="43" xfId="0" applyFill="1" applyBorder="1" applyAlignment="1" applyProtection="1">
      <alignment horizontal="center"/>
    </xf>
    <xf numFmtId="0" fontId="0" fillId="2" borderId="44" xfId="0" applyFill="1" applyBorder="1" applyAlignment="1" applyProtection="1">
      <alignment horizontal="center"/>
    </xf>
    <xf numFmtId="0" fontId="0" fillId="2" borderId="21" xfId="0" applyFill="1" applyBorder="1" applyAlignment="1" applyProtection="1">
      <alignment horizontal="center"/>
    </xf>
    <xf numFmtId="0" fontId="0" fillId="2" borderId="45" xfId="0" applyFill="1" applyBorder="1" applyAlignment="1" applyProtection="1">
      <alignment horizontal="center"/>
    </xf>
    <xf numFmtId="0" fontId="0" fillId="2" borderId="46" xfId="0" applyFill="1" applyBorder="1" applyAlignment="1" applyProtection="1">
      <alignment horizontal="center"/>
    </xf>
    <xf numFmtId="0" fontId="0" fillId="2" borderId="46" xfId="0" applyFill="1" applyBorder="1" applyAlignment="1" applyProtection="1">
      <alignment horizontal="center"/>
    </xf>
    <xf numFmtId="0" fontId="0" fillId="2" borderId="47" xfId="0" applyFill="1" applyBorder="1" applyAlignment="1" applyProtection="1">
      <alignment horizontal="center"/>
    </xf>
    <xf numFmtId="0" fontId="0" fillId="0" borderId="48" xfId="0" applyBorder="1" applyProtection="1"/>
    <xf numFmtId="0" fontId="0" fillId="0" borderId="49" xfId="0" applyBorder="1" applyProtection="1"/>
    <xf numFmtId="0" fontId="0" fillId="0" borderId="4" xfId="0" applyBorder="1" applyAlignment="1" applyProtection="1">
      <alignment horizontal="center"/>
    </xf>
    <xf numFmtId="0" fontId="0" fillId="4" borderId="14" xfId="0" applyFill="1" applyBorder="1" applyAlignment="1" applyProtection="1">
      <alignment horizontal="center"/>
    </xf>
    <xf numFmtId="0" fontId="0" fillId="4" borderId="53" xfId="0" applyFill="1" applyBorder="1" applyAlignment="1" applyProtection="1">
      <alignment horizontal="center"/>
    </xf>
    <xf numFmtId="0" fontId="0" fillId="0" borderId="24" xfId="0" applyBorder="1" applyAlignment="1" applyProtection="1">
      <alignment horizontal="left" indent="1"/>
    </xf>
    <xf numFmtId="0" fontId="0" fillId="0" borderId="23" xfId="0" applyBorder="1" applyAlignment="1" applyProtection="1">
      <alignment horizontal="center"/>
    </xf>
    <xf numFmtId="0" fontId="0" fillId="2" borderId="19" xfId="0" applyFill="1" applyBorder="1" applyAlignment="1" applyProtection="1">
      <alignment horizontal="center"/>
    </xf>
    <xf numFmtId="0" fontId="0" fillId="2" borderId="54" xfId="0" applyFill="1" applyBorder="1" applyAlignment="1" applyProtection="1">
      <alignment horizontal="center"/>
    </xf>
    <xf numFmtId="0" fontId="0" fillId="0" borderId="1" xfId="0" applyBorder="1" applyProtection="1"/>
    <xf numFmtId="0" fontId="0" fillId="0" borderId="2" xfId="0" applyBorder="1" applyAlignment="1" applyProtection="1">
      <alignment horizontal="center"/>
    </xf>
    <xf numFmtId="0" fontId="0" fillId="0" borderId="9" xfId="0" applyBorder="1" applyProtection="1"/>
    <xf numFmtId="0" fontId="2" fillId="0" borderId="4" xfId="0" applyFont="1" applyBorder="1" applyAlignment="1" applyProtection="1">
      <alignment horizontal="right"/>
    </xf>
    <xf numFmtId="0" fontId="1" fillId="2" borderId="50" xfId="0" applyFont="1" applyFill="1" applyBorder="1" applyAlignment="1" applyProtection="1">
      <alignment horizontal="center" wrapText="1"/>
    </xf>
    <xf numFmtId="0" fontId="1" fillId="2" borderId="51" xfId="0" applyFont="1" applyFill="1" applyBorder="1" applyAlignment="1" applyProtection="1">
      <alignment horizontal="center" wrapText="1"/>
    </xf>
    <xf numFmtId="0" fontId="1" fillId="2" borderId="15" xfId="0" applyFont="1" applyFill="1" applyBorder="1" applyAlignment="1" applyProtection="1">
      <alignment horizontal="center" wrapText="1"/>
    </xf>
    <xf numFmtId="0" fontId="1" fillId="2" borderId="8" xfId="0" applyFont="1" applyFill="1" applyBorder="1" applyAlignment="1" applyProtection="1">
      <alignment horizontal="center" wrapText="1"/>
    </xf>
    <xf numFmtId="0" fontId="1" fillId="2" borderId="9" xfId="0" applyFont="1" applyFill="1" applyBorder="1" applyAlignment="1" applyProtection="1">
      <alignment horizontal="center" wrapText="1"/>
    </xf>
    <xf numFmtId="0" fontId="1" fillId="2" borderId="10" xfId="0" applyFont="1" applyFill="1" applyBorder="1" applyAlignment="1" applyProtection="1">
      <alignment horizontal="center" wrapText="1"/>
    </xf>
    <xf numFmtId="0" fontId="1" fillId="0" borderId="11"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wrapText="1"/>
    </xf>
    <xf numFmtId="0" fontId="1" fillId="0" borderId="11" xfId="0" applyFont="1" applyBorder="1" applyAlignment="1" applyProtection="1">
      <alignment horizontal="center" wrapText="1"/>
    </xf>
    <xf numFmtId="0" fontId="1" fillId="0" borderId="12" xfId="0" applyFont="1" applyBorder="1" applyAlignment="1" applyProtection="1">
      <alignment horizontal="center" wrapText="1"/>
    </xf>
    <xf numFmtId="0" fontId="1" fillId="0" borderId="13" xfId="0" applyFont="1" applyBorder="1" applyAlignment="1" applyProtection="1">
      <alignment horizontal="center"/>
    </xf>
    <xf numFmtId="0" fontId="1" fillId="0" borderId="12" xfId="0" applyFont="1" applyBorder="1" applyAlignment="1" applyProtection="1">
      <alignment horizontal="center"/>
    </xf>
    <xf numFmtId="11" fontId="1" fillId="0" borderId="15" xfId="0" applyNumberFormat="1" applyFont="1" applyBorder="1" applyAlignment="1" applyProtection="1">
      <alignment horizontal="center" vertical="center"/>
    </xf>
    <xf numFmtId="0" fontId="1" fillId="0" borderId="1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7" xfId="0" applyFont="1" applyBorder="1" applyAlignment="1" applyProtection="1">
      <alignment horizontal="center" vertical="center"/>
    </xf>
    <xf numFmtId="0" fontId="1" fillId="0" borderId="17" xfId="0" applyFont="1" applyBorder="1" applyAlignment="1" applyProtection="1">
      <alignment horizontal="center"/>
    </xf>
    <xf numFmtId="0" fontId="1" fillId="0" borderId="18" xfId="0" applyFont="1" applyBorder="1" applyAlignment="1" applyProtection="1">
      <alignment horizontal="center"/>
    </xf>
    <xf numFmtId="0" fontId="1" fillId="0" borderId="16" xfId="0" applyFont="1" applyBorder="1" applyAlignment="1" applyProtection="1">
      <alignment horizontal="center"/>
    </xf>
    <xf numFmtId="0" fontId="1" fillId="0" borderId="19" xfId="0" applyFont="1" applyBorder="1" applyAlignment="1" applyProtection="1">
      <alignment horizontal="center"/>
    </xf>
    <xf numFmtId="11" fontId="1" fillId="0" borderId="20" xfId="0" applyNumberFormat="1" applyFont="1" applyBorder="1" applyAlignment="1" applyProtection="1">
      <alignment horizontal="center" vertical="center"/>
    </xf>
    <xf numFmtId="0" fontId="0" fillId="0" borderId="21" xfId="0" applyBorder="1" applyAlignment="1" applyProtection="1">
      <alignment horizontal="center" vertical="center"/>
    </xf>
    <xf numFmtId="0" fontId="0" fillId="0" borderId="21" xfId="0" applyBorder="1" applyProtection="1"/>
    <xf numFmtId="11" fontId="0" fillId="0" borderId="21" xfId="0" applyNumberFormat="1" applyBorder="1" applyAlignment="1" applyProtection="1">
      <alignment horizontal="center"/>
    </xf>
    <xf numFmtId="11" fontId="0" fillId="0" borderId="21" xfId="0" applyNumberFormat="1" applyBorder="1" applyProtection="1"/>
    <xf numFmtId="0" fontId="0" fillId="0" borderId="21" xfId="0" applyBorder="1" applyAlignment="1" applyProtection="1">
      <alignment horizontal="center" vertical="center" wrapText="1"/>
    </xf>
    <xf numFmtId="0" fontId="1" fillId="7" borderId="46" xfId="0" applyFont="1" applyFill="1" applyBorder="1" applyProtection="1"/>
    <xf numFmtId="0" fontId="1" fillId="9" borderId="64" xfId="0" applyFont="1" applyFill="1" applyBorder="1" applyAlignment="1" applyProtection="1">
      <alignment horizontal="center"/>
    </xf>
    <xf numFmtId="0" fontId="1" fillId="9" borderId="65" xfId="0" applyFont="1" applyFill="1" applyBorder="1" applyAlignment="1" applyProtection="1">
      <alignment horizontal="center"/>
    </xf>
    <xf numFmtId="0" fontId="1" fillId="9" borderId="66" xfId="0" applyFont="1" applyFill="1" applyBorder="1" applyAlignment="1" applyProtection="1">
      <alignment horizontal="center"/>
    </xf>
    <xf numFmtId="0" fontId="1" fillId="5" borderId="21" xfId="0" applyFont="1" applyFill="1" applyBorder="1" applyAlignment="1" applyProtection="1">
      <alignment horizontal="center"/>
    </xf>
    <xf numFmtId="0" fontId="1" fillId="7" borderId="63" xfId="0" applyFont="1" applyFill="1" applyBorder="1" applyProtection="1"/>
    <xf numFmtId="0" fontId="1" fillId="9" borderId="67" xfId="0" applyFont="1" applyFill="1" applyBorder="1" applyAlignment="1" applyProtection="1">
      <alignment horizontal="center"/>
    </xf>
    <xf numFmtId="0" fontId="1" fillId="9" borderId="68" xfId="0" applyFont="1" applyFill="1" applyBorder="1" applyAlignment="1" applyProtection="1">
      <alignment horizontal="center"/>
    </xf>
    <xf numFmtId="0" fontId="1" fillId="5" borderId="21" xfId="0" applyFont="1" applyFill="1" applyBorder="1" applyAlignment="1" applyProtection="1">
      <alignment horizontal="center" vertical="center" wrapText="1"/>
    </xf>
    <xf numFmtId="0" fontId="1" fillId="5" borderId="21" xfId="0" applyFont="1" applyFill="1" applyBorder="1" applyAlignment="1" applyProtection="1">
      <alignment horizontal="center" vertical="center"/>
    </xf>
    <xf numFmtId="0" fontId="1" fillId="9" borderId="69" xfId="0" applyFont="1" applyFill="1" applyBorder="1" applyAlignment="1" applyProtection="1">
      <alignment horizontal="center"/>
    </xf>
    <xf numFmtId="0" fontId="1" fillId="9" borderId="70" xfId="0" applyFont="1" applyFill="1" applyBorder="1" applyAlignment="1" applyProtection="1">
      <alignment horizontal="center"/>
    </xf>
    <xf numFmtId="0" fontId="1" fillId="9" borderId="71" xfId="0" applyFont="1" applyFill="1" applyBorder="1" applyAlignment="1" applyProtection="1">
      <alignment horizontal="center"/>
    </xf>
    <xf numFmtId="0" fontId="1" fillId="9" borderId="72" xfId="0" applyFont="1" applyFill="1" applyBorder="1" applyAlignment="1" applyProtection="1">
      <alignment horizontal="center"/>
    </xf>
    <xf numFmtId="0" fontId="1" fillId="5" borderId="46" xfId="0" applyFont="1" applyFill="1" applyBorder="1" applyAlignment="1" applyProtection="1">
      <alignment horizontal="center"/>
    </xf>
    <xf numFmtId="0" fontId="1" fillId="7" borderId="46" xfId="0" applyFont="1" applyFill="1" applyBorder="1" applyAlignment="1" applyProtection="1">
      <alignment horizontal="center" vertical="center"/>
    </xf>
    <xf numFmtId="0" fontId="1" fillId="9" borderId="66" xfId="0" applyFont="1" applyFill="1" applyBorder="1" applyProtection="1"/>
    <xf numFmtId="0" fontId="1" fillId="9" borderId="73" xfId="0" applyFont="1" applyFill="1" applyBorder="1" applyProtection="1"/>
    <xf numFmtId="0" fontId="1" fillId="5" borderId="21" xfId="0" applyFont="1" applyFill="1" applyBorder="1" applyProtection="1"/>
    <xf numFmtId="0" fontId="0" fillId="0" borderId="21" xfId="0" applyBorder="1" applyAlignment="1" applyProtection="1">
      <alignment horizontal="left" vertical="center"/>
    </xf>
    <xf numFmtId="0" fontId="0" fillId="0" borderId="63" xfId="0" applyBorder="1" applyAlignment="1" applyProtection="1">
      <alignment horizontal="center" vertical="center"/>
    </xf>
    <xf numFmtId="0" fontId="0" fillId="0" borderId="63" xfId="0" applyBorder="1" applyAlignment="1" applyProtection="1">
      <alignment horizontal="left" vertical="center"/>
    </xf>
    <xf numFmtId="0" fontId="2" fillId="0" borderId="3" xfId="0" applyFont="1" applyBorder="1" applyAlignment="1" applyProtection="1">
      <alignment horizontal="left" vertical="center" wrapText="1" indent="1"/>
    </xf>
    <xf numFmtId="0" fontId="1" fillId="2" borderId="5" xfId="0" applyFont="1" applyFill="1" applyBorder="1" applyAlignment="1" applyProtection="1">
      <alignment horizontal="center" wrapText="1"/>
    </xf>
    <xf numFmtId="0" fontId="1" fillId="2" borderId="6" xfId="0" applyFont="1" applyFill="1" applyBorder="1" applyAlignment="1" applyProtection="1">
      <alignment horizontal="center" wrapText="1"/>
    </xf>
    <xf numFmtId="0" fontId="1" fillId="2" borderId="7" xfId="0" applyFont="1" applyFill="1" applyBorder="1" applyAlignment="1" applyProtection="1">
      <alignment horizontal="center" wrapText="1"/>
    </xf>
    <xf numFmtId="0" fontId="1" fillId="0" borderId="14" xfId="0" applyFont="1" applyBorder="1" applyAlignment="1" applyProtection="1">
      <alignment horizontal="center"/>
    </xf>
    <xf numFmtId="0" fontId="0" fillId="0" borderId="63" xfId="0" applyBorder="1" applyAlignment="1" applyProtection="1">
      <alignment horizontal="center"/>
    </xf>
    <xf numFmtId="0" fontId="1" fillId="8" borderId="64" xfId="0" applyFont="1" applyFill="1" applyBorder="1" applyAlignment="1" applyProtection="1">
      <alignment horizontal="center"/>
    </xf>
    <xf numFmtId="0" fontId="1" fillId="8" borderId="65" xfId="0" applyFont="1" applyFill="1" applyBorder="1" applyAlignment="1" applyProtection="1">
      <alignment horizontal="center"/>
    </xf>
    <xf numFmtId="0" fontId="1" fillId="8" borderId="66" xfId="0" applyFont="1" applyFill="1" applyBorder="1" applyAlignment="1" applyProtection="1">
      <alignment horizontal="center"/>
    </xf>
    <xf numFmtId="0" fontId="1" fillId="8" borderId="67" xfId="0" applyFont="1" applyFill="1" applyBorder="1" applyAlignment="1" applyProtection="1">
      <alignment horizontal="center"/>
    </xf>
    <xf numFmtId="0" fontId="1" fillId="8" borderId="68" xfId="0" applyFont="1" applyFill="1" applyBorder="1" applyAlignment="1" applyProtection="1">
      <alignment horizontal="center"/>
    </xf>
    <xf numFmtId="0" fontId="1" fillId="8" borderId="69" xfId="0" applyFont="1" applyFill="1" applyBorder="1" applyAlignment="1" applyProtection="1">
      <alignment horizontal="center"/>
    </xf>
    <xf numFmtId="0" fontId="1" fillId="8" borderId="70" xfId="0" applyFont="1" applyFill="1" applyBorder="1" applyAlignment="1" applyProtection="1">
      <alignment horizontal="center"/>
    </xf>
    <xf numFmtId="0" fontId="1" fillId="8" borderId="71" xfId="0" applyFont="1" applyFill="1" applyBorder="1" applyAlignment="1" applyProtection="1">
      <alignment horizontal="center"/>
    </xf>
    <xf numFmtId="0" fontId="1" fillId="8" borderId="72" xfId="0" applyFont="1" applyFill="1" applyBorder="1" applyAlignment="1" applyProtection="1">
      <alignment horizontal="center"/>
    </xf>
    <xf numFmtId="0" fontId="1" fillId="8" borderId="66" xfId="0" applyFont="1" applyFill="1" applyBorder="1" applyProtection="1"/>
    <xf numFmtId="0" fontId="1" fillId="8" borderId="73" xfId="0" applyFont="1" applyFill="1" applyBorder="1" applyProtection="1"/>
    <xf numFmtId="0" fontId="1" fillId="5" borderId="46" xfId="0" applyFont="1" applyFill="1" applyBorder="1" applyProtection="1"/>
    <xf numFmtId="11" fontId="0" fillId="11" borderId="21" xfId="0" applyNumberFormat="1" applyFill="1" applyBorder="1" applyProtection="1"/>
  </cellXfs>
  <cellStyles count="2">
    <cellStyle name="20% - Accent1" xfId="1" builtinId="3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3079750</xdr:colOff>
          <xdr:row>9</xdr:row>
          <xdr:rowOff>127000</xdr:rowOff>
        </xdr:from>
        <xdr:to>
          <xdr:col>0</xdr:col>
          <xdr:colOff>4870450</xdr:colOff>
          <xdr:row>19</xdr:row>
          <xdr:rowOff>69850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133350</xdr:colOff>
      <xdr:row>19</xdr:row>
      <xdr:rowOff>133350</xdr:rowOff>
    </xdr:from>
    <xdr:to>
      <xdr:col>7</xdr:col>
      <xdr:colOff>411480</xdr:colOff>
      <xdr:row>20</xdr:row>
      <xdr:rowOff>179070</xdr:rowOff>
    </xdr:to>
    <xdr:sp macro="[1]!toSourceInput" textlink="">
      <xdr:nvSpPr>
        <xdr:cNvPr id="2" name="Rectangle 1">
          <a:extLst>
            <a:ext uri="{FF2B5EF4-FFF2-40B4-BE49-F238E27FC236}">
              <a16:creationId xmlns:a16="http://schemas.microsoft.com/office/drawing/2014/main" id="{E9C6A028-46A5-4DD3-8017-7C1FE49251BE}"/>
            </a:ext>
          </a:extLst>
        </xdr:cNvPr>
        <xdr:cNvSpPr/>
      </xdr:nvSpPr>
      <xdr:spPr>
        <a:xfrm>
          <a:off x="8884920" y="3737610"/>
          <a:ext cx="975360" cy="220980"/>
        </a:xfrm>
        <a:prstGeom prst="rect">
          <a:avLst/>
        </a:prstGeom>
        <a:solidFill>
          <a:schemeClr val="accent1"/>
        </a:solidFill>
        <a:ln w="12700" cmpd="sng">
          <a:solidFill>
            <a:schemeClr val="accent1"/>
          </a:soli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lang="en-US" sz="1100">
              <a:solidFill>
                <a:schemeClr val="bg1"/>
              </a:solidFill>
            </a:rPr>
            <a:t>Next</a:t>
          </a:r>
          <a:r>
            <a:rPr lang="en-US" sz="1100" baseline="0">
              <a:solidFill>
                <a:schemeClr val="bg1"/>
              </a:solidFill>
            </a:rPr>
            <a:t> Page</a:t>
          </a:r>
          <a:endParaRPr lang="en-US" sz="1100">
            <a:solidFill>
              <a:schemeClr val="bg1"/>
            </a:solidFill>
          </a:endParaRPr>
        </a:p>
      </xdr:txBody>
    </xdr:sp>
    <xdr:clientData/>
  </xdr:twoCellAnchor>
  <xdr:twoCellAnchor>
    <xdr:from>
      <xdr:col>4</xdr:col>
      <xdr:colOff>419099</xdr:colOff>
      <xdr:row>8</xdr:row>
      <xdr:rowOff>0</xdr:rowOff>
    </xdr:from>
    <xdr:to>
      <xdr:col>4</xdr:col>
      <xdr:colOff>581024</xdr:colOff>
      <xdr:row>9</xdr:row>
      <xdr:rowOff>9525</xdr:rowOff>
    </xdr:to>
    <xdr:sp macro="[1]!VolHalfLife_Click" textlink="">
      <xdr:nvSpPr>
        <xdr:cNvPr id="3" name="Rectangle 2">
          <a:extLst>
            <a:ext uri="{FF2B5EF4-FFF2-40B4-BE49-F238E27FC236}">
              <a16:creationId xmlns:a16="http://schemas.microsoft.com/office/drawing/2014/main" id="{993694FB-8BFD-492A-8A11-4F2DF75D729E}"/>
            </a:ext>
          </a:extLst>
        </xdr:cNvPr>
        <xdr:cNvSpPr/>
      </xdr:nvSpPr>
      <xdr:spPr>
        <a:xfrm>
          <a:off x="6012179" y="1676400"/>
          <a:ext cx="161925" cy="184785"/>
        </a:xfrm>
        <a:prstGeom prst="rect">
          <a:avLst/>
        </a:prstGeom>
        <a:noFill/>
        <a:ln w="12700" cmpd="sng">
          <a:solidFill>
            <a:schemeClr val="accent1"/>
          </a:solidFill>
        </a:ln>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lang="en-US" sz="1200">
              <a:solidFill>
                <a:schemeClr val="accent1"/>
              </a:solidFill>
            </a:rPr>
            <a:t>?</a:t>
          </a:r>
        </a:p>
      </xdr:txBody>
    </xdr:sp>
    <xdr:clientData/>
  </xdr:twoCellAnchor>
  <xdr:twoCellAnchor>
    <xdr:from>
      <xdr:col>4</xdr:col>
      <xdr:colOff>1181099</xdr:colOff>
      <xdr:row>7</xdr:row>
      <xdr:rowOff>0</xdr:rowOff>
    </xdr:from>
    <xdr:to>
      <xdr:col>4</xdr:col>
      <xdr:colOff>1343024</xdr:colOff>
      <xdr:row>8</xdr:row>
      <xdr:rowOff>9525</xdr:rowOff>
    </xdr:to>
    <xdr:sp macro="[1]!OrgCarb_Click" textlink="">
      <xdr:nvSpPr>
        <xdr:cNvPr id="4" name="Rectangle 3">
          <a:extLst>
            <a:ext uri="{FF2B5EF4-FFF2-40B4-BE49-F238E27FC236}">
              <a16:creationId xmlns:a16="http://schemas.microsoft.com/office/drawing/2014/main" id="{F66E8755-E53E-4AE8-AF8F-6DBF669074DE}"/>
            </a:ext>
          </a:extLst>
        </xdr:cNvPr>
        <xdr:cNvSpPr/>
      </xdr:nvSpPr>
      <xdr:spPr>
        <a:xfrm>
          <a:off x="6774179" y="1501140"/>
          <a:ext cx="161925" cy="184785"/>
        </a:xfrm>
        <a:prstGeom prst="rect">
          <a:avLst/>
        </a:prstGeom>
        <a:noFill/>
        <a:ln w="12700" cmpd="sng">
          <a:solidFill>
            <a:schemeClr val="accent1"/>
          </a:solidFill>
        </a:ln>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lang="en-US" sz="1200">
              <a:solidFill>
                <a:schemeClr val="accent1"/>
              </a:solidFill>
            </a:rPr>
            <a:t>?</a:t>
          </a:r>
        </a:p>
      </xdr:txBody>
    </xdr:sp>
    <xdr:clientData/>
  </xdr:twoCellAnchor>
  <xdr:twoCellAnchor>
    <xdr:from>
      <xdr:col>3</xdr:col>
      <xdr:colOff>1533524</xdr:colOff>
      <xdr:row>5</xdr:row>
      <xdr:rowOff>0</xdr:rowOff>
    </xdr:from>
    <xdr:to>
      <xdr:col>4</xdr:col>
      <xdr:colOff>161924</xdr:colOff>
      <xdr:row>6</xdr:row>
      <xdr:rowOff>9525</xdr:rowOff>
    </xdr:to>
    <xdr:sp macro="[1]!VP_Click" textlink="">
      <xdr:nvSpPr>
        <xdr:cNvPr id="5" name="Rectangle 4">
          <a:extLst>
            <a:ext uri="{FF2B5EF4-FFF2-40B4-BE49-F238E27FC236}">
              <a16:creationId xmlns:a16="http://schemas.microsoft.com/office/drawing/2014/main" id="{E88CB5D2-06DD-4A7A-B582-39AE688EB846}"/>
            </a:ext>
          </a:extLst>
        </xdr:cNvPr>
        <xdr:cNvSpPr/>
      </xdr:nvSpPr>
      <xdr:spPr>
        <a:xfrm>
          <a:off x="5518784" y="1143000"/>
          <a:ext cx="236220" cy="188595"/>
        </a:xfrm>
        <a:prstGeom prst="rect">
          <a:avLst/>
        </a:prstGeom>
        <a:noFill/>
        <a:ln w="12700" cmpd="sng">
          <a:solidFill>
            <a:schemeClr val="accent1"/>
          </a:solidFill>
        </a:ln>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lang="en-US" sz="1200">
              <a:solidFill>
                <a:schemeClr val="accent1"/>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118</xdr:row>
      <xdr:rowOff>161925</xdr:rowOff>
    </xdr:from>
    <xdr:to>
      <xdr:col>2</xdr:col>
      <xdr:colOff>609600</xdr:colOff>
      <xdr:row>120</xdr:row>
      <xdr:rowOff>100965</xdr:rowOff>
    </xdr:to>
    <xdr:sp macro="[1]!AddScenarioPoint" textlink="">
      <xdr:nvSpPr>
        <xdr:cNvPr id="2" name="Rectangle 1">
          <a:extLst>
            <a:ext uri="{FF2B5EF4-FFF2-40B4-BE49-F238E27FC236}">
              <a16:creationId xmlns:a16="http://schemas.microsoft.com/office/drawing/2014/main" id="{1667701F-CDFF-47F6-9DC6-D3AAE772803F}"/>
            </a:ext>
          </a:extLst>
        </xdr:cNvPr>
        <xdr:cNvSpPr/>
      </xdr:nvSpPr>
      <xdr:spPr>
        <a:xfrm>
          <a:off x="76200" y="21292185"/>
          <a:ext cx="3013710" cy="289560"/>
        </a:xfrm>
        <a:prstGeom prst="rect">
          <a:avLst/>
        </a:prstGeom>
        <a:solidFill>
          <a:schemeClr val="accent1"/>
        </a:solidFill>
        <a:ln w="12700" cmpd="sng">
          <a:solidFill>
            <a:schemeClr val="accent1"/>
          </a:soli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lang="en-US" sz="1100">
              <a:solidFill>
                <a:schemeClr val="bg1"/>
              </a:solidFill>
            </a:rPr>
            <a:t>Add Another Scenario</a:t>
          </a:r>
        </a:p>
      </xdr:txBody>
    </xdr:sp>
    <xdr:clientData/>
  </xdr:twoCellAnchor>
  <xdr:twoCellAnchor>
    <xdr:from>
      <xdr:col>5</xdr:col>
      <xdr:colOff>133350</xdr:colOff>
      <xdr:row>118</xdr:row>
      <xdr:rowOff>142875</xdr:rowOff>
    </xdr:from>
    <xdr:to>
      <xdr:col>6</xdr:col>
      <xdr:colOff>1543050</xdr:colOff>
      <xdr:row>120</xdr:row>
      <xdr:rowOff>91440</xdr:rowOff>
    </xdr:to>
    <xdr:sp macro="[1]!calcPoint" textlink="">
      <xdr:nvSpPr>
        <xdr:cNvPr id="3" name="Rectangle 2">
          <a:extLst>
            <a:ext uri="{FF2B5EF4-FFF2-40B4-BE49-F238E27FC236}">
              <a16:creationId xmlns:a16="http://schemas.microsoft.com/office/drawing/2014/main" id="{191C9DF2-E30A-4541-8385-14CBB5A1949B}"/>
            </a:ext>
          </a:extLst>
        </xdr:cNvPr>
        <xdr:cNvSpPr/>
      </xdr:nvSpPr>
      <xdr:spPr>
        <a:xfrm>
          <a:off x="5844540" y="21273135"/>
          <a:ext cx="2967990" cy="299085"/>
        </a:xfrm>
        <a:prstGeom prst="rect">
          <a:avLst/>
        </a:prstGeom>
        <a:solidFill>
          <a:schemeClr val="accent1"/>
        </a:solidFill>
        <a:ln w="12700" cmpd="sng">
          <a:solidFill>
            <a:schemeClr val="accent1"/>
          </a:soli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lang="en-US" sz="1100">
              <a:solidFill>
                <a:schemeClr val="bg1"/>
              </a:solidFill>
            </a:rPr>
            <a:t>Next Page</a:t>
          </a:r>
        </a:p>
      </xdr:txBody>
    </xdr:sp>
    <xdr:clientData/>
  </xdr:twoCellAnchor>
  <xdr:twoCellAnchor>
    <xdr:from>
      <xdr:col>6</xdr:col>
      <xdr:colOff>571500</xdr:colOff>
      <xdr:row>0</xdr:row>
      <xdr:rowOff>142875</xdr:rowOff>
    </xdr:from>
    <xdr:to>
      <xdr:col>6</xdr:col>
      <xdr:colOff>1524000</xdr:colOff>
      <xdr:row>0</xdr:row>
      <xdr:rowOff>453390</xdr:rowOff>
    </xdr:to>
    <xdr:sp macro="[1]!ResetAllSources" textlink="">
      <xdr:nvSpPr>
        <xdr:cNvPr id="4" name="Rectangle 3">
          <a:extLst>
            <a:ext uri="{FF2B5EF4-FFF2-40B4-BE49-F238E27FC236}">
              <a16:creationId xmlns:a16="http://schemas.microsoft.com/office/drawing/2014/main" id="{4DBDC90C-00E3-4CD5-AD75-D44B29E85AB4}"/>
            </a:ext>
          </a:extLst>
        </xdr:cNvPr>
        <xdr:cNvSpPr/>
      </xdr:nvSpPr>
      <xdr:spPr>
        <a:xfrm>
          <a:off x="7840980" y="142875"/>
          <a:ext cx="952500" cy="180975"/>
        </a:xfrm>
        <a:prstGeom prst="rect">
          <a:avLst/>
        </a:prstGeom>
        <a:solidFill>
          <a:schemeClr val="accent1"/>
        </a:solidFill>
        <a:ln w="12700" cmpd="sng">
          <a:solidFill>
            <a:schemeClr val="accent1"/>
          </a:soli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lang="en-US" sz="1100">
              <a:solidFill>
                <a:schemeClr val="bg1"/>
              </a:solidFill>
            </a:rPr>
            <a:t>Reset Tool</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118</xdr:row>
      <xdr:rowOff>95250</xdr:rowOff>
    </xdr:from>
    <xdr:to>
      <xdr:col>2</xdr:col>
      <xdr:colOff>571500</xdr:colOff>
      <xdr:row>120</xdr:row>
      <xdr:rowOff>34290</xdr:rowOff>
    </xdr:to>
    <xdr:sp macro="[1]!AddScenarioFug" textlink="">
      <xdr:nvSpPr>
        <xdr:cNvPr id="2" name="Rectangle 1">
          <a:extLst>
            <a:ext uri="{FF2B5EF4-FFF2-40B4-BE49-F238E27FC236}">
              <a16:creationId xmlns:a16="http://schemas.microsoft.com/office/drawing/2014/main" id="{34BE2C2B-9AC0-4E4B-8AE0-31EC5F881678}"/>
            </a:ext>
          </a:extLst>
        </xdr:cNvPr>
        <xdr:cNvSpPr/>
      </xdr:nvSpPr>
      <xdr:spPr>
        <a:xfrm>
          <a:off x="38100" y="21244560"/>
          <a:ext cx="2800350" cy="289560"/>
        </a:xfrm>
        <a:prstGeom prst="rect">
          <a:avLst/>
        </a:prstGeom>
        <a:solidFill>
          <a:schemeClr val="accent1"/>
        </a:solidFill>
        <a:ln w="12700" cmpd="sng">
          <a:solidFill>
            <a:schemeClr val="accent1"/>
          </a:soli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lang="en-US" sz="1100">
              <a:solidFill>
                <a:schemeClr val="bg1"/>
              </a:solidFill>
            </a:rPr>
            <a:t>Add Another Scenario</a:t>
          </a:r>
        </a:p>
      </xdr:txBody>
    </xdr:sp>
    <xdr:clientData/>
  </xdr:twoCellAnchor>
  <xdr:twoCellAnchor>
    <xdr:from>
      <xdr:col>5</xdr:col>
      <xdr:colOff>133350</xdr:colOff>
      <xdr:row>118</xdr:row>
      <xdr:rowOff>76200</xdr:rowOff>
    </xdr:from>
    <xdr:to>
      <xdr:col>6</xdr:col>
      <xdr:colOff>1543050</xdr:colOff>
      <xdr:row>120</xdr:row>
      <xdr:rowOff>24765</xdr:rowOff>
    </xdr:to>
    <xdr:sp macro="[1]!calcFugitive" textlink="">
      <xdr:nvSpPr>
        <xdr:cNvPr id="3" name="Rectangle 2">
          <a:extLst>
            <a:ext uri="{FF2B5EF4-FFF2-40B4-BE49-F238E27FC236}">
              <a16:creationId xmlns:a16="http://schemas.microsoft.com/office/drawing/2014/main" id="{27926E98-0E12-43A7-84AE-7F175DAF274F}"/>
            </a:ext>
          </a:extLst>
        </xdr:cNvPr>
        <xdr:cNvSpPr/>
      </xdr:nvSpPr>
      <xdr:spPr>
        <a:xfrm>
          <a:off x="5436870" y="21225510"/>
          <a:ext cx="2967990" cy="299085"/>
        </a:xfrm>
        <a:prstGeom prst="rect">
          <a:avLst/>
        </a:prstGeom>
        <a:solidFill>
          <a:schemeClr val="accent1"/>
        </a:solidFill>
        <a:ln w="12700" cmpd="sng">
          <a:solidFill>
            <a:schemeClr val="accent1"/>
          </a:soli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lang="en-US" sz="1100">
              <a:solidFill>
                <a:schemeClr val="bg1"/>
              </a:solidFill>
            </a:rPr>
            <a:t>Next Page</a:t>
          </a:r>
        </a:p>
      </xdr:txBody>
    </xdr:sp>
    <xdr:clientData/>
  </xdr:twoCellAnchor>
  <xdr:twoCellAnchor>
    <xdr:from>
      <xdr:col>6</xdr:col>
      <xdr:colOff>600075</xdr:colOff>
      <xdr:row>0</xdr:row>
      <xdr:rowOff>133350</xdr:rowOff>
    </xdr:from>
    <xdr:to>
      <xdr:col>7</xdr:col>
      <xdr:colOff>0</xdr:colOff>
      <xdr:row>0</xdr:row>
      <xdr:rowOff>443865</xdr:rowOff>
    </xdr:to>
    <xdr:sp macro="[1]!ResetAllSources" textlink="">
      <xdr:nvSpPr>
        <xdr:cNvPr id="4" name="Rectangle 3">
          <a:extLst>
            <a:ext uri="{FF2B5EF4-FFF2-40B4-BE49-F238E27FC236}">
              <a16:creationId xmlns:a16="http://schemas.microsoft.com/office/drawing/2014/main" id="{A4DC268C-1B9F-4044-A294-E1A0333E2D33}"/>
            </a:ext>
          </a:extLst>
        </xdr:cNvPr>
        <xdr:cNvSpPr/>
      </xdr:nvSpPr>
      <xdr:spPr>
        <a:xfrm>
          <a:off x="7461885" y="133350"/>
          <a:ext cx="1030605" cy="188595"/>
        </a:xfrm>
        <a:prstGeom prst="rect">
          <a:avLst/>
        </a:prstGeom>
        <a:solidFill>
          <a:schemeClr val="accent1"/>
        </a:solidFill>
        <a:ln w="12700" cmpd="sng">
          <a:solidFill>
            <a:schemeClr val="accent1"/>
          </a:soli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lang="en-US" sz="1100">
              <a:solidFill>
                <a:schemeClr val="bg1"/>
              </a:solidFill>
            </a:rPr>
            <a:t>Reset Tool</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19050</xdr:rowOff>
    </xdr:from>
    <xdr:to>
      <xdr:col>0</xdr:col>
      <xdr:colOff>847725</xdr:colOff>
      <xdr:row>0</xdr:row>
      <xdr:rowOff>323850</xdr:rowOff>
    </xdr:to>
    <xdr:sp macro="[1]!ExportResults" textlink="">
      <xdr:nvSpPr>
        <xdr:cNvPr id="2" name="Rectangle 1">
          <a:extLst>
            <a:ext uri="{FF2B5EF4-FFF2-40B4-BE49-F238E27FC236}">
              <a16:creationId xmlns:a16="http://schemas.microsoft.com/office/drawing/2014/main" id="{D10AEB0F-AF7F-4936-B750-860DB02834C4}"/>
            </a:ext>
          </a:extLst>
        </xdr:cNvPr>
        <xdr:cNvSpPr/>
      </xdr:nvSpPr>
      <xdr:spPr>
        <a:xfrm>
          <a:off x="47625" y="19050"/>
          <a:ext cx="800100" cy="304800"/>
        </a:xfrm>
        <a:prstGeom prst="rect">
          <a:avLst/>
        </a:prstGeom>
        <a:solidFill>
          <a:schemeClr val="accent1"/>
        </a:solidFill>
        <a:ln w="12700" cmpd="sng">
          <a:solidFill>
            <a:schemeClr val="accent1"/>
          </a:solidFill>
        </a:ln>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lang="en-US" sz="1400" b="0">
              <a:solidFill>
                <a:schemeClr val="bg1"/>
              </a:solidFill>
            </a:rPr>
            <a:t>Export</a:t>
          </a:r>
        </a:p>
      </xdr:txBody>
    </xdr:sp>
    <xdr:clientData/>
  </xdr:twoCellAnchor>
  <xdr:twoCellAnchor>
    <xdr:from>
      <xdr:col>1</xdr:col>
      <xdr:colOff>9525</xdr:colOff>
      <xdr:row>0</xdr:row>
      <xdr:rowOff>19050</xdr:rowOff>
    </xdr:from>
    <xdr:to>
      <xdr:col>1</xdr:col>
      <xdr:colOff>809625</xdr:colOff>
      <xdr:row>0</xdr:row>
      <xdr:rowOff>323850</xdr:rowOff>
    </xdr:to>
    <xdr:sp macro="[1]!ResetAllSources" textlink="">
      <xdr:nvSpPr>
        <xdr:cNvPr id="3" name="Rectangle 2">
          <a:extLst>
            <a:ext uri="{FF2B5EF4-FFF2-40B4-BE49-F238E27FC236}">
              <a16:creationId xmlns:a16="http://schemas.microsoft.com/office/drawing/2014/main" id="{7C1A3309-119D-410A-BEF2-7BD749CCA987}"/>
            </a:ext>
          </a:extLst>
        </xdr:cNvPr>
        <xdr:cNvSpPr/>
      </xdr:nvSpPr>
      <xdr:spPr>
        <a:xfrm>
          <a:off x="946785" y="19050"/>
          <a:ext cx="800100" cy="304800"/>
        </a:xfrm>
        <a:prstGeom prst="rect">
          <a:avLst/>
        </a:prstGeom>
        <a:solidFill>
          <a:schemeClr val="accent1"/>
        </a:solidFill>
        <a:ln w="12700" cmpd="sng">
          <a:solidFill>
            <a:schemeClr val="accent1"/>
          </a:solidFill>
        </a:ln>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lang="en-US" sz="1400" b="0">
              <a:solidFill>
                <a:schemeClr val="bg1"/>
              </a:solidFill>
            </a:rPr>
            <a:t>Reset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47625</xdr:colOff>
      <xdr:row>0</xdr:row>
      <xdr:rowOff>28575</xdr:rowOff>
    </xdr:from>
    <xdr:to>
      <xdr:col>0</xdr:col>
      <xdr:colOff>847725</xdr:colOff>
      <xdr:row>0</xdr:row>
      <xdr:rowOff>333375</xdr:rowOff>
    </xdr:to>
    <xdr:sp macro="[1]!ExportResults" textlink="">
      <xdr:nvSpPr>
        <xdr:cNvPr id="2" name="Rectangle 1">
          <a:extLst>
            <a:ext uri="{FF2B5EF4-FFF2-40B4-BE49-F238E27FC236}">
              <a16:creationId xmlns:a16="http://schemas.microsoft.com/office/drawing/2014/main" id="{A19060D2-B313-4D92-A8DA-0388FF93ABF8}"/>
            </a:ext>
          </a:extLst>
        </xdr:cNvPr>
        <xdr:cNvSpPr/>
      </xdr:nvSpPr>
      <xdr:spPr>
        <a:xfrm>
          <a:off x="47625" y="28575"/>
          <a:ext cx="800100" cy="304800"/>
        </a:xfrm>
        <a:prstGeom prst="rect">
          <a:avLst/>
        </a:prstGeom>
        <a:solidFill>
          <a:schemeClr val="accent1"/>
        </a:solidFill>
        <a:ln w="12700" cmpd="sng">
          <a:solidFill>
            <a:schemeClr val="accent1"/>
          </a:solidFill>
        </a:ln>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lang="en-US" sz="1400" b="0">
              <a:solidFill>
                <a:schemeClr val="bg1"/>
              </a:solidFill>
            </a:rPr>
            <a:t>Export</a:t>
          </a:r>
        </a:p>
      </xdr:txBody>
    </xdr:sp>
    <xdr:clientData/>
  </xdr:twoCellAnchor>
  <xdr:twoCellAnchor>
    <xdr:from>
      <xdr:col>1</xdr:col>
      <xdr:colOff>0</xdr:colOff>
      <xdr:row>0</xdr:row>
      <xdr:rowOff>28575</xdr:rowOff>
    </xdr:from>
    <xdr:to>
      <xdr:col>1</xdr:col>
      <xdr:colOff>800100</xdr:colOff>
      <xdr:row>0</xdr:row>
      <xdr:rowOff>333375</xdr:rowOff>
    </xdr:to>
    <xdr:sp macro="[1]!ResetAllSources" textlink="">
      <xdr:nvSpPr>
        <xdr:cNvPr id="3" name="Rectangle 2">
          <a:extLst>
            <a:ext uri="{FF2B5EF4-FFF2-40B4-BE49-F238E27FC236}">
              <a16:creationId xmlns:a16="http://schemas.microsoft.com/office/drawing/2014/main" id="{C33E04AD-DECC-498B-9271-223BB8BA0E11}"/>
            </a:ext>
          </a:extLst>
        </xdr:cNvPr>
        <xdr:cNvSpPr/>
      </xdr:nvSpPr>
      <xdr:spPr>
        <a:xfrm>
          <a:off x="1120140" y="28575"/>
          <a:ext cx="800100" cy="304800"/>
        </a:xfrm>
        <a:prstGeom prst="rect">
          <a:avLst/>
        </a:prstGeom>
        <a:solidFill>
          <a:schemeClr val="accent1"/>
        </a:solidFill>
        <a:ln w="12700" cmpd="sng">
          <a:solidFill>
            <a:schemeClr val="accent1"/>
          </a:solidFill>
        </a:ln>
        <a:effectLst/>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lang="en-US" sz="1400" b="0">
              <a:solidFill>
                <a:schemeClr val="bg1"/>
              </a:solidFill>
            </a:rPr>
            <a:t>Reset</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ly_kiet_epa_gov/Documents/Documents/IIOAC%20Tool%202-28-18/IIOAC_Unlocked_v1.0.xlsm" TargetMode="External"/><Relationship Id="rId2" Type="http://schemas.openxmlformats.org/officeDocument/2006/relationships/externalLinkPath" Target="https://usepa-my.sharepoint.com/personal/ly_kiet_epa_gov/Documents/Documents/IIOAC%20Tool%202-28-18/IIOAC_Unlocked_v1.0.xlsm" TargetMode="External"/><Relationship Id="rId1" Type="http://schemas.openxmlformats.org/officeDocument/2006/relationships/externalLinkPath" Target="/personal/ly_kiet_epa_gov/Documents/Documents/IIOAC%20Tool%202-28-18/IIOAC_Unlocked_v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troduction"/>
      <sheetName val="Input Import"/>
      <sheetName val="Chemical"/>
      <sheetName val="Source Inputs Point"/>
      <sheetName val="Source Inputs Fugitive"/>
      <sheetName val="Source Inputs Area Soil"/>
      <sheetName val="Source Inputs Area Water"/>
      <sheetName val="Point+Fugitive Lookup"/>
      <sheetName val="Point Calculations Prelim"/>
      <sheetName val="Point Calculations"/>
      <sheetName val="Point Output Prelim"/>
      <sheetName val="Point Output"/>
      <sheetName val="Point Aggregate"/>
      <sheetName val="Point Aggregate Pivot"/>
      <sheetName val="Fugitive Calculations Prelim"/>
      <sheetName val="Fugitive Calculations"/>
      <sheetName val="Fugitive Output Prelim"/>
      <sheetName val="Fugitive Output"/>
      <sheetName val="SoilCalcPrelim"/>
      <sheetName val="SoilCalc"/>
      <sheetName val="Soil Output Prelim"/>
      <sheetName val="Soil Output"/>
      <sheetName val="WaterCalcPrelim"/>
      <sheetName val="WaterCalc"/>
      <sheetName val="Water Output Prelim"/>
      <sheetName val="Water Output"/>
      <sheetName val="All Sources Output"/>
      <sheetName val="lookups"/>
      <sheetName val="IIOAC_Unlocked_v1.0"/>
    </sheetNames>
    <definedNames>
      <definedName name="AddScenarioFug"/>
      <definedName name="AddScenarioPoint"/>
      <definedName name="calcFugitive"/>
      <definedName name="calcPoint"/>
      <definedName name="ExportResults"/>
      <definedName name="OrgCarb_Click"/>
      <definedName name="ResetAllSources"/>
      <definedName name="toSourceInput"/>
      <definedName name="VolHalfLife_Click"/>
      <definedName name="VP_Click"/>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B1" t="str">
            <v>Point Source Types</v>
          </cell>
          <cell r="C1" t="str">
            <v>Release Height</v>
          </cell>
          <cell r="D1" t="str">
            <v>Stack Inside Diameter</v>
          </cell>
          <cell r="E1" t="str">
            <v>Exit Gas Temp</v>
          </cell>
          <cell r="F1" t="str">
            <v>Exit Gas Velocity</v>
          </cell>
          <cell r="G1" t="str">
            <v>Urban/Rural</v>
          </cell>
          <cell r="H1" t="str">
            <v>Population</v>
          </cell>
          <cell r="J1" t="str">
            <v>Particle Size</v>
          </cell>
          <cell r="K1" t="str">
            <v>Mean Aerodynamic Diameter</v>
          </cell>
          <cell r="M1" t="str">
            <v>Climate Region</v>
          </cell>
          <cell r="N1" t="str">
            <v>Surface Station</v>
          </cell>
          <cell r="O1" t="str">
            <v>Upper-air Station</v>
          </cell>
        </row>
        <row r="2">
          <cell r="B2" t="str">
            <v>Stack</v>
          </cell>
          <cell r="C2">
            <v>10</v>
          </cell>
          <cell r="D2">
            <v>2</v>
          </cell>
          <cell r="E2">
            <v>300</v>
          </cell>
          <cell r="F2">
            <v>5</v>
          </cell>
          <cell r="G2" t="str">
            <v>Urban</v>
          </cell>
          <cell r="H2">
            <v>1000000</v>
          </cell>
          <cell r="J2" t="str">
            <v>Fine</v>
          </cell>
          <cell r="K2">
            <v>2.5</v>
          </cell>
          <cell r="L2">
            <v>1</v>
          </cell>
          <cell r="M2" t="str">
            <v>East North Central</v>
          </cell>
          <cell r="N2" t="str">
            <v>Iowa City, IA</v>
          </cell>
          <cell r="O2" t="str">
            <v>Davenport, IA</v>
          </cell>
        </row>
        <row r="3">
          <cell r="B3" t="str">
            <v>Incinerator 1</v>
          </cell>
          <cell r="C3">
            <v>25</v>
          </cell>
          <cell r="D3">
            <v>1</v>
          </cell>
          <cell r="E3">
            <v>500</v>
          </cell>
          <cell r="F3">
            <v>15</v>
          </cell>
          <cell r="G3" t="str">
            <v>Rural</v>
          </cell>
          <cell r="H3" t="str">
            <v>N/A for Rural</v>
          </cell>
          <cell r="J3" t="str">
            <v>Coarse</v>
          </cell>
          <cell r="K3">
            <v>10</v>
          </cell>
          <cell r="L3">
            <v>1</v>
          </cell>
          <cell r="M3" t="str">
            <v>Northeast (Coastal)</v>
          </cell>
          <cell r="N3" t="str">
            <v>Camp Springs, MD</v>
          </cell>
          <cell r="O3" t="str">
            <v>Sterling, VA</v>
          </cell>
        </row>
        <row r="4">
          <cell r="B4" t="str">
            <v>Incinerator 2</v>
          </cell>
          <cell r="C4">
            <v>50</v>
          </cell>
          <cell r="D4">
            <v>2</v>
          </cell>
          <cell r="E4">
            <v>1200</v>
          </cell>
          <cell r="F4">
            <v>15</v>
          </cell>
          <cell r="J4" t="str">
            <v>No particles (vapor only)</v>
          </cell>
          <cell r="K4" t="str">
            <v>N/A for Vapor</v>
          </cell>
          <cell r="L4" t="str">
            <v>N/A for Vapor</v>
          </cell>
          <cell r="M4" t="str">
            <v>Northeast (Inland)</v>
          </cell>
          <cell r="N4" t="str">
            <v>Pittsburgh, PA</v>
          </cell>
          <cell r="O4" t="str">
            <v>Township, PA</v>
          </cell>
        </row>
        <row r="5">
          <cell r="M5" t="str">
            <v>Northwest (Coastal)</v>
          </cell>
          <cell r="N5" t="str">
            <v>Everett, WA</v>
          </cell>
          <cell r="O5" t="str">
            <v>Salem OR</v>
          </cell>
        </row>
        <row r="6">
          <cell r="M6" t="str">
            <v>Northwest (Inland)</v>
          </cell>
          <cell r="N6" t="str">
            <v>Idaho Falls, ID</v>
          </cell>
          <cell r="O6" t="str">
            <v>Riverton, WY</v>
          </cell>
        </row>
        <row r="7">
          <cell r="M7" t="str">
            <v>South (Inland)</v>
          </cell>
          <cell r="N7" t="str">
            <v>Topeka, KS</v>
          </cell>
          <cell r="O7" t="str">
            <v>Topeka, KS</v>
          </cell>
        </row>
        <row r="8">
          <cell r="M8" t="str">
            <v>South (Coastal)</v>
          </cell>
          <cell r="N8" t="str">
            <v>Lake Charles, LA</v>
          </cell>
          <cell r="O8" t="str">
            <v>Lake Charles, LA</v>
          </cell>
        </row>
        <row r="9">
          <cell r="M9" t="str">
            <v>Southeast (Coastal)</v>
          </cell>
          <cell r="N9" t="str">
            <v>New River, NC</v>
          </cell>
          <cell r="O9" t="str">
            <v>Morehead City, NC</v>
          </cell>
        </row>
        <row r="10">
          <cell r="M10" t="str">
            <v>Southeast (Inland)</v>
          </cell>
          <cell r="N10" t="str">
            <v>Atlanta, GA</v>
          </cell>
          <cell r="O10" t="str">
            <v>Peachtree City, GA</v>
          </cell>
        </row>
        <row r="11">
          <cell r="M11" t="str">
            <v>Southwest</v>
          </cell>
          <cell r="N11" t="str">
            <v>Grand Junction, CO</v>
          </cell>
          <cell r="O11" t="str">
            <v>Denver, CO</v>
          </cell>
        </row>
        <row r="12">
          <cell r="M12" t="str">
            <v>West (Coastal)</v>
          </cell>
          <cell r="N12" t="str">
            <v>Point Mugu, CA</v>
          </cell>
          <cell r="O12" t="str">
            <v>Vandenberg AFB, CA</v>
          </cell>
        </row>
        <row r="13">
          <cell r="M13" t="str">
            <v>West (Inland)</v>
          </cell>
          <cell r="N13" t="str">
            <v>Las Vegas, NV</v>
          </cell>
          <cell r="O13" t="str">
            <v>Flagstaff, AZ</v>
          </cell>
        </row>
        <row r="14">
          <cell r="M14" t="str">
            <v>West North Central</v>
          </cell>
          <cell r="N14" t="str">
            <v>Sioux Falls, SD</v>
          </cell>
          <cell r="O14" t="str">
            <v>Omaha, NE</v>
          </cell>
        </row>
        <row r="15">
          <cell r="M15" t="str">
            <v>Central</v>
          </cell>
          <cell r="N15" t="str">
            <v>Rockford, IL</v>
          </cell>
          <cell r="O15" t="str">
            <v>Davenport, IA</v>
          </cell>
        </row>
      </sheetData>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A1F62-C66F-4CFB-9028-4C80B91A1F1E}">
  <sheetPr codeName="Sheet1"/>
  <dimension ref="A1:E23"/>
  <sheetViews>
    <sheetView showGridLines="0" tabSelected="1" zoomScaleNormal="100" workbookViewId="0"/>
  </sheetViews>
  <sheetFormatPr defaultRowHeight="14.5" x14ac:dyDescent="0.35"/>
  <cols>
    <col min="1" max="1" width="112.7265625" style="2" customWidth="1"/>
    <col min="2" max="16384" width="8.7265625" style="2"/>
  </cols>
  <sheetData>
    <row r="1" spans="1:5" x14ac:dyDescent="0.35">
      <c r="A1" s="1" t="s">
        <v>132</v>
      </c>
    </row>
    <row r="2" spans="1:5" x14ac:dyDescent="0.35">
      <c r="A2" s="1" t="s">
        <v>133</v>
      </c>
    </row>
    <row r="5" spans="1:5" ht="50.5" customHeight="1" x14ac:dyDescent="0.35">
      <c r="A5" s="3" t="s">
        <v>134</v>
      </c>
      <c r="B5" s="3"/>
      <c r="C5" s="3"/>
      <c r="D5" s="3"/>
      <c r="E5" s="3"/>
    </row>
    <row r="6" spans="1:5" x14ac:dyDescent="0.35">
      <c r="A6" s="4"/>
    </row>
    <row r="7" spans="1:5" ht="17.5" x14ac:dyDescent="0.35">
      <c r="A7" s="5" t="s">
        <v>108</v>
      </c>
    </row>
    <row r="8" spans="1:5" ht="15.5" x14ac:dyDescent="0.35">
      <c r="A8" s="6"/>
    </row>
    <row r="9" spans="1:5" x14ac:dyDescent="0.35">
      <c r="A9" s="4"/>
    </row>
    <row r="10" spans="1:5" x14ac:dyDescent="0.35">
      <c r="A10" s="4"/>
    </row>
    <row r="11" spans="1:5" x14ac:dyDescent="0.35">
      <c r="A11" s="4"/>
    </row>
    <row r="12" spans="1:5" x14ac:dyDescent="0.35">
      <c r="A12" s="4"/>
    </row>
    <row r="13" spans="1:5" x14ac:dyDescent="0.35">
      <c r="A13" s="4"/>
    </row>
    <row r="14" spans="1:5" x14ac:dyDescent="0.35">
      <c r="A14" s="4"/>
    </row>
    <row r="17" spans="1:1" ht="15.5" x14ac:dyDescent="0.35">
      <c r="A17" s="7"/>
    </row>
    <row r="22" spans="1:1" ht="15.5" x14ac:dyDescent="0.35">
      <c r="A22" s="8"/>
    </row>
    <row r="23" spans="1:1" ht="15.5" x14ac:dyDescent="0.35">
      <c r="A23" s="8" t="s">
        <v>127</v>
      </c>
    </row>
  </sheetData>
  <sheetProtection sheet="1" objects="1" scenarios="1" formatCells="0" formatColumns="0" formatRows="0" sort="0" autoFilter="0"/>
  <pageMargins left="0.7" right="0.7" top="0.75" bottom="0.75" header="0.3" footer="0.3"/>
  <pageSetup orientation="portrait" r:id="rId1"/>
  <drawing r:id="rId2"/>
  <legacyDrawing r:id="rId3"/>
  <oleObjects>
    <mc:AlternateContent xmlns:mc="http://schemas.openxmlformats.org/markup-compatibility/2006">
      <mc:Choice Requires="x14">
        <oleObject progId="PBrush" shapeId="7169" r:id="rId4">
          <objectPr defaultSize="0" autoPict="0" r:id="rId5">
            <anchor moveWithCells="1" sizeWithCells="1">
              <from>
                <xdr:col>0</xdr:col>
                <xdr:colOff>3079750</xdr:colOff>
                <xdr:row>9</xdr:row>
                <xdr:rowOff>127000</xdr:rowOff>
              </from>
              <to>
                <xdr:col>0</xdr:col>
                <xdr:colOff>4870450</xdr:colOff>
                <xdr:row>19</xdr:row>
                <xdr:rowOff>69850</xdr:rowOff>
              </to>
            </anchor>
          </objectPr>
        </oleObject>
      </mc:Choice>
      <mc:Fallback>
        <oleObject progId="PBrush" shapeId="716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44DB3-810B-4C83-9D32-C8FB616B57A4}">
  <sheetPr codeName="Sheet2"/>
  <dimension ref="A1:L10"/>
  <sheetViews>
    <sheetView workbookViewId="0"/>
  </sheetViews>
  <sheetFormatPr defaultRowHeight="14.5" x14ac:dyDescent="0.35"/>
  <cols>
    <col min="1" max="1" width="28.26953125" style="2" customWidth="1"/>
    <col min="2" max="2" width="97.26953125" style="2" customWidth="1"/>
    <col min="3" max="16384" width="8.7265625" style="2"/>
  </cols>
  <sheetData>
    <row r="1" spans="1:12" x14ac:dyDescent="0.35">
      <c r="A1" s="9" t="s">
        <v>117</v>
      </c>
      <c r="B1" s="9" t="s">
        <v>124</v>
      </c>
      <c r="C1" s="10"/>
    </row>
    <row r="2" spans="1:12" x14ac:dyDescent="0.35">
      <c r="A2" s="11" t="s">
        <v>109</v>
      </c>
      <c r="B2" s="12" t="s">
        <v>118</v>
      </c>
      <c r="C2" s="13"/>
      <c r="D2" s="14"/>
      <c r="E2" s="14"/>
      <c r="F2" s="13"/>
      <c r="G2" s="15"/>
      <c r="H2" s="14"/>
      <c r="I2" s="13"/>
      <c r="J2" s="13"/>
      <c r="K2" s="16"/>
    </row>
    <row r="3" spans="1:12" x14ac:dyDescent="0.35">
      <c r="A3" s="11" t="s">
        <v>110</v>
      </c>
      <c r="B3" s="12" t="s">
        <v>121</v>
      </c>
      <c r="C3" s="17"/>
      <c r="D3" s="18"/>
      <c r="E3" s="19"/>
      <c r="F3" s="13"/>
      <c r="G3" s="13"/>
      <c r="H3" s="20"/>
      <c r="I3" s="17"/>
      <c r="J3" s="17"/>
      <c r="K3" s="13"/>
    </row>
    <row r="4" spans="1:12" x14ac:dyDescent="0.35">
      <c r="A4" s="11" t="s">
        <v>111</v>
      </c>
      <c r="B4" s="12" t="s">
        <v>119</v>
      </c>
      <c r="C4" s="21"/>
      <c r="D4" s="14"/>
      <c r="E4" s="14"/>
      <c r="F4" s="17"/>
      <c r="G4" s="13"/>
      <c r="H4" s="17"/>
      <c r="I4" s="17"/>
      <c r="J4" s="17"/>
      <c r="K4" s="17"/>
    </row>
    <row r="5" spans="1:12" x14ac:dyDescent="0.35">
      <c r="A5" s="11" t="s">
        <v>112</v>
      </c>
      <c r="B5" s="12" t="s">
        <v>120</v>
      </c>
      <c r="C5" s="21"/>
      <c r="D5" s="22"/>
      <c r="E5" s="19"/>
      <c r="F5" s="17"/>
      <c r="G5" s="23"/>
      <c r="H5" s="17"/>
      <c r="I5" s="24"/>
      <c r="J5" s="13"/>
      <c r="K5" s="21"/>
      <c r="L5" s="25"/>
    </row>
    <row r="6" spans="1:12" ht="31" customHeight="1" x14ac:dyDescent="0.35">
      <c r="A6" s="11" t="s">
        <v>113</v>
      </c>
      <c r="B6" s="26" t="s">
        <v>122</v>
      </c>
      <c r="C6" s="13"/>
      <c r="D6" s="27"/>
      <c r="E6" s="14"/>
      <c r="F6" s="16"/>
      <c r="G6" s="14"/>
      <c r="H6" s="13"/>
      <c r="I6" s="14"/>
      <c r="J6" s="14"/>
      <c r="K6" s="14"/>
    </row>
    <row r="7" spans="1:12" ht="29" x14ac:dyDescent="0.35">
      <c r="A7" s="11" t="s">
        <v>114</v>
      </c>
      <c r="B7" s="28" t="s">
        <v>125</v>
      </c>
      <c r="C7" s="24"/>
      <c r="D7" s="14"/>
      <c r="E7" s="13"/>
      <c r="F7" s="14"/>
      <c r="G7" s="13"/>
      <c r="H7" s="17"/>
      <c r="I7" s="14"/>
      <c r="J7" s="17"/>
      <c r="K7" s="14"/>
    </row>
    <row r="8" spans="1:12" ht="29" x14ac:dyDescent="0.35">
      <c r="A8" s="11" t="s">
        <v>115</v>
      </c>
      <c r="B8" s="26" t="s">
        <v>123</v>
      </c>
      <c r="C8" s="13"/>
      <c r="D8" s="14"/>
      <c r="E8" s="13"/>
      <c r="F8" s="13"/>
      <c r="G8" s="13"/>
      <c r="H8" s="13"/>
      <c r="I8" s="29"/>
      <c r="J8" s="14"/>
      <c r="K8" s="14"/>
    </row>
    <row r="9" spans="1:12" ht="29" x14ac:dyDescent="0.35">
      <c r="A9" s="30" t="s">
        <v>116</v>
      </c>
      <c r="B9" s="31" t="s">
        <v>126</v>
      </c>
      <c r="C9" s="24"/>
      <c r="D9" s="14"/>
      <c r="E9" s="23"/>
      <c r="F9" s="17"/>
      <c r="G9" s="23"/>
      <c r="H9" s="17"/>
      <c r="I9" s="24"/>
      <c r="J9" s="14"/>
      <c r="K9" s="14"/>
    </row>
    <row r="10" spans="1:12" x14ac:dyDescent="0.35">
      <c r="C10" s="32"/>
      <c r="D10" s="33"/>
      <c r="E10" s="34"/>
      <c r="F10" s="32"/>
      <c r="G10" s="34"/>
      <c r="H10" s="32"/>
      <c r="I10" s="32"/>
      <c r="J10" s="32"/>
      <c r="L10" s="32"/>
    </row>
  </sheetData>
  <sheetProtection sheet="1" objects="1" scenarios="1" formatCells="0" formatColumns="0" formatRows="0" sort="0" autoFilter="0"/>
  <autoFilter ref="A1:L10" xr:uid="{A9A44DB3-810B-4C83-9D32-C8FB616B57A4}"/>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D4CB7-6438-4064-89A5-4FFD676A6D1C}">
  <sheetPr codeName="Sheet11"/>
  <dimension ref="A1:G108"/>
  <sheetViews>
    <sheetView showGridLines="0" workbookViewId="0"/>
  </sheetViews>
  <sheetFormatPr defaultColWidth="9.54296875" defaultRowHeight="14.5" x14ac:dyDescent="0.35"/>
  <cols>
    <col min="1" max="1" width="17.7265625" style="51" customWidth="1"/>
    <col min="2" max="2" width="21.1796875" style="51" customWidth="1"/>
    <col min="3" max="3" width="16.26953125" style="51" customWidth="1"/>
    <col min="4" max="4" width="22.1796875" style="51" customWidth="1"/>
    <col min="5" max="5" width="21.1796875" style="51" customWidth="1"/>
    <col min="6" max="6" width="22.54296875" style="51" customWidth="1"/>
    <col min="7" max="16384" width="9.54296875" style="51"/>
  </cols>
  <sheetData>
    <row r="1" spans="1:7" s="36" customFormat="1" ht="42.75" customHeight="1" thickBot="1" x14ac:dyDescent="0.65">
      <c r="A1" s="35" t="s">
        <v>0</v>
      </c>
      <c r="B1" s="35"/>
    </row>
    <row r="2" spans="1:7" s="2" customFormat="1" ht="12" customHeight="1" x14ac:dyDescent="0.35">
      <c r="A2" s="37"/>
      <c r="B2" s="38"/>
      <c r="C2" s="39"/>
      <c r="D2" s="40"/>
      <c r="E2" s="40"/>
      <c r="F2" s="39"/>
    </row>
    <row r="3" spans="1:7" s="47" customFormat="1" x14ac:dyDescent="0.35">
      <c r="A3" s="41" t="s">
        <v>1</v>
      </c>
      <c r="B3" s="42"/>
      <c r="C3" s="43"/>
      <c r="D3" s="44" t="s">
        <v>2</v>
      </c>
      <c r="E3" s="42"/>
      <c r="F3" s="45"/>
      <c r="G3" s="46"/>
    </row>
    <row r="4" spans="1:7" x14ac:dyDescent="0.35">
      <c r="A4" s="48"/>
      <c r="B4" s="49"/>
      <c r="C4" s="45"/>
      <c r="D4" s="2"/>
      <c r="E4" s="2"/>
      <c r="F4" s="45"/>
      <c r="G4" s="50"/>
    </row>
    <row r="5" spans="1:7" ht="15" thickBot="1" x14ac:dyDescent="0.4">
      <c r="A5" s="52" t="s">
        <v>3</v>
      </c>
      <c r="B5" s="53"/>
      <c r="C5" s="54"/>
      <c r="D5" s="55" t="s">
        <v>4</v>
      </c>
      <c r="E5" s="55"/>
      <c r="F5" s="54"/>
      <c r="G5" s="50"/>
    </row>
    <row r="6" spans="1:7" ht="15" thickBot="1" x14ac:dyDescent="0.4">
      <c r="A6" s="56" t="s">
        <v>5</v>
      </c>
      <c r="B6" s="57" t="s">
        <v>6</v>
      </c>
      <c r="C6" s="58"/>
      <c r="D6" s="59" t="s">
        <v>7</v>
      </c>
      <c r="E6" s="59"/>
      <c r="F6" s="60"/>
      <c r="G6" s="50"/>
    </row>
    <row r="7" spans="1:7" ht="15" thickBot="1" x14ac:dyDescent="0.4">
      <c r="A7" s="56" t="s">
        <v>8</v>
      </c>
      <c r="B7" s="59"/>
      <c r="C7" s="61" t="s">
        <v>9</v>
      </c>
      <c r="D7" s="62" t="s">
        <v>10</v>
      </c>
      <c r="E7" s="62"/>
      <c r="F7" s="63"/>
      <c r="G7" s="50"/>
    </row>
    <row r="8" spans="1:7" x14ac:dyDescent="0.35">
      <c r="A8" s="64"/>
      <c r="B8" s="65"/>
      <c r="C8" s="45"/>
      <c r="D8" s="62" t="s">
        <v>11</v>
      </c>
      <c r="E8" s="62"/>
      <c r="F8" s="63"/>
      <c r="G8" s="50"/>
    </row>
    <row r="9" spans="1:7" x14ac:dyDescent="0.35">
      <c r="A9" s="66"/>
      <c r="C9" s="43"/>
      <c r="D9" s="62" t="s">
        <v>12</v>
      </c>
      <c r="E9" s="62"/>
      <c r="F9" s="63"/>
      <c r="G9" s="50"/>
    </row>
    <row r="10" spans="1:7" x14ac:dyDescent="0.35">
      <c r="A10" s="66"/>
      <c r="C10" s="67"/>
      <c r="D10" s="59" t="s">
        <v>13</v>
      </c>
      <c r="E10" s="2"/>
      <c r="F10" s="63">
        <v>54.09</v>
      </c>
      <c r="G10" s="50"/>
    </row>
    <row r="11" spans="1:7" x14ac:dyDescent="0.35">
      <c r="A11" s="66"/>
      <c r="C11" s="67"/>
      <c r="D11" s="68"/>
      <c r="E11" s="69"/>
      <c r="F11" s="70"/>
      <c r="G11" s="50"/>
    </row>
    <row r="12" spans="1:7" x14ac:dyDescent="0.35">
      <c r="A12" s="66"/>
      <c r="C12" s="67"/>
      <c r="D12" s="50"/>
      <c r="F12" s="43"/>
      <c r="G12" s="50"/>
    </row>
    <row r="13" spans="1:7" x14ac:dyDescent="0.35">
      <c r="A13" s="71"/>
      <c r="B13" s="2"/>
      <c r="C13" s="45"/>
      <c r="D13" s="2"/>
      <c r="E13" s="2"/>
      <c r="F13" s="45"/>
      <c r="G13" s="50"/>
    </row>
    <row r="14" spans="1:7" x14ac:dyDescent="0.35">
      <c r="A14" s="71"/>
      <c r="B14" s="2"/>
      <c r="C14" s="45"/>
      <c r="D14" s="2"/>
      <c r="E14" s="2"/>
      <c r="F14" s="45"/>
      <c r="G14" s="50"/>
    </row>
    <row r="15" spans="1:7" x14ac:dyDescent="0.35">
      <c r="A15" s="66"/>
      <c r="C15" s="67"/>
      <c r="D15" s="50"/>
      <c r="F15" s="67"/>
      <c r="G15" s="50"/>
    </row>
    <row r="16" spans="1:7" x14ac:dyDescent="0.35">
      <c r="A16" s="66"/>
      <c r="C16" s="67"/>
      <c r="D16" s="50"/>
      <c r="F16" s="67"/>
      <c r="G16" s="50"/>
    </row>
    <row r="17" spans="1:7" x14ac:dyDescent="0.35">
      <c r="A17" s="66"/>
      <c r="C17" s="67"/>
      <c r="D17" s="50"/>
      <c r="F17" s="67"/>
      <c r="G17" s="50"/>
    </row>
    <row r="18" spans="1:7" x14ac:dyDescent="0.35">
      <c r="A18" s="66"/>
      <c r="C18" s="67"/>
      <c r="D18" s="50"/>
      <c r="F18" s="67"/>
      <c r="G18" s="50"/>
    </row>
    <row r="19" spans="1:7" x14ac:dyDescent="0.35">
      <c r="A19" s="66"/>
      <c r="C19" s="67"/>
      <c r="D19" s="50"/>
      <c r="F19" s="67"/>
      <c r="G19" s="50"/>
    </row>
    <row r="20" spans="1:7" x14ac:dyDescent="0.35">
      <c r="A20" s="66"/>
      <c r="C20" s="67"/>
      <c r="D20" s="50"/>
      <c r="F20" s="67"/>
      <c r="G20" s="50"/>
    </row>
    <row r="21" spans="1:7" ht="15" thickBot="1" x14ac:dyDescent="0.4">
      <c r="A21" s="72"/>
      <c r="B21" s="73"/>
      <c r="C21" s="74"/>
      <c r="D21" s="75"/>
      <c r="E21" s="73"/>
      <c r="F21" s="74"/>
      <c r="G21" s="50"/>
    </row>
    <row r="22" spans="1:7" x14ac:dyDescent="0.35">
      <c r="A22" s="47"/>
      <c r="B22" s="47"/>
      <c r="C22" s="47"/>
      <c r="D22" s="47"/>
      <c r="E22" s="47"/>
      <c r="F22" s="47"/>
      <c r="G22" s="50"/>
    </row>
    <row r="23" spans="1:7" x14ac:dyDescent="0.35">
      <c r="G23" s="50"/>
    </row>
    <row r="24" spans="1:7" x14ac:dyDescent="0.35">
      <c r="G24" s="50"/>
    </row>
    <row r="25" spans="1:7" x14ac:dyDescent="0.35">
      <c r="G25" s="50"/>
    </row>
    <row r="26" spans="1:7" x14ac:dyDescent="0.35">
      <c r="G26" s="50"/>
    </row>
    <row r="27" spans="1:7" x14ac:dyDescent="0.35">
      <c r="G27" s="50"/>
    </row>
    <row r="28" spans="1:7" x14ac:dyDescent="0.35">
      <c r="G28" s="50"/>
    </row>
    <row r="29" spans="1:7" x14ac:dyDescent="0.35">
      <c r="G29" s="50"/>
    </row>
    <row r="30" spans="1:7" x14ac:dyDescent="0.35">
      <c r="G30" s="50"/>
    </row>
    <row r="31" spans="1:7" x14ac:dyDescent="0.35">
      <c r="G31" s="50"/>
    </row>
    <row r="32" spans="1:7" x14ac:dyDescent="0.35">
      <c r="G32" s="50"/>
    </row>
    <row r="33" spans="7:7" x14ac:dyDescent="0.35">
      <c r="G33" s="50"/>
    </row>
    <row r="34" spans="7:7" x14ac:dyDescent="0.35">
      <c r="G34" s="50"/>
    </row>
    <row r="35" spans="7:7" x14ac:dyDescent="0.35">
      <c r="G35" s="50"/>
    </row>
    <row r="36" spans="7:7" x14ac:dyDescent="0.35">
      <c r="G36" s="50"/>
    </row>
    <row r="37" spans="7:7" x14ac:dyDescent="0.35">
      <c r="G37" s="50"/>
    </row>
    <row r="38" spans="7:7" x14ac:dyDescent="0.35">
      <c r="G38" s="50"/>
    </row>
    <row r="39" spans="7:7" x14ac:dyDescent="0.35">
      <c r="G39" s="50"/>
    </row>
    <row r="40" spans="7:7" x14ac:dyDescent="0.35">
      <c r="G40" s="50"/>
    </row>
    <row r="41" spans="7:7" x14ac:dyDescent="0.35">
      <c r="G41" s="50"/>
    </row>
    <row r="42" spans="7:7" x14ac:dyDescent="0.35">
      <c r="G42" s="50"/>
    </row>
    <row r="43" spans="7:7" x14ac:dyDescent="0.35">
      <c r="G43" s="50"/>
    </row>
    <row r="44" spans="7:7" x14ac:dyDescent="0.35">
      <c r="G44" s="50"/>
    </row>
    <row r="45" spans="7:7" x14ac:dyDescent="0.35">
      <c r="G45" s="50"/>
    </row>
    <row r="46" spans="7:7" x14ac:dyDescent="0.35">
      <c r="G46" s="50"/>
    </row>
    <row r="47" spans="7:7" x14ac:dyDescent="0.35">
      <c r="G47" s="50"/>
    </row>
    <row r="48" spans="7:7" x14ac:dyDescent="0.35">
      <c r="G48" s="50"/>
    </row>
    <row r="49" spans="7:7" x14ac:dyDescent="0.35">
      <c r="G49" s="50"/>
    </row>
    <row r="50" spans="7:7" x14ac:dyDescent="0.35">
      <c r="G50" s="50"/>
    </row>
    <row r="51" spans="7:7" x14ac:dyDescent="0.35">
      <c r="G51" s="50"/>
    </row>
    <row r="52" spans="7:7" x14ac:dyDescent="0.35">
      <c r="G52" s="50"/>
    </row>
    <row r="53" spans="7:7" x14ac:dyDescent="0.35">
      <c r="G53" s="50"/>
    </row>
    <row r="54" spans="7:7" x14ac:dyDescent="0.35">
      <c r="G54" s="50"/>
    </row>
    <row r="55" spans="7:7" x14ac:dyDescent="0.35">
      <c r="G55" s="50"/>
    </row>
    <row r="56" spans="7:7" x14ac:dyDescent="0.35">
      <c r="G56" s="50"/>
    </row>
    <row r="57" spans="7:7" x14ac:dyDescent="0.35">
      <c r="G57" s="50"/>
    </row>
    <row r="58" spans="7:7" x14ac:dyDescent="0.35">
      <c r="G58" s="50"/>
    </row>
    <row r="59" spans="7:7" x14ac:dyDescent="0.35">
      <c r="G59" s="50"/>
    </row>
    <row r="60" spans="7:7" x14ac:dyDescent="0.35">
      <c r="G60" s="50"/>
    </row>
    <row r="61" spans="7:7" x14ac:dyDescent="0.35">
      <c r="G61" s="50"/>
    </row>
    <row r="62" spans="7:7" x14ac:dyDescent="0.35">
      <c r="G62" s="50"/>
    </row>
    <row r="63" spans="7:7" x14ac:dyDescent="0.35">
      <c r="G63" s="50"/>
    </row>
    <row r="64" spans="7:7" x14ac:dyDescent="0.35">
      <c r="G64" s="50"/>
    </row>
    <row r="65" spans="7:7" x14ac:dyDescent="0.35">
      <c r="G65" s="50"/>
    </row>
    <row r="66" spans="7:7" x14ac:dyDescent="0.35">
      <c r="G66" s="50"/>
    </row>
    <row r="67" spans="7:7" x14ac:dyDescent="0.35">
      <c r="G67" s="50"/>
    </row>
    <row r="68" spans="7:7" x14ac:dyDescent="0.35">
      <c r="G68" s="50"/>
    </row>
    <row r="69" spans="7:7" x14ac:dyDescent="0.35">
      <c r="G69" s="50"/>
    </row>
    <row r="70" spans="7:7" x14ac:dyDescent="0.35">
      <c r="G70" s="50"/>
    </row>
    <row r="71" spans="7:7" x14ac:dyDescent="0.35">
      <c r="G71" s="50"/>
    </row>
    <row r="72" spans="7:7" x14ac:dyDescent="0.35">
      <c r="G72" s="50"/>
    </row>
    <row r="73" spans="7:7" x14ac:dyDescent="0.35">
      <c r="G73" s="50"/>
    </row>
    <row r="74" spans="7:7" x14ac:dyDescent="0.35">
      <c r="G74" s="50"/>
    </row>
    <row r="75" spans="7:7" x14ac:dyDescent="0.35">
      <c r="G75" s="50"/>
    </row>
    <row r="76" spans="7:7" x14ac:dyDescent="0.35">
      <c r="G76" s="50"/>
    </row>
    <row r="77" spans="7:7" x14ac:dyDescent="0.35">
      <c r="G77" s="50"/>
    </row>
    <row r="78" spans="7:7" x14ac:dyDescent="0.35">
      <c r="G78" s="50"/>
    </row>
    <row r="79" spans="7:7" x14ac:dyDescent="0.35">
      <c r="G79" s="50"/>
    </row>
    <row r="80" spans="7:7" x14ac:dyDescent="0.35">
      <c r="G80" s="50"/>
    </row>
    <row r="81" spans="7:7" x14ac:dyDescent="0.35">
      <c r="G81" s="50"/>
    </row>
    <row r="82" spans="7:7" x14ac:dyDescent="0.35">
      <c r="G82" s="50"/>
    </row>
    <row r="83" spans="7:7" x14ac:dyDescent="0.35">
      <c r="G83" s="50"/>
    </row>
    <row r="84" spans="7:7" x14ac:dyDescent="0.35">
      <c r="G84" s="50"/>
    </row>
    <row r="85" spans="7:7" x14ac:dyDescent="0.35">
      <c r="G85" s="50"/>
    </row>
    <row r="86" spans="7:7" x14ac:dyDescent="0.35">
      <c r="G86" s="50"/>
    </row>
    <row r="87" spans="7:7" x14ac:dyDescent="0.35">
      <c r="G87" s="50"/>
    </row>
    <row r="88" spans="7:7" x14ac:dyDescent="0.35">
      <c r="G88" s="50"/>
    </row>
    <row r="89" spans="7:7" x14ac:dyDescent="0.35">
      <c r="G89" s="50"/>
    </row>
    <row r="90" spans="7:7" x14ac:dyDescent="0.35">
      <c r="G90" s="50"/>
    </row>
    <row r="91" spans="7:7" x14ac:dyDescent="0.35">
      <c r="G91" s="50"/>
    </row>
    <row r="92" spans="7:7" x14ac:dyDescent="0.35">
      <c r="G92" s="50"/>
    </row>
    <row r="93" spans="7:7" x14ac:dyDescent="0.35">
      <c r="G93" s="50"/>
    </row>
    <row r="94" spans="7:7" x14ac:dyDescent="0.35">
      <c r="G94" s="50"/>
    </row>
    <row r="95" spans="7:7" x14ac:dyDescent="0.35">
      <c r="G95" s="50"/>
    </row>
    <row r="96" spans="7:7" x14ac:dyDescent="0.35">
      <c r="G96" s="50"/>
    </row>
    <row r="97" spans="7:7" x14ac:dyDescent="0.35">
      <c r="G97" s="50"/>
    </row>
    <row r="98" spans="7:7" x14ac:dyDescent="0.35">
      <c r="G98" s="50"/>
    </row>
    <row r="99" spans="7:7" x14ac:dyDescent="0.35">
      <c r="G99" s="50"/>
    </row>
    <row r="100" spans="7:7" x14ac:dyDescent="0.35">
      <c r="G100" s="50"/>
    </row>
    <row r="101" spans="7:7" x14ac:dyDescent="0.35">
      <c r="G101" s="50"/>
    </row>
    <row r="102" spans="7:7" x14ac:dyDescent="0.35">
      <c r="G102" s="50"/>
    </row>
    <row r="103" spans="7:7" x14ac:dyDescent="0.35">
      <c r="G103" s="50"/>
    </row>
    <row r="104" spans="7:7" x14ac:dyDescent="0.35">
      <c r="G104" s="50"/>
    </row>
    <row r="105" spans="7:7" x14ac:dyDescent="0.35">
      <c r="G105" s="50"/>
    </row>
    <row r="106" spans="7:7" x14ac:dyDescent="0.35">
      <c r="G106" s="50"/>
    </row>
    <row r="107" spans="7:7" x14ac:dyDescent="0.35">
      <c r="G107" s="50"/>
    </row>
    <row r="108" spans="7:7" x14ac:dyDescent="0.35">
      <c r="G108" s="50"/>
    </row>
  </sheetData>
  <sheetProtection sheet="1" objects="1" scenarios="1" formatCells="0" formatColumns="0" formatRows="0" sort="0" autoFilter="0"/>
  <autoFilter ref="A1:G108" xr:uid="{20FD4CB7-6438-4064-89A5-4FFD676A6D1C}"/>
  <mergeCells count="8">
    <mergeCell ref="D8:E8"/>
    <mergeCell ref="D9:E9"/>
    <mergeCell ref="A2:B2"/>
    <mergeCell ref="A4:B4"/>
    <mergeCell ref="A5:C5"/>
    <mergeCell ref="D5:F5"/>
    <mergeCell ref="B6:C6"/>
    <mergeCell ref="D7:E7"/>
  </mergeCells>
  <dataValidations count="1">
    <dataValidation type="decimal" operator="greaterThan" allowBlank="1" showInputMessage="1" showErrorMessage="1" errorTitle="Positive Number" error="You must enter a number 0 or above." sqref="F6:F9" xr:uid="{71BA07F3-D3A5-4871-B86C-C8BF1986261B}">
      <formula1>0</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E9E48-EC31-45B5-B471-414F065049C5}">
  <sheetPr codeName="Sheet3"/>
  <dimension ref="A1:H3"/>
  <sheetViews>
    <sheetView workbookViewId="0"/>
  </sheetViews>
  <sheetFormatPr defaultRowHeight="14" x14ac:dyDescent="0.3"/>
  <cols>
    <col min="1" max="1" width="20.453125" style="80" bestFit="1" customWidth="1"/>
    <col min="2" max="2" width="25.1796875" style="80" customWidth="1"/>
    <col min="3" max="3" width="15.81640625" style="80" bestFit="1" customWidth="1"/>
    <col min="4" max="4" width="12.81640625" style="80" bestFit="1" customWidth="1"/>
    <col min="5" max="5" width="15.453125" style="80" bestFit="1" customWidth="1"/>
    <col min="6" max="6" width="11.90625" style="80" customWidth="1"/>
    <col min="7" max="16384" width="8.7265625" style="80"/>
  </cols>
  <sheetData>
    <row r="1" spans="1:8" ht="15.5" x14ac:dyDescent="0.35">
      <c r="A1" s="76" t="s">
        <v>128</v>
      </c>
      <c r="B1" s="76" t="s">
        <v>14</v>
      </c>
      <c r="C1" s="76" t="s">
        <v>15</v>
      </c>
      <c r="D1" s="76" t="s">
        <v>16</v>
      </c>
      <c r="E1" s="77" t="s">
        <v>129</v>
      </c>
      <c r="F1" s="78" t="s">
        <v>17</v>
      </c>
      <c r="G1" s="79"/>
      <c r="H1" s="79"/>
    </row>
    <row r="2" spans="1:8" ht="14.5" x14ac:dyDescent="0.35">
      <c r="A2" s="81" t="s">
        <v>18</v>
      </c>
      <c r="B2" s="82" t="s">
        <v>19</v>
      </c>
      <c r="C2" s="83">
        <v>7930000</v>
      </c>
      <c r="D2" s="84" t="s">
        <v>20</v>
      </c>
      <c r="E2" s="84" t="s">
        <v>20</v>
      </c>
      <c r="F2" s="85">
        <v>30</v>
      </c>
      <c r="G2" s="86"/>
      <c r="H2" s="86"/>
    </row>
    <row r="3" spans="1:8" x14ac:dyDescent="0.3">
      <c r="A3" s="81" t="s">
        <v>21</v>
      </c>
      <c r="B3" s="87" t="s">
        <v>22</v>
      </c>
      <c r="C3" s="88">
        <v>117000</v>
      </c>
      <c r="D3" s="84" t="s">
        <v>20</v>
      </c>
      <c r="E3" s="84" t="s">
        <v>20</v>
      </c>
      <c r="F3" s="85">
        <v>100</v>
      </c>
      <c r="G3" s="89"/>
      <c r="H3" s="89"/>
    </row>
  </sheetData>
  <sheetProtection sheet="1" objects="1" scenarios="1" formatCells="0" formatColumns="0" formatRows="0" sort="0" autoFilter="0"/>
  <autoFilter ref="A1:H3" xr:uid="{515E9E48-EC31-45B5-B471-414F065049C5}"/>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AA1B7-832C-46AC-962E-806BBD2D54DC}">
  <sheetPr codeName="Sheet4"/>
  <dimension ref="A1:K120"/>
  <sheetViews>
    <sheetView showGridLines="0" workbookViewId="0">
      <selection sqref="A1:B1"/>
    </sheetView>
  </sheetViews>
  <sheetFormatPr defaultColWidth="9.54296875" defaultRowHeight="14.5" x14ac:dyDescent="0.35"/>
  <cols>
    <col min="1" max="1" width="12.26953125" style="51" customWidth="1"/>
    <col min="2" max="2" width="22" style="51" customWidth="1"/>
    <col min="3" max="3" width="11.1796875" style="51" customWidth="1"/>
    <col min="4" max="4" width="11.26953125" style="51" customWidth="1"/>
    <col min="5" max="5" width="22.1796875" style="51" customWidth="1"/>
    <col min="6" max="6" width="21.54296875" style="51" customWidth="1"/>
    <col min="7" max="7" width="22.54296875" style="51" customWidth="1"/>
    <col min="8" max="13" width="9.54296875" style="51" customWidth="1"/>
    <col min="14" max="16384" width="9.54296875" style="51"/>
  </cols>
  <sheetData>
    <row r="1" spans="1:8" s="36" customFormat="1" ht="26.5" thickBot="1" x14ac:dyDescent="0.65">
      <c r="A1" s="90" t="s">
        <v>23</v>
      </c>
      <c r="B1" s="90"/>
    </row>
    <row r="2" spans="1:8" s="2" customFormat="1" ht="15" thickBot="1" x14ac:dyDescent="0.4">
      <c r="A2" s="37"/>
      <c r="B2" s="38"/>
      <c r="C2" s="40"/>
      <c r="D2" s="39"/>
      <c r="E2" s="40"/>
      <c r="F2" s="40"/>
      <c r="G2" s="39"/>
    </row>
    <row r="3" spans="1:8" s="47" customFormat="1" ht="15" thickBot="1" x14ac:dyDescent="0.4">
      <c r="A3" s="91" t="s">
        <v>24</v>
      </c>
      <c r="B3" s="92"/>
      <c r="C3" s="93" t="s">
        <v>25</v>
      </c>
      <c r="D3" s="94"/>
      <c r="E3" s="44" t="s">
        <v>26</v>
      </c>
      <c r="F3" s="42"/>
      <c r="G3" s="45"/>
      <c r="H3" s="46"/>
    </row>
    <row r="4" spans="1:8" s="51" customFormat="1" x14ac:dyDescent="0.35">
      <c r="A4" s="48"/>
      <c r="B4" s="49"/>
      <c r="C4" s="2"/>
      <c r="D4" s="45"/>
      <c r="E4" s="2"/>
      <c r="F4" s="2"/>
      <c r="G4" s="45"/>
      <c r="H4" s="50"/>
    </row>
    <row r="5" spans="1:8" s="51" customFormat="1" ht="15" thickBot="1" x14ac:dyDescent="0.4">
      <c r="A5" s="52" t="s">
        <v>27</v>
      </c>
      <c r="B5" s="55"/>
      <c r="C5" s="95"/>
      <c r="D5" s="96"/>
      <c r="E5" s="55" t="s">
        <v>28</v>
      </c>
      <c r="F5" s="55"/>
      <c r="G5" s="54"/>
      <c r="H5" s="50"/>
    </row>
    <row r="6" spans="1:8" s="51" customFormat="1" ht="15" thickBot="1" x14ac:dyDescent="0.4">
      <c r="A6" s="97" t="s">
        <v>29</v>
      </c>
      <c r="B6" s="62"/>
      <c r="C6" s="98">
        <f>IFERROR(VLOOKUP($C$3,[1]lookups!$B$1:$F$4,2,FALSE),"")</f>
        <v>10</v>
      </c>
      <c r="D6" s="99"/>
      <c r="E6" s="59" t="s">
        <v>30</v>
      </c>
      <c r="F6" s="100"/>
      <c r="G6" s="101" t="s">
        <v>31</v>
      </c>
      <c r="H6" s="50"/>
    </row>
    <row r="7" spans="1:8" s="51" customFormat="1" x14ac:dyDescent="0.35">
      <c r="A7" s="97" t="s">
        <v>32</v>
      </c>
      <c r="B7" s="62"/>
      <c r="C7" s="98">
        <f>IFERROR(VLOOKUP($C$3,[1]lookups!$B$1:$F$4,3,FALSE),"")</f>
        <v>2</v>
      </c>
      <c r="D7" s="99"/>
      <c r="E7" s="102" t="s">
        <v>33</v>
      </c>
      <c r="F7" s="2"/>
      <c r="G7" s="103">
        <f>IFERROR(VLOOKUP($G$6,[1]lookups!$G$1:$H$3,2,FALSE),"")</f>
        <v>1000000</v>
      </c>
      <c r="H7" s="50"/>
    </row>
    <row r="8" spans="1:8" s="51" customFormat="1" ht="15" thickBot="1" x14ac:dyDescent="0.4">
      <c r="A8" s="97" t="s">
        <v>34</v>
      </c>
      <c r="B8" s="62"/>
      <c r="C8" s="98">
        <f>IFERROR(VLOOKUP($C$3,[1]lookups!$B$1:$F$4,4,FALSE),"")</f>
        <v>300</v>
      </c>
      <c r="D8" s="99"/>
      <c r="E8" s="2"/>
      <c r="F8" s="2"/>
      <c r="G8" s="45"/>
      <c r="H8" s="50"/>
    </row>
    <row r="9" spans="1:8" s="51" customFormat="1" ht="15" thickBot="1" x14ac:dyDescent="0.4">
      <c r="A9" s="97" t="s">
        <v>35</v>
      </c>
      <c r="B9" s="62"/>
      <c r="C9" s="98">
        <f>IFERROR(VLOOKUP($C$3,[1]lookups!$B$1:$F$4,5,FALSE),"")</f>
        <v>5</v>
      </c>
      <c r="D9" s="99"/>
      <c r="E9" s="59" t="s">
        <v>36</v>
      </c>
      <c r="F9" s="100"/>
      <c r="G9" s="101" t="s">
        <v>37</v>
      </c>
      <c r="H9" s="50"/>
    </row>
    <row r="10" spans="1:8" s="51" customFormat="1" ht="15.5" x14ac:dyDescent="0.35">
      <c r="A10" s="71"/>
      <c r="B10" s="2"/>
      <c r="C10" s="2"/>
      <c r="D10" s="45"/>
      <c r="E10" s="102" t="s">
        <v>38</v>
      </c>
      <c r="F10" s="2"/>
      <c r="G10" s="104" t="str">
        <f>IFERROR(VLOOKUP($G$9,[1]lookups!$J$1:$K$4,2,FALSE),"")</f>
        <v>N/A for Vapor</v>
      </c>
      <c r="H10" s="50"/>
    </row>
    <row r="11" spans="1:8" s="51" customFormat="1" ht="16.5" x14ac:dyDescent="0.35">
      <c r="A11" s="71"/>
      <c r="B11" s="2"/>
      <c r="C11" s="2"/>
      <c r="D11" s="45"/>
      <c r="E11" s="102" t="s">
        <v>39</v>
      </c>
      <c r="F11" s="2"/>
      <c r="G11" s="105" t="str">
        <f>IFERROR(VLOOKUP($G$9,[1]lookups!$J$2:$L$4,3,FALSE),"")</f>
        <v>N/A for Vapor</v>
      </c>
      <c r="H11" s="50"/>
    </row>
    <row r="12" spans="1:8" s="51" customFormat="1" ht="15" thickBot="1" x14ac:dyDescent="0.4">
      <c r="A12" s="71"/>
      <c r="B12" s="2"/>
      <c r="C12" s="2"/>
      <c r="D12" s="45"/>
      <c r="E12" s="2"/>
      <c r="F12" s="2"/>
      <c r="G12" s="70"/>
      <c r="H12" s="50"/>
    </row>
    <row r="13" spans="1:8" s="51" customFormat="1" ht="15" thickBot="1" x14ac:dyDescent="0.4">
      <c r="A13" s="71"/>
      <c r="B13" s="2"/>
      <c r="C13" s="2"/>
      <c r="D13" s="45"/>
      <c r="E13" s="59" t="s">
        <v>40</v>
      </c>
      <c r="F13" s="100"/>
      <c r="G13" s="101" t="s">
        <v>41</v>
      </c>
      <c r="H13" s="50"/>
    </row>
    <row r="14" spans="1:8" s="51" customFormat="1" x14ac:dyDescent="0.35">
      <c r="A14" s="71"/>
      <c r="B14" s="2"/>
      <c r="C14" s="2"/>
      <c r="D14" s="45"/>
      <c r="E14" s="102" t="s">
        <v>42</v>
      </c>
      <c r="F14" s="2"/>
      <c r="G14" s="104" t="str">
        <f>IFERROR(VLOOKUP($G$13,[1]lookups!$M$1:$O$15,2,FALSE),"")</f>
        <v>Lake Charles, LA</v>
      </c>
      <c r="H14" s="50"/>
    </row>
    <row r="15" spans="1:8" s="51" customFormat="1" ht="15" thickBot="1" x14ac:dyDescent="0.4">
      <c r="A15" s="106"/>
      <c r="B15" s="107"/>
      <c r="C15" s="107"/>
      <c r="D15" s="108"/>
      <c r="E15" s="109" t="s">
        <v>43</v>
      </c>
      <c r="F15" s="107"/>
      <c r="G15" s="110" t="str">
        <f>IFERROR(VLOOKUP($G$13,[1]lookups!$M$1:$O$15,3,FALSE),"")</f>
        <v>Lake Charles, LA</v>
      </c>
      <c r="H15" s="50"/>
    </row>
    <row r="16" spans="1:8" s="2" customFormat="1" ht="15" thickBot="1" x14ac:dyDescent="0.4">
      <c r="A16" s="111" t="s">
        <v>44</v>
      </c>
      <c r="B16" s="40"/>
      <c r="C16" s="40"/>
      <c r="D16" s="40"/>
      <c r="E16" s="112"/>
      <c r="F16" s="40"/>
      <c r="G16" s="113"/>
      <c r="H16" s="71"/>
    </row>
    <row r="17" spans="1:11" s="47" customFormat="1" ht="15" thickBot="1" x14ac:dyDescent="0.4">
      <c r="A17" s="114"/>
      <c r="B17" s="115"/>
      <c r="C17" s="115"/>
      <c r="D17" s="116"/>
      <c r="E17" s="117" t="s">
        <v>45</v>
      </c>
      <c r="F17" s="2"/>
      <c r="G17" s="101" t="s">
        <v>46</v>
      </c>
      <c r="H17" s="71"/>
      <c r="I17" s="118"/>
      <c r="J17" s="118"/>
      <c r="K17" s="119"/>
    </row>
    <row r="18" spans="1:11" s="51" customFormat="1" ht="29.5" thickBot="1" x14ac:dyDescent="0.4">
      <c r="A18" s="120" t="s">
        <v>47</v>
      </c>
      <c r="B18" s="49" t="s">
        <v>48</v>
      </c>
      <c r="C18" s="49"/>
      <c r="D18" s="4" t="s">
        <v>49</v>
      </c>
      <c r="E18" s="121" t="s">
        <v>50</v>
      </c>
      <c r="F18" s="121" t="s">
        <v>51</v>
      </c>
      <c r="G18" s="122" t="s">
        <v>52</v>
      </c>
      <c r="H18" s="71"/>
      <c r="I18" s="115"/>
      <c r="J18" s="115"/>
      <c r="K18" s="119"/>
    </row>
    <row r="19" spans="1:11" s="51" customFormat="1" ht="15" thickBot="1" x14ac:dyDescent="0.4">
      <c r="A19" s="123">
        <v>1</v>
      </c>
      <c r="B19" s="124" t="s">
        <v>53</v>
      </c>
      <c r="C19" s="125"/>
      <c r="D19" s="126">
        <v>1</v>
      </c>
      <c r="E19" s="126">
        <v>31.927717388576198</v>
      </c>
      <c r="F19" s="126" t="s">
        <v>54</v>
      </c>
      <c r="G19" s="127">
        <v>296</v>
      </c>
      <c r="H19" s="128"/>
      <c r="I19" s="128"/>
      <c r="J19" s="128"/>
      <c r="K19" s="46"/>
    </row>
    <row r="20" spans="1:11" s="51" customFormat="1" ht="15" thickBot="1" x14ac:dyDescent="0.4">
      <c r="A20" s="129">
        <v>2</v>
      </c>
      <c r="B20" s="130" t="s">
        <v>55</v>
      </c>
      <c r="C20" s="131"/>
      <c r="D20" s="126">
        <v>1</v>
      </c>
      <c r="E20" s="132">
        <v>1177.4087098883199</v>
      </c>
      <c r="F20" s="126" t="s">
        <v>54</v>
      </c>
      <c r="G20" s="133">
        <v>250</v>
      </c>
      <c r="H20" s="50"/>
    </row>
    <row r="21" spans="1:11" s="51" customFormat="1" ht="15" thickBot="1" x14ac:dyDescent="0.4">
      <c r="A21" s="129">
        <v>3</v>
      </c>
      <c r="B21" s="130" t="s">
        <v>56</v>
      </c>
      <c r="C21" s="131"/>
      <c r="D21" s="126">
        <v>1</v>
      </c>
      <c r="E21" s="132">
        <v>1.02638398800645</v>
      </c>
      <c r="F21" s="126" t="s">
        <v>54</v>
      </c>
      <c r="G21" s="133">
        <v>260</v>
      </c>
      <c r="H21" s="134"/>
    </row>
    <row r="22" spans="1:11" s="51" customFormat="1" ht="15" thickBot="1" x14ac:dyDescent="0.4">
      <c r="A22" s="129">
        <v>4</v>
      </c>
      <c r="B22" s="130" t="s">
        <v>57</v>
      </c>
      <c r="C22" s="131"/>
      <c r="D22" s="126">
        <v>1</v>
      </c>
      <c r="E22" s="132">
        <v>0.11341523006948399</v>
      </c>
      <c r="F22" s="126" t="s">
        <v>54</v>
      </c>
      <c r="G22" s="133">
        <v>258</v>
      </c>
      <c r="H22" s="119"/>
    </row>
    <row r="23" spans="1:11" s="51" customFormat="1" ht="15" thickBot="1" x14ac:dyDescent="0.4">
      <c r="A23" s="129">
        <v>5</v>
      </c>
      <c r="B23" s="130" t="s">
        <v>58</v>
      </c>
      <c r="C23" s="131"/>
      <c r="D23" s="126">
        <v>1</v>
      </c>
      <c r="E23" s="132">
        <v>5.4861279503202702</v>
      </c>
      <c r="F23" s="126" t="s">
        <v>54</v>
      </c>
      <c r="G23" s="133">
        <v>250</v>
      </c>
      <c r="H23" s="119"/>
    </row>
    <row r="24" spans="1:11" s="51" customFormat="1" x14ac:dyDescent="0.35">
      <c r="A24" s="129">
        <v>6</v>
      </c>
      <c r="B24" s="130" t="s">
        <v>59</v>
      </c>
      <c r="C24" s="131"/>
      <c r="D24" s="126">
        <v>1</v>
      </c>
      <c r="E24" s="132">
        <v>0.62728849836170997</v>
      </c>
      <c r="F24" s="126" t="s">
        <v>54</v>
      </c>
      <c r="G24" s="133">
        <v>119</v>
      </c>
      <c r="H24" s="46"/>
    </row>
    <row r="25" spans="1:11" s="51" customFormat="1" x14ac:dyDescent="0.35">
      <c r="A25" s="129"/>
      <c r="B25" s="130"/>
      <c r="C25" s="131"/>
      <c r="D25" s="132"/>
      <c r="E25" s="132"/>
      <c r="F25" s="132"/>
      <c r="G25" s="133"/>
      <c r="H25" s="50"/>
    </row>
    <row r="26" spans="1:11" s="51" customFormat="1" x14ac:dyDescent="0.35">
      <c r="A26" s="129"/>
      <c r="B26" s="130"/>
      <c r="C26" s="131"/>
      <c r="D26" s="132"/>
      <c r="E26" s="132"/>
      <c r="F26" s="132"/>
      <c r="G26" s="133"/>
      <c r="H26" s="50"/>
    </row>
    <row r="27" spans="1:11" s="51" customFormat="1" x14ac:dyDescent="0.35">
      <c r="A27" s="129"/>
      <c r="B27" s="130"/>
      <c r="C27" s="131"/>
      <c r="D27" s="132"/>
      <c r="E27" s="132"/>
      <c r="F27" s="132"/>
      <c r="G27" s="133"/>
      <c r="H27" s="50"/>
    </row>
    <row r="28" spans="1:11" s="51" customFormat="1" ht="15" thickBot="1" x14ac:dyDescent="0.4">
      <c r="A28" s="135"/>
      <c r="B28" s="136"/>
      <c r="C28" s="136"/>
      <c r="D28" s="137"/>
      <c r="E28" s="137"/>
      <c r="F28" s="137"/>
      <c r="G28" s="138"/>
      <c r="H28" s="50"/>
    </row>
    <row r="29" spans="1:11" s="51" customFormat="1" x14ac:dyDescent="0.35">
      <c r="A29" s="139"/>
      <c r="B29" s="140"/>
      <c r="C29" s="140"/>
      <c r="D29" s="141"/>
      <c r="E29" s="141"/>
      <c r="F29" s="141"/>
      <c r="G29" s="142"/>
      <c r="H29" s="50"/>
    </row>
    <row r="30" spans="1:11" s="51" customFormat="1" x14ac:dyDescent="0.35">
      <c r="A30" s="129"/>
      <c r="B30" s="143"/>
      <c r="C30" s="143"/>
      <c r="D30" s="132"/>
      <c r="E30" s="132"/>
      <c r="F30" s="132"/>
      <c r="G30" s="133"/>
      <c r="H30" s="50"/>
    </row>
    <row r="31" spans="1:11" s="51" customFormat="1" x14ac:dyDescent="0.35">
      <c r="A31" s="129"/>
      <c r="B31" s="143"/>
      <c r="C31" s="143"/>
      <c r="D31" s="132"/>
      <c r="E31" s="132"/>
      <c r="F31" s="132"/>
      <c r="G31" s="133"/>
      <c r="H31" s="50"/>
    </row>
    <row r="32" spans="1:11" s="51" customFormat="1" x14ac:dyDescent="0.35">
      <c r="A32" s="129"/>
      <c r="B32" s="143"/>
      <c r="C32" s="143"/>
      <c r="D32" s="132"/>
      <c r="E32" s="132"/>
      <c r="F32" s="132"/>
      <c r="G32" s="133"/>
      <c r="H32" s="50"/>
    </row>
    <row r="33" spans="1:8" s="51" customFormat="1" x14ac:dyDescent="0.35">
      <c r="A33" s="129"/>
      <c r="B33" s="143"/>
      <c r="C33" s="143"/>
      <c r="D33" s="132"/>
      <c r="E33" s="132"/>
      <c r="F33" s="132"/>
      <c r="G33" s="133"/>
      <c r="H33" s="50"/>
    </row>
    <row r="34" spans="1:8" s="51" customFormat="1" x14ac:dyDescent="0.35">
      <c r="A34" s="129"/>
      <c r="B34" s="143"/>
      <c r="C34" s="143"/>
      <c r="D34" s="132"/>
      <c r="E34" s="132"/>
      <c r="F34" s="132"/>
      <c r="G34" s="133"/>
      <c r="H34" s="50"/>
    </row>
    <row r="35" spans="1:8" s="51" customFormat="1" x14ac:dyDescent="0.35">
      <c r="A35" s="129"/>
      <c r="B35" s="143"/>
      <c r="C35" s="143"/>
      <c r="D35" s="132"/>
      <c r="E35" s="132"/>
      <c r="F35" s="132"/>
      <c r="G35" s="133"/>
      <c r="H35" s="50"/>
    </row>
    <row r="36" spans="1:8" s="51" customFormat="1" x14ac:dyDescent="0.35">
      <c r="A36" s="129"/>
      <c r="B36" s="143"/>
      <c r="C36" s="143"/>
      <c r="D36" s="132"/>
      <c r="E36" s="132"/>
      <c r="F36" s="132"/>
      <c r="G36" s="133"/>
      <c r="H36" s="50"/>
    </row>
    <row r="37" spans="1:8" s="51" customFormat="1" x14ac:dyDescent="0.35">
      <c r="A37" s="129"/>
      <c r="B37" s="143"/>
      <c r="C37" s="143"/>
      <c r="D37" s="132"/>
      <c r="E37" s="132"/>
      <c r="F37" s="132"/>
      <c r="G37" s="133"/>
      <c r="H37" s="50"/>
    </row>
    <row r="38" spans="1:8" s="51" customFormat="1" x14ac:dyDescent="0.35">
      <c r="A38" s="129"/>
      <c r="B38" s="143"/>
      <c r="C38" s="143"/>
      <c r="D38" s="132"/>
      <c r="E38" s="132"/>
      <c r="F38" s="132"/>
      <c r="G38" s="133"/>
      <c r="H38" s="50"/>
    </row>
    <row r="39" spans="1:8" s="51" customFormat="1" x14ac:dyDescent="0.35">
      <c r="A39" s="129"/>
      <c r="B39" s="143"/>
      <c r="C39" s="143"/>
      <c r="D39" s="132"/>
      <c r="E39" s="132"/>
      <c r="F39" s="132"/>
      <c r="G39" s="133"/>
      <c r="H39" s="50"/>
    </row>
    <row r="40" spans="1:8" s="51" customFormat="1" x14ac:dyDescent="0.35">
      <c r="A40" s="129"/>
      <c r="B40" s="143"/>
      <c r="C40" s="143"/>
      <c r="D40" s="132"/>
      <c r="E40" s="132"/>
      <c r="F40" s="132"/>
      <c r="G40" s="133"/>
      <c r="H40" s="50"/>
    </row>
    <row r="41" spans="1:8" s="51" customFormat="1" x14ac:dyDescent="0.35">
      <c r="A41" s="129"/>
      <c r="B41" s="143"/>
      <c r="C41" s="143"/>
      <c r="D41" s="132"/>
      <c r="E41" s="132"/>
      <c r="F41" s="132"/>
      <c r="G41" s="133"/>
      <c r="H41" s="50"/>
    </row>
    <row r="42" spans="1:8" s="51" customFormat="1" x14ac:dyDescent="0.35">
      <c r="A42" s="129"/>
      <c r="B42" s="143"/>
      <c r="C42" s="143"/>
      <c r="D42" s="132"/>
      <c r="E42" s="132"/>
      <c r="F42" s="132"/>
      <c r="G42" s="133"/>
      <c r="H42" s="50"/>
    </row>
    <row r="43" spans="1:8" s="51" customFormat="1" x14ac:dyDescent="0.35">
      <c r="A43" s="129"/>
      <c r="B43" s="143"/>
      <c r="C43" s="143"/>
      <c r="D43" s="132"/>
      <c r="E43" s="132"/>
      <c r="F43" s="132"/>
      <c r="G43" s="133"/>
      <c r="H43" s="50"/>
    </row>
    <row r="44" spans="1:8" s="51" customFormat="1" x14ac:dyDescent="0.35">
      <c r="A44" s="129"/>
      <c r="B44" s="143"/>
      <c r="C44" s="143"/>
      <c r="D44" s="132"/>
      <c r="E44" s="132"/>
      <c r="F44" s="132"/>
      <c r="G44" s="133"/>
      <c r="H44" s="50"/>
    </row>
    <row r="45" spans="1:8" s="51" customFormat="1" x14ac:dyDescent="0.35">
      <c r="A45" s="129"/>
      <c r="B45" s="143"/>
      <c r="C45" s="143"/>
      <c r="D45" s="132"/>
      <c r="E45" s="132"/>
      <c r="F45" s="132"/>
      <c r="G45" s="133"/>
      <c r="H45" s="50"/>
    </row>
    <row r="46" spans="1:8" s="51" customFormat="1" x14ac:dyDescent="0.35">
      <c r="A46" s="129"/>
      <c r="B46" s="143"/>
      <c r="C46" s="143"/>
      <c r="D46" s="132"/>
      <c r="E46" s="132"/>
      <c r="F46" s="132"/>
      <c r="G46" s="133"/>
      <c r="H46" s="50"/>
    </row>
    <row r="47" spans="1:8" s="51" customFormat="1" x14ac:dyDescent="0.35">
      <c r="A47" s="129"/>
      <c r="B47" s="143"/>
      <c r="C47" s="143"/>
      <c r="D47" s="132"/>
      <c r="E47" s="132"/>
      <c r="F47" s="132"/>
      <c r="G47" s="133"/>
      <c r="H47" s="50"/>
    </row>
    <row r="48" spans="1:8" s="51" customFormat="1" x14ac:dyDescent="0.35">
      <c r="A48" s="129"/>
      <c r="B48" s="143"/>
      <c r="C48" s="143"/>
      <c r="D48" s="132"/>
      <c r="E48" s="132"/>
      <c r="F48" s="132"/>
      <c r="G48" s="133"/>
      <c r="H48" s="50"/>
    </row>
    <row r="49" spans="1:8" s="51" customFormat="1" x14ac:dyDescent="0.35">
      <c r="A49" s="129"/>
      <c r="B49" s="143"/>
      <c r="C49" s="143"/>
      <c r="D49" s="132"/>
      <c r="E49" s="132"/>
      <c r="F49" s="132"/>
      <c r="G49" s="133"/>
      <c r="H49" s="50"/>
    </row>
    <row r="50" spans="1:8" s="51" customFormat="1" x14ac:dyDescent="0.35">
      <c r="A50" s="129"/>
      <c r="B50" s="143"/>
      <c r="C50" s="143"/>
      <c r="D50" s="132"/>
      <c r="E50" s="132"/>
      <c r="F50" s="132"/>
      <c r="G50" s="133"/>
      <c r="H50" s="50"/>
    </row>
    <row r="51" spans="1:8" s="51" customFormat="1" x14ac:dyDescent="0.35">
      <c r="A51" s="129"/>
      <c r="B51" s="143"/>
      <c r="C51" s="143"/>
      <c r="D51" s="132"/>
      <c r="E51" s="132"/>
      <c r="F51" s="132"/>
      <c r="G51" s="133"/>
      <c r="H51" s="50"/>
    </row>
    <row r="52" spans="1:8" s="51" customFormat="1" x14ac:dyDescent="0.35">
      <c r="A52" s="129"/>
      <c r="B52" s="143"/>
      <c r="C52" s="143"/>
      <c r="D52" s="132"/>
      <c r="E52" s="132"/>
      <c r="F52" s="132"/>
      <c r="G52" s="133"/>
      <c r="H52" s="50"/>
    </row>
    <row r="53" spans="1:8" s="51" customFormat="1" x14ac:dyDescent="0.35">
      <c r="A53" s="129"/>
      <c r="B53" s="143"/>
      <c r="C53" s="143"/>
      <c r="D53" s="132"/>
      <c r="E53" s="132"/>
      <c r="F53" s="132"/>
      <c r="G53" s="133"/>
      <c r="H53" s="50"/>
    </row>
    <row r="54" spans="1:8" s="51" customFormat="1" x14ac:dyDescent="0.35">
      <c r="A54" s="129"/>
      <c r="B54" s="143"/>
      <c r="C54" s="143"/>
      <c r="D54" s="132"/>
      <c r="E54" s="132"/>
      <c r="F54" s="132"/>
      <c r="G54" s="133"/>
      <c r="H54" s="50"/>
    </row>
    <row r="55" spans="1:8" s="51" customFormat="1" x14ac:dyDescent="0.35">
      <c r="A55" s="129"/>
      <c r="B55" s="143"/>
      <c r="C55" s="143"/>
      <c r="D55" s="132"/>
      <c r="E55" s="132"/>
      <c r="F55" s="132"/>
      <c r="G55" s="133"/>
      <c r="H55" s="50"/>
    </row>
    <row r="56" spans="1:8" s="51" customFormat="1" x14ac:dyDescent="0.35">
      <c r="A56" s="129"/>
      <c r="B56" s="143"/>
      <c r="C56" s="143"/>
      <c r="D56" s="132"/>
      <c r="E56" s="132"/>
      <c r="F56" s="132"/>
      <c r="G56" s="133"/>
      <c r="H56" s="50"/>
    </row>
    <row r="57" spans="1:8" s="51" customFormat="1" x14ac:dyDescent="0.35">
      <c r="A57" s="129"/>
      <c r="B57" s="143"/>
      <c r="C57" s="143"/>
      <c r="D57" s="132"/>
      <c r="E57" s="132"/>
      <c r="F57" s="132"/>
      <c r="G57" s="133"/>
      <c r="H57" s="50"/>
    </row>
    <row r="58" spans="1:8" s="51" customFormat="1" x14ac:dyDescent="0.35">
      <c r="A58" s="129"/>
      <c r="B58" s="143"/>
      <c r="C58" s="143"/>
      <c r="D58" s="132"/>
      <c r="E58" s="132"/>
      <c r="F58" s="132"/>
      <c r="G58" s="133"/>
      <c r="H58" s="50"/>
    </row>
    <row r="59" spans="1:8" s="51" customFormat="1" x14ac:dyDescent="0.35">
      <c r="A59" s="129"/>
      <c r="B59" s="143"/>
      <c r="C59" s="143"/>
      <c r="D59" s="132"/>
      <c r="E59" s="132"/>
      <c r="F59" s="132"/>
      <c r="G59" s="133"/>
      <c r="H59" s="50"/>
    </row>
    <row r="60" spans="1:8" s="51" customFormat="1" x14ac:dyDescent="0.35">
      <c r="A60" s="129"/>
      <c r="B60" s="143"/>
      <c r="C60" s="143"/>
      <c r="D60" s="132"/>
      <c r="E60" s="132"/>
      <c r="F60" s="132"/>
      <c r="G60" s="133"/>
      <c r="H60" s="50"/>
    </row>
    <row r="61" spans="1:8" s="51" customFormat="1" x14ac:dyDescent="0.35">
      <c r="A61" s="129"/>
      <c r="B61" s="143"/>
      <c r="C61" s="143"/>
      <c r="D61" s="132"/>
      <c r="E61" s="132"/>
      <c r="F61" s="132"/>
      <c r="G61" s="133"/>
      <c r="H61" s="50"/>
    </row>
    <row r="62" spans="1:8" s="51" customFormat="1" x14ac:dyDescent="0.35">
      <c r="A62" s="129"/>
      <c r="B62" s="143"/>
      <c r="C62" s="143"/>
      <c r="D62" s="132"/>
      <c r="E62" s="132"/>
      <c r="F62" s="132"/>
      <c r="G62" s="133"/>
      <c r="H62" s="50"/>
    </row>
    <row r="63" spans="1:8" s="51" customFormat="1" x14ac:dyDescent="0.35">
      <c r="A63" s="129"/>
      <c r="B63" s="143"/>
      <c r="C63" s="143"/>
      <c r="D63" s="132"/>
      <c r="E63" s="132"/>
      <c r="F63" s="132"/>
      <c r="G63" s="133"/>
      <c r="H63" s="50"/>
    </row>
    <row r="64" spans="1:8" s="51" customFormat="1" x14ac:dyDescent="0.35">
      <c r="A64" s="129"/>
      <c r="B64" s="143"/>
      <c r="C64" s="143"/>
      <c r="D64" s="132"/>
      <c r="E64" s="132"/>
      <c r="F64" s="132"/>
      <c r="G64" s="133"/>
      <c r="H64" s="50"/>
    </row>
    <row r="65" spans="1:8" s="51" customFormat="1" x14ac:dyDescent="0.35">
      <c r="A65" s="129"/>
      <c r="B65" s="143"/>
      <c r="C65" s="143"/>
      <c r="D65" s="132"/>
      <c r="E65" s="132"/>
      <c r="F65" s="132"/>
      <c r="G65" s="133"/>
      <c r="H65" s="50"/>
    </row>
    <row r="66" spans="1:8" s="51" customFormat="1" x14ac:dyDescent="0.35">
      <c r="A66" s="129"/>
      <c r="B66" s="143"/>
      <c r="C66" s="143"/>
      <c r="D66" s="132"/>
      <c r="E66" s="132"/>
      <c r="F66" s="132"/>
      <c r="G66" s="133"/>
      <c r="H66" s="50"/>
    </row>
    <row r="67" spans="1:8" s="51" customFormat="1" x14ac:dyDescent="0.35">
      <c r="A67" s="129"/>
      <c r="B67" s="143"/>
      <c r="C67" s="143"/>
      <c r="D67" s="132"/>
      <c r="E67" s="132"/>
      <c r="F67" s="132"/>
      <c r="G67" s="133"/>
      <c r="H67" s="50"/>
    </row>
    <row r="68" spans="1:8" s="51" customFormat="1" x14ac:dyDescent="0.35">
      <c r="A68" s="129"/>
      <c r="B68" s="143"/>
      <c r="C68" s="143"/>
      <c r="D68" s="132"/>
      <c r="E68" s="132"/>
      <c r="F68" s="132"/>
      <c r="G68" s="133"/>
      <c r="H68" s="50"/>
    </row>
    <row r="69" spans="1:8" s="51" customFormat="1" x14ac:dyDescent="0.35">
      <c r="A69" s="129"/>
      <c r="B69" s="143"/>
      <c r="C69" s="143"/>
      <c r="D69" s="132"/>
      <c r="E69" s="132"/>
      <c r="F69" s="132"/>
      <c r="G69" s="133"/>
      <c r="H69" s="50"/>
    </row>
    <row r="70" spans="1:8" s="51" customFormat="1" x14ac:dyDescent="0.35">
      <c r="A70" s="129"/>
      <c r="B70" s="143"/>
      <c r="C70" s="143"/>
      <c r="D70" s="132"/>
      <c r="E70" s="132"/>
      <c r="F70" s="132"/>
      <c r="G70" s="133"/>
      <c r="H70" s="50"/>
    </row>
    <row r="71" spans="1:8" s="51" customFormat="1" x14ac:dyDescent="0.35">
      <c r="A71" s="129"/>
      <c r="B71" s="143"/>
      <c r="C71" s="143"/>
      <c r="D71" s="132"/>
      <c r="E71" s="132"/>
      <c r="F71" s="132"/>
      <c r="G71" s="133"/>
      <c r="H71" s="50"/>
    </row>
    <row r="72" spans="1:8" s="51" customFormat="1" x14ac:dyDescent="0.35">
      <c r="A72" s="129"/>
      <c r="B72" s="143"/>
      <c r="C72" s="143"/>
      <c r="D72" s="132"/>
      <c r="E72" s="132"/>
      <c r="F72" s="132"/>
      <c r="G72" s="133"/>
      <c r="H72" s="50"/>
    </row>
    <row r="73" spans="1:8" s="51" customFormat="1" x14ac:dyDescent="0.35">
      <c r="A73" s="129"/>
      <c r="B73" s="143"/>
      <c r="C73" s="143"/>
      <c r="D73" s="132"/>
      <c r="E73" s="132"/>
      <c r="F73" s="132"/>
      <c r="G73" s="133"/>
      <c r="H73" s="50"/>
    </row>
    <row r="74" spans="1:8" s="51" customFormat="1" x14ac:dyDescent="0.35">
      <c r="A74" s="129"/>
      <c r="B74" s="143"/>
      <c r="C74" s="143"/>
      <c r="D74" s="132"/>
      <c r="E74" s="132"/>
      <c r="F74" s="132"/>
      <c r="G74" s="133"/>
      <c r="H74" s="50"/>
    </row>
    <row r="75" spans="1:8" s="51" customFormat="1" x14ac:dyDescent="0.35">
      <c r="A75" s="129"/>
      <c r="B75" s="143"/>
      <c r="C75" s="143"/>
      <c r="D75" s="132"/>
      <c r="E75" s="132"/>
      <c r="F75" s="132"/>
      <c r="G75" s="133"/>
      <c r="H75" s="50"/>
    </row>
    <row r="76" spans="1:8" s="51" customFormat="1" x14ac:dyDescent="0.35">
      <c r="A76" s="129"/>
      <c r="B76" s="143"/>
      <c r="C76" s="143"/>
      <c r="D76" s="132"/>
      <c r="E76" s="132"/>
      <c r="F76" s="132"/>
      <c r="G76" s="133"/>
      <c r="H76" s="50"/>
    </row>
    <row r="77" spans="1:8" s="51" customFormat="1" x14ac:dyDescent="0.35">
      <c r="A77" s="129"/>
      <c r="B77" s="143"/>
      <c r="C77" s="143"/>
      <c r="D77" s="132"/>
      <c r="E77" s="132"/>
      <c r="F77" s="132"/>
      <c r="G77" s="133"/>
      <c r="H77" s="50"/>
    </row>
    <row r="78" spans="1:8" s="51" customFormat="1" x14ac:dyDescent="0.35">
      <c r="A78" s="129"/>
      <c r="B78" s="143"/>
      <c r="C78" s="143"/>
      <c r="D78" s="132"/>
      <c r="E78" s="132"/>
      <c r="F78" s="132"/>
      <c r="G78" s="133"/>
      <c r="H78" s="50"/>
    </row>
    <row r="79" spans="1:8" s="51" customFormat="1" x14ac:dyDescent="0.35">
      <c r="A79" s="129"/>
      <c r="B79" s="143"/>
      <c r="C79" s="143"/>
      <c r="D79" s="132"/>
      <c r="E79" s="132"/>
      <c r="F79" s="132"/>
      <c r="G79" s="133"/>
      <c r="H79" s="50"/>
    </row>
    <row r="80" spans="1:8" s="51" customFormat="1" x14ac:dyDescent="0.35">
      <c r="A80" s="129"/>
      <c r="B80" s="143"/>
      <c r="C80" s="143"/>
      <c r="D80" s="132"/>
      <c r="E80" s="132"/>
      <c r="F80" s="132"/>
      <c r="G80" s="133"/>
      <c r="H80" s="50"/>
    </row>
    <row r="81" spans="1:8" s="51" customFormat="1" x14ac:dyDescent="0.35">
      <c r="A81" s="129"/>
      <c r="B81" s="143"/>
      <c r="C81" s="143"/>
      <c r="D81" s="132"/>
      <c r="E81" s="132"/>
      <c r="F81" s="132"/>
      <c r="G81" s="133"/>
      <c r="H81" s="50"/>
    </row>
    <row r="82" spans="1:8" s="51" customFormat="1" x14ac:dyDescent="0.35">
      <c r="A82" s="129"/>
      <c r="B82" s="143"/>
      <c r="C82" s="143"/>
      <c r="D82" s="132"/>
      <c r="E82" s="132"/>
      <c r="F82" s="132"/>
      <c r="G82" s="133"/>
      <c r="H82" s="50"/>
    </row>
    <row r="83" spans="1:8" s="51" customFormat="1" x14ac:dyDescent="0.35">
      <c r="A83" s="129"/>
      <c r="B83" s="143"/>
      <c r="C83" s="143"/>
      <c r="D83" s="132"/>
      <c r="E83" s="132"/>
      <c r="F83" s="132"/>
      <c r="G83" s="133"/>
      <c r="H83" s="50"/>
    </row>
    <row r="84" spans="1:8" s="51" customFormat="1" x14ac:dyDescent="0.35">
      <c r="A84" s="129"/>
      <c r="B84" s="143"/>
      <c r="C84" s="143"/>
      <c r="D84" s="132"/>
      <c r="E84" s="132"/>
      <c r="F84" s="132"/>
      <c r="G84" s="133"/>
      <c r="H84" s="50"/>
    </row>
    <row r="85" spans="1:8" s="51" customFormat="1" x14ac:dyDescent="0.35">
      <c r="A85" s="129"/>
      <c r="B85" s="143"/>
      <c r="C85" s="143"/>
      <c r="D85" s="132"/>
      <c r="E85" s="132"/>
      <c r="F85" s="132"/>
      <c r="G85" s="133"/>
      <c r="H85" s="50"/>
    </row>
    <row r="86" spans="1:8" s="51" customFormat="1" x14ac:dyDescent="0.35">
      <c r="A86" s="129"/>
      <c r="B86" s="143"/>
      <c r="C86" s="143"/>
      <c r="D86" s="132"/>
      <c r="E86" s="132"/>
      <c r="F86" s="132"/>
      <c r="G86" s="133"/>
      <c r="H86" s="50"/>
    </row>
    <row r="87" spans="1:8" s="51" customFormat="1" x14ac:dyDescent="0.35">
      <c r="A87" s="129"/>
      <c r="B87" s="143"/>
      <c r="C87" s="143"/>
      <c r="D87" s="132"/>
      <c r="E87" s="132"/>
      <c r="F87" s="132"/>
      <c r="G87" s="133"/>
      <c r="H87" s="50"/>
    </row>
    <row r="88" spans="1:8" s="51" customFormat="1" x14ac:dyDescent="0.35">
      <c r="A88" s="129"/>
      <c r="B88" s="143"/>
      <c r="C88" s="143"/>
      <c r="D88" s="132"/>
      <c r="E88" s="132"/>
      <c r="F88" s="132"/>
      <c r="G88" s="133"/>
      <c r="H88" s="50"/>
    </row>
    <row r="89" spans="1:8" s="51" customFormat="1" x14ac:dyDescent="0.35">
      <c r="A89" s="129"/>
      <c r="B89" s="143"/>
      <c r="C89" s="143"/>
      <c r="D89" s="132"/>
      <c r="E89" s="132"/>
      <c r="F89" s="132"/>
      <c r="G89" s="133"/>
      <c r="H89" s="50"/>
    </row>
    <row r="90" spans="1:8" s="51" customFormat="1" x14ac:dyDescent="0.35">
      <c r="A90" s="129"/>
      <c r="B90" s="143"/>
      <c r="C90" s="143"/>
      <c r="D90" s="132"/>
      <c r="E90" s="132"/>
      <c r="F90" s="132"/>
      <c r="G90" s="133"/>
      <c r="H90" s="50"/>
    </row>
    <row r="91" spans="1:8" s="51" customFormat="1" x14ac:dyDescent="0.35">
      <c r="A91" s="129"/>
      <c r="B91" s="143"/>
      <c r="C91" s="143"/>
      <c r="D91" s="132"/>
      <c r="E91" s="132"/>
      <c r="F91" s="132"/>
      <c r="G91" s="133"/>
      <c r="H91" s="50"/>
    </row>
    <row r="92" spans="1:8" s="51" customFormat="1" x14ac:dyDescent="0.35">
      <c r="A92" s="129"/>
      <c r="B92" s="143"/>
      <c r="C92" s="143"/>
      <c r="D92" s="132"/>
      <c r="E92" s="132"/>
      <c r="F92" s="132"/>
      <c r="G92" s="133"/>
      <c r="H92" s="50"/>
    </row>
    <row r="93" spans="1:8" s="51" customFormat="1" x14ac:dyDescent="0.35">
      <c r="A93" s="129"/>
      <c r="B93" s="143"/>
      <c r="C93" s="143"/>
      <c r="D93" s="132"/>
      <c r="E93" s="132"/>
      <c r="F93" s="132"/>
      <c r="G93" s="133"/>
      <c r="H93" s="50"/>
    </row>
    <row r="94" spans="1:8" s="51" customFormat="1" x14ac:dyDescent="0.35">
      <c r="A94" s="129"/>
      <c r="B94" s="143"/>
      <c r="C94" s="143"/>
      <c r="D94" s="132"/>
      <c r="E94" s="132"/>
      <c r="F94" s="132"/>
      <c r="G94" s="133"/>
      <c r="H94" s="50"/>
    </row>
    <row r="95" spans="1:8" s="51" customFormat="1" x14ac:dyDescent="0.35">
      <c r="A95" s="129"/>
      <c r="B95" s="143"/>
      <c r="C95" s="143"/>
      <c r="D95" s="132"/>
      <c r="E95" s="132"/>
      <c r="F95" s="132"/>
      <c r="G95" s="133"/>
      <c r="H95" s="50"/>
    </row>
    <row r="96" spans="1:8" s="51" customFormat="1" x14ac:dyDescent="0.35">
      <c r="A96" s="129"/>
      <c r="B96" s="143"/>
      <c r="C96" s="143"/>
      <c r="D96" s="132"/>
      <c r="E96" s="132"/>
      <c r="F96" s="132"/>
      <c r="G96" s="133"/>
      <c r="H96" s="50"/>
    </row>
    <row r="97" spans="1:8" s="51" customFormat="1" x14ac:dyDescent="0.35">
      <c r="A97" s="129"/>
      <c r="B97" s="143"/>
      <c r="C97" s="143"/>
      <c r="D97" s="132"/>
      <c r="E97" s="132"/>
      <c r="F97" s="132"/>
      <c r="G97" s="133"/>
      <c r="H97" s="50"/>
    </row>
    <row r="98" spans="1:8" s="51" customFormat="1" x14ac:dyDescent="0.35">
      <c r="A98" s="129"/>
      <c r="B98" s="143"/>
      <c r="C98" s="143"/>
      <c r="D98" s="132"/>
      <c r="E98" s="132"/>
      <c r="F98" s="132"/>
      <c r="G98" s="133"/>
      <c r="H98" s="50"/>
    </row>
    <row r="99" spans="1:8" s="51" customFormat="1" x14ac:dyDescent="0.35">
      <c r="A99" s="129"/>
      <c r="B99" s="143"/>
      <c r="C99" s="143"/>
      <c r="D99" s="132"/>
      <c r="E99" s="132"/>
      <c r="F99" s="132"/>
      <c r="G99" s="133"/>
      <c r="H99" s="50"/>
    </row>
    <row r="100" spans="1:8" s="51" customFormat="1" x14ac:dyDescent="0.35">
      <c r="A100" s="129"/>
      <c r="B100" s="143"/>
      <c r="C100" s="143"/>
      <c r="D100" s="132"/>
      <c r="E100" s="132"/>
      <c r="F100" s="132"/>
      <c r="G100" s="133"/>
      <c r="H100" s="50"/>
    </row>
    <row r="101" spans="1:8" s="51" customFormat="1" x14ac:dyDescent="0.35">
      <c r="A101" s="129"/>
      <c r="B101" s="143"/>
      <c r="C101" s="143"/>
      <c r="D101" s="132"/>
      <c r="E101" s="132"/>
      <c r="F101" s="132"/>
      <c r="G101" s="133"/>
      <c r="H101" s="50"/>
    </row>
    <row r="102" spans="1:8" s="51" customFormat="1" x14ac:dyDescent="0.35">
      <c r="A102" s="129"/>
      <c r="B102" s="143"/>
      <c r="C102" s="143"/>
      <c r="D102" s="132"/>
      <c r="E102" s="132"/>
      <c r="F102" s="132"/>
      <c r="G102" s="133"/>
      <c r="H102" s="50"/>
    </row>
    <row r="103" spans="1:8" s="51" customFormat="1" x14ac:dyDescent="0.35">
      <c r="A103" s="129"/>
      <c r="B103" s="143"/>
      <c r="C103" s="143"/>
      <c r="D103" s="132"/>
      <c r="E103" s="132"/>
      <c r="F103" s="132"/>
      <c r="G103" s="133"/>
      <c r="H103" s="50"/>
    </row>
    <row r="104" spans="1:8" s="51" customFormat="1" x14ac:dyDescent="0.35">
      <c r="A104" s="129"/>
      <c r="B104" s="143"/>
      <c r="C104" s="143"/>
      <c r="D104" s="132"/>
      <c r="E104" s="132"/>
      <c r="F104" s="132"/>
      <c r="G104" s="133"/>
      <c r="H104" s="50"/>
    </row>
    <row r="105" spans="1:8" s="51" customFormat="1" x14ac:dyDescent="0.35">
      <c r="A105" s="129"/>
      <c r="B105" s="143"/>
      <c r="C105" s="143"/>
      <c r="D105" s="132"/>
      <c r="E105" s="132"/>
      <c r="F105" s="132"/>
      <c r="G105" s="133"/>
      <c r="H105" s="50"/>
    </row>
    <row r="106" spans="1:8" s="51" customFormat="1" x14ac:dyDescent="0.35">
      <c r="A106" s="129"/>
      <c r="B106" s="143"/>
      <c r="C106" s="143"/>
      <c r="D106" s="132"/>
      <c r="E106" s="132"/>
      <c r="F106" s="132"/>
      <c r="G106" s="133"/>
      <c r="H106" s="50"/>
    </row>
    <row r="107" spans="1:8" s="51" customFormat="1" x14ac:dyDescent="0.35">
      <c r="A107" s="129"/>
      <c r="B107" s="143"/>
      <c r="C107" s="143"/>
      <c r="D107" s="132"/>
      <c r="E107" s="132"/>
      <c r="F107" s="132"/>
      <c r="G107" s="133"/>
      <c r="H107" s="50"/>
    </row>
    <row r="108" spans="1:8" s="51" customFormat="1" x14ac:dyDescent="0.35">
      <c r="A108" s="129"/>
      <c r="B108" s="143"/>
      <c r="C108" s="143"/>
      <c r="D108" s="132"/>
      <c r="E108" s="132"/>
      <c r="F108" s="132"/>
      <c r="G108" s="133"/>
      <c r="H108" s="50"/>
    </row>
    <row r="109" spans="1:8" s="51" customFormat="1" x14ac:dyDescent="0.35">
      <c r="A109" s="129"/>
      <c r="B109" s="143"/>
      <c r="C109" s="143"/>
      <c r="D109" s="132"/>
      <c r="E109" s="132"/>
      <c r="F109" s="132"/>
      <c r="G109" s="133"/>
      <c r="H109" s="50"/>
    </row>
    <row r="110" spans="1:8" s="51" customFormat="1" x14ac:dyDescent="0.35">
      <c r="A110" s="129"/>
      <c r="B110" s="143"/>
      <c r="C110" s="143"/>
      <c r="D110" s="132"/>
      <c r="E110" s="132"/>
      <c r="F110" s="132"/>
      <c r="G110" s="133"/>
      <c r="H110" s="50"/>
    </row>
    <row r="111" spans="1:8" s="51" customFormat="1" x14ac:dyDescent="0.35">
      <c r="A111" s="129"/>
      <c r="B111" s="143"/>
      <c r="C111" s="143"/>
      <c r="D111" s="132"/>
      <c r="E111" s="132"/>
      <c r="F111" s="132"/>
      <c r="G111" s="133"/>
      <c r="H111" s="50"/>
    </row>
    <row r="112" spans="1:8" s="51" customFormat="1" x14ac:dyDescent="0.35">
      <c r="A112" s="129"/>
      <c r="B112" s="143"/>
      <c r="C112" s="143"/>
      <c r="D112" s="132"/>
      <c r="E112" s="132"/>
      <c r="F112" s="132"/>
      <c r="G112" s="133"/>
      <c r="H112" s="50"/>
    </row>
    <row r="113" spans="1:8" s="51" customFormat="1" x14ac:dyDescent="0.35">
      <c r="A113" s="129"/>
      <c r="B113" s="143"/>
      <c r="C113" s="143"/>
      <c r="D113" s="132"/>
      <c r="E113" s="132"/>
      <c r="F113" s="132"/>
      <c r="G113" s="133"/>
      <c r="H113" s="50"/>
    </row>
    <row r="114" spans="1:8" s="51" customFormat="1" x14ac:dyDescent="0.35">
      <c r="A114" s="129"/>
      <c r="B114" s="143"/>
      <c r="C114" s="143"/>
      <c r="D114" s="132"/>
      <c r="E114" s="132"/>
      <c r="F114" s="132"/>
      <c r="G114" s="133"/>
      <c r="H114" s="50"/>
    </row>
    <row r="115" spans="1:8" s="51" customFormat="1" x14ac:dyDescent="0.35">
      <c r="A115" s="129"/>
      <c r="B115" s="143"/>
      <c r="C115" s="143"/>
      <c r="D115" s="132"/>
      <c r="E115" s="132"/>
      <c r="F115" s="132"/>
      <c r="G115" s="133"/>
      <c r="H115" s="50"/>
    </row>
    <row r="116" spans="1:8" s="51" customFormat="1" x14ac:dyDescent="0.35">
      <c r="A116" s="129"/>
      <c r="B116" s="143"/>
      <c r="C116" s="143"/>
      <c r="D116" s="132"/>
      <c r="E116" s="132"/>
      <c r="F116" s="132"/>
      <c r="G116" s="133"/>
      <c r="H116" s="50"/>
    </row>
    <row r="117" spans="1:8" s="51" customFormat="1" x14ac:dyDescent="0.35">
      <c r="A117" s="129"/>
      <c r="B117" s="143"/>
      <c r="C117" s="143"/>
      <c r="D117" s="132"/>
      <c r="E117" s="132"/>
      <c r="F117" s="132"/>
      <c r="G117" s="133"/>
      <c r="H117" s="50"/>
    </row>
    <row r="118" spans="1:8" s="51" customFormat="1" ht="15" thickBot="1" x14ac:dyDescent="0.4">
      <c r="A118" s="144"/>
      <c r="B118" s="145"/>
      <c r="C118" s="145"/>
      <c r="D118" s="146"/>
      <c r="E118" s="146"/>
      <c r="F118" s="146"/>
      <c r="G118" s="147"/>
      <c r="H118" s="50"/>
    </row>
    <row r="119" spans="1:8" s="51" customFormat="1" x14ac:dyDescent="0.35">
      <c r="A119" s="148"/>
      <c r="B119" s="149"/>
      <c r="C119" s="149"/>
      <c r="D119" s="149"/>
      <c r="E119" s="149"/>
      <c r="F119" s="149"/>
      <c r="G119" s="149"/>
    </row>
    <row r="120" spans="1:8" s="51" customFormat="1" x14ac:dyDescent="0.35">
      <c r="A120" s="50"/>
    </row>
  </sheetData>
  <sheetProtection sheet="1" objects="1" scenarios="1" formatCells="0" formatColumns="0" formatRows="0" sort="0" autoFilter="0"/>
  <autoFilter ref="A1:K120" xr:uid="{C95AA1B7-832C-46AC-962E-806BBD2D54DC}">
    <filterColumn colId="0" showButton="0"/>
  </autoFilter>
  <mergeCells count="119">
    <mergeCell ref="B115:C115"/>
    <mergeCell ref="B116:C116"/>
    <mergeCell ref="B117:C117"/>
    <mergeCell ref="B118:C118"/>
    <mergeCell ref="B109:C109"/>
    <mergeCell ref="B110:C110"/>
    <mergeCell ref="B111:C111"/>
    <mergeCell ref="B112:C112"/>
    <mergeCell ref="B113:C113"/>
    <mergeCell ref="B114:C114"/>
    <mergeCell ref="B103:C103"/>
    <mergeCell ref="B104:C104"/>
    <mergeCell ref="B105:C105"/>
    <mergeCell ref="B106:C106"/>
    <mergeCell ref="B107:C107"/>
    <mergeCell ref="B108:C108"/>
    <mergeCell ref="B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B88:C88"/>
    <mergeCell ref="B89:C89"/>
    <mergeCell ref="B90:C90"/>
    <mergeCell ref="B79:C79"/>
    <mergeCell ref="B80:C80"/>
    <mergeCell ref="B81:C81"/>
    <mergeCell ref="B82:C82"/>
    <mergeCell ref="B83:C83"/>
    <mergeCell ref="B84:C84"/>
    <mergeCell ref="B73:C73"/>
    <mergeCell ref="B74:C74"/>
    <mergeCell ref="B75:C75"/>
    <mergeCell ref="B76:C76"/>
    <mergeCell ref="B77:C77"/>
    <mergeCell ref="B78:C78"/>
    <mergeCell ref="B67:C67"/>
    <mergeCell ref="B68:C68"/>
    <mergeCell ref="B69:C69"/>
    <mergeCell ref="B70:C70"/>
    <mergeCell ref="B71:C71"/>
    <mergeCell ref="B72:C72"/>
    <mergeCell ref="B61:C61"/>
    <mergeCell ref="B62:C62"/>
    <mergeCell ref="B63:C63"/>
    <mergeCell ref="B64:C64"/>
    <mergeCell ref="B65:C65"/>
    <mergeCell ref="B66:C66"/>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B32:C32"/>
    <mergeCell ref="B33:C33"/>
    <mergeCell ref="B34:C34"/>
    <mergeCell ref="B35:C35"/>
    <mergeCell ref="B36:C36"/>
    <mergeCell ref="B25:C25"/>
    <mergeCell ref="B26:C26"/>
    <mergeCell ref="B27:C27"/>
    <mergeCell ref="B28:C28"/>
    <mergeCell ref="B29:C29"/>
    <mergeCell ref="B30:C30"/>
    <mergeCell ref="B19:C19"/>
    <mergeCell ref="B20:C20"/>
    <mergeCell ref="B21:C21"/>
    <mergeCell ref="B22:C22"/>
    <mergeCell ref="B23:C23"/>
    <mergeCell ref="B24:C24"/>
    <mergeCell ref="A9:B9"/>
    <mergeCell ref="C9:D9"/>
    <mergeCell ref="B17:C17"/>
    <mergeCell ref="A1:B1"/>
    <mergeCell ref="A2:B2"/>
    <mergeCell ref="A3:B3"/>
    <mergeCell ref="C3:D3"/>
    <mergeCell ref="A4:B4"/>
    <mergeCell ref="A5:C5"/>
    <mergeCell ref="I17:J17"/>
    <mergeCell ref="B18:C18"/>
    <mergeCell ref="I18:J18"/>
    <mergeCell ref="E5:G5"/>
    <mergeCell ref="A6:B6"/>
    <mergeCell ref="C6:D6"/>
    <mergeCell ref="A7:B7"/>
    <mergeCell ref="C7:D7"/>
    <mergeCell ref="A8:B8"/>
    <mergeCell ref="C8:D8"/>
  </mergeCells>
  <dataValidations count="3">
    <dataValidation type="list" allowBlank="1" showInputMessage="1" showErrorMessage="1" errorTitle="Make Selection" error="You must select from the pull-down list." sqref="G17" xr:uid="{152429B1-C348-4D19-B251-870E0F086A32}">
      <formula1>"Cyclical,Consecutive"</formula1>
    </dataValidation>
    <dataValidation type="whole" allowBlank="1" showInputMessage="1" showErrorMessage="1" errorTitle="Out of Bounds" error="Please enter a WHOLE number between 1 and 365" sqref="G19:G118" xr:uid="{BB2060FC-0BCA-4C7F-B193-A1A8058F5863}">
      <formula1>1</formula1>
      <formula2>365</formula2>
    </dataValidation>
    <dataValidation type="decimal" operator="greaterThanOrEqual" allowBlank="1" showInputMessage="1" showErrorMessage="1" errorTitle="Positive number" error="You must enter a number 0 or above." sqref="E19:E118" xr:uid="{AFB3C4BC-FCB6-48BC-864E-634E9CB21C47}">
      <formula1>0</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5412-7F23-40D2-9AFA-F7C9D4EFF1DD}">
  <sheetPr codeName="Sheet7"/>
  <dimension ref="A1:K120"/>
  <sheetViews>
    <sheetView showGridLines="0" workbookViewId="0">
      <selection sqref="A1:B1"/>
    </sheetView>
  </sheetViews>
  <sheetFormatPr defaultColWidth="9.54296875" defaultRowHeight="14.5" x14ac:dyDescent="0.35"/>
  <cols>
    <col min="1" max="1" width="15.453125" style="51" customWidth="1"/>
    <col min="2" max="2" width="17.81640625" style="51" customWidth="1"/>
    <col min="3" max="3" width="6" style="51" customWidth="1"/>
    <col min="4" max="4" width="11.81640625" style="51" customWidth="1"/>
    <col min="5" max="5" width="22.1796875" style="51" customWidth="1"/>
    <col min="6" max="6" width="21.54296875" style="51" customWidth="1"/>
    <col min="7" max="7" width="22.54296875" style="51" customWidth="1"/>
    <col min="8" max="16384" width="9.54296875" style="51"/>
  </cols>
  <sheetData>
    <row r="1" spans="1:8" s="36" customFormat="1" ht="26.5" thickBot="1" x14ac:dyDescent="0.65">
      <c r="A1" s="90" t="s">
        <v>60</v>
      </c>
      <c r="B1" s="90"/>
    </row>
    <row r="2" spans="1:8" s="2" customFormat="1" x14ac:dyDescent="0.35">
      <c r="A2" s="37"/>
      <c r="B2" s="38"/>
      <c r="C2" s="40"/>
      <c r="D2" s="39"/>
      <c r="E2" s="40"/>
      <c r="F2" s="40"/>
      <c r="G2" s="39"/>
    </row>
    <row r="3" spans="1:8" s="47" customFormat="1" x14ac:dyDescent="0.35">
      <c r="A3" s="91" t="s">
        <v>61</v>
      </c>
      <c r="B3" s="92"/>
      <c r="C3" s="69"/>
      <c r="D3" s="45"/>
      <c r="E3" s="44" t="s">
        <v>26</v>
      </c>
      <c r="F3" s="42"/>
      <c r="G3" s="45"/>
      <c r="H3" s="46"/>
    </row>
    <row r="4" spans="1:8" x14ac:dyDescent="0.35">
      <c r="A4" s="48"/>
      <c r="B4" s="49"/>
      <c r="C4" s="2"/>
      <c r="D4" s="45"/>
      <c r="E4" s="2"/>
      <c r="F4" s="2"/>
      <c r="G4" s="45"/>
      <c r="H4" s="50"/>
    </row>
    <row r="5" spans="1:8" ht="15" thickBot="1" x14ac:dyDescent="0.4">
      <c r="A5" s="52" t="s">
        <v>27</v>
      </c>
      <c r="B5" s="55"/>
      <c r="C5" s="49"/>
      <c r="D5" s="150"/>
      <c r="E5" s="55" t="s">
        <v>28</v>
      </c>
      <c r="F5" s="55"/>
      <c r="G5" s="54"/>
      <c r="H5" s="50"/>
    </row>
    <row r="6" spans="1:8" ht="17" thickBot="1" x14ac:dyDescent="0.4">
      <c r="A6" s="97" t="s">
        <v>62</v>
      </c>
      <c r="B6" s="62"/>
      <c r="C6" s="93">
        <v>100</v>
      </c>
      <c r="D6" s="94"/>
      <c r="E6" s="59" t="s">
        <v>30</v>
      </c>
      <c r="F6" s="100"/>
      <c r="G6" s="101" t="s">
        <v>63</v>
      </c>
      <c r="H6" s="50"/>
    </row>
    <row r="7" spans="1:8" x14ac:dyDescent="0.35">
      <c r="A7" s="97" t="s">
        <v>29</v>
      </c>
      <c r="B7" s="62"/>
      <c r="C7" s="151">
        <v>3.05</v>
      </c>
      <c r="D7" s="152"/>
      <c r="E7" s="102" t="s">
        <v>33</v>
      </c>
      <c r="F7" s="2"/>
      <c r="G7" s="103" t="str">
        <f>IFERROR(VLOOKUP($G$6,[1]lookups!$G$1:$H$3,2,FALSE),"")</f>
        <v>N/A for Rural</v>
      </c>
      <c r="H7" s="50"/>
    </row>
    <row r="8" spans="1:8" ht="15" thickBot="1" x14ac:dyDescent="0.4">
      <c r="A8" s="97"/>
      <c r="B8" s="62"/>
      <c r="C8" s="59"/>
      <c r="D8" s="153"/>
      <c r="E8" s="2"/>
      <c r="F8" s="2"/>
      <c r="G8" s="45"/>
      <c r="H8" s="50"/>
    </row>
    <row r="9" spans="1:8" ht="15" thickBot="1" x14ac:dyDescent="0.4">
      <c r="A9" s="97"/>
      <c r="B9" s="62"/>
      <c r="C9" s="59"/>
      <c r="D9" s="153"/>
      <c r="E9" s="59" t="s">
        <v>36</v>
      </c>
      <c r="F9" s="100"/>
      <c r="G9" s="101" t="s">
        <v>37</v>
      </c>
      <c r="H9" s="50"/>
    </row>
    <row r="10" spans="1:8" ht="15.5" x14ac:dyDescent="0.35">
      <c r="A10" s="71"/>
      <c r="B10" s="2"/>
      <c r="C10" s="2"/>
      <c r="D10" s="45"/>
      <c r="E10" s="102" t="s">
        <v>38</v>
      </c>
      <c r="F10" s="2"/>
      <c r="G10" s="104" t="str">
        <f>IFERROR(VLOOKUP($G$9,[1]lookups!$J$1:$K$4,2,FALSE),"")</f>
        <v>N/A for Vapor</v>
      </c>
      <c r="H10" s="50"/>
    </row>
    <row r="11" spans="1:8" ht="16.5" x14ac:dyDescent="0.35">
      <c r="A11" s="71"/>
      <c r="B11" s="2"/>
      <c r="C11" s="2"/>
      <c r="D11" s="45"/>
      <c r="E11" s="102" t="s">
        <v>39</v>
      </c>
      <c r="F11" s="2"/>
      <c r="G11" s="105" t="str">
        <f>IFERROR(VLOOKUP($G$9,[1]lookups!$J$2:$L$4,3,FALSE),"")</f>
        <v>N/A for Vapor</v>
      </c>
      <c r="H11" s="50"/>
    </row>
    <row r="12" spans="1:8" ht="15" thickBot="1" x14ac:dyDescent="0.4">
      <c r="A12" s="71"/>
      <c r="B12" s="2"/>
      <c r="C12" s="2"/>
      <c r="D12" s="45"/>
      <c r="E12" s="2"/>
      <c r="F12" s="2"/>
      <c r="G12" s="70"/>
      <c r="H12" s="50"/>
    </row>
    <row r="13" spans="1:8" ht="15" thickBot="1" x14ac:dyDescent="0.4">
      <c r="A13" s="71"/>
      <c r="B13" s="2"/>
      <c r="C13" s="2"/>
      <c r="D13" s="45"/>
      <c r="E13" s="59" t="s">
        <v>40</v>
      </c>
      <c r="F13" s="100"/>
      <c r="G13" s="101" t="s">
        <v>41</v>
      </c>
      <c r="H13" s="50"/>
    </row>
    <row r="14" spans="1:8" x14ac:dyDescent="0.35">
      <c r="A14" s="71"/>
      <c r="B14" s="2"/>
      <c r="C14" s="2"/>
      <c r="D14" s="45"/>
      <c r="E14" s="102" t="s">
        <v>42</v>
      </c>
      <c r="F14" s="2"/>
      <c r="G14" s="104" t="str">
        <f>IFERROR(VLOOKUP($G$13,[1]lookups!$M$1:$O$15,2,FALSE),"")</f>
        <v>Lake Charles, LA</v>
      </c>
      <c r="H14" s="50"/>
    </row>
    <row r="15" spans="1:8" ht="15" thickBot="1" x14ac:dyDescent="0.4">
      <c r="A15" s="106"/>
      <c r="B15" s="107"/>
      <c r="C15" s="107"/>
      <c r="D15" s="108"/>
      <c r="E15" s="109" t="s">
        <v>43</v>
      </c>
      <c r="F15" s="107"/>
      <c r="G15" s="110" t="str">
        <f>IFERROR(VLOOKUP($G$13,[1]lookups!$M$1:$O$15,3,FALSE),"")</f>
        <v>Lake Charles, LA</v>
      </c>
      <c r="H15" s="50"/>
    </row>
    <row r="16" spans="1:8" s="2" customFormat="1" ht="15" thickBot="1" x14ac:dyDescent="0.4">
      <c r="A16" s="111" t="s">
        <v>44</v>
      </c>
      <c r="B16" s="40"/>
      <c r="C16" s="40"/>
      <c r="D16" s="40"/>
      <c r="E16" s="112"/>
      <c r="F16" s="40"/>
      <c r="G16" s="113"/>
      <c r="H16" s="71"/>
    </row>
    <row r="17" spans="1:11" s="47" customFormat="1" ht="15" thickBot="1" x14ac:dyDescent="0.4">
      <c r="A17" s="114"/>
      <c r="B17" s="115"/>
      <c r="C17" s="115"/>
      <c r="D17" s="116"/>
      <c r="E17" s="117" t="s">
        <v>45</v>
      </c>
      <c r="F17" s="2"/>
      <c r="G17" s="101" t="s">
        <v>46</v>
      </c>
      <c r="H17" s="71"/>
      <c r="I17" s="118"/>
      <c r="J17" s="118"/>
      <c r="K17" s="119"/>
    </row>
    <row r="18" spans="1:11" ht="29.5" thickBot="1" x14ac:dyDescent="0.4">
      <c r="A18" s="154" t="s">
        <v>47</v>
      </c>
      <c r="B18" s="49" t="s">
        <v>48</v>
      </c>
      <c r="C18" s="49"/>
      <c r="D18" s="4" t="s">
        <v>49</v>
      </c>
      <c r="E18" s="121" t="s">
        <v>50</v>
      </c>
      <c r="F18" s="121" t="s">
        <v>51</v>
      </c>
      <c r="G18" s="122" t="s">
        <v>52</v>
      </c>
      <c r="H18" s="71"/>
      <c r="I18" s="115"/>
      <c r="J18" s="115"/>
      <c r="K18" s="119"/>
    </row>
    <row r="19" spans="1:11" ht="15" thickBot="1" x14ac:dyDescent="0.4">
      <c r="A19" s="123">
        <v>1</v>
      </c>
      <c r="B19" s="124" t="s">
        <v>53</v>
      </c>
      <c r="C19" s="125"/>
      <c r="D19" s="126">
        <v>1</v>
      </c>
      <c r="E19" s="126">
        <v>31.927717388576198</v>
      </c>
      <c r="F19" s="126" t="s">
        <v>54</v>
      </c>
      <c r="G19" s="127">
        <v>296</v>
      </c>
      <c r="H19" s="128"/>
      <c r="I19" s="128"/>
      <c r="J19" s="128"/>
      <c r="K19" s="46"/>
    </row>
    <row r="20" spans="1:11" ht="15" thickBot="1" x14ac:dyDescent="0.4">
      <c r="A20" s="129">
        <v>2</v>
      </c>
      <c r="B20" s="130" t="s">
        <v>55</v>
      </c>
      <c r="C20" s="131"/>
      <c r="D20" s="126">
        <v>1</v>
      </c>
      <c r="E20" s="132">
        <v>1177.4087098883199</v>
      </c>
      <c r="F20" s="126" t="s">
        <v>54</v>
      </c>
      <c r="G20" s="133">
        <v>250</v>
      </c>
      <c r="H20" s="50"/>
    </row>
    <row r="21" spans="1:11" ht="15" thickBot="1" x14ac:dyDescent="0.4">
      <c r="A21" s="129">
        <v>3</v>
      </c>
      <c r="B21" s="130" t="s">
        <v>56</v>
      </c>
      <c r="C21" s="131"/>
      <c r="D21" s="126">
        <v>1</v>
      </c>
      <c r="E21" s="132">
        <v>1.02638398800645</v>
      </c>
      <c r="F21" s="126" t="s">
        <v>54</v>
      </c>
      <c r="G21" s="133">
        <v>260</v>
      </c>
      <c r="H21" s="134"/>
    </row>
    <row r="22" spans="1:11" ht="15" thickBot="1" x14ac:dyDescent="0.4">
      <c r="A22" s="129">
        <v>4</v>
      </c>
      <c r="B22" s="130" t="s">
        <v>57</v>
      </c>
      <c r="C22" s="131"/>
      <c r="D22" s="126">
        <v>1</v>
      </c>
      <c r="E22" s="132">
        <v>0.11341523006948399</v>
      </c>
      <c r="F22" s="126" t="s">
        <v>54</v>
      </c>
      <c r="G22" s="133">
        <v>258</v>
      </c>
      <c r="H22" s="119"/>
    </row>
    <row r="23" spans="1:11" ht="15" thickBot="1" x14ac:dyDescent="0.4">
      <c r="A23" s="129">
        <v>5</v>
      </c>
      <c r="B23" s="130" t="s">
        <v>58</v>
      </c>
      <c r="C23" s="131"/>
      <c r="D23" s="126">
        <v>1</v>
      </c>
      <c r="E23" s="132">
        <v>5.4861279503202702</v>
      </c>
      <c r="F23" s="126" t="s">
        <v>54</v>
      </c>
      <c r="G23" s="133">
        <v>250</v>
      </c>
      <c r="H23" s="119"/>
    </row>
    <row r="24" spans="1:11" x14ac:dyDescent="0.35">
      <c r="A24" s="129">
        <v>6</v>
      </c>
      <c r="B24" s="130" t="s">
        <v>59</v>
      </c>
      <c r="C24" s="131"/>
      <c r="D24" s="126">
        <v>1</v>
      </c>
      <c r="E24" s="132">
        <v>0.62728849836170997</v>
      </c>
      <c r="F24" s="126" t="s">
        <v>54</v>
      </c>
      <c r="G24" s="133">
        <v>119</v>
      </c>
      <c r="H24" s="46"/>
    </row>
    <row r="25" spans="1:11" x14ac:dyDescent="0.35">
      <c r="A25" s="129"/>
      <c r="B25" s="130"/>
      <c r="C25" s="131"/>
      <c r="D25" s="132"/>
      <c r="E25" s="132"/>
      <c r="F25" s="132"/>
      <c r="G25" s="133"/>
      <c r="H25" s="50"/>
    </row>
    <row r="26" spans="1:11" x14ac:dyDescent="0.35">
      <c r="A26" s="129"/>
      <c r="B26" s="130"/>
      <c r="C26" s="131"/>
      <c r="D26" s="132"/>
      <c r="E26" s="132"/>
      <c r="F26" s="132"/>
      <c r="G26" s="133"/>
      <c r="H26" s="50"/>
    </row>
    <row r="27" spans="1:11" ht="15" thickBot="1" x14ac:dyDescent="0.4">
      <c r="A27" s="135"/>
      <c r="B27" s="155"/>
      <c r="C27" s="156"/>
      <c r="D27" s="137"/>
      <c r="E27" s="137"/>
      <c r="F27" s="137"/>
      <c r="G27" s="138"/>
      <c r="H27" s="50"/>
    </row>
    <row r="28" spans="1:11" x14ac:dyDescent="0.35">
      <c r="A28" s="139"/>
      <c r="B28" s="140"/>
      <c r="C28" s="140"/>
      <c r="D28" s="141"/>
      <c r="E28" s="141"/>
      <c r="F28" s="141"/>
      <c r="G28" s="142"/>
      <c r="H28" s="50"/>
    </row>
    <row r="29" spans="1:11" x14ac:dyDescent="0.35">
      <c r="A29" s="129"/>
      <c r="B29" s="143"/>
      <c r="C29" s="143"/>
      <c r="D29" s="132"/>
      <c r="E29" s="132"/>
      <c r="F29" s="132"/>
      <c r="G29" s="133"/>
      <c r="H29" s="50"/>
    </row>
    <row r="30" spans="1:11" x14ac:dyDescent="0.35">
      <c r="A30" s="129"/>
      <c r="B30" s="143"/>
      <c r="C30" s="143"/>
      <c r="D30" s="132"/>
      <c r="E30" s="132"/>
      <c r="F30" s="132"/>
      <c r="G30" s="133"/>
      <c r="H30" s="50"/>
    </row>
    <row r="31" spans="1:11" x14ac:dyDescent="0.35">
      <c r="A31" s="129"/>
      <c r="B31" s="143"/>
      <c r="C31" s="143"/>
      <c r="D31" s="132"/>
      <c r="E31" s="132"/>
      <c r="F31" s="132"/>
      <c r="G31" s="133"/>
      <c r="H31" s="50"/>
    </row>
    <row r="32" spans="1:11" x14ac:dyDescent="0.35">
      <c r="A32" s="129"/>
      <c r="B32" s="143"/>
      <c r="C32" s="143"/>
      <c r="D32" s="132"/>
      <c r="E32" s="132"/>
      <c r="F32" s="132"/>
      <c r="G32" s="133"/>
      <c r="H32" s="50"/>
    </row>
    <row r="33" spans="1:8" x14ac:dyDescent="0.35">
      <c r="A33" s="129"/>
      <c r="B33" s="143"/>
      <c r="C33" s="143"/>
      <c r="D33" s="132"/>
      <c r="E33" s="132"/>
      <c r="F33" s="132"/>
      <c r="G33" s="133"/>
      <c r="H33" s="50"/>
    </row>
    <row r="34" spans="1:8" x14ac:dyDescent="0.35">
      <c r="A34" s="129"/>
      <c r="B34" s="143"/>
      <c r="C34" s="143"/>
      <c r="D34" s="132"/>
      <c r="E34" s="132"/>
      <c r="F34" s="132"/>
      <c r="G34" s="133"/>
      <c r="H34" s="50"/>
    </row>
    <row r="35" spans="1:8" x14ac:dyDescent="0.35">
      <c r="A35" s="129"/>
      <c r="B35" s="143"/>
      <c r="C35" s="143"/>
      <c r="D35" s="132"/>
      <c r="E35" s="132"/>
      <c r="F35" s="132"/>
      <c r="G35" s="133"/>
      <c r="H35" s="50"/>
    </row>
    <row r="36" spans="1:8" x14ac:dyDescent="0.35">
      <c r="A36" s="129"/>
      <c r="B36" s="143"/>
      <c r="C36" s="143"/>
      <c r="D36" s="132"/>
      <c r="E36" s="132"/>
      <c r="F36" s="132"/>
      <c r="G36" s="133"/>
      <c r="H36" s="50"/>
    </row>
    <row r="37" spans="1:8" x14ac:dyDescent="0.35">
      <c r="A37" s="129"/>
      <c r="B37" s="143"/>
      <c r="C37" s="143"/>
      <c r="D37" s="132"/>
      <c r="E37" s="132"/>
      <c r="F37" s="132"/>
      <c r="G37" s="133"/>
      <c r="H37" s="50"/>
    </row>
    <row r="38" spans="1:8" x14ac:dyDescent="0.35">
      <c r="A38" s="129"/>
      <c r="B38" s="143"/>
      <c r="C38" s="143"/>
      <c r="D38" s="132"/>
      <c r="E38" s="132"/>
      <c r="F38" s="132"/>
      <c r="G38" s="133"/>
      <c r="H38" s="50"/>
    </row>
    <row r="39" spans="1:8" x14ac:dyDescent="0.35">
      <c r="A39" s="129"/>
      <c r="B39" s="143"/>
      <c r="C39" s="143"/>
      <c r="D39" s="132"/>
      <c r="E39" s="132"/>
      <c r="F39" s="132"/>
      <c r="G39" s="133"/>
      <c r="H39" s="50"/>
    </row>
    <row r="40" spans="1:8" x14ac:dyDescent="0.35">
      <c r="A40" s="129"/>
      <c r="B40" s="143"/>
      <c r="C40" s="143"/>
      <c r="D40" s="132"/>
      <c r="E40" s="132"/>
      <c r="F40" s="132"/>
      <c r="G40" s="133"/>
      <c r="H40" s="50"/>
    </row>
    <row r="41" spans="1:8" x14ac:dyDescent="0.35">
      <c r="A41" s="129"/>
      <c r="B41" s="143"/>
      <c r="C41" s="143"/>
      <c r="D41" s="132"/>
      <c r="E41" s="132"/>
      <c r="F41" s="132"/>
      <c r="G41" s="133"/>
      <c r="H41" s="50"/>
    </row>
    <row r="42" spans="1:8" x14ac:dyDescent="0.35">
      <c r="A42" s="129"/>
      <c r="B42" s="143"/>
      <c r="C42" s="143"/>
      <c r="D42" s="132"/>
      <c r="E42" s="132"/>
      <c r="F42" s="132"/>
      <c r="G42" s="133"/>
      <c r="H42" s="50"/>
    </row>
    <row r="43" spans="1:8" x14ac:dyDescent="0.35">
      <c r="A43" s="129"/>
      <c r="B43" s="143"/>
      <c r="C43" s="143"/>
      <c r="D43" s="132"/>
      <c r="E43" s="132"/>
      <c r="F43" s="132"/>
      <c r="G43" s="133"/>
      <c r="H43" s="50"/>
    </row>
    <row r="44" spans="1:8" x14ac:dyDescent="0.35">
      <c r="A44" s="129"/>
      <c r="B44" s="143"/>
      <c r="C44" s="143"/>
      <c r="D44" s="132"/>
      <c r="E44" s="132"/>
      <c r="F44" s="132"/>
      <c r="G44" s="133"/>
      <c r="H44" s="50"/>
    </row>
    <row r="45" spans="1:8" x14ac:dyDescent="0.35">
      <c r="A45" s="129"/>
      <c r="B45" s="143"/>
      <c r="C45" s="143"/>
      <c r="D45" s="132"/>
      <c r="E45" s="132"/>
      <c r="F45" s="132"/>
      <c r="G45" s="133"/>
      <c r="H45" s="50"/>
    </row>
    <row r="46" spans="1:8" x14ac:dyDescent="0.35">
      <c r="A46" s="129"/>
      <c r="B46" s="143"/>
      <c r="C46" s="143"/>
      <c r="D46" s="132"/>
      <c r="E46" s="132"/>
      <c r="F46" s="132"/>
      <c r="G46" s="133"/>
      <c r="H46" s="50"/>
    </row>
    <row r="47" spans="1:8" x14ac:dyDescent="0.35">
      <c r="A47" s="129"/>
      <c r="B47" s="143"/>
      <c r="C47" s="143"/>
      <c r="D47" s="132"/>
      <c r="E47" s="132"/>
      <c r="F47" s="132"/>
      <c r="G47" s="133"/>
      <c r="H47" s="50"/>
    </row>
    <row r="48" spans="1:8" x14ac:dyDescent="0.35">
      <c r="A48" s="129"/>
      <c r="B48" s="143"/>
      <c r="C48" s="143"/>
      <c r="D48" s="132"/>
      <c r="E48" s="132"/>
      <c r="F48" s="132"/>
      <c r="G48" s="133"/>
      <c r="H48" s="50"/>
    </row>
    <row r="49" spans="1:8" x14ac:dyDescent="0.35">
      <c r="A49" s="129"/>
      <c r="B49" s="143"/>
      <c r="C49" s="143"/>
      <c r="D49" s="132"/>
      <c r="E49" s="132"/>
      <c r="F49" s="132"/>
      <c r="G49" s="133"/>
      <c r="H49" s="50"/>
    </row>
    <row r="50" spans="1:8" x14ac:dyDescent="0.35">
      <c r="A50" s="129"/>
      <c r="B50" s="143"/>
      <c r="C50" s="143"/>
      <c r="D50" s="132"/>
      <c r="E50" s="132"/>
      <c r="F50" s="132"/>
      <c r="G50" s="133"/>
      <c r="H50" s="50"/>
    </row>
    <row r="51" spans="1:8" x14ac:dyDescent="0.35">
      <c r="A51" s="129"/>
      <c r="B51" s="143"/>
      <c r="C51" s="143"/>
      <c r="D51" s="132"/>
      <c r="E51" s="132"/>
      <c r="F51" s="132"/>
      <c r="G51" s="133"/>
      <c r="H51" s="50"/>
    </row>
    <row r="52" spans="1:8" x14ac:dyDescent="0.35">
      <c r="A52" s="129"/>
      <c r="B52" s="143"/>
      <c r="C52" s="143"/>
      <c r="D52" s="132"/>
      <c r="E52" s="132"/>
      <c r="F52" s="132"/>
      <c r="G52" s="133"/>
      <c r="H52" s="50"/>
    </row>
    <row r="53" spans="1:8" x14ac:dyDescent="0.35">
      <c r="A53" s="129"/>
      <c r="B53" s="143"/>
      <c r="C53" s="143"/>
      <c r="D53" s="132"/>
      <c r="E53" s="132"/>
      <c r="F53" s="132"/>
      <c r="G53" s="133"/>
      <c r="H53" s="50"/>
    </row>
    <row r="54" spans="1:8" x14ac:dyDescent="0.35">
      <c r="A54" s="129"/>
      <c r="B54" s="143"/>
      <c r="C54" s="143"/>
      <c r="D54" s="132"/>
      <c r="E54" s="132"/>
      <c r="F54" s="132"/>
      <c r="G54" s="133"/>
      <c r="H54" s="50"/>
    </row>
    <row r="55" spans="1:8" x14ac:dyDescent="0.35">
      <c r="A55" s="129"/>
      <c r="B55" s="143"/>
      <c r="C55" s="143"/>
      <c r="D55" s="132"/>
      <c r="E55" s="132"/>
      <c r="F55" s="132"/>
      <c r="G55" s="133"/>
      <c r="H55" s="50"/>
    </row>
    <row r="56" spans="1:8" x14ac:dyDescent="0.35">
      <c r="A56" s="129"/>
      <c r="B56" s="143"/>
      <c r="C56" s="143"/>
      <c r="D56" s="132"/>
      <c r="E56" s="132"/>
      <c r="F56" s="132"/>
      <c r="G56" s="133"/>
      <c r="H56" s="50"/>
    </row>
    <row r="57" spans="1:8" x14ac:dyDescent="0.35">
      <c r="A57" s="129"/>
      <c r="B57" s="143"/>
      <c r="C57" s="143"/>
      <c r="D57" s="132"/>
      <c r="E57" s="132"/>
      <c r="F57" s="132"/>
      <c r="G57" s="133"/>
      <c r="H57" s="50"/>
    </row>
    <row r="58" spans="1:8" x14ac:dyDescent="0.35">
      <c r="A58" s="129"/>
      <c r="B58" s="143"/>
      <c r="C58" s="143"/>
      <c r="D58" s="132"/>
      <c r="E58" s="132"/>
      <c r="F58" s="132"/>
      <c r="G58" s="133"/>
      <c r="H58" s="50"/>
    </row>
    <row r="59" spans="1:8" x14ac:dyDescent="0.35">
      <c r="A59" s="129"/>
      <c r="B59" s="143"/>
      <c r="C59" s="143"/>
      <c r="D59" s="132"/>
      <c r="E59" s="132"/>
      <c r="F59" s="132"/>
      <c r="G59" s="133"/>
      <c r="H59" s="50"/>
    </row>
    <row r="60" spans="1:8" x14ac:dyDescent="0.35">
      <c r="A60" s="129"/>
      <c r="B60" s="143"/>
      <c r="C60" s="143"/>
      <c r="D60" s="132"/>
      <c r="E60" s="132"/>
      <c r="F60" s="132"/>
      <c r="G60" s="133"/>
      <c r="H60" s="50"/>
    </row>
    <row r="61" spans="1:8" x14ac:dyDescent="0.35">
      <c r="A61" s="129"/>
      <c r="B61" s="143"/>
      <c r="C61" s="143"/>
      <c r="D61" s="132"/>
      <c r="E61" s="132"/>
      <c r="F61" s="132"/>
      <c r="G61" s="133"/>
      <c r="H61" s="50"/>
    </row>
    <row r="62" spans="1:8" x14ac:dyDescent="0.35">
      <c r="A62" s="129"/>
      <c r="B62" s="143"/>
      <c r="C62" s="143"/>
      <c r="D62" s="132"/>
      <c r="E62" s="132"/>
      <c r="F62" s="132"/>
      <c r="G62" s="133"/>
      <c r="H62" s="50"/>
    </row>
    <row r="63" spans="1:8" x14ac:dyDescent="0.35">
      <c r="A63" s="129"/>
      <c r="B63" s="143"/>
      <c r="C63" s="143"/>
      <c r="D63" s="132"/>
      <c r="E63" s="132"/>
      <c r="F63" s="132"/>
      <c r="G63" s="133"/>
      <c r="H63" s="50"/>
    </row>
    <row r="64" spans="1:8" x14ac:dyDescent="0.35">
      <c r="A64" s="129"/>
      <c r="B64" s="143"/>
      <c r="C64" s="143"/>
      <c r="D64" s="132"/>
      <c r="E64" s="132"/>
      <c r="F64" s="132"/>
      <c r="G64" s="133"/>
      <c r="H64" s="50"/>
    </row>
    <row r="65" spans="1:8" x14ac:dyDescent="0.35">
      <c r="A65" s="129"/>
      <c r="B65" s="143"/>
      <c r="C65" s="143"/>
      <c r="D65" s="132"/>
      <c r="E65" s="132"/>
      <c r="F65" s="132"/>
      <c r="G65" s="133"/>
      <c r="H65" s="50"/>
    </row>
    <row r="66" spans="1:8" x14ac:dyDescent="0.35">
      <c r="A66" s="129"/>
      <c r="B66" s="143"/>
      <c r="C66" s="143"/>
      <c r="D66" s="132"/>
      <c r="E66" s="132"/>
      <c r="F66" s="132"/>
      <c r="G66" s="133"/>
      <c r="H66" s="50"/>
    </row>
    <row r="67" spans="1:8" x14ac:dyDescent="0.35">
      <c r="A67" s="129"/>
      <c r="B67" s="143"/>
      <c r="C67" s="143"/>
      <c r="D67" s="132"/>
      <c r="E67" s="132"/>
      <c r="F67" s="132"/>
      <c r="G67" s="133"/>
      <c r="H67" s="50"/>
    </row>
    <row r="68" spans="1:8" x14ac:dyDescent="0.35">
      <c r="A68" s="129"/>
      <c r="B68" s="143"/>
      <c r="C68" s="143"/>
      <c r="D68" s="132"/>
      <c r="E68" s="132"/>
      <c r="F68" s="132"/>
      <c r="G68" s="133"/>
      <c r="H68" s="50"/>
    </row>
    <row r="69" spans="1:8" x14ac:dyDescent="0.35">
      <c r="A69" s="129"/>
      <c r="B69" s="143"/>
      <c r="C69" s="143"/>
      <c r="D69" s="132"/>
      <c r="E69" s="132"/>
      <c r="F69" s="132"/>
      <c r="G69" s="133"/>
      <c r="H69" s="50"/>
    </row>
    <row r="70" spans="1:8" x14ac:dyDescent="0.35">
      <c r="A70" s="129"/>
      <c r="B70" s="143"/>
      <c r="C70" s="143"/>
      <c r="D70" s="132"/>
      <c r="E70" s="132"/>
      <c r="F70" s="132"/>
      <c r="G70" s="133"/>
      <c r="H70" s="50"/>
    </row>
    <row r="71" spans="1:8" x14ac:dyDescent="0.35">
      <c r="A71" s="129"/>
      <c r="B71" s="143"/>
      <c r="C71" s="143"/>
      <c r="D71" s="132"/>
      <c r="E71" s="132"/>
      <c r="F71" s="132"/>
      <c r="G71" s="133"/>
      <c r="H71" s="50"/>
    </row>
    <row r="72" spans="1:8" x14ac:dyDescent="0.35">
      <c r="A72" s="129"/>
      <c r="B72" s="143"/>
      <c r="C72" s="143"/>
      <c r="D72" s="132"/>
      <c r="E72" s="132"/>
      <c r="F72" s="132"/>
      <c r="G72" s="133"/>
      <c r="H72" s="50"/>
    </row>
    <row r="73" spans="1:8" x14ac:dyDescent="0.35">
      <c r="A73" s="129"/>
      <c r="B73" s="143"/>
      <c r="C73" s="143"/>
      <c r="D73" s="132"/>
      <c r="E73" s="132"/>
      <c r="F73" s="132"/>
      <c r="G73" s="133"/>
      <c r="H73" s="50"/>
    </row>
    <row r="74" spans="1:8" x14ac:dyDescent="0.35">
      <c r="A74" s="129"/>
      <c r="B74" s="143"/>
      <c r="C74" s="143"/>
      <c r="D74" s="132"/>
      <c r="E74" s="132"/>
      <c r="F74" s="132"/>
      <c r="G74" s="133"/>
      <c r="H74" s="50"/>
    </row>
    <row r="75" spans="1:8" x14ac:dyDescent="0.35">
      <c r="A75" s="129"/>
      <c r="B75" s="143"/>
      <c r="C75" s="143"/>
      <c r="D75" s="132"/>
      <c r="E75" s="132"/>
      <c r="F75" s="132"/>
      <c r="G75" s="133"/>
      <c r="H75" s="50"/>
    </row>
    <row r="76" spans="1:8" x14ac:dyDescent="0.35">
      <c r="A76" s="129"/>
      <c r="B76" s="143"/>
      <c r="C76" s="143"/>
      <c r="D76" s="132"/>
      <c r="E76" s="132"/>
      <c r="F76" s="132"/>
      <c r="G76" s="133"/>
      <c r="H76" s="50"/>
    </row>
    <row r="77" spans="1:8" x14ac:dyDescent="0.35">
      <c r="A77" s="129"/>
      <c r="B77" s="143"/>
      <c r="C77" s="143"/>
      <c r="D77" s="132"/>
      <c r="E77" s="132"/>
      <c r="F77" s="132"/>
      <c r="G77" s="133"/>
      <c r="H77" s="50"/>
    </row>
    <row r="78" spans="1:8" x14ac:dyDescent="0.35">
      <c r="A78" s="129"/>
      <c r="B78" s="143"/>
      <c r="C78" s="143"/>
      <c r="D78" s="132"/>
      <c r="E78" s="132"/>
      <c r="F78" s="132"/>
      <c r="G78" s="133"/>
      <c r="H78" s="50"/>
    </row>
    <row r="79" spans="1:8" x14ac:dyDescent="0.35">
      <c r="A79" s="129"/>
      <c r="B79" s="143"/>
      <c r="C79" s="143"/>
      <c r="D79" s="132"/>
      <c r="E79" s="132"/>
      <c r="F79" s="132"/>
      <c r="G79" s="133"/>
      <c r="H79" s="50"/>
    </row>
    <row r="80" spans="1:8" x14ac:dyDescent="0.35">
      <c r="A80" s="129"/>
      <c r="B80" s="143"/>
      <c r="C80" s="143"/>
      <c r="D80" s="132"/>
      <c r="E80" s="132"/>
      <c r="F80" s="132"/>
      <c r="G80" s="133"/>
      <c r="H80" s="50"/>
    </row>
    <row r="81" spans="1:8" x14ac:dyDescent="0.35">
      <c r="A81" s="129"/>
      <c r="B81" s="143"/>
      <c r="C81" s="143"/>
      <c r="D81" s="132"/>
      <c r="E81" s="132"/>
      <c r="F81" s="132"/>
      <c r="G81" s="133"/>
      <c r="H81" s="50"/>
    </row>
    <row r="82" spans="1:8" x14ac:dyDescent="0.35">
      <c r="A82" s="129"/>
      <c r="B82" s="143"/>
      <c r="C82" s="143"/>
      <c r="D82" s="132"/>
      <c r="E82" s="132"/>
      <c r="F82" s="132"/>
      <c r="G82" s="133"/>
      <c r="H82" s="50"/>
    </row>
    <row r="83" spans="1:8" x14ac:dyDescent="0.35">
      <c r="A83" s="129"/>
      <c r="B83" s="143"/>
      <c r="C83" s="143"/>
      <c r="D83" s="132"/>
      <c r="E83" s="132"/>
      <c r="F83" s="132"/>
      <c r="G83" s="133"/>
      <c r="H83" s="50"/>
    </row>
    <row r="84" spans="1:8" x14ac:dyDescent="0.35">
      <c r="A84" s="129"/>
      <c r="B84" s="143"/>
      <c r="C84" s="143"/>
      <c r="D84" s="132"/>
      <c r="E84" s="132"/>
      <c r="F84" s="132"/>
      <c r="G84" s="133"/>
      <c r="H84" s="50"/>
    </row>
    <row r="85" spans="1:8" x14ac:dyDescent="0.35">
      <c r="A85" s="129"/>
      <c r="B85" s="143"/>
      <c r="C85" s="143"/>
      <c r="D85" s="132"/>
      <c r="E85" s="132"/>
      <c r="F85" s="132"/>
      <c r="G85" s="133"/>
      <c r="H85" s="50"/>
    </row>
    <row r="86" spans="1:8" x14ac:dyDescent="0.35">
      <c r="A86" s="129"/>
      <c r="B86" s="143"/>
      <c r="C86" s="143"/>
      <c r="D86" s="132"/>
      <c r="E86" s="132"/>
      <c r="F86" s="132"/>
      <c r="G86" s="133"/>
      <c r="H86" s="50"/>
    </row>
    <row r="87" spans="1:8" x14ac:dyDescent="0.35">
      <c r="A87" s="129"/>
      <c r="B87" s="143"/>
      <c r="C87" s="143"/>
      <c r="D87" s="132"/>
      <c r="E87" s="132"/>
      <c r="F87" s="132"/>
      <c r="G87" s="133"/>
      <c r="H87" s="50"/>
    </row>
    <row r="88" spans="1:8" x14ac:dyDescent="0.35">
      <c r="A88" s="129"/>
      <c r="B88" s="143"/>
      <c r="C88" s="143"/>
      <c r="D88" s="132"/>
      <c r="E88" s="132"/>
      <c r="F88" s="132"/>
      <c r="G88" s="133"/>
      <c r="H88" s="50"/>
    </row>
    <row r="89" spans="1:8" x14ac:dyDescent="0.35">
      <c r="A89" s="129"/>
      <c r="B89" s="143"/>
      <c r="C89" s="143"/>
      <c r="D89" s="132"/>
      <c r="E89" s="132"/>
      <c r="F89" s="132"/>
      <c r="G89" s="133"/>
      <c r="H89" s="50"/>
    </row>
    <row r="90" spans="1:8" x14ac:dyDescent="0.35">
      <c r="A90" s="129"/>
      <c r="B90" s="143"/>
      <c r="C90" s="143"/>
      <c r="D90" s="132"/>
      <c r="E90" s="132"/>
      <c r="F90" s="132"/>
      <c r="G90" s="133"/>
      <c r="H90" s="50"/>
    </row>
    <row r="91" spans="1:8" x14ac:dyDescent="0.35">
      <c r="A91" s="129"/>
      <c r="B91" s="143"/>
      <c r="C91" s="143"/>
      <c r="D91" s="132"/>
      <c r="E91" s="132"/>
      <c r="F91" s="132"/>
      <c r="G91" s="133"/>
      <c r="H91" s="50"/>
    </row>
    <row r="92" spans="1:8" x14ac:dyDescent="0.35">
      <c r="A92" s="129"/>
      <c r="B92" s="143"/>
      <c r="C92" s="143"/>
      <c r="D92" s="132"/>
      <c r="E92" s="132"/>
      <c r="F92" s="132"/>
      <c r="G92" s="133"/>
      <c r="H92" s="50"/>
    </row>
    <row r="93" spans="1:8" x14ac:dyDescent="0.35">
      <c r="A93" s="129"/>
      <c r="B93" s="143"/>
      <c r="C93" s="143"/>
      <c r="D93" s="132"/>
      <c r="E93" s="132"/>
      <c r="F93" s="132"/>
      <c r="G93" s="133"/>
      <c r="H93" s="50"/>
    </row>
    <row r="94" spans="1:8" x14ac:dyDescent="0.35">
      <c r="A94" s="129"/>
      <c r="B94" s="143"/>
      <c r="C94" s="143"/>
      <c r="D94" s="132"/>
      <c r="E94" s="132"/>
      <c r="F94" s="132"/>
      <c r="G94" s="133"/>
      <c r="H94" s="50"/>
    </row>
    <row r="95" spans="1:8" x14ac:dyDescent="0.35">
      <c r="A95" s="129"/>
      <c r="B95" s="143"/>
      <c r="C95" s="143"/>
      <c r="D95" s="132"/>
      <c r="E95" s="132"/>
      <c r="F95" s="132"/>
      <c r="G95" s="133"/>
      <c r="H95" s="50"/>
    </row>
    <row r="96" spans="1:8" x14ac:dyDescent="0.35">
      <c r="A96" s="129"/>
      <c r="B96" s="143"/>
      <c r="C96" s="143"/>
      <c r="D96" s="132"/>
      <c r="E96" s="132"/>
      <c r="F96" s="132"/>
      <c r="G96" s="133"/>
      <c r="H96" s="50"/>
    </row>
    <row r="97" spans="1:8" x14ac:dyDescent="0.35">
      <c r="A97" s="129"/>
      <c r="B97" s="143"/>
      <c r="C97" s="143"/>
      <c r="D97" s="132"/>
      <c r="E97" s="132"/>
      <c r="F97" s="132"/>
      <c r="G97" s="133"/>
      <c r="H97" s="50"/>
    </row>
    <row r="98" spans="1:8" x14ac:dyDescent="0.35">
      <c r="A98" s="129"/>
      <c r="B98" s="143"/>
      <c r="C98" s="143"/>
      <c r="D98" s="132"/>
      <c r="E98" s="132"/>
      <c r="F98" s="132"/>
      <c r="G98" s="133"/>
      <c r="H98" s="50"/>
    </row>
    <row r="99" spans="1:8" x14ac:dyDescent="0.35">
      <c r="A99" s="129"/>
      <c r="B99" s="143"/>
      <c r="C99" s="143"/>
      <c r="D99" s="132"/>
      <c r="E99" s="132"/>
      <c r="F99" s="132"/>
      <c r="G99" s="133"/>
      <c r="H99" s="50"/>
    </row>
    <row r="100" spans="1:8" x14ac:dyDescent="0.35">
      <c r="A100" s="129"/>
      <c r="B100" s="143"/>
      <c r="C100" s="143"/>
      <c r="D100" s="132"/>
      <c r="E100" s="132"/>
      <c r="F100" s="132"/>
      <c r="G100" s="133"/>
      <c r="H100" s="50"/>
    </row>
    <row r="101" spans="1:8" x14ac:dyDescent="0.35">
      <c r="A101" s="129"/>
      <c r="B101" s="143"/>
      <c r="C101" s="143"/>
      <c r="D101" s="132"/>
      <c r="E101" s="132"/>
      <c r="F101" s="132"/>
      <c r="G101" s="133"/>
      <c r="H101" s="50"/>
    </row>
    <row r="102" spans="1:8" x14ac:dyDescent="0.35">
      <c r="A102" s="129"/>
      <c r="B102" s="143"/>
      <c r="C102" s="143"/>
      <c r="D102" s="132"/>
      <c r="E102" s="132"/>
      <c r="F102" s="132"/>
      <c r="G102" s="133"/>
      <c r="H102" s="50"/>
    </row>
    <row r="103" spans="1:8" x14ac:dyDescent="0.35">
      <c r="A103" s="129"/>
      <c r="B103" s="143"/>
      <c r="C103" s="143"/>
      <c r="D103" s="132"/>
      <c r="E103" s="132"/>
      <c r="F103" s="132"/>
      <c r="G103" s="133"/>
      <c r="H103" s="50"/>
    </row>
    <row r="104" spans="1:8" x14ac:dyDescent="0.35">
      <c r="A104" s="129"/>
      <c r="B104" s="143"/>
      <c r="C104" s="143"/>
      <c r="D104" s="132"/>
      <c r="E104" s="132"/>
      <c r="F104" s="132"/>
      <c r="G104" s="133"/>
      <c r="H104" s="50"/>
    </row>
    <row r="105" spans="1:8" x14ac:dyDescent="0.35">
      <c r="A105" s="129"/>
      <c r="B105" s="143"/>
      <c r="C105" s="143"/>
      <c r="D105" s="132"/>
      <c r="E105" s="132"/>
      <c r="F105" s="132"/>
      <c r="G105" s="133"/>
      <c r="H105" s="50"/>
    </row>
    <row r="106" spans="1:8" x14ac:dyDescent="0.35">
      <c r="A106" s="129"/>
      <c r="B106" s="143"/>
      <c r="C106" s="143"/>
      <c r="D106" s="132"/>
      <c r="E106" s="132"/>
      <c r="F106" s="132"/>
      <c r="G106" s="133"/>
      <c r="H106" s="50"/>
    </row>
    <row r="107" spans="1:8" x14ac:dyDescent="0.35">
      <c r="A107" s="129"/>
      <c r="B107" s="143"/>
      <c r="C107" s="143"/>
      <c r="D107" s="132"/>
      <c r="E107" s="132"/>
      <c r="F107" s="132"/>
      <c r="G107" s="133"/>
      <c r="H107" s="50"/>
    </row>
    <row r="108" spans="1:8" x14ac:dyDescent="0.35">
      <c r="A108" s="129"/>
      <c r="B108" s="143"/>
      <c r="C108" s="143"/>
      <c r="D108" s="132"/>
      <c r="E108" s="132"/>
      <c r="F108" s="132"/>
      <c r="G108" s="133"/>
      <c r="H108" s="50"/>
    </row>
    <row r="109" spans="1:8" x14ac:dyDescent="0.35">
      <c r="A109" s="129"/>
      <c r="B109" s="143"/>
      <c r="C109" s="143"/>
      <c r="D109" s="132"/>
      <c r="E109" s="132"/>
      <c r="F109" s="132"/>
      <c r="G109" s="133"/>
      <c r="H109" s="50"/>
    </row>
    <row r="110" spans="1:8" x14ac:dyDescent="0.35">
      <c r="A110" s="129"/>
      <c r="B110" s="143"/>
      <c r="C110" s="143"/>
      <c r="D110" s="132"/>
      <c r="E110" s="132"/>
      <c r="F110" s="132"/>
      <c r="G110" s="133"/>
      <c r="H110" s="50"/>
    </row>
    <row r="111" spans="1:8" x14ac:dyDescent="0.35">
      <c r="A111" s="129"/>
      <c r="B111" s="143"/>
      <c r="C111" s="143"/>
      <c r="D111" s="132"/>
      <c r="E111" s="132"/>
      <c r="F111" s="132"/>
      <c r="G111" s="133"/>
      <c r="H111" s="50"/>
    </row>
    <row r="112" spans="1:8" x14ac:dyDescent="0.35">
      <c r="A112" s="129"/>
      <c r="B112" s="143"/>
      <c r="C112" s="143"/>
      <c r="D112" s="132"/>
      <c r="E112" s="132"/>
      <c r="F112" s="132"/>
      <c r="G112" s="133"/>
      <c r="H112" s="50"/>
    </row>
    <row r="113" spans="1:8" x14ac:dyDescent="0.35">
      <c r="A113" s="129"/>
      <c r="B113" s="143"/>
      <c r="C113" s="143"/>
      <c r="D113" s="132"/>
      <c r="E113" s="132"/>
      <c r="F113" s="132"/>
      <c r="G113" s="133"/>
      <c r="H113" s="50"/>
    </row>
    <row r="114" spans="1:8" x14ac:dyDescent="0.35">
      <c r="A114" s="129"/>
      <c r="B114" s="143"/>
      <c r="C114" s="143"/>
      <c r="D114" s="132"/>
      <c r="E114" s="132"/>
      <c r="F114" s="132"/>
      <c r="G114" s="133"/>
      <c r="H114" s="50"/>
    </row>
    <row r="115" spans="1:8" x14ac:dyDescent="0.35">
      <c r="A115" s="129"/>
      <c r="B115" s="143"/>
      <c r="C115" s="143"/>
      <c r="D115" s="132"/>
      <c r="E115" s="132"/>
      <c r="F115" s="132"/>
      <c r="G115" s="133"/>
      <c r="H115" s="50"/>
    </row>
    <row r="116" spans="1:8" x14ac:dyDescent="0.35">
      <c r="A116" s="129"/>
      <c r="B116" s="143"/>
      <c r="C116" s="143"/>
      <c r="D116" s="132"/>
      <c r="E116" s="132"/>
      <c r="F116" s="132"/>
      <c r="G116" s="133"/>
      <c r="H116" s="50"/>
    </row>
    <row r="117" spans="1:8" x14ac:dyDescent="0.35">
      <c r="A117" s="129"/>
      <c r="B117" s="143"/>
      <c r="C117" s="143"/>
      <c r="D117" s="132"/>
      <c r="E117" s="132"/>
      <c r="F117" s="132"/>
      <c r="G117" s="133"/>
      <c r="H117" s="50"/>
    </row>
    <row r="118" spans="1:8" ht="15" thickBot="1" x14ac:dyDescent="0.4">
      <c r="A118" s="135"/>
      <c r="B118" s="136"/>
      <c r="C118" s="136"/>
      <c r="D118" s="137"/>
      <c r="E118" s="137"/>
      <c r="F118" s="137"/>
      <c r="G118" s="138"/>
      <c r="H118" s="50"/>
    </row>
    <row r="119" spans="1:8" x14ac:dyDescent="0.35">
      <c r="A119" s="47"/>
      <c r="B119" s="47"/>
      <c r="C119" s="47"/>
      <c r="D119" s="47"/>
      <c r="E119" s="47"/>
      <c r="F119" s="47"/>
      <c r="G119" s="47"/>
      <c r="H119" s="50"/>
    </row>
    <row r="120" spans="1:8" x14ac:dyDescent="0.35">
      <c r="H120" s="50"/>
    </row>
  </sheetData>
  <sheetProtection sheet="1" objects="1" scenarios="1" formatCells="0" formatColumns="0" formatRows="0" sort="0" autoFilter="0"/>
  <autoFilter ref="A1:K120" xr:uid="{A1F05412-7F23-40D2-9AFA-F7C9D4EFF1DD}">
    <filterColumn colId="0" showButton="0"/>
  </autoFilter>
  <mergeCells count="116">
    <mergeCell ref="B117:C117"/>
    <mergeCell ref="B118:C118"/>
    <mergeCell ref="B111:C111"/>
    <mergeCell ref="B112:C112"/>
    <mergeCell ref="B113:C113"/>
    <mergeCell ref="B114:C114"/>
    <mergeCell ref="B115:C115"/>
    <mergeCell ref="B116:C116"/>
    <mergeCell ref="B105:C105"/>
    <mergeCell ref="B106:C106"/>
    <mergeCell ref="B107:C107"/>
    <mergeCell ref="B108:C108"/>
    <mergeCell ref="B109:C109"/>
    <mergeCell ref="B110:C110"/>
    <mergeCell ref="B99:C99"/>
    <mergeCell ref="B100:C100"/>
    <mergeCell ref="B101:C101"/>
    <mergeCell ref="B102:C102"/>
    <mergeCell ref="B103:C103"/>
    <mergeCell ref="B104:C104"/>
    <mergeCell ref="B93:C93"/>
    <mergeCell ref="B94:C94"/>
    <mergeCell ref="B95:C95"/>
    <mergeCell ref="B96:C96"/>
    <mergeCell ref="B97:C97"/>
    <mergeCell ref="B98:C98"/>
    <mergeCell ref="B87:C87"/>
    <mergeCell ref="B88:C88"/>
    <mergeCell ref="B89:C89"/>
    <mergeCell ref="B90:C90"/>
    <mergeCell ref="B91:C91"/>
    <mergeCell ref="B92:C92"/>
    <mergeCell ref="B81:C81"/>
    <mergeCell ref="B82:C82"/>
    <mergeCell ref="B83:C83"/>
    <mergeCell ref="B84:C84"/>
    <mergeCell ref="B85:C85"/>
    <mergeCell ref="B86:C86"/>
    <mergeCell ref="B75:C75"/>
    <mergeCell ref="B76:C76"/>
    <mergeCell ref="B77:C77"/>
    <mergeCell ref="B78:C78"/>
    <mergeCell ref="B79:C79"/>
    <mergeCell ref="B80:C80"/>
    <mergeCell ref="B69:C69"/>
    <mergeCell ref="B70:C70"/>
    <mergeCell ref="B71:C71"/>
    <mergeCell ref="B72:C72"/>
    <mergeCell ref="B73:C73"/>
    <mergeCell ref="B74:C74"/>
    <mergeCell ref="B63:C63"/>
    <mergeCell ref="B64:C64"/>
    <mergeCell ref="B65:C65"/>
    <mergeCell ref="B66:C66"/>
    <mergeCell ref="B67:C67"/>
    <mergeCell ref="B68:C68"/>
    <mergeCell ref="B57:C57"/>
    <mergeCell ref="B58:C58"/>
    <mergeCell ref="B59:C59"/>
    <mergeCell ref="B60:C60"/>
    <mergeCell ref="B61:C61"/>
    <mergeCell ref="B62:C62"/>
    <mergeCell ref="B51:C51"/>
    <mergeCell ref="B52:C52"/>
    <mergeCell ref="B53:C53"/>
    <mergeCell ref="B54:C54"/>
    <mergeCell ref="B55:C55"/>
    <mergeCell ref="B56:C56"/>
    <mergeCell ref="B45:C45"/>
    <mergeCell ref="B46:C46"/>
    <mergeCell ref="B47:C47"/>
    <mergeCell ref="B48:C48"/>
    <mergeCell ref="B49:C49"/>
    <mergeCell ref="B50:C50"/>
    <mergeCell ref="B39:C39"/>
    <mergeCell ref="B40:C40"/>
    <mergeCell ref="B41:C41"/>
    <mergeCell ref="B42:C42"/>
    <mergeCell ref="B43:C43"/>
    <mergeCell ref="B44:C44"/>
    <mergeCell ref="B33:C33"/>
    <mergeCell ref="B34:C34"/>
    <mergeCell ref="B35:C35"/>
    <mergeCell ref="B36:C36"/>
    <mergeCell ref="B37:C37"/>
    <mergeCell ref="B38:C38"/>
    <mergeCell ref="B28:C28"/>
    <mergeCell ref="B29:C29"/>
    <mergeCell ref="B30:C30"/>
    <mergeCell ref="B31:C31"/>
    <mergeCell ref="B32:C32"/>
    <mergeCell ref="B21:C21"/>
    <mergeCell ref="B22:C22"/>
    <mergeCell ref="B23:C23"/>
    <mergeCell ref="B24:C24"/>
    <mergeCell ref="B25:C25"/>
    <mergeCell ref="B26:C26"/>
    <mergeCell ref="B19:C19"/>
    <mergeCell ref="B20:C20"/>
    <mergeCell ref="A6:B6"/>
    <mergeCell ref="C6:D6"/>
    <mergeCell ref="A7:B7"/>
    <mergeCell ref="C7:D7"/>
    <mergeCell ref="A8:B8"/>
    <mergeCell ref="A9:B9"/>
    <mergeCell ref="B27:C27"/>
    <mergeCell ref="A1:B1"/>
    <mergeCell ref="A2:B2"/>
    <mergeCell ref="A3:B3"/>
    <mergeCell ref="A4:B4"/>
    <mergeCell ref="A5:C5"/>
    <mergeCell ref="E5:G5"/>
    <mergeCell ref="B17:C17"/>
    <mergeCell ref="I17:J17"/>
    <mergeCell ref="B18:C18"/>
    <mergeCell ref="I18:J18"/>
  </mergeCells>
  <dataValidations count="4">
    <dataValidation type="decimal" allowBlank="1" showInputMessage="1" showErrorMessage="1" errorTitle="Out of Bounds" error="Please enter a number between 25 and 500." sqref="C6:D6" xr:uid="{23C428FE-5F6E-45CD-B200-5594543EBB6A}">
      <formula1>25</formula1>
      <formula2>500</formula2>
    </dataValidation>
    <dataValidation type="list" allowBlank="1" showInputMessage="1" showErrorMessage="1" errorTitle="Make Selection" error="You must select from the pull-down list." sqref="G17" xr:uid="{6BFA1DD2-76FF-4F18-96BA-78C7AB3D50E9}">
      <formula1>"Cyclical,Consecutive"</formula1>
    </dataValidation>
    <dataValidation type="decimal" operator="greaterThanOrEqual" allowBlank="1" showInputMessage="1" showErrorMessage="1" errorTitle="Positive number" error="You must enter a number 0 or above." sqref="E19:E118" xr:uid="{EB656970-3AA9-480D-9362-BF48F43CD236}">
      <formula1>0</formula1>
    </dataValidation>
    <dataValidation type="whole" allowBlank="1" showInputMessage="1" showErrorMessage="1" errorTitle="Out of Bounds" error="Please enter a WHOLE number between 1 and 365" sqref="G19:G118" xr:uid="{7A083192-BB2D-4D57-BD8F-1C780C018F7B}">
      <formula1>1</formula1>
      <formula2>365</formula2>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1ECB1-62B6-4221-BA67-90299DEC7D4A}">
  <sheetPr codeName="Sheet5"/>
  <dimension ref="A1:Z40"/>
  <sheetViews>
    <sheetView workbookViewId="0"/>
  </sheetViews>
  <sheetFormatPr defaultRowHeight="14.5" x14ac:dyDescent="0.35"/>
  <cols>
    <col min="1" max="1" width="8.7265625" style="2"/>
    <col min="2" max="2" width="33.26953125" style="2" customWidth="1"/>
    <col min="3" max="3" width="8.7265625" style="2"/>
    <col min="4" max="4" width="18.54296875" style="2" customWidth="1"/>
    <col min="5" max="8" width="8.7265625" style="2"/>
    <col min="9" max="11" width="8.7265625" style="2" customWidth="1"/>
    <col min="12" max="12" width="8.7265625" style="2"/>
    <col min="13" max="15" width="12.54296875" style="2" customWidth="1"/>
    <col min="16" max="16" width="12.81640625" style="2" customWidth="1"/>
    <col min="17" max="17" width="14.26953125" style="2" customWidth="1"/>
    <col min="18" max="18" width="15" style="2" customWidth="1"/>
    <col min="19" max="19" width="12.7265625" style="2" customWidth="1"/>
    <col min="20" max="20" width="13.26953125" style="2" customWidth="1"/>
    <col min="21" max="21" width="14.453125" style="2" customWidth="1"/>
    <col min="22" max="22" width="12.453125" style="2" customWidth="1"/>
    <col min="23" max="23" width="12" style="2" customWidth="1"/>
    <col min="24" max="24" width="14.1796875" style="2" customWidth="1"/>
    <col min="25" max="25" width="12.7265625" style="2" customWidth="1"/>
    <col min="26" max="16384" width="8.7265625" style="2"/>
  </cols>
  <sheetData>
    <row r="1" spans="1:26" ht="18.75" customHeight="1" thickBot="1" x14ac:dyDescent="0.4">
      <c r="A1" s="157"/>
      <c r="B1" s="158"/>
      <c r="C1" s="40"/>
      <c r="D1" s="40"/>
      <c r="E1" s="40"/>
      <c r="F1" s="40"/>
      <c r="G1" s="40"/>
      <c r="H1" s="40"/>
      <c r="I1" s="40"/>
      <c r="J1" s="159"/>
      <c r="K1" s="160"/>
      <c r="L1" s="161" t="s">
        <v>64</v>
      </c>
      <c r="M1" s="162"/>
      <c r="N1" s="162"/>
      <c r="O1" s="162"/>
      <c r="P1" s="162"/>
      <c r="Q1" s="162"/>
      <c r="R1" s="163"/>
      <c r="S1" s="164" t="s">
        <v>65</v>
      </c>
      <c r="T1" s="165"/>
      <c r="U1" s="165"/>
      <c r="V1" s="165"/>
      <c r="W1" s="165"/>
      <c r="X1" s="165"/>
      <c r="Y1" s="165"/>
      <c r="Z1" s="166"/>
    </row>
    <row r="2" spans="1:26" ht="29" x14ac:dyDescent="0.35">
      <c r="A2" s="167" t="s">
        <v>66</v>
      </c>
      <c r="B2" s="168" t="s">
        <v>67</v>
      </c>
      <c r="C2" s="169" t="s">
        <v>68</v>
      </c>
      <c r="D2" s="169" t="s">
        <v>69</v>
      </c>
      <c r="E2" s="168" t="s">
        <v>70</v>
      </c>
      <c r="F2" s="168"/>
      <c r="G2" s="168" t="s">
        <v>71</v>
      </c>
      <c r="H2" s="168"/>
      <c r="I2" s="168" t="s">
        <v>72</v>
      </c>
      <c r="J2" s="168"/>
      <c r="K2" s="170"/>
      <c r="L2" s="171" t="s">
        <v>73</v>
      </c>
      <c r="M2" s="172" t="s">
        <v>74</v>
      </c>
      <c r="N2" s="172" t="s">
        <v>75</v>
      </c>
      <c r="O2" s="172" t="s">
        <v>76</v>
      </c>
      <c r="P2" s="172" t="s">
        <v>77</v>
      </c>
      <c r="Q2" s="172" t="s">
        <v>78</v>
      </c>
      <c r="R2" s="173" t="s">
        <v>79</v>
      </c>
      <c r="S2" s="171" t="s">
        <v>73</v>
      </c>
      <c r="T2" s="172" t="s">
        <v>74</v>
      </c>
      <c r="U2" s="172" t="s">
        <v>75</v>
      </c>
      <c r="V2" s="172" t="s">
        <v>76</v>
      </c>
      <c r="W2" s="172" t="s">
        <v>77</v>
      </c>
      <c r="X2" s="172" t="s">
        <v>78</v>
      </c>
      <c r="Y2" s="174" t="s">
        <v>79</v>
      </c>
      <c r="Z2" s="175" t="s">
        <v>80</v>
      </c>
    </row>
    <row r="3" spans="1:26" ht="15" thickBot="1" x14ac:dyDescent="0.4">
      <c r="A3" s="176"/>
      <c r="B3" s="177"/>
      <c r="C3" s="178"/>
      <c r="D3" s="178"/>
      <c r="E3" s="179" t="s">
        <v>81</v>
      </c>
      <c r="F3" s="179" t="s">
        <v>82</v>
      </c>
      <c r="G3" s="179" t="s">
        <v>81</v>
      </c>
      <c r="H3" s="179" t="s">
        <v>82</v>
      </c>
      <c r="I3" s="179" t="s">
        <v>83</v>
      </c>
      <c r="J3" s="179" t="s">
        <v>84</v>
      </c>
      <c r="K3" s="180" t="s">
        <v>85</v>
      </c>
      <c r="L3" s="181" t="s">
        <v>86</v>
      </c>
      <c r="M3" s="179" t="s">
        <v>87</v>
      </c>
      <c r="N3" s="179" t="s">
        <v>88</v>
      </c>
      <c r="O3" s="179" t="s">
        <v>89</v>
      </c>
      <c r="P3" s="179" t="s">
        <v>90</v>
      </c>
      <c r="Q3" s="179" t="s">
        <v>91</v>
      </c>
      <c r="R3" s="180" t="s">
        <v>92</v>
      </c>
      <c r="S3" s="181" t="s">
        <v>86</v>
      </c>
      <c r="T3" s="179" t="s">
        <v>87</v>
      </c>
      <c r="U3" s="179" t="s">
        <v>88</v>
      </c>
      <c r="V3" s="179" t="s">
        <v>89</v>
      </c>
      <c r="W3" s="179" t="s">
        <v>90</v>
      </c>
      <c r="X3" s="179" t="s">
        <v>91</v>
      </c>
      <c r="Y3" s="182" t="s">
        <v>92</v>
      </c>
      <c r="Z3" s="183"/>
    </row>
    <row r="4" spans="1:26" x14ac:dyDescent="0.35">
      <c r="A4" s="184" t="s">
        <v>25</v>
      </c>
      <c r="B4" s="184" t="s">
        <v>53</v>
      </c>
      <c r="C4" s="184" t="s">
        <v>93</v>
      </c>
      <c r="D4" s="185" t="s">
        <v>94</v>
      </c>
      <c r="E4" s="186">
        <v>2.6311120992812231</v>
      </c>
      <c r="F4" s="186">
        <v>2.1337237846225783</v>
      </c>
      <c r="G4" s="186">
        <v>2.6311120992812231</v>
      </c>
      <c r="H4" s="186">
        <v>2.1337237846225783</v>
      </c>
      <c r="I4" s="186">
        <v>0</v>
      </c>
      <c r="J4" s="186">
        <v>0</v>
      </c>
      <c r="K4" s="186">
        <v>0</v>
      </c>
      <c r="L4" s="186">
        <v>3.6759435082383499E-3</v>
      </c>
      <c r="M4" s="186">
        <v>3.9882120241736428E-3</v>
      </c>
      <c r="N4" s="186">
        <v>3.2946099330130093E-3</v>
      </c>
      <c r="O4" s="186">
        <v>2.2406890135814287E-3</v>
      </c>
      <c r="P4" s="186">
        <v>1.3105916871891377E-3</v>
      </c>
      <c r="Q4" s="186">
        <v>8.6715525525606519E-4</v>
      </c>
      <c r="R4" s="186">
        <v>5.8858159559683414E-4</v>
      </c>
      <c r="S4" s="186">
        <v>1.4709074600376926E-3</v>
      </c>
      <c r="T4" s="186">
        <v>1.4973500242965463E-3</v>
      </c>
      <c r="U4" s="186">
        <v>1.3760972234160107E-3</v>
      </c>
      <c r="V4" s="186">
        <v>1.1586349583165613E-3</v>
      </c>
      <c r="W4" s="186">
        <v>8.0517878665002955E-4</v>
      </c>
      <c r="X4" s="186">
        <v>5.7099650574407026E-4</v>
      </c>
      <c r="Y4" s="186">
        <v>4.1121256670705161E-4</v>
      </c>
      <c r="Z4" s="187">
        <v>1.8823723706414976E-4</v>
      </c>
    </row>
    <row r="5" spans="1:26" x14ac:dyDescent="0.35">
      <c r="A5" s="184"/>
      <c r="B5" s="184"/>
      <c r="C5" s="184"/>
      <c r="D5" s="185" t="s">
        <v>95</v>
      </c>
      <c r="E5" s="186">
        <v>0.35874722168203294</v>
      </c>
      <c r="F5" s="186">
        <v>0.29092925374762113</v>
      </c>
      <c r="G5" s="186">
        <v>0.35874722168203294</v>
      </c>
      <c r="H5" s="186">
        <v>0.29092925374762113</v>
      </c>
      <c r="I5" s="186">
        <v>0</v>
      </c>
      <c r="J5" s="186">
        <v>0</v>
      </c>
      <c r="K5" s="186">
        <v>0</v>
      </c>
      <c r="L5" s="186">
        <v>5.0120803328785137E-4</v>
      </c>
      <c r="M5" s="186">
        <v>5.4378526233908142E-4</v>
      </c>
      <c r="N5" s="186">
        <v>4.4921391236706727E-4</v>
      </c>
      <c r="O5" s="186">
        <v>3.0551376298082797E-4</v>
      </c>
      <c r="P5" s="186">
        <v>1.7869672929067302E-4</v>
      </c>
      <c r="Q5" s="186">
        <v>1.1823499982196579E-4</v>
      </c>
      <c r="R5" s="186">
        <v>8.02520015058368E-5</v>
      </c>
      <c r="S5" s="186">
        <v>2.0055548556218992E-4</v>
      </c>
      <c r="T5" s="186">
        <v>2.0416087982289203E-4</v>
      </c>
      <c r="U5" s="186">
        <v>1.8762828683723391E-4</v>
      </c>
      <c r="V5" s="186">
        <v>1.5797771305650393E-4</v>
      </c>
      <c r="W5" s="186">
        <v>1.097846240557061E-4</v>
      </c>
      <c r="X5" s="186">
        <v>7.7854307340912706E-5</v>
      </c>
      <c r="Y5" s="186">
        <v>5.6068065616509824E-5</v>
      </c>
      <c r="Z5" s="187">
        <v>2.5665795779782228E-5</v>
      </c>
    </row>
    <row r="6" spans="1:26" x14ac:dyDescent="0.35">
      <c r="A6" s="184"/>
      <c r="B6" s="184"/>
      <c r="C6" s="184"/>
      <c r="D6" s="185" t="s">
        <v>96</v>
      </c>
      <c r="E6" s="186">
        <v>0.68473017626528609</v>
      </c>
      <c r="F6" s="186">
        <v>0.55528803335486299</v>
      </c>
      <c r="G6" s="186">
        <v>0.68473017626528609</v>
      </c>
      <c r="H6" s="186">
        <v>0.55528803335486299</v>
      </c>
      <c r="I6" s="186">
        <v>0</v>
      </c>
      <c r="J6" s="186">
        <v>0</v>
      </c>
      <c r="K6" s="186">
        <v>0</v>
      </c>
      <c r="L6" s="186">
        <v>9.5664089987837768E-4</v>
      </c>
      <c r="M6" s="186">
        <v>1.0379067934968547E-3</v>
      </c>
      <c r="N6" s="186">
        <v>8.5740126419305387E-4</v>
      </c>
      <c r="O6" s="186">
        <v>5.8312505333559851E-4</v>
      </c>
      <c r="P6" s="186">
        <v>3.4107314440384062E-4</v>
      </c>
      <c r="Q6" s="186">
        <v>2.2567163555785489E-4</v>
      </c>
      <c r="R6" s="186">
        <v>1.5317461381049552E-4</v>
      </c>
      <c r="S6" s="186">
        <v>3.8279430384462903E-4</v>
      </c>
      <c r="T6" s="186">
        <v>3.8967581288060557E-4</v>
      </c>
      <c r="U6" s="186">
        <v>3.5812054325060007E-4</v>
      </c>
      <c r="V6" s="186">
        <v>3.0152737295075893E-4</v>
      </c>
      <c r="W6" s="186">
        <v>2.0954265409617475E-4</v>
      </c>
      <c r="X6" s="186">
        <v>1.4859820610904785E-4</v>
      </c>
      <c r="Y6" s="186">
        <v>1.070154530324805E-4</v>
      </c>
      <c r="Z6" s="187">
        <v>4.8987542777001849E-5</v>
      </c>
    </row>
    <row r="7" spans="1:26" x14ac:dyDescent="0.35">
      <c r="A7" s="184"/>
      <c r="B7" s="184"/>
      <c r="C7" s="184" t="s">
        <v>97</v>
      </c>
      <c r="D7" s="185" t="s">
        <v>94</v>
      </c>
      <c r="E7" s="186">
        <v>1.8273157723492257</v>
      </c>
      <c r="F7" s="186">
        <v>1.4818779962064972</v>
      </c>
      <c r="G7" s="186">
        <v>1.1877552520269967</v>
      </c>
      <c r="H7" s="186">
        <v>0.96322069753422324</v>
      </c>
      <c r="I7" s="186">
        <v>0</v>
      </c>
      <c r="J7" s="186">
        <v>0</v>
      </c>
      <c r="K7" s="186">
        <v>0</v>
      </c>
      <c r="L7" s="186">
        <v>1.7074065337864899E-3</v>
      </c>
      <c r="M7" s="186">
        <v>1.8255127598558766E-3</v>
      </c>
      <c r="N7" s="186">
        <v>1.5310002192198519E-3</v>
      </c>
      <c r="O7" s="186">
        <v>1.0535859693238927E-3</v>
      </c>
      <c r="P7" s="186">
        <v>6.2219741235811207E-4</v>
      </c>
      <c r="Q7" s="186">
        <v>4.0695624231629207E-4</v>
      </c>
      <c r="R7" s="186">
        <v>2.9267610022536285E-4</v>
      </c>
      <c r="S7" s="186">
        <v>6.8320881488933161E-4</v>
      </c>
      <c r="T7" s="186">
        <v>6.85377697764257E-4</v>
      </c>
      <c r="U7" s="186">
        <v>6.394702843595865E-4</v>
      </c>
      <c r="V7" s="186">
        <v>5.4479739412804668E-4</v>
      </c>
      <c r="W7" s="186">
        <v>3.8225494823163438E-4</v>
      </c>
      <c r="X7" s="186">
        <v>2.6796884519222919E-4</v>
      </c>
      <c r="Y7" s="186">
        <v>2.0447817479824951E-4</v>
      </c>
      <c r="Z7" s="187">
        <v>9.2575523710190137E-5</v>
      </c>
    </row>
    <row r="8" spans="1:26" x14ac:dyDescent="0.35">
      <c r="A8" s="184"/>
      <c r="B8" s="184"/>
      <c r="C8" s="184"/>
      <c r="D8" s="185" t="s">
        <v>95</v>
      </c>
      <c r="E8" s="186">
        <v>0.32230943987187483</v>
      </c>
      <c r="F8" s="186">
        <v>0.26137971014267108</v>
      </c>
      <c r="G8" s="186">
        <v>0.20950113591671865</v>
      </c>
      <c r="H8" s="186">
        <v>0.1698968115927362</v>
      </c>
      <c r="I8" s="186">
        <v>0</v>
      </c>
      <c r="J8" s="186">
        <v>0</v>
      </c>
      <c r="K8" s="186">
        <v>0</v>
      </c>
      <c r="L8" s="186">
        <v>3.0115935727452931E-4</v>
      </c>
      <c r="M8" s="186">
        <v>3.219914171438894E-4</v>
      </c>
      <c r="N8" s="186">
        <v>2.7004408902248659E-4</v>
      </c>
      <c r="O8" s="186">
        <v>1.8583580833053282E-4</v>
      </c>
      <c r="P8" s="186">
        <v>1.0974572786019111E-4</v>
      </c>
      <c r="Q8" s="186">
        <v>7.1780608747604822E-5</v>
      </c>
      <c r="R8" s="186">
        <v>5.1623409240454584E-5</v>
      </c>
      <c r="S8" s="186">
        <v>1.2050716891662852E-4</v>
      </c>
      <c r="T8" s="186">
        <v>1.2088972536097318E-4</v>
      </c>
      <c r="U8" s="186">
        <v>1.127923877664952E-4</v>
      </c>
      <c r="V8" s="186">
        <v>9.6093595645662232E-5</v>
      </c>
      <c r="W8" s="186">
        <v>6.7423693330461939E-5</v>
      </c>
      <c r="X8" s="186">
        <v>4.7265442406805914E-5</v>
      </c>
      <c r="Y8" s="186">
        <v>3.6066697930658264E-5</v>
      </c>
      <c r="Z8" s="187">
        <v>1.6328850023833954E-5</v>
      </c>
    </row>
    <row r="9" spans="1:26" x14ac:dyDescent="0.35">
      <c r="A9" s="184"/>
      <c r="B9" s="184"/>
      <c r="C9" s="184"/>
      <c r="D9" s="185" t="s">
        <v>96</v>
      </c>
      <c r="E9" s="186">
        <v>0.5958744246933686</v>
      </c>
      <c r="F9" s="186">
        <v>0.48322967043626808</v>
      </c>
      <c r="G9" s="186">
        <v>0.38731837605068958</v>
      </c>
      <c r="H9" s="186">
        <v>0.31409928578357427</v>
      </c>
      <c r="I9" s="186">
        <v>0</v>
      </c>
      <c r="J9" s="186">
        <v>0</v>
      </c>
      <c r="K9" s="186">
        <v>0</v>
      </c>
      <c r="L9" s="186">
        <v>5.5677289138140497E-4</v>
      </c>
      <c r="M9" s="186">
        <v>5.9528647539175005E-4</v>
      </c>
      <c r="N9" s="186">
        <v>4.9924807120785926E-4</v>
      </c>
      <c r="O9" s="186">
        <v>3.4356674573479104E-4</v>
      </c>
      <c r="P9" s="186">
        <v>2.028940650241029E-4</v>
      </c>
      <c r="Q9" s="186">
        <v>1.327054800461994E-4</v>
      </c>
      <c r="R9" s="186">
        <v>9.5439554280800503E-5</v>
      </c>
      <c r="S9" s="186">
        <v>2.2278944103581904E-4</v>
      </c>
      <c r="T9" s="186">
        <v>2.2349669801618308E-4</v>
      </c>
      <c r="U9" s="186">
        <v>2.0852662334950374E-4</v>
      </c>
      <c r="V9" s="186">
        <v>1.7765448025611172E-4</v>
      </c>
      <c r="W9" s="186">
        <v>1.2465056713809614E-4</v>
      </c>
      <c r="X9" s="186">
        <v>8.7382697550618041E-5</v>
      </c>
      <c r="Y9" s="186">
        <v>6.667885026440378E-5</v>
      </c>
      <c r="Z9" s="187">
        <v>3.0188207077410662E-5</v>
      </c>
    </row>
    <row r="10" spans="1:26" x14ac:dyDescent="0.35">
      <c r="A10" s="184"/>
      <c r="B10" s="184" t="s">
        <v>55</v>
      </c>
      <c r="C10" s="184" t="s">
        <v>93</v>
      </c>
      <c r="D10" s="185" t="s">
        <v>94</v>
      </c>
      <c r="E10" s="186">
        <v>108.27089990220465</v>
      </c>
      <c r="F10" s="186">
        <v>74.158150617948465</v>
      </c>
      <c r="G10" s="186">
        <v>108.27089990220465</v>
      </c>
      <c r="H10" s="186">
        <v>74.158150617948465</v>
      </c>
      <c r="I10" s="186">
        <v>0</v>
      </c>
      <c r="J10" s="186">
        <v>0</v>
      </c>
      <c r="K10" s="186">
        <v>0</v>
      </c>
      <c r="L10" s="186">
        <v>0.15126596534422057</v>
      </c>
      <c r="M10" s="186">
        <v>0.16411589037807858</v>
      </c>
      <c r="N10" s="186">
        <v>0.1355739963992823</v>
      </c>
      <c r="O10" s="186">
        <v>9.2204895400587183E-2</v>
      </c>
      <c r="P10" s="186">
        <v>5.3931165234305717E-2</v>
      </c>
      <c r="Q10" s="186">
        <v>3.5683648700163224E-2</v>
      </c>
      <c r="R10" s="186">
        <v>2.4220275159904322E-2</v>
      </c>
      <c r="S10" s="186">
        <v>5.1121788936628304E-2</v>
      </c>
      <c r="T10" s="186">
        <v>5.2040807451191905E-2</v>
      </c>
      <c r="U10" s="186">
        <v>4.7826633369546477E-2</v>
      </c>
      <c r="V10" s="186">
        <v>4.0268673185015022E-2</v>
      </c>
      <c r="W10" s="186">
        <v>2.7984207780357907E-2</v>
      </c>
      <c r="X10" s="186">
        <v>1.9845138897760857E-2</v>
      </c>
      <c r="Y10" s="186">
        <v>1.4291804627021462E-2</v>
      </c>
      <c r="Z10" s="187">
        <v>6.5422363844432046E-3</v>
      </c>
    </row>
    <row r="11" spans="1:26" x14ac:dyDescent="0.35">
      <c r="A11" s="184"/>
      <c r="B11" s="184"/>
      <c r="C11" s="184"/>
      <c r="D11" s="185" t="s">
        <v>95</v>
      </c>
      <c r="E11" s="186">
        <v>13.740225831345638</v>
      </c>
      <c r="F11" s="186">
        <v>9.4111135831134334</v>
      </c>
      <c r="G11" s="186">
        <v>13.740225831345638</v>
      </c>
      <c r="H11" s="186">
        <v>9.4111135831134334</v>
      </c>
      <c r="I11" s="186">
        <v>0</v>
      </c>
      <c r="J11" s="186">
        <v>0</v>
      </c>
      <c r="K11" s="186">
        <v>0</v>
      </c>
      <c r="L11" s="186">
        <v>1.9196557212542129E-2</v>
      </c>
      <c r="M11" s="186">
        <v>2.0827289681197604E-2</v>
      </c>
      <c r="N11" s="186">
        <v>1.7205152345337149E-2</v>
      </c>
      <c r="O11" s="186">
        <v>1.1701353611210479E-2</v>
      </c>
      <c r="P11" s="186">
        <v>6.8441879612740541E-3</v>
      </c>
      <c r="Q11" s="186">
        <v>4.5284687951195491E-3</v>
      </c>
      <c r="R11" s="186">
        <v>3.0736980176114715E-3</v>
      </c>
      <c r="S11" s="186">
        <v>6.4876612785718145E-3</v>
      </c>
      <c r="T11" s="186">
        <v>6.6042902337638126E-3</v>
      </c>
      <c r="U11" s="186">
        <v>6.0694862963557653E-3</v>
      </c>
      <c r="V11" s="186">
        <v>5.1103358704003054E-3</v>
      </c>
      <c r="W11" s="186">
        <v>3.5513636162692202E-3</v>
      </c>
      <c r="X11" s="186">
        <v>2.5184670151993699E-3</v>
      </c>
      <c r="Y11" s="186">
        <v>1.8137156270994128E-3</v>
      </c>
      <c r="Z11" s="187">
        <v>8.3024899068438577E-4</v>
      </c>
    </row>
    <row r="12" spans="1:26" x14ac:dyDescent="0.35">
      <c r="A12" s="184"/>
      <c r="B12" s="184"/>
      <c r="C12" s="184"/>
      <c r="D12" s="185" t="s">
        <v>96</v>
      </c>
      <c r="E12" s="186">
        <v>27.2693802784604</v>
      </c>
      <c r="F12" s="186">
        <v>18.677657724972889</v>
      </c>
      <c r="G12" s="186">
        <v>27.2693802784604</v>
      </c>
      <c r="H12" s="186">
        <v>18.677657724972889</v>
      </c>
      <c r="I12" s="186">
        <v>0</v>
      </c>
      <c r="J12" s="186">
        <v>0</v>
      </c>
      <c r="K12" s="186">
        <v>0</v>
      </c>
      <c r="L12" s="186">
        <v>3.8098225246911151E-2</v>
      </c>
      <c r="M12" s="186">
        <v>4.1334639579982076E-2</v>
      </c>
      <c r="N12" s="186">
        <v>3.414600660955041E-2</v>
      </c>
      <c r="O12" s="186">
        <v>2.3222956108108213E-2</v>
      </c>
      <c r="P12" s="186">
        <v>1.3583238478327446E-2</v>
      </c>
      <c r="Q12" s="186">
        <v>8.987373218534836E-3</v>
      </c>
      <c r="R12" s="186">
        <v>6.1001792206488393E-3</v>
      </c>
      <c r="S12" s="186">
        <v>1.2875661921045141E-2</v>
      </c>
      <c r="T12" s="186">
        <v>1.3107128228051148E-2</v>
      </c>
      <c r="U12" s="186">
        <v>1.2045735779149183E-2</v>
      </c>
      <c r="V12" s="186">
        <v>1.0142168979689578E-2</v>
      </c>
      <c r="W12" s="186">
        <v>7.0481727264048643E-3</v>
      </c>
      <c r="X12" s="186">
        <v>4.9982464334434491E-3</v>
      </c>
      <c r="Y12" s="186">
        <v>3.5995697421165726E-3</v>
      </c>
      <c r="Z12" s="187">
        <v>1.6477440568066143E-3</v>
      </c>
    </row>
    <row r="13" spans="1:26" x14ac:dyDescent="0.35">
      <c r="A13" s="184"/>
      <c r="B13" s="184"/>
      <c r="C13" s="184" t="s">
        <v>97</v>
      </c>
      <c r="D13" s="185" t="s">
        <v>94</v>
      </c>
      <c r="E13" s="186">
        <v>68.00319710895387</v>
      </c>
      <c r="F13" s="186">
        <v>46.577532266406671</v>
      </c>
      <c r="G13" s="186">
        <v>44.202078120820019</v>
      </c>
      <c r="H13" s="186">
        <v>30.275395973164336</v>
      </c>
      <c r="I13" s="186">
        <v>0</v>
      </c>
      <c r="J13" s="186">
        <v>0</v>
      </c>
      <c r="K13" s="186">
        <v>0</v>
      </c>
      <c r="L13" s="186">
        <v>6.3540798377133653E-2</v>
      </c>
      <c r="M13" s="186">
        <v>6.7936098353593447E-2</v>
      </c>
      <c r="N13" s="186">
        <v>5.6975872072515407E-2</v>
      </c>
      <c r="O13" s="186">
        <v>3.9208994650689263E-2</v>
      </c>
      <c r="P13" s="186">
        <v>2.315495433986953E-2</v>
      </c>
      <c r="Q13" s="186">
        <v>1.5144796525986014E-2</v>
      </c>
      <c r="R13" s="186">
        <v>1.0891883512348719E-2</v>
      </c>
      <c r="S13" s="186">
        <v>2.1474224397463111E-2</v>
      </c>
      <c r="T13" s="186">
        <v>2.1542395469810155E-2</v>
      </c>
      <c r="U13" s="186">
        <v>2.0099460198082598E-2</v>
      </c>
      <c r="V13" s="186">
        <v>1.712375665784388E-2</v>
      </c>
      <c r="W13" s="186">
        <v>1.2014816490177192E-2</v>
      </c>
      <c r="X13" s="186">
        <v>8.4226417864926139E-3</v>
      </c>
      <c r="Y13" s="186">
        <v>6.4270397487663647E-3</v>
      </c>
      <c r="Z13" s="187">
        <v>2.909780328562228E-3</v>
      </c>
    </row>
    <row r="14" spans="1:26" x14ac:dyDescent="0.35">
      <c r="A14" s="184"/>
      <c r="B14" s="184"/>
      <c r="C14" s="184"/>
      <c r="D14" s="185" t="s">
        <v>95</v>
      </c>
      <c r="E14" s="186">
        <v>11.884936320758726</v>
      </c>
      <c r="F14" s="186">
        <v>8.1403673429854368</v>
      </c>
      <c r="G14" s="186">
        <v>7.7252086084931717</v>
      </c>
      <c r="H14" s="186">
        <v>5.2912387729405346</v>
      </c>
      <c r="I14" s="186">
        <v>0</v>
      </c>
      <c r="J14" s="186">
        <v>0</v>
      </c>
      <c r="K14" s="186">
        <v>0</v>
      </c>
      <c r="L14" s="186">
        <v>1.1105041741970828E-2</v>
      </c>
      <c r="M14" s="186">
        <v>1.1873209453955931E-2</v>
      </c>
      <c r="N14" s="186">
        <v>9.9576878763010575E-3</v>
      </c>
      <c r="O14" s="186">
        <v>6.8525661209398398E-3</v>
      </c>
      <c r="P14" s="186">
        <v>4.0467973498144651E-3</v>
      </c>
      <c r="Q14" s="186">
        <v>2.6468600000350883E-3</v>
      </c>
      <c r="R14" s="186">
        <v>1.9035772943143288E-3</v>
      </c>
      <c r="S14" s="186">
        <v>3.7530557437266271E-3</v>
      </c>
      <c r="T14" s="186">
        <v>3.764970019646101E-3</v>
      </c>
      <c r="U14" s="186">
        <v>3.5127878495639715E-3</v>
      </c>
      <c r="V14" s="186">
        <v>2.9927233733522064E-3</v>
      </c>
      <c r="W14" s="186">
        <v>2.0998325808501816E-3</v>
      </c>
      <c r="X14" s="186">
        <v>1.4720272801974806E-3</v>
      </c>
      <c r="Y14" s="186">
        <v>1.1232553966939321E-3</v>
      </c>
      <c r="Z14" s="187">
        <v>5.0854305948220126E-4</v>
      </c>
    </row>
    <row r="15" spans="1:26" x14ac:dyDescent="0.35">
      <c r="A15" s="184"/>
      <c r="B15" s="184"/>
      <c r="C15" s="184"/>
      <c r="D15" s="185" t="s">
        <v>96</v>
      </c>
      <c r="E15" s="186">
        <v>22.009012518556986</v>
      </c>
      <c r="F15" s="186">
        <v>15.074666108600724</v>
      </c>
      <c r="G15" s="186">
        <v>14.305858137062041</v>
      </c>
      <c r="H15" s="186">
        <v>9.79853297059047</v>
      </c>
      <c r="I15" s="186">
        <v>0</v>
      </c>
      <c r="J15" s="186">
        <v>0</v>
      </c>
      <c r="K15" s="186">
        <v>0</v>
      </c>
      <c r="L15" s="186">
        <v>2.0564771751552035E-2</v>
      </c>
      <c r="M15" s="186">
        <v>2.1987296225654738E-2</v>
      </c>
      <c r="N15" s="186">
        <v>1.8440054806402376E-2</v>
      </c>
      <c r="O15" s="186">
        <v>1.2689862988712783E-2</v>
      </c>
      <c r="P15" s="186">
        <v>7.4940253046676727E-3</v>
      </c>
      <c r="Q15" s="186">
        <v>4.9015639043761454E-3</v>
      </c>
      <c r="R15" s="186">
        <v>3.5251225054885519E-3</v>
      </c>
      <c r="S15" s="186">
        <v>6.9500625512184918E-3</v>
      </c>
      <c r="T15" s="186">
        <v>6.9721258960092607E-3</v>
      </c>
      <c r="U15" s="186">
        <v>6.5051246106426677E-3</v>
      </c>
      <c r="V15" s="186">
        <v>5.5420478840632137E-3</v>
      </c>
      <c r="W15" s="186">
        <v>3.8885560941613211E-3</v>
      </c>
      <c r="X15" s="186">
        <v>2.7259604900815785E-3</v>
      </c>
      <c r="Y15" s="186">
        <v>2.0800904119438546E-3</v>
      </c>
      <c r="Z15" s="187">
        <v>9.4174089454898626E-4</v>
      </c>
    </row>
    <row r="16" spans="1:26" x14ac:dyDescent="0.35">
      <c r="A16" s="184"/>
      <c r="B16" s="188" t="s">
        <v>56</v>
      </c>
      <c r="C16" s="184" t="s">
        <v>93</v>
      </c>
      <c r="D16" s="185" t="s">
        <v>94</v>
      </c>
      <c r="E16" s="186">
        <v>9.2027818945468048E-2</v>
      </c>
      <c r="F16" s="186">
        <v>6.5554062810470465E-2</v>
      </c>
      <c r="G16" s="186">
        <v>9.2027818945468048E-2</v>
      </c>
      <c r="H16" s="186">
        <v>6.5554062810470465E-2</v>
      </c>
      <c r="I16" s="186">
        <v>0</v>
      </c>
      <c r="J16" s="186">
        <v>0</v>
      </c>
      <c r="K16" s="186">
        <v>0</v>
      </c>
      <c r="L16" s="186">
        <v>1.2857265326032371E-4</v>
      </c>
      <c r="M16" s="186">
        <v>1.3949479924365682E-4</v>
      </c>
      <c r="N16" s="186">
        <v>1.1523483415780346E-4</v>
      </c>
      <c r="O16" s="186">
        <v>7.8372078069688925E-5</v>
      </c>
      <c r="P16" s="186">
        <v>4.58402720784973E-5</v>
      </c>
      <c r="Q16" s="186">
        <v>3.033029525808384E-5</v>
      </c>
      <c r="R16" s="186">
        <v>2.058668672042418E-5</v>
      </c>
      <c r="S16" s="186">
        <v>4.5190460320409427E-5</v>
      </c>
      <c r="T16" s="186">
        <v>4.6002851095066992E-5</v>
      </c>
      <c r="U16" s="186">
        <v>4.2277620218346897E-5</v>
      </c>
      <c r="V16" s="186">
        <v>3.5596560988481278E-5</v>
      </c>
      <c r="W16" s="186">
        <v>2.4737382192630365E-5</v>
      </c>
      <c r="X16" s="186">
        <v>1.7542636526745618E-5</v>
      </c>
      <c r="Y16" s="186">
        <v>1.2633619506255368E-5</v>
      </c>
      <c r="Z16" s="187">
        <v>5.7831832548819769E-6</v>
      </c>
    </row>
    <row r="17" spans="1:26" x14ac:dyDescent="0.35">
      <c r="A17" s="184"/>
      <c r="B17" s="188"/>
      <c r="C17" s="184"/>
      <c r="D17" s="185" t="s">
        <v>95</v>
      </c>
      <c r="E17" s="186">
        <v>1.186389906635873E-2</v>
      </c>
      <c r="F17" s="186">
        <v>8.4509965952144425E-3</v>
      </c>
      <c r="G17" s="186">
        <v>1.186389906635873E-2</v>
      </c>
      <c r="H17" s="186">
        <v>8.4509965952144425E-3</v>
      </c>
      <c r="I17" s="186">
        <v>0</v>
      </c>
      <c r="J17" s="186">
        <v>0</v>
      </c>
      <c r="K17" s="186">
        <v>0</v>
      </c>
      <c r="L17" s="186">
        <v>1.6575129112625101E-5</v>
      </c>
      <c r="M17" s="186">
        <v>1.7983173321638492E-5</v>
      </c>
      <c r="N17" s="186">
        <v>1.4855664917875275E-5</v>
      </c>
      <c r="O17" s="186">
        <v>1.0103449527479695E-5</v>
      </c>
      <c r="P17" s="186">
        <v>5.9095648179598212E-6</v>
      </c>
      <c r="Q17" s="186">
        <v>3.9100737767999199E-6</v>
      </c>
      <c r="R17" s="186">
        <v>2.653962423108015E-6</v>
      </c>
      <c r="S17" s="186">
        <v>5.8257933975520841E-6</v>
      </c>
      <c r="T17" s="186">
        <v>5.9305239264662755E-6</v>
      </c>
      <c r="U17" s="186">
        <v>5.4502804128556903E-6</v>
      </c>
      <c r="V17" s="186">
        <v>4.5889820221325732E-6</v>
      </c>
      <c r="W17" s="186">
        <v>3.1890553189488463E-6</v>
      </c>
      <c r="X17" s="186">
        <v>2.2615343001278086E-6</v>
      </c>
      <c r="Y17" s="186">
        <v>1.6286812877072485E-6</v>
      </c>
      <c r="Z17" s="187">
        <v>7.4554741386223479E-7</v>
      </c>
    </row>
    <row r="18" spans="1:26" x14ac:dyDescent="0.35">
      <c r="A18" s="184"/>
      <c r="B18" s="188"/>
      <c r="C18" s="184"/>
      <c r="D18" s="185" t="s">
        <v>96</v>
      </c>
      <c r="E18" s="186">
        <v>2.3349743555093692E-2</v>
      </c>
      <c r="F18" s="186">
        <v>1.6632694039244833E-2</v>
      </c>
      <c r="G18" s="186">
        <v>2.3349743555093692E-2</v>
      </c>
      <c r="H18" s="186">
        <v>1.6632694039244833E-2</v>
      </c>
      <c r="I18" s="186">
        <v>0</v>
      </c>
      <c r="J18" s="186">
        <v>0</v>
      </c>
      <c r="K18" s="186">
        <v>0</v>
      </c>
      <c r="L18" s="186">
        <v>3.2622075761737711E-5</v>
      </c>
      <c r="M18" s="186">
        <v>3.5393295494036749E-5</v>
      </c>
      <c r="N18" s="186">
        <v>2.92379397559434E-5</v>
      </c>
      <c r="O18" s="186">
        <v>1.9884942898531403E-5</v>
      </c>
      <c r="P18" s="186">
        <v>1.1630815657631577E-5</v>
      </c>
      <c r="Q18" s="186">
        <v>7.6955492843548237E-6</v>
      </c>
      <c r="R18" s="186">
        <v>5.2233537758381209E-6</v>
      </c>
      <c r="S18" s="186">
        <v>1.1465942273862397E-5</v>
      </c>
      <c r="T18" s="186">
        <v>1.1672065992452515E-5</v>
      </c>
      <c r="U18" s="186">
        <v>1.0726882387628914E-5</v>
      </c>
      <c r="V18" s="186">
        <v>9.0317317094824081E-6</v>
      </c>
      <c r="W18" s="186">
        <v>6.276488316696164E-6</v>
      </c>
      <c r="X18" s="186">
        <v>4.4510026302204486E-6</v>
      </c>
      <c r="Y18" s="186">
        <v>3.2054630765344155E-6</v>
      </c>
      <c r="Z18" s="187">
        <v>1.4673372408578204E-6</v>
      </c>
    </row>
    <row r="19" spans="1:26" x14ac:dyDescent="0.35">
      <c r="A19" s="184"/>
      <c r="B19" s="188"/>
      <c r="C19" s="184" t="s">
        <v>97</v>
      </c>
      <c r="D19" s="185" t="s">
        <v>94</v>
      </c>
      <c r="E19" s="186">
        <v>5.9151541199175504E-2</v>
      </c>
      <c r="F19" s="186">
        <v>4.2135344415851018E-2</v>
      </c>
      <c r="G19" s="186">
        <v>3.844850177946408E-2</v>
      </c>
      <c r="H19" s="186">
        <v>2.7387973870303162E-2</v>
      </c>
      <c r="I19" s="186">
        <v>0</v>
      </c>
      <c r="J19" s="186">
        <v>0</v>
      </c>
      <c r="K19" s="186">
        <v>0</v>
      </c>
      <c r="L19" s="186">
        <v>5.5269991894817023E-5</v>
      </c>
      <c r="M19" s="186">
        <v>5.9093176372801873E-5</v>
      </c>
      <c r="N19" s="186">
        <v>4.9559591130055825E-5</v>
      </c>
      <c r="O19" s="186">
        <v>3.410534446994586E-5</v>
      </c>
      <c r="P19" s="186">
        <v>2.0140982980629311E-5</v>
      </c>
      <c r="Q19" s="186">
        <v>1.3173469685913315E-5</v>
      </c>
      <c r="R19" s="186">
        <v>9.4741383303651368E-6</v>
      </c>
      <c r="S19" s="186">
        <v>1.9426186769086721E-5</v>
      </c>
      <c r="T19" s="186">
        <v>1.9487856236591169E-5</v>
      </c>
      <c r="U19" s="186">
        <v>1.8182536446434094E-5</v>
      </c>
      <c r="V19" s="186">
        <v>1.5490631413117086E-5</v>
      </c>
      <c r="W19" s="186">
        <v>1.0868940587305142E-5</v>
      </c>
      <c r="X19" s="186">
        <v>7.6193584180320483E-6</v>
      </c>
      <c r="Y19" s="186">
        <v>5.8140807426148195E-6</v>
      </c>
      <c r="Z19" s="187">
        <v>2.632269043735155E-6</v>
      </c>
    </row>
    <row r="20" spans="1:26" x14ac:dyDescent="0.35">
      <c r="A20" s="184"/>
      <c r="B20" s="188"/>
      <c r="C20" s="184"/>
      <c r="D20" s="185" t="s">
        <v>95</v>
      </c>
      <c r="E20" s="186">
        <v>1.0360752454856265E-2</v>
      </c>
      <c r="F20" s="186">
        <v>7.3802620226373385E-3</v>
      </c>
      <c r="G20" s="186">
        <v>6.7344890956565718E-3</v>
      </c>
      <c r="H20" s="186">
        <v>4.7971703147142702E-3</v>
      </c>
      <c r="I20" s="186">
        <v>0</v>
      </c>
      <c r="J20" s="186">
        <v>0</v>
      </c>
      <c r="K20" s="186">
        <v>0</v>
      </c>
      <c r="L20" s="186">
        <v>9.6808754699377643E-6</v>
      </c>
      <c r="M20" s="186">
        <v>1.035052950029128E-5</v>
      </c>
      <c r="N20" s="186">
        <v>8.680664020797413E-6</v>
      </c>
      <c r="O20" s="186">
        <v>5.973758659151139E-6</v>
      </c>
      <c r="P20" s="186">
        <v>3.5278157530522981E-6</v>
      </c>
      <c r="Q20" s="186">
        <v>2.3074133931307166E-6</v>
      </c>
      <c r="R20" s="186">
        <v>1.6594529909788155E-6</v>
      </c>
      <c r="S20" s="186">
        <v>3.4026148461389046E-6</v>
      </c>
      <c r="T20" s="186">
        <v>3.4134166287109753E-6</v>
      </c>
      <c r="U20" s="186">
        <v>3.184781922901638E-6</v>
      </c>
      <c r="V20" s="186">
        <v>2.7132783725838681E-6</v>
      </c>
      <c r="W20" s="186">
        <v>1.9037610954620121E-6</v>
      </c>
      <c r="X20" s="186">
        <v>1.3345770005931087E-6</v>
      </c>
      <c r="Y20" s="186">
        <v>1.0183716282885069E-6</v>
      </c>
      <c r="Z20" s="187">
        <v>4.6105794378019207E-7</v>
      </c>
    </row>
    <row r="21" spans="1:26" x14ac:dyDescent="0.35">
      <c r="A21" s="184"/>
      <c r="B21" s="188"/>
      <c r="C21" s="184"/>
      <c r="D21" s="185" t="s">
        <v>96</v>
      </c>
      <c r="E21" s="186">
        <v>1.9178714809930959E-2</v>
      </c>
      <c r="F21" s="186">
        <v>1.36615502755673E-2</v>
      </c>
      <c r="G21" s="186">
        <v>1.2466164626455124E-2</v>
      </c>
      <c r="H21" s="186">
        <v>8.8800076791187444E-3</v>
      </c>
      <c r="I21" s="186">
        <v>0</v>
      </c>
      <c r="J21" s="186">
        <v>0</v>
      </c>
      <c r="K21" s="186">
        <v>0</v>
      </c>
      <c r="L21" s="186">
        <v>1.7920199382948057E-5</v>
      </c>
      <c r="M21" s="186">
        <v>1.9159791171809986E-5</v>
      </c>
      <c r="N21" s="186">
        <v>1.6068715119013217E-5</v>
      </c>
      <c r="O21" s="186">
        <v>1.1057981953184761E-5</v>
      </c>
      <c r="P21" s="186">
        <v>6.5303145234455362E-6</v>
      </c>
      <c r="Q21" s="186">
        <v>4.2712364385008431E-6</v>
      </c>
      <c r="R21" s="186">
        <v>3.0718015697356189E-6</v>
      </c>
      <c r="S21" s="186">
        <v>6.2985560196014433E-6</v>
      </c>
      <c r="T21" s="186">
        <v>6.3185511221088423E-6</v>
      </c>
      <c r="U21" s="186">
        <v>5.8953270524791822E-6</v>
      </c>
      <c r="V21" s="186">
        <v>5.0225302008204074E-6</v>
      </c>
      <c r="W21" s="186">
        <v>3.5240385556161142E-6</v>
      </c>
      <c r="X21" s="186">
        <v>2.4704259461648779E-6</v>
      </c>
      <c r="Y21" s="186">
        <v>1.8851004417459857E-6</v>
      </c>
      <c r="Z21" s="187">
        <v>8.5346106406285934E-7</v>
      </c>
    </row>
    <row r="22" spans="1:26" x14ac:dyDescent="0.35">
      <c r="A22" s="184"/>
      <c r="B22" s="184" t="s">
        <v>57</v>
      </c>
      <c r="C22" s="184" t="s">
        <v>93</v>
      </c>
      <c r="D22" s="185" t="s">
        <v>94</v>
      </c>
      <c r="E22" s="186">
        <v>1.0220758750425716E-2</v>
      </c>
      <c r="F22" s="186">
        <v>7.2245363222187328E-3</v>
      </c>
      <c r="G22" s="186">
        <v>1.0220758750425716E-2</v>
      </c>
      <c r="H22" s="186">
        <v>7.2245363222187328E-3</v>
      </c>
      <c r="I22" s="186">
        <v>0</v>
      </c>
      <c r="J22" s="186">
        <v>0</v>
      </c>
      <c r="K22" s="186">
        <v>0</v>
      </c>
      <c r="L22" s="186">
        <v>1.4279487289105412E-5</v>
      </c>
      <c r="M22" s="186">
        <v>1.5492518526961088E-5</v>
      </c>
      <c r="N22" s="186">
        <v>1.2798167478793941E-5</v>
      </c>
      <c r="O22" s="186">
        <v>8.7041300326206099E-6</v>
      </c>
      <c r="P22" s="186">
        <v>5.0910949247403577E-6</v>
      </c>
      <c r="Q22" s="186">
        <v>3.3685317571825609E-6</v>
      </c>
      <c r="R22" s="186">
        <v>2.2863907984685554E-6</v>
      </c>
      <c r="S22" s="186">
        <v>4.9803186561678077E-6</v>
      </c>
      <c r="T22" s="186">
        <v>5.0698500506798128E-6</v>
      </c>
      <c r="U22" s="186">
        <v>4.6593024107062837E-6</v>
      </c>
      <c r="V22" s="186">
        <v>3.9230009061510328E-6</v>
      </c>
      <c r="W22" s="186">
        <v>2.7262401215919744E-6</v>
      </c>
      <c r="X22" s="186">
        <v>1.9333266214388161E-6</v>
      </c>
      <c r="Y22" s="186">
        <v>1.3923171057744845E-6</v>
      </c>
      <c r="Z22" s="187">
        <v>6.3734901685252453E-7</v>
      </c>
    </row>
    <row r="23" spans="1:26" x14ac:dyDescent="0.35">
      <c r="A23" s="184"/>
      <c r="B23" s="184"/>
      <c r="C23" s="184"/>
      <c r="D23" s="185" t="s">
        <v>95</v>
      </c>
      <c r="E23" s="186">
        <v>1.3127263515346453E-3</v>
      </c>
      <c r="F23" s="186">
        <v>9.2789972245462535E-4</v>
      </c>
      <c r="G23" s="186">
        <v>1.3127263515346453E-3</v>
      </c>
      <c r="H23" s="186">
        <v>9.2789972245462535E-4</v>
      </c>
      <c r="I23" s="186">
        <v>0</v>
      </c>
      <c r="J23" s="186">
        <v>0</v>
      </c>
      <c r="K23" s="186">
        <v>0</v>
      </c>
      <c r="L23" s="186">
        <v>1.8340183648334244E-6</v>
      </c>
      <c r="M23" s="186">
        <v>1.9898167854840935E-6</v>
      </c>
      <c r="N23" s="186">
        <v>1.6437616923564251E-6</v>
      </c>
      <c r="O23" s="186">
        <v>1.1179346993714397E-6</v>
      </c>
      <c r="P23" s="186">
        <v>6.5388633359461583E-7</v>
      </c>
      <c r="Q23" s="186">
        <v>4.3264502290015075E-7</v>
      </c>
      <c r="R23" s="186">
        <v>2.9365779237583475E-7</v>
      </c>
      <c r="S23" s="186">
        <v>6.3965853207510357E-7</v>
      </c>
      <c r="T23" s="186">
        <v>6.5115769996815811E-7</v>
      </c>
      <c r="U23" s="186">
        <v>5.9842808187291062E-7</v>
      </c>
      <c r="V23" s="186">
        <v>5.03859526709232E-7</v>
      </c>
      <c r="W23" s="186">
        <v>3.5015083866212276E-7</v>
      </c>
      <c r="X23" s="186">
        <v>2.4831119333292791E-7</v>
      </c>
      <c r="Y23" s="186">
        <v>1.7882540808102763E-7</v>
      </c>
      <c r="Z23" s="187">
        <v>8.1859367780514087E-8</v>
      </c>
    </row>
    <row r="24" spans="1:26" x14ac:dyDescent="0.35">
      <c r="A24" s="184"/>
      <c r="B24" s="184"/>
      <c r="C24" s="184"/>
      <c r="D24" s="185" t="s">
        <v>96</v>
      </c>
      <c r="E24" s="186">
        <v>2.5895524898533568E-3</v>
      </c>
      <c r="F24" s="186">
        <v>1.8304234037867595E-3</v>
      </c>
      <c r="G24" s="186">
        <v>2.5895524898533568E-3</v>
      </c>
      <c r="H24" s="186">
        <v>1.8304234037867595E-3</v>
      </c>
      <c r="I24" s="186">
        <v>0</v>
      </c>
      <c r="J24" s="186">
        <v>0</v>
      </c>
      <c r="K24" s="186">
        <v>0</v>
      </c>
      <c r="L24" s="186">
        <v>3.6178803126325713E-6</v>
      </c>
      <c r="M24" s="186">
        <v>3.9252164056724563E-6</v>
      </c>
      <c r="N24" s="186">
        <v>3.2425700742511598E-6</v>
      </c>
      <c r="O24" s="186">
        <v>2.2052963139396327E-6</v>
      </c>
      <c r="P24" s="186">
        <v>1.2898902968326155E-6</v>
      </c>
      <c r="Q24" s="186">
        <v>8.5345814454321923E-7</v>
      </c>
      <c r="R24" s="186">
        <v>5.7928468223608568E-7</v>
      </c>
      <c r="S24" s="186">
        <v>1.2618237932487449E-6</v>
      </c>
      <c r="T24" s="186">
        <v>1.284507651780182E-6</v>
      </c>
      <c r="U24" s="186">
        <v>1.1804904560653739E-6</v>
      </c>
      <c r="V24" s="186">
        <v>9.9393959022829419E-7</v>
      </c>
      <c r="W24" s="186">
        <v>6.9072581274972055E-7</v>
      </c>
      <c r="X24" s="186">
        <v>4.898316150978652E-7</v>
      </c>
      <c r="Y24" s="186">
        <v>3.5276032983104728E-7</v>
      </c>
      <c r="Z24" s="187">
        <v>1.6148005972915666E-7</v>
      </c>
    </row>
    <row r="25" spans="1:26" x14ac:dyDescent="0.35">
      <c r="A25" s="184"/>
      <c r="B25" s="184"/>
      <c r="C25" s="184" t="s">
        <v>97</v>
      </c>
      <c r="D25" s="185" t="s">
        <v>94</v>
      </c>
      <c r="E25" s="186">
        <v>6.5390558716782099E-3</v>
      </c>
      <c r="F25" s="186">
        <v>4.6221271640903526E-3</v>
      </c>
      <c r="G25" s="186">
        <v>4.250386316590837E-3</v>
      </c>
      <c r="H25" s="186">
        <v>3.0043826566587294E-3</v>
      </c>
      <c r="I25" s="186">
        <v>0</v>
      </c>
      <c r="J25" s="186">
        <v>0</v>
      </c>
      <c r="K25" s="186">
        <v>0</v>
      </c>
      <c r="L25" s="186">
        <v>6.1099602428017204E-6</v>
      </c>
      <c r="M25" s="186">
        <v>6.5326037851752922E-6</v>
      </c>
      <c r="N25" s="186">
        <v>5.4786896301778875E-6</v>
      </c>
      <c r="O25" s="186">
        <v>3.7702610699671166E-6</v>
      </c>
      <c r="P25" s="186">
        <v>2.2265356126120815E-6</v>
      </c>
      <c r="Q25" s="186">
        <v>1.4562943340730245E-6</v>
      </c>
      <c r="R25" s="186">
        <v>1.0473424465756655E-6</v>
      </c>
      <c r="S25" s="186">
        <v>2.1309973089079545E-6</v>
      </c>
      <c r="T25" s="186">
        <v>2.1377622736875014E-6</v>
      </c>
      <c r="U25" s="186">
        <v>1.9945724138784991E-6</v>
      </c>
      <c r="V25" s="186">
        <v>1.6992781057354911E-6</v>
      </c>
      <c r="W25" s="186">
        <v>1.1922917975382257E-6</v>
      </c>
      <c r="X25" s="186">
        <v>8.3582189739210492E-7</v>
      </c>
      <c r="Y25" s="186">
        <v>6.3778808283681617E-7</v>
      </c>
      <c r="Z25" s="187">
        <v>2.8875241009458499E-7</v>
      </c>
    </row>
    <row r="26" spans="1:26" x14ac:dyDescent="0.35">
      <c r="A26" s="184"/>
      <c r="B26" s="184"/>
      <c r="C26" s="184"/>
      <c r="D26" s="185" t="s">
        <v>95</v>
      </c>
      <c r="E26" s="186">
        <v>1.1448574300915724E-3</v>
      </c>
      <c r="F26" s="186">
        <v>8.0924169031130284E-4</v>
      </c>
      <c r="G26" s="186">
        <v>7.441573295595221E-4</v>
      </c>
      <c r="H26" s="186">
        <v>5.2600709870234685E-4</v>
      </c>
      <c r="I26" s="186">
        <v>0</v>
      </c>
      <c r="J26" s="186">
        <v>0</v>
      </c>
      <c r="K26" s="186">
        <v>0</v>
      </c>
      <c r="L26" s="186">
        <v>1.0697313983555892E-6</v>
      </c>
      <c r="M26" s="186">
        <v>1.143727799252287E-6</v>
      </c>
      <c r="N26" s="186">
        <v>9.5920858505603332E-7</v>
      </c>
      <c r="O26" s="186">
        <v>6.6009703603114718E-7</v>
      </c>
      <c r="P26" s="186">
        <v>3.8982169436766559E-7</v>
      </c>
      <c r="Q26" s="186">
        <v>2.5496790690914697E-7</v>
      </c>
      <c r="R26" s="186">
        <v>1.8336863996005361E-7</v>
      </c>
      <c r="S26" s="186">
        <v>3.7309485505011968E-7</v>
      </c>
      <c r="T26" s="186">
        <v>3.7427926459549705E-7</v>
      </c>
      <c r="U26" s="186">
        <v>3.4920959427410944E-7</v>
      </c>
      <c r="V26" s="186">
        <v>2.9750948811573998E-7</v>
      </c>
      <c r="W26" s="186">
        <v>2.0874636186562399E-7</v>
      </c>
      <c r="X26" s="186">
        <v>1.4633563747437509E-7</v>
      </c>
      <c r="Y26" s="186">
        <v>1.1166389151408063E-7</v>
      </c>
      <c r="Z26" s="187">
        <v>5.0554751120178538E-8</v>
      </c>
    </row>
    <row r="27" spans="1:26" x14ac:dyDescent="0.35">
      <c r="A27" s="184"/>
      <c r="B27" s="184"/>
      <c r="C27" s="184"/>
      <c r="D27" s="185" t="s">
        <v>96</v>
      </c>
      <c r="E27" s="186">
        <v>2.1194088650027089E-3</v>
      </c>
      <c r="F27" s="186">
        <v>1.4981027045772556E-3</v>
      </c>
      <c r="G27" s="186">
        <v>1.3776157622517608E-3</v>
      </c>
      <c r="H27" s="186">
        <v>9.7376675797521616E-4</v>
      </c>
      <c r="I27" s="186">
        <v>0</v>
      </c>
      <c r="J27" s="186">
        <v>0</v>
      </c>
      <c r="K27" s="186">
        <v>0</v>
      </c>
      <c r="L27" s="186">
        <v>1.9803323534051188E-6</v>
      </c>
      <c r="M27" s="186">
        <v>2.1173176442515181E-6</v>
      </c>
      <c r="N27" s="186">
        <v>1.7757278112715348E-6</v>
      </c>
      <c r="O27" s="186">
        <v>1.2219997644724412E-6</v>
      </c>
      <c r="P27" s="186">
        <v>7.2165453365413658E-7</v>
      </c>
      <c r="Q27" s="186">
        <v>4.7200745524375785E-7</v>
      </c>
      <c r="R27" s="186">
        <v>3.3945984091987984E-7</v>
      </c>
      <c r="S27" s="186">
        <v>6.9068909586137358E-7</v>
      </c>
      <c r="T27" s="186">
        <v>6.9288172528778681E-7</v>
      </c>
      <c r="U27" s="186">
        <v>6.4647168319407881E-7</v>
      </c>
      <c r="V27" s="186">
        <v>5.5076224336901268E-7</v>
      </c>
      <c r="W27" s="186">
        <v>3.8644016123446863E-7</v>
      </c>
      <c r="X27" s="186">
        <v>2.7090276848201596E-7</v>
      </c>
      <c r="Y27" s="186">
        <v>2.0671695475367057E-7</v>
      </c>
      <c r="Z27" s="187">
        <v>9.3589109766743439E-8</v>
      </c>
    </row>
    <row r="28" spans="1:26" x14ac:dyDescent="0.35">
      <c r="A28" s="184"/>
      <c r="B28" s="184" t="s">
        <v>58</v>
      </c>
      <c r="C28" s="184" t="s">
        <v>93</v>
      </c>
      <c r="D28" s="185" t="s">
        <v>94</v>
      </c>
      <c r="E28" s="186">
        <v>0.50448752856274892</v>
      </c>
      <c r="F28" s="186">
        <v>0.3455394031251709</v>
      </c>
      <c r="G28" s="186">
        <v>0.50448752856274892</v>
      </c>
      <c r="H28" s="186">
        <v>0.3455394031251709</v>
      </c>
      <c r="I28" s="186">
        <v>0</v>
      </c>
      <c r="J28" s="186">
        <v>0</v>
      </c>
      <c r="K28" s="186">
        <v>0</v>
      </c>
      <c r="L28" s="186">
        <v>7.0482274628817755E-4</v>
      </c>
      <c r="M28" s="186">
        <v>7.6469688540037729E-4</v>
      </c>
      <c r="N28" s="186">
        <v>6.3170612272205073E-4</v>
      </c>
      <c r="O28" s="186">
        <v>4.2962808884053453E-4</v>
      </c>
      <c r="P28" s="186">
        <v>2.5129190101993531E-4</v>
      </c>
      <c r="Q28" s="186">
        <v>1.6626772068124401E-4</v>
      </c>
      <c r="R28" s="186">
        <v>1.1285420891085682E-4</v>
      </c>
      <c r="S28" s="186">
        <v>2.3820163109054338E-4</v>
      </c>
      <c r="T28" s="186">
        <v>2.4248379166678659E-4</v>
      </c>
      <c r="U28" s="186">
        <v>2.2284787592855227E-4</v>
      </c>
      <c r="V28" s="186">
        <v>1.8763161137442074E-4</v>
      </c>
      <c r="W28" s="186">
        <v>1.3039222759440413E-4</v>
      </c>
      <c r="X28" s="186">
        <v>9.2468290977158421E-5</v>
      </c>
      <c r="Y28" s="186">
        <v>6.6592567361129922E-5</v>
      </c>
      <c r="Z28" s="187">
        <v>3.0483506351588398E-5</v>
      </c>
    </row>
    <row r="29" spans="1:26" x14ac:dyDescent="0.35">
      <c r="A29" s="184"/>
      <c r="B29" s="184"/>
      <c r="C29" s="184"/>
      <c r="D29" s="185" t="s">
        <v>95</v>
      </c>
      <c r="E29" s="186">
        <v>6.4022489679227801E-2</v>
      </c>
      <c r="F29" s="186">
        <v>4.3851020328238136E-2</v>
      </c>
      <c r="G29" s="186">
        <v>6.4022489679227801E-2</v>
      </c>
      <c r="H29" s="186">
        <v>4.3851020328238136E-2</v>
      </c>
      <c r="I29" s="186">
        <v>0</v>
      </c>
      <c r="J29" s="186">
        <v>0</v>
      </c>
      <c r="K29" s="186">
        <v>0</v>
      </c>
      <c r="L29" s="186">
        <v>8.944622898503861E-5</v>
      </c>
      <c r="M29" s="186">
        <v>9.7044615934829508E-5</v>
      </c>
      <c r="N29" s="186">
        <v>8.0167291424424381E-5</v>
      </c>
      <c r="O29" s="186">
        <v>5.452237830747142E-5</v>
      </c>
      <c r="P29" s="186">
        <v>3.1890447689275735E-5</v>
      </c>
      <c r="Q29" s="186">
        <v>2.1100369837942689E-5</v>
      </c>
      <c r="R29" s="186">
        <v>1.4321875202419533E-5</v>
      </c>
      <c r="S29" s="186">
        <v>3.0229214013508848E-5</v>
      </c>
      <c r="T29" s="186">
        <v>3.0772645844377635E-5</v>
      </c>
      <c r="U29" s="186">
        <v>2.8280730501544885E-5</v>
      </c>
      <c r="V29" s="186">
        <v>2.381157555458092E-5</v>
      </c>
      <c r="W29" s="186">
        <v>1.654755484084458E-5</v>
      </c>
      <c r="X29" s="186">
        <v>1.1734780087838376E-5</v>
      </c>
      <c r="Y29" s="186">
        <v>8.4509957436161254E-6</v>
      </c>
      <c r="Z29" s="187">
        <v>3.8685395778589416E-6</v>
      </c>
    </row>
    <row r="30" spans="1:26" x14ac:dyDescent="0.35">
      <c r="A30" s="184"/>
      <c r="B30" s="184"/>
      <c r="C30" s="184"/>
      <c r="D30" s="185" t="s">
        <v>96</v>
      </c>
      <c r="E30" s="186">
        <v>0.12706149366583522</v>
      </c>
      <c r="F30" s="186">
        <v>8.7028420319065269E-2</v>
      </c>
      <c r="G30" s="186">
        <v>0.12706149366583522</v>
      </c>
      <c r="H30" s="186">
        <v>8.7028420319065269E-2</v>
      </c>
      <c r="I30" s="186">
        <v>0</v>
      </c>
      <c r="J30" s="186">
        <v>0</v>
      </c>
      <c r="K30" s="186">
        <v>0</v>
      </c>
      <c r="L30" s="186">
        <v>1.7751842383134902E-4</v>
      </c>
      <c r="M30" s="186">
        <v>1.9259847460926602E-4</v>
      </c>
      <c r="N30" s="186">
        <v>1.5910308772069801E-4</v>
      </c>
      <c r="O30" s="186">
        <v>1.0820720750896935E-4</v>
      </c>
      <c r="P30" s="186">
        <v>6.3291008165623587E-5</v>
      </c>
      <c r="Q30" s="186">
        <v>4.1876604954655553E-5</v>
      </c>
      <c r="R30" s="186">
        <v>2.8423743975478908E-5</v>
      </c>
      <c r="S30" s="186">
        <v>5.9994059964632233E-5</v>
      </c>
      <c r="T30" s="186">
        <v>6.1072575662501948E-5</v>
      </c>
      <c r="U30" s="186">
        <v>5.6127024698527606E-5</v>
      </c>
      <c r="V30" s="186">
        <v>4.7257368022718235E-5</v>
      </c>
      <c r="W30" s="186">
        <v>3.2840913327949163E-5</v>
      </c>
      <c r="X30" s="186">
        <v>2.3289295578341412E-5</v>
      </c>
      <c r="Y30" s="186">
        <v>1.6772170959416442E-5</v>
      </c>
      <c r="Z30" s="187">
        <v>7.6776523301567204E-6</v>
      </c>
    </row>
    <row r="31" spans="1:26" x14ac:dyDescent="0.35">
      <c r="A31" s="184"/>
      <c r="B31" s="184"/>
      <c r="C31" s="184" t="s">
        <v>97</v>
      </c>
      <c r="D31" s="185" t="s">
        <v>94</v>
      </c>
      <c r="E31" s="186">
        <v>0.3168604387222152</v>
      </c>
      <c r="F31" s="186">
        <v>0.21702769775494152</v>
      </c>
      <c r="G31" s="186">
        <v>0.2059592851694399</v>
      </c>
      <c r="H31" s="186">
        <v>0.141068003540712</v>
      </c>
      <c r="I31" s="186">
        <v>0</v>
      </c>
      <c r="J31" s="186">
        <v>0</v>
      </c>
      <c r="K31" s="186">
        <v>0</v>
      </c>
      <c r="L31" s="186">
        <v>2.9606792189903428E-4</v>
      </c>
      <c r="M31" s="186">
        <v>3.1654779252372609E-4</v>
      </c>
      <c r="N31" s="186">
        <v>2.654786920172755E-4</v>
      </c>
      <c r="O31" s="186">
        <v>1.8269404638386581E-4</v>
      </c>
      <c r="P31" s="186">
        <v>1.0789035372805855E-4</v>
      </c>
      <c r="Q31" s="186">
        <v>7.0567077366878099E-5</v>
      </c>
      <c r="R31" s="186">
        <v>5.0750657836051393E-5</v>
      </c>
      <c r="S31" s="186">
        <v>1.000590038862091E-4</v>
      </c>
      <c r="T31" s="186">
        <v>1.0037664653847208E-4</v>
      </c>
      <c r="U31" s="186">
        <v>9.3653299362385351E-5</v>
      </c>
      <c r="V31" s="186">
        <v>7.9788028766995353E-5</v>
      </c>
      <c r="W31" s="186">
        <v>5.5982956479897435E-5</v>
      </c>
      <c r="X31" s="186">
        <v>3.924524265222696E-5</v>
      </c>
      <c r="Y31" s="186">
        <v>2.9946748403849487E-5</v>
      </c>
      <c r="Z31" s="187">
        <v>1.3558101834775377E-5</v>
      </c>
    </row>
    <row r="32" spans="1:26" x14ac:dyDescent="0.35">
      <c r="A32" s="184"/>
      <c r="B32" s="184"/>
      <c r="C32" s="184"/>
      <c r="D32" s="185" t="s">
        <v>95</v>
      </c>
      <c r="E32" s="186">
        <v>5.5377780705627364E-2</v>
      </c>
      <c r="F32" s="186">
        <v>3.7929986784676316E-2</v>
      </c>
      <c r="G32" s="186">
        <v>3.599555745865779E-2</v>
      </c>
      <c r="H32" s="186">
        <v>2.4654491410039607E-2</v>
      </c>
      <c r="I32" s="186">
        <v>0</v>
      </c>
      <c r="J32" s="186">
        <v>0</v>
      </c>
      <c r="K32" s="186">
        <v>0</v>
      </c>
      <c r="L32" s="186">
        <v>5.1743867170711041E-5</v>
      </c>
      <c r="M32" s="186">
        <v>5.5323139448775618E-5</v>
      </c>
      <c r="N32" s="186">
        <v>4.6397779564516933E-5</v>
      </c>
      <c r="O32" s="186">
        <v>3.1929485667786253E-5</v>
      </c>
      <c r="P32" s="186">
        <v>1.8856024984055861E-5</v>
      </c>
      <c r="Q32" s="186">
        <v>1.2333026335565809E-5</v>
      </c>
      <c r="R32" s="186">
        <v>8.8697055765142471E-6</v>
      </c>
      <c r="S32" s="186">
        <v>1.7487337949726624E-5</v>
      </c>
      <c r="T32" s="186">
        <v>1.7542852438094771E-5</v>
      </c>
      <c r="U32" s="186">
        <v>1.6367811315805792E-5</v>
      </c>
      <c r="V32" s="186">
        <v>1.3944574393102323E-5</v>
      </c>
      <c r="W32" s="186">
        <v>9.7841557617558526E-6</v>
      </c>
      <c r="X32" s="186">
        <v>6.8589011935297557E-6</v>
      </c>
      <c r="Y32" s="186">
        <v>5.2338009523771709E-6</v>
      </c>
      <c r="Z32" s="187">
        <v>2.3695529590836135E-6</v>
      </c>
    </row>
    <row r="33" spans="1:26" x14ac:dyDescent="0.35">
      <c r="A33" s="184"/>
      <c r="B33" s="184"/>
      <c r="C33" s="184"/>
      <c r="D33" s="185" t="s">
        <v>96</v>
      </c>
      <c r="E33" s="186">
        <v>0.10255084553303255</v>
      </c>
      <c r="F33" s="186">
        <v>7.0240305159611549E-2</v>
      </c>
      <c r="G33" s="186">
        <v>6.6658049596471161E-2</v>
      </c>
      <c r="H33" s="186">
        <v>4.5656198353747506E-2</v>
      </c>
      <c r="I33" s="186">
        <v>0</v>
      </c>
      <c r="J33" s="186">
        <v>0</v>
      </c>
      <c r="K33" s="186">
        <v>0</v>
      </c>
      <c r="L33" s="186">
        <v>9.5821415410497277E-5</v>
      </c>
      <c r="M33" s="186">
        <v>1.0244965861257937E-4</v>
      </c>
      <c r="N33" s="186">
        <v>8.5921311120959378E-5</v>
      </c>
      <c r="O33" s="186">
        <v>5.9128331091346695E-5</v>
      </c>
      <c r="P33" s="186">
        <v>3.4918360412200789E-5</v>
      </c>
      <c r="Q33" s="186">
        <v>2.2838803985601202E-5</v>
      </c>
      <c r="R33" s="186">
        <v>1.642528456197521E-5</v>
      </c>
      <c r="S33" s="186">
        <v>3.2383769627736661E-5</v>
      </c>
      <c r="T33" s="186">
        <v>3.2486573634125979E-5</v>
      </c>
      <c r="U33" s="186">
        <v>3.0310584291624686E-5</v>
      </c>
      <c r="V33" s="186">
        <v>2.5823134773358729E-5</v>
      </c>
      <c r="W33" s="186">
        <v>1.81187009195729E-5</v>
      </c>
      <c r="X33" s="186">
        <v>1.2701594535956683E-5</v>
      </c>
      <c r="Y33" s="186">
        <v>9.6921672587599662E-6</v>
      </c>
      <c r="Z33" s="187">
        <v>4.3880353526812835E-6</v>
      </c>
    </row>
    <row r="34" spans="1:26" x14ac:dyDescent="0.35">
      <c r="A34" s="184"/>
      <c r="B34" s="184" t="s">
        <v>59</v>
      </c>
      <c r="C34" s="184" t="s">
        <v>93</v>
      </c>
      <c r="D34" s="185" t="s">
        <v>94</v>
      </c>
      <c r="E34" s="186">
        <v>7.9951104477956725E-2</v>
      </c>
      <c r="F34" s="186">
        <v>2.6066250501032433E-2</v>
      </c>
      <c r="G34" s="186">
        <v>7.9951104477956725E-2</v>
      </c>
      <c r="H34" s="186">
        <v>2.6066250501032433E-2</v>
      </c>
      <c r="I34" s="186">
        <v>0</v>
      </c>
      <c r="J34" s="186">
        <v>0</v>
      </c>
      <c r="K34" s="186">
        <v>0</v>
      </c>
      <c r="L34" s="186">
        <v>1.1170019839235214E-4</v>
      </c>
      <c r="M34" s="186">
        <v>1.2118904257711335E-4</v>
      </c>
      <c r="N34" s="186">
        <v>1.0011268734631103E-4</v>
      </c>
      <c r="O34" s="186">
        <v>6.808739220058249E-5</v>
      </c>
      <c r="P34" s="186">
        <v>3.9824701098453914E-5</v>
      </c>
      <c r="Q34" s="186">
        <v>2.6350082320904047E-5</v>
      </c>
      <c r="R34" s="186">
        <v>1.7885117344950968E-5</v>
      </c>
      <c r="S34" s="186">
        <v>1.7969074813477679E-5</v>
      </c>
      <c r="T34" s="186">
        <v>1.8292105614759604E-5</v>
      </c>
      <c r="U34" s="186">
        <v>1.6810842714433964E-5</v>
      </c>
      <c r="V34" s="186">
        <v>1.4154254304324064E-5</v>
      </c>
      <c r="W34" s="186">
        <v>9.8363209437858234E-6</v>
      </c>
      <c r="X34" s="186">
        <v>6.9754754861917782E-6</v>
      </c>
      <c r="Y34" s="186">
        <v>5.0235039090846973E-6</v>
      </c>
      <c r="Z34" s="187">
        <v>2.2995661436113487E-6</v>
      </c>
    </row>
    <row r="35" spans="1:26" x14ac:dyDescent="0.35">
      <c r="A35" s="184"/>
      <c r="B35" s="184"/>
      <c r="C35" s="184"/>
      <c r="D35" s="185" t="s">
        <v>95</v>
      </c>
      <c r="E35" s="186">
        <v>8.6382941122491574E-3</v>
      </c>
      <c r="F35" s="186">
        <v>2.8163205461853484E-3</v>
      </c>
      <c r="G35" s="186">
        <v>8.6382941122491574E-3</v>
      </c>
      <c r="H35" s="186">
        <v>2.8163205461853484E-3</v>
      </c>
      <c r="I35" s="186">
        <v>0</v>
      </c>
      <c r="J35" s="186">
        <v>0</v>
      </c>
      <c r="K35" s="186">
        <v>0</v>
      </c>
      <c r="L35" s="186">
        <v>1.2068615842270824E-5</v>
      </c>
      <c r="M35" s="186">
        <v>1.3093835285935564E-5</v>
      </c>
      <c r="N35" s="186">
        <v>1.0816646540555466E-5</v>
      </c>
      <c r="O35" s="186">
        <v>7.3564827278508966E-6</v>
      </c>
      <c r="P35" s="186">
        <v>4.3028483879882604E-6</v>
      </c>
      <c r="Q35" s="186">
        <v>2.846987073614511E-6</v>
      </c>
      <c r="R35" s="186">
        <v>1.932392364890613E-6</v>
      </c>
      <c r="S35" s="186">
        <v>1.9414635254554319E-6</v>
      </c>
      <c r="T35" s="186">
        <v>1.9763652955686656E-6</v>
      </c>
      <c r="U35" s="186">
        <v>1.8163226710905508E-6</v>
      </c>
      <c r="V35" s="186">
        <v>1.5292923395952697E-6</v>
      </c>
      <c r="W35" s="186">
        <v>1.0627624702586223E-6</v>
      </c>
      <c r="X35" s="186">
        <v>7.5366324475382571E-7</v>
      </c>
      <c r="Y35" s="186">
        <v>5.4276303653405308E-7</v>
      </c>
      <c r="Z35" s="187">
        <v>2.4845596328894084E-7</v>
      </c>
    </row>
    <row r="36" spans="1:26" x14ac:dyDescent="0.35">
      <c r="A36" s="184"/>
      <c r="B36" s="184"/>
      <c r="C36" s="184"/>
      <c r="D36" s="185" t="s">
        <v>96</v>
      </c>
      <c r="E36" s="186">
        <v>1.8951967414543976E-2</v>
      </c>
      <c r="F36" s="186">
        <v>6.1788606091252897E-3</v>
      </c>
      <c r="G36" s="186">
        <v>1.8951967414543976E-2</v>
      </c>
      <c r="H36" s="186">
        <v>6.1788606091252897E-3</v>
      </c>
      <c r="I36" s="186">
        <v>0</v>
      </c>
      <c r="J36" s="186">
        <v>0</v>
      </c>
      <c r="K36" s="186">
        <v>0</v>
      </c>
      <c r="L36" s="186">
        <v>2.6477914644864165E-5</v>
      </c>
      <c r="M36" s="186">
        <v>2.8727192712571918E-5</v>
      </c>
      <c r="N36" s="186">
        <v>2.3731159197342019E-5</v>
      </c>
      <c r="O36" s="186">
        <v>1.6139739991740677E-5</v>
      </c>
      <c r="P36" s="186">
        <v>9.4402252781879425E-6</v>
      </c>
      <c r="Q36" s="186">
        <v>6.246141373244072E-6</v>
      </c>
      <c r="R36" s="186">
        <v>4.2395682128476406E-6</v>
      </c>
      <c r="S36" s="186">
        <v>4.2594698667161573E-6</v>
      </c>
      <c r="T36" s="186">
        <v>4.3360425327195013E-6</v>
      </c>
      <c r="U36" s="186">
        <v>3.9849173493634118E-6</v>
      </c>
      <c r="V36" s="186">
        <v>3.3551877501164208E-6</v>
      </c>
      <c r="W36" s="186">
        <v>2.3316455128774679E-6</v>
      </c>
      <c r="X36" s="186">
        <v>1.6534979094842325E-6</v>
      </c>
      <c r="Y36" s="186">
        <v>1.1907938359757928E-6</v>
      </c>
      <c r="Z36" s="187">
        <v>5.4509944429006143E-7</v>
      </c>
    </row>
    <row r="37" spans="1:26" x14ac:dyDescent="0.35">
      <c r="A37" s="184"/>
      <c r="B37" s="184"/>
      <c r="C37" s="184" t="s">
        <v>97</v>
      </c>
      <c r="D37" s="185" t="s">
        <v>94</v>
      </c>
      <c r="E37" s="186">
        <v>3.661380057857145E-2</v>
      </c>
      <c r="F37" s="186">
        <v>1.1937102106438346E-2</v>
      </c>
      <c r="G37" s="186">
        <v>2.3798970376071444E-2</v>
      </c>
      <c r="H37" s="186">
        <v>7.7591163691849247E-3</v>
      </c>
      <c r="I37" s="186">
        <v>0</v>
      </c>
      <c r="J37" s="186">
        <v>0</v>
      </c>
      <c r="K37" s="186">
        <v>0</v>
      </c>
      <c r="L37" s="186">
        <v>3.4211187404264926E-5</v>
      </c>
      <c r="M37" s="186">
        <v>3.6577673741124366E-5</v>
      </c>
      <c r="N37" s="186">
        <v>3.0676546199893354E-5</v>
      </c>
      <c r="O37" s="186">
        <v>2.1110629677109542E-5</v>
      </c>
      <c r="P37" s="186">
        <v>1.2466926801214811E-5</v>
      </c>
      <c r="Q37" s="186">
        <v>8.1541542659688043E-6</v>
      </c>
      <c r="R37" s="186">
        <v>5.8643309109015103E-6</v>
      </c>
      <c r="S37" s="186">
        <v>5.5035120328598421E-6</v>
      </c>
      <c r="T37" s="186">
        <v>5.5209832257658463E-6</v>
      </c>
      <c r="U37" s="186">
        <v>5.1511812024839863E-6</v>
      </c>
      <c r="V37" s="186">
        <v>4.3885543463605091E-6</v>
      </c>
      <c r="W37" s="186">
        <v>3.0792118915412207E-6</v>
      </c>
      <c r="X37" s="186">
        <v>2.1585929979341336E-6</v>
      </c>
      <c r="Y37" s="186">
        <v>1.6471510187433274E-6</v>
      </c>
      <c r="Z37" s="187">
        <v>7.4573175518799738E-7</v>
      </c>
    </row>
    <row r="38" spans="1:26" x14ac:dyDescent="0.35">
      <c r="A38" s="184"/>
      <c r="B38" s="184"/>
      <c r="C38" s="184"/>
      <c r="D38" s="185" t="s">
        <v>95</v>
      </c>
      <c r="E38" s="186">
        <v>6.3217897891286179E-3</v>
      </c>
      <c r="F38" s="186">
        <v>2.0610766709761798E-3</v>
      </c>
      <c r="G38" s="186">
        <v>4.1091633629336015E-3</v>
      </c>
      <c r="H38" s="186">
        <v>1.3396998361345168E-3</v>
      </c>
      <c r="I38" s="186">
        <v>0</v>
      </c>
      <c r="J38" s="186">
        <v>0</v>
      </c>
      <c r="K38" s="186">
        <v>0</v>
      </c>
      <c r="L38" s="186">
        <v>5.9069512530426833E-6</v>
      </c>
      <c r="M38" s="186">
        <v>6.3155520790718221E-6</v>
      </c>
      <c r="N38" s="186">
        <v>5.2966551810444324E-6</v>
      </c>
      <c r="O38" s="186">
        <v>3.644990714592288E-6</v>
      </c>
      <c r="P38" s="186">
        <v>2.1525569405067409E-6</v>
      </c>
      <c r="Q38" s="186">
        <v>1.4079076294458914E-6</v>
      </c>
      <c r="R38" s="186">
        <v>1.0125435405988917E-6</v>
      </c>
      <c r="S38" s="186">
        <v>9.5024405071027328E-7</v>
      </c>
      <c r="T38" s="186">
        <v>9.5326065120439745E-7</v>
      </c>
      <c r="U38" s="186">
        <v>8.8941011895043108E-7</v>
      </c>
      <c r="V38" s="186">
        <v>7.5773390408683953E-7</v>
      </c>
      <c r="W38" s="186">
        <v>5.3166101270299325E-7</v>
      </c>
      <c r="X38" s="186">
        <v>3.7270567265860685E-7</v>
      </c>
      <c r="Y38" s="186">
        <v>2.8439938839724409E-7</v>
      </c>
      <c r="Z38" s="187">
        <v>1.2875908321125156E-7</v>
      </c>
    </row>
    <row r="39" spans="1:26" x14ac:dyDescent="0.35">
      <c r="A39" s="184"/>
      <c r="B39" s="184"/>
      <c r="C39" s="184"/>
      <c r="D39" s="185" t="s">
        <v>96</v>
      </c>
      <c r="E39" s="186">
        <v>1.1742325456176605E-2</v>
      </c>
      <c r="F39" s="186">
        <v>3.828319806260323E-3</v>
      </c>
      <c r="G39" s="186">
        <v>7.6325115465147933E-3</v>
      </c>
      <c r="H39" s="186">
        <v>2.48840787406921E-3</v>
      </c>
      <c r="I39" s="186">
        <v>0</v>
      </c>
      <c r="J39" s="186">
        <v>0</v>
      </c>
      <c r="K39" s="186">
        <v>0</v>
      </c>
      <c r="L39" s="186">
        <v>1.0971789063008059E-5</v>
      </c>
      <c r="M39" s="186">
        <v>1.1730739303515515E-5</v>
      </c>
      <c r="N39" s="186">
        <v>9.8382026355768104E-6</v>
      </c>
      <c r="O39" s="186">
        <v>6.7703401541581368E-6</v>
      </c>
      <c r="P39" s="186">
        <v>3.9982386320165701E-6</v>
      </c>
      <c r="Q39" s="186">
        <v>2.6150995443754713E-6</v>
      </c>
      <c r="R39" s="186">
        <v>1.8807357075851764E-6</v>
      </c>
      <c r="S39" s="186">
        <v>1.7650183379118076E-6</v>
      </c>
      <c r="T39" s="186">
        <v>1.7706214828999848E-6</v>
      </c>
      <c r="U39" s="186">
        <v>1.6520231499460007E-6</v>
      </c>
      <c r="V39" s="186">
        <v>1.4074428931926584E-6</v>
      </c>
      <c r="W39" s="186">
        <v>9.8752676880442632E-7</v>
      </c>
      <c r="X39" s="186">
        <v>6.9227725908359052E-7</v>
      </c>
      <c r="Y39" s="186">
        <v>5.2825391059994939E-7</v>
      </c>
      <c r="Z39" s="187">
        <v>2.3916186885958511E-7</v>
      </c>
    </row>
    <row r="40" spans="1:26" x14ac:dyDescent="0.35">
      <c r="D40" s="9" t="s">
        <v>98</v>
      </c>
      <c r="E40" s="186">
        <f t="shared" ref="E40:Z40" si="0">MAX(E4:E39)</f>
        <v>108.27089990220465</v>
      </c>
      <c r="F40" s="186">
        <f t="shared" si="0"/>
        <v>74.158150617948465</v>
      </c>
      <c r="G40" s="186">
        <f t="shared" si="0"/>
        <v>108.27089990220465</v>
      </c>
      <c r="H40" s="186">
        <f t="shared" si="0"/>
        <v>74.158150617948465</v>
      </c>
      <c r="I40" s="186">
        <f t="shared" si="0"/>
        <v>0</v>
      </c>
      <c r="J40" s="186">
        <f t="shared" si="0"/>
        <v>0</v>
      </c>
      <c r="K40" s="186">
        <f t="shared" si="0"/>
        <v>0</v>
      </c>
      <c r="L40" s="186">
        <f t="shared" si="0"/>
        <v>0.15126596534422057</v>
      </c>
      <c r="M40" s="186">
        <f t="shared" si="0"/>
        <v>0.16411589037807858</v>
      </c>
      <c r="N40" s="186">
        <f t="shared" si="0"/>
        <v>0.1355739963992823</v>
      </c>
      <c r="O40" s="186">
        <f t="shared" si="0"/>
        <v>9.2204895400587183E-2</v>
      </c>
      <c r="P40" s="186">
        <f t="shared" si="0"/>
        <v>5.3931165234305717E-2</v>
      </c>
      <c r="Q40" s="186">
        <f t="shared" si="0"/>
        <v>3.5683648700163224E-2</v>
      </c>
      <c r="R40" s="186">
        <f t="shared" si="0"/>
        <v>2.4220275159904322E-2</v>
      </c>
      <c r="S40" s="186">
        <f t="shared" si="0"/>
        <v>5.1121788936628304E-2</v>
      </c>
      <c r="T40" s="186">
        <f t="shared" si="0"/>
        <v>5.2040807451191905E-2</v>
      </c>
      <c r="U40" s="186">
        <f t="shared" si="0"/>
        <v>4.7826633369546477E-2</v>
      </c>
      <c r="V40" s="186">
        <f t="shared" si="0"/>
        <v>4.0268673185015022E-2</v>
      </c>
      <c r="W40" s="186">
        <f t="shared" si="0"/>
        <v>2.7984207780357907E-2</v>
      </c>
      <c r="X40" s="186">
        <f t="shared" si="0"/>
        <v>1.9845138897760857E-2</v>
      </c>
      <c r="Y40" s="186">
        <f t="shared" si="0"/>
        <v>1.4291804627021462E-2</v>
      </c>
      <c r="Z40" s="187">
        <f t="shared" si="0"/>
        <v>6.5422363844432046E-3</v>
      </c>
    </row>
  </sheetData>
  <sheetProtection sheet="1" objects="1" scenarios="1" formatCells="0" formatColumns="0" formatRows="0" sort="0" autoFilter="0"/>
  <autoFilter ref="A1:Z40" xr:uid="{23E1ECB1-62B6-4221-BA67-90299DEC7D4A}">
    <filterColumn colId="11" showButton="0"/>
    <filterColumn colId="12"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2" showButton="0"/>
    <filterColumn colId="23" showButton="0"/>
    <filterColumn colId="24" showButton="0"/>
  </autoFilter>
  <mergeCells count="29">
    <mergeCell ref="B28:B33"/>
    <mergeCell ref="C28:C30"/>
    <mergeCell ref="C31:C33"/>
    <mergeCell ref="A4:A39"/>
    <mergeCell ref="B4:B9"/>
    <mergeCell ref="C4:C6"/>
    <mergeCell ref="C7:C9"/>
    <mergeCell ref="B10:B15"/>
    <mergeCell ref="C10:C12"/>
    <mergeCell ref="C13:C15"/>
    <mergeCell ref="B16:B21"/>
    <mergeCell ref="C16:C18"/>
    <mergeCell ref="C19:C21"/>
    <mergeCell ref="B34:B39"/>
    <mergeCell ref="C34:C36"/>
    <mergeCell ref="C37:C39"/>
    <mergeCell ref="B22:B27"/>
    <mergeCell ref="C22:C24"/>
    <mergeCell ref="C25:C27"/>
    <mergeCell ref="L1:R1"/>
    <mergeCell ref="S1:Z1"/>
    <mergeCell ref="G2:H2"/>
    <mergeCell ref="I2:K2"/>
    <mergeCell ref="Z2:Z3"/>
    <mergeCell ref="A2:A3"/>
    <mergeCell ref="B2:B3"/>
    <mergeCell ref="C2:C3"/>
    <mergeCell ref="D2:D3"/>
    <mergeCell ref="E2:F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83FE5-365C-4620-9C0C-267577EB7D82}">
  <sheetPr codeName="Sheet6"/>
  <dimension ref="A1:Y14"/>
  <sheetViews>
    <sheetView workbookViewId="0"/>
  </sheetViews>
  <sheetFormatPr defaultRowHeight="14.5" x14ac:dyDescent="0.35"/>
  <cols>
    <col min="1" max="1" width="41.54296875" style="2" bestFit="1" customWidth="1"/>
    <col min="2" max="16384" width="8.7265625" style="2"/>
  </cols>
  <sheetData>
    <row r="1" spans="1:25" x14ac:dyDescent="0.35">
      <c r="A1" s="189"/>
      <c r="B1" s="190" t="s">
        <v>99</v>
      </c>
      <c r="C1" s="190"/>
      <c r="D1" s="190"/>
      <c r="E1" s="190"/>
      <c r="F1" s="190"/>
      <c r="G1" s="190"/>
      <c r="H1" s="191"/>
      <c r="I1" s="191"/>
      <c r="J1" s="191"/>
      <c r="K1" s="191"/>
      <c r="L1" s="191"/>
      <c r="M1" s="192"/>
      <c r="N1" s="193" t="s">
        <v>100</v>
      </c>
      <c r="O1" s="193"/>
      <c r="P1" s="193"/>
      <c r="Q1" s="193"/>
      <c r="R1" s="193"/>
      <c r="S1" s="193"/>
      <c r="T1" s="193"/>
      <c r="U1" s="193"/>
      <c r="V1" s="193"/>
      <c r="W1" s="193"/>
      <c r="X1" s="193"/>
      <c r="Y1" s="193"/>
    </row>
    <row r="2" spans="1:25" x14ac:dyDescent="0.35">
      <c r="A2" s="194"/>
      <c r="B2" s="190" t="s">
        <v>25</v>
      </c>
      <c r="C2" s="190"/>
      <c r="D2" s="190"/>
      <c r="E2" s="190"/>
      <c r="F2" s="190"/>
      <c r="G2" s="190"/>
      <c r="H2" s="190"/>
      <c r="I2" s="190"/>
      <c r="J2" s="190"/>
      <c r="K2" s="190"/>
      <c r="L2" s="190"/>
      <c r="M2" s="195"/>
      <c r="N2" s="193" t="s">
        <v>83</v>
      </c>
      <c r="O2" s="193"/>
      <c r="P2" s="193"/>
      <c r="Q2" s="193"/>
      <c r="R2" s="193"/>
      <c r="S2" s="193"/>
      <c r="T2" s="193"/>
      <c r="U2" s="193"/>
      <c r="V2" s="193"/>
      <c r="W2" s="193"/>
      <c r="X2" s="193"/>
      <c r="Y2" s="193"/>
    </row>
    <row r="3" spans="1:25" ht="53.5" customHeight="1" x14ac:dyDescent="0.35">
      <c r="A3" s="194"/>
      <c r="B3" s="190" t="s">
        <v>81</v>
      </c>
      <c r="C3" s="190"/>
      <c r="D3" s="190"/>
      <c r="E3" s="190"/>
      <c r="F3" s="190"/>
      <c r="G3" s="190"/>
      <c r="H3" s="196" t="s">
        <v>82</v>
      </c>
      <c r="I3" s="196"/>
      <c r="J3" s="196"/>
      <c r="K3" s="196"/>
      <c r="L3" s="196"/>
      <c r="M3" s="196"/>
      <c r="N3" s="197" t="s">
        <v>101</v>
      </c>
      <c r="O3" s="198"/>
      <c r="P3" s="198"/>
      <c r="Q3" s="198"/>
      <c r="R3" s="198"/>
      <c r="S3" s="198"/>
      <c r="T3" s="197" t="s">
        <v>102</v>
      </c>
      <c r="U3" s="198"/>
      <c r="V3" s="198"/>
      <c r="W3" s="198"/>
      <c r="X3" s="198"/>
      <c r="Y3" s="198"/>
    </row>
    <row r="4" spans="1:25" x14ac:dyDescent="0.35">
      <c r="A4" s="194"/>
      <c r="B4" s="190" t="s">
        <v>93</v>
      </c>
      <c r="C4" s="190"/>
      <c r="D4" s="195"/>
      <c r="E4" s="199" t="s">
        <v>97</v>
      </c>
      <c r="F4" s="190"/>
      <c r="G4" s="195"/>
      <c r="H4" s="200" t="s">
        <v>93</v>
      </c>
      <c r="I4" s="201"/>
      <c r="J4" s="202"/>
      <c r="K4" s="200" t="s">
        <v>97</v>
      </c>
      <c r="L4" s="201"/>
      <c r="M4" s="202"/>
      <c r="N4" s="203" t="s">
        <v>103</v>
      </c>
      <c r="O4" s="203"/>
      <c r="P4" s="203"/>
      <c r="Q4" s="203" t="s">
        <v>97</v>
      </c>
      <c r="R4" s="203"/>
      <c r="S4" s="203"/>
      <c r="T4" s="203" t="s">
        <v>103</v>
      </c>
      <c r="U4" s="203"/>
      <c r="V4" s="203"/>
      <c r="W4" s="203" t="s">
        <v>97</v>
      </c>
      <c r="X4" s="203"/>
      <c r="Y4" s="203"/>
    </row>
    <row r="5" spans="1:25" x14ac:dyDescent="0.35">
      <c r="A5" s="204" t="s">
        <v>67</v>
      </c>
      <c r="B5" s="205" t="s">
        <v>130</v>
      </c>
      <c r="C5" s="206" t="s">
        <v>104</v>
      </c>
      <c r="D5" s="206" t="s">
        <v>105</v>
      </c>
      <c r="E5" s="205" t="s">
        <v>130</v>
      </c>
      <c r="F5" s="206" t="s">
        <v>104</v>
      </c>
      <c r="G5" s="206" t="s">
        <v>105</v>
      </c>
      <c r="H5" s="205" t="s">
        <v>130</v>
      </c>
      <c r="I5" s="206" t="s">
        <v>104</v>
      </c>
      <c r="J5" s="206" t="s">
        <v>105</v>
      </c>
      <c r="K5" s="205" t="s">
        <v>130</v>
      </c>
      <c r="L5" s="206" t="s">
        <v>104</v>
      </c>
      <c r="M5" s="206" t="s">
        <v>105</v>
      </c>
      <c r="N5" s="207" t="s">
        <v>130</v>
      </c>
      <c r="O5" s="207" t="s">
        <v>104</v>
      </c>
      <c r="P5" s="207" t="s">
        <v>105</v>
      </c>
      <c r="Q5" s="207" t="s">
        <v>130</v>
      </c>
      <c r="R5" s="207" t="s">
        <v>104</v>
      </c>
      <c r="S5" s="207" t="s">
        <v>105</v>
      </c>
      <c r="T5" s="207" t="s">
        <v>130</v>
      </c>
      <c r="U5" s="207" t="s">
        <v>104</v>
      </c>
      <c r="V5" s="207" t="s">
        <v>105</v>
      </c>
      <c r="W5" s="207" t="s">
        <v>130</v>
      </c>
      <c r="X5" s="207" t="s">
        <v>104</v>
      </c>
      <c r="Y5" s="207" t="s">
        <v>105</v>
      </c>
    </row>
    <row r="6" spans="1:25" x14ac:dyDescent="0.35">
      <c r="A6" s="208" t="s">
        <v>53</v>
      </c>
      <c r="B6" s="186">
        <v>2.6311120992812231</v>
      </c>
      <c r="C6" s="186">
        <v>0.35874722168203294</v>
      </c>
      <c r="D6" s="186">
        <v>0.68473017626528609</v>
      </c>
      <c r="E6" s="186">
        <v>1.8273157723492257</v>
      </c>
      <c r="F6" s="186">
        <v>0.32230943987187483</v>
      </c>
      <c r="G6" s="186">
        <v>0.5958744246933686</v>
      </c>
      <c r="H6" s="186">
        <v>2.1337237846225783</v>
      </c>
      <c r="I6" s="186">
        <v>0.29092925374762113</v>
      </c>
      <c r="J6" s="186">
        <v>0.55528803335486299</v>
      </c>
      <c r="K6" s="186">
        <v>1.4818779962064972</v>
      </c>
      <c r="L6" s="186">
        <v>0.26137971014267108</v>
      </c>
      <c r="M6" s="186">
        <v>0.48322967043626808</v>
      </c>
      <c r="N6" s="187">
        <f>'Hazard Values'!$C$2/B6</f>
        <v>3013934.6788631114</v>
      </c>
      <c r="O6" s="187">
        <f>'Hazard Values'!$C$2/C6</f>
        <v>22104700.805261057</v>
      </c>
      <c r="P6" s="187">
        <f>'Hazard Values'!$C$2/D6</f>
        <v>11581204.209886709</v>
      </c>
      <c r="Q6" s="187">
        <f>'Hazard Values'!$C$2/E6</f>
        <v>4339698.7647105288</v>
      </c>
      <c r="R6" s="187">
        <f>'Hazard Values'!$C$2/F6</f>
        <v>24603685.213664085</v>
      </c>
      <c r="S6" s="187">
        <f>'Hazard Values'!$C$2/G6</f>
        <v>13308173.117315287</v>
      </c>
      <c r="T6" s="187">
        <f>'Hazard Values'!$C$3/H6</f>
        <v>54833.714112014473</v>
      </c>
      <c r="U6" s="187">
        <f>'Hazard Values'!$C$3/I6</f>
        <v>402159.62641383801</v>
      </c>
      <c r="V6" s="187">
        <f>'Hazard Values'!$C$3/J6</f>
        <v>210701.46117344807</v>
      </c>
      <c r="W6" s="187">
        <f>'Hazard Values'!$C$3/K6</f>
        <v>78953.868199346864</v>
      </c>
      <c r="X6" s="187">
        <f>'Hazard Values'!$C$3/L6</f>
        <v>447624.6451422603</v>
      </c>
      <c r="Y6" s="187">
        <f>'Hazard Values'!$C$3/M6</f>
        <v>242120.89438624575</v>
      </c>
    </row>
    <row r="7" spans="1:25" x14ac:dyDescent="0.35">
      <c r="A7" s="208" t="s">
        <v>55</v>
      </c>
      <c r="B7" s="186">
        <v>108.27089990220465</v>
      </c>
      <c r="C7" s="186">
        <v>13.740225831345638</v>
      </c>
      <c r="D7" s="186">
        <v>27.2693802784604</v>
      </c>
      <c r="E7" s="186">
        <v>68.00319710895387</v>
      </c>
      <c r="F7" s="186">
        <v>11.884936320758726</v>
      </c>
      <c r="G7" s="186">
        <v>22.009012518556986</v>
      </c>
      <c r="H7" s="186">
        <v>74.158150617948465</v>
      </c>
      <c r="I7" s="186">
        <v>9.4111135831134334</v>
      </c>
      <c r="J7" s="186">
        <v>18.677657724972889</v>
      </c>
      <c r="K7" s="186">
        <v>46.577532266406671</v>
      </c>
      <c r="L7" s="186">
        <v>8.1403673429854368</v>
      </c>
      <c r="M7" s="186">
        <v>15.074666108600724</v>
      </c>
      <c r="N7" s="187">
        <f>'Hazard Values'!$C$2/B7</f>
        <v>73242.210115208683</v>
      </c>
      <c r="O7" s="187">
        <f>'Hazard Values'!$C$2/C7</f>
        <v>577137.53014955949</v>
      </c>
      <c r="P7" s="187">
        <f>'Hazard Values'!$C$2/D7</f>
        <v>290802.35483986291</v>
      </c>
      <c r="Q7" s="187">
        <f>'Hazard Values'!$C$2/E7</f>
        <v>116612.16438536931</v>
      </c>
      <c r="R7" s="187">
        <f>'Hazard Values'!$C$2/F7</f>
        <v>667231.17280394095</v>
      </c>
      <c r="S7" s="187">
        <f>'Hazard Values'!$C$2/G7</f>
        <v>360306.94213626301</v>
      </c>
      <c r="T7" s="187">
        <f>'Hazard Values'!$C$3/H7</f>
        <v>1577.7092473997395</v>
      </c>
      <c r="U7" s="187">
        <f>'Hazard Values'!$C$3/I7</f>
        <v>12432.110075680699</v>
      </c>
      <c r="V7" s="187">
        <f>'Hazard Values'!$C$3/J7</f>
        <v>6264.1687583537632</v>
      </c>
      <c r="W7" s="187">
        <f>'Hazard Values'!$C$3/K7</f>
        <v>2511.9407213504192</v>
      </c>
      <c r="X7" s="187">
        <f>'Hazard Values'!$C$3/L7</f>
        <v>14372.815755153732</v>
      </c>
      <c r="Y7" s="187">
        <f>'Hazard Values'!$C$3/M7</f>
        <v>7761.3659338860343</v>
      </c>
    </row>
    <row r="8" spans="1:25" x14ac:dyDescent="0.35">
      <c r="A8" s="208" t="s">
        <v>56</v>
      </c>
      <c r="B8" s="186">
        <v>9.2027818945468048E-2</v>
      </c>
      <c r="C8" s="186">
        <v>1.186389906635873E-2</v>
      </c>
      <c r="D8" s="186">
        <v>2.3349743555093692E-2</v>
      </c>
      <c r="E8" s="186">
        <v>5.9151541199175504E-2</v>
      </c>
      <c r="F8" s="186">
        <v>1.0360752454856265E-2</v>
      </c>
      <c r="G8" s="186">
        <v>1.9178714809930959E-2</v>
      </c>
      <c r="H8" s="186">
        <v>6.5554062810470465E-2</v>
      </c>
      <c r="I8" s="186">
        <v>8.4509965952144425E-3</v>
      </c>
      <c r="J8" s="186">
        <v>1.6632694039244833E-2</v>
      </c>
      <c r="K8" s="186">
        <v>4.2135344415851018E-2</v>
      </c>
      <c r="L8" s="186">
        <v>7.3802620226373385E-3</v>
      </c>
      <c r="M8" s="186">
        <v>1.36615502755673E-2</v>
      </c>
      <c r="N8" s="187">
        <f>'Hazard Values'!$C$2/B8</f>
        <v>86169596.225017533</v>
      </c>
      <c r="O8" s="187">
        <f>'Hazard Values'!$C$2/C8</f>
        <v>668414317.72513187</v>
      </c>
      <c r="P8" s="187">
        <f>'Hazard Values'!$C$2/D8</f>
        <v>339618290.93707919</v>
      </c>
      <c r="Q8" s="187">
        <f>'Hazard Values'!$C$2/E8</f>
        <v>134062440.96494538</v>
      </c>
      <c r="R8" s="187">
        <f>'Hazard Values'!$C$2/F8</f>
        <v>765388424.68754005</v>
      </c>
      <c r="S8" s="187">
        <f>'Hazard Values'!$C$2/G8</f>
        <v>413479217.90326405</v>
      </c>
      <c r="T8" s="187">
        <f>'Hazard Values'!$C$3/H8</f>
        <v>1784786.4035257392</v>
      </c>
      <c r="U8" s="187">
        <f>'Hazard Values'!$C$3/I8</f>
        <v>13844521.019716628</v>
      </c>
      <c r="V8" s="187">
        <f>'Hazard Values'!$C$3/J8</f>
        <v>7034338.4976563966</v>
      </c>
      <c r="W8" s="187">
        <f>'Hazard Values'!$C$3/K8</f>
        <v>2776766.19527015</v>
      </c>
      <c r="X8" s="187">
        <f>'Hazard Values'!$C$3/L8</f>
        <v>15853095.681579882</v>
      </c>
      <c r="Y8" s="187">
        <f>'Hazard Values'!$C$3/M8</f>
        <v>8564181.7831791826</v>
      </c>
    </row>
    <row r="9" spans="1:25" x14ac:dyDescent="0.35">
      <c r="A9" s="208" t="s">
        <v>57</v>
      </c>
      <c r="B9" s="186">
        <v>1.0220758750425716E-2</v>
      </c>
      <c r="C9" s="186">
        <v>1.3127263515346453E-3</v>
      </c>
      <c r="D9" s="186">
        <v>2.5895524898533568E-3</v>
      </c>
      <c r="E9" s="186">
        <v>6.5390558716782099E-3</v>
      </c>
      <c r="F9" s="186">
        <v>1.1448574300915724E-3</v>
      </c>
      <c r="G9" s="186">
        <v>2.1194088650027089E-3</v>
      </c>
      <c r="H9" s="186">
        <v>7.2245363222187328E-3</v>
      </c>
      <c r="I9" s="186">
        <v>9.2789972245462535E-4</v>
      </c>
      <c r="J9" s="186">
        <v>1.8304234037867595E-3</v>
      </c>
      <c r="K9" s="186">
        <v>4.6221271640903526E-3</v>
      </c>
      <c r="L9" s="186">
        <v>8.0924169031130284E-4</v>
      </c>
      <c r="M9" s="186">
        <v>1.4981027045772556E-3</v>
      </c>
      <c r="N9" s="187">
        <f>'Hazard Values'!$C$2/B9</f>
        <v>775871947.83065379</v>
      </c>
      <c r="O9" s="187">
        <f>'Hazard Values'!$C$2/C9</f>
        <v>6040862964.8741474</v>
      </c>
      <c r="P9" s="187">
        <f>'Hazard Values'!$C$2/D9</f>
        <v>3062305178.6253099</v>
      </c>
      <c r="Q9" s="187">
        <f>'Hazard Values'!$C$2/E9</f>
        <v>1212713296.1726496</v>
      </c>
      <c r="R9" s="187">
        <f>'Hazard Values'!$C$2/F9</f>
        <v>6926626662.470726</v>
      </c>
      <c r="S9" s="187">
        <f>'Hazard Values'!$C$2/G9</f>
        <v>3741609337.8423538</v>
      </c>
      <c r="T9" s="187">
        <f>'Hazard Values'!$C$3/H9</f>
        <v>16194810.958340928</v>
      </c>
      <c r="U9" s="187">
        <f>'Hazard Values'!$C$3/I9</f>
        <v>126091211.3331528</v>
      </c>
      <c r="V9" s="187">
        <f>'Hazard Values'!$C$3/J9</f>
        <v>63919637.25876303</v>
      </c>
      <c r="W9" s="187">
        <f>'Hazard Values'!$C$3/K9</f>
        <v>25313020.573943019</v>
      </c>
      <c r="X9" s="187">
        <f>'Hazard Values'!$C$3/L9</f>
        <v>144579797.8537066</v>
      </c>
      <c r="Y9" s="187">
        <f>'Hazard Values'!$C$3/M9</f>
        <v>78098784.310663015</v>
      </c>
    </row>
    <row r="10" spans="1:25" x14ac:dyDescent="0.35">
      <c r="A10" s="208" t="s">
        <v>58</v>
      </c>
      <c r="B10" s="186">
        <v>0.50448752856274892</v>
      </c>
      <c r="C10" s="186">
        <v>6.4022489679227801E-2</v>
      </c>
      <c r="D10" s="186">
        <v>0.12706149366583522</v>
      </c>
      <c r="E10" s="186">
        <v>0.3168604387222152</v>
      </c>
      <c r="F10" s="186">
        <v>5.5377780705627364E-2</v>
      </c>
      <c r="G10" s="186">
        <v>0.10255084553303255</v>
      </c>
      <c r="H10" s="186">
        <v>0.3455394031251709</v>
      </c>
      <c r="I10" s="186">
        <v>4.3851020328238136E-2</v>
      </c>
      <c r="J10" s="186">
        <v>8.7028420319065269E-2</v>
      </c>
      <c r="K10" s="186">
        <v>0.21702769775494152</v>
      </c>
      <c r="L10" s="186">
        <v>3.7929986784676316E-2</v>
      </c>
      <c r="M10" s="186">
        <v>7.0240305159611549E-2</v>
      </c>
      <c r="N10" s="187">
        <f>'Hazard Values'!$C$2/B10</f>
        <v>15718921.77908151</v>
      </c>
      <c r="O10" s="187">
        <f>'Hazard Values'!$C$2/C10</f>
        <v>123862724.48528194</v>
      </c>
      <c r="P10" s="187">
        <f>'Hazard Values'!$C$2/D10</f>
        <v>62410725.477975778</v>
      </c>
      <c r="Q10" s="187">
        <f>'Hazard Values'!$C$2/E10</f>
        <v>25026791.075524773</v>
      </c>
      <c r="R10" s="187">
        <f>'Hazard Values'!$C$2/F10</f>
        <v>143198226.77896103</v>
      </c>
      <c r="S10" s="187">
        <f>'Hazard Values'!$C$2/G10</f>
        <v>77327495.04679291</v>
      </c>
      <c r="T10" s="187">
        <f>'Hazard Values'!$C$3/H10</f>
        <v>338601.03635595215</v>
      </c>
      <c r="U10" s="187">
        <f>'Hazard Values'!$C$3/I10</f>
        <v>2668124.9176009963</v>
      </c>
      <c r="V10" s="187">
        <f>'Hazard Values'!$C$3/J10</f>
        <v>1344388.4143944283</v>
      </c>
      <c r="W10" s="187">
        <f>'Hazard Values'!$C$3/K10</f>
        <v>539101.69628261658</v>
      </c>
      <c r="X10" s="187">
        <f>'Hazard Values'!$C$3/L10</f>
        <v>3084630.6555336821</v>
      </c>
      <c r="Y10" s="187">
        <f>'Hazard Values'!$C$3/M10</f>
        <v>1665710.303139108</v>
      </c>
    </row>
    <row r="11" spans="1:25" x14ac:dyDescent="0.35">
      <c r="A11" s="208" t="s">
        <v>59</v>
      </c>
      <c r="B11" s="186">
        <v>7.9951104477956725E-2</v>
      </c>
      <c r="C11" s="186">
        <v>8.6382941122491574E-3</v>
      </c>
      <c r="D11" s="186">
        <v>1.8951967414543976E-2</v>
      </c>
      <c r="E11" s="186">
        <v>3.661380057857145E-2</v>
      </c>
      <c r="F11" s="186">
        <v>6.3217897891286179E-3</v>
      </c>
      <c r="G11" s="186">
        <v>1.1742325456176605E-2</v>
      </c>
      <c r="H11" s="186">
        <v>2.6066250501032433E-2</v>
      </c>
      <c r="I11" s="186">
        <v>2.8163205461853484E-3</v>
      </c>
      <c r="J11" s="186">
        <v>6.1788606091252897E-3</v>
      </c>
      <c r="K11" s="186">
        <v>1.1937102106438346E-2</v>
      </c>
      <c r="L11" s="186">
        <v>2.0610766709761798E-3</v>
      </c>
      <c r="M11" s="186">
        <v>3.828319806260323E-3</v>
      </c>
      <c r="N11" s="187">
        <f>'Hazard Values'!$C$2/B11</f>
        <v>99185621.659377769</v>
      </c>
      <c r="O11" s="187">
        <f>'Hazard Values'!$C$2/C11</f>
        <v>918005325.69911098</v>
      </c>
      <c r="P11" s="187">
        <f>'Hazard Values'!$C$2/D11</f>
        <v>418426215.41837496</v>
      </c>
      <c r="Q11" s="187">
        <f>'Hazard Values'!$C$2/E11</f>
        <v>216585000.04616025</v>
      </c>
      <c r="R11" s="187">
        <f>'Hazard Values'!$C$2/F11</f>
        <v>1254391598.6635573</v>
      </c>
      <c r="S11" s="187">
        <f>'Hazard Values'!$C$2/G11</f>
        <v>675334713.68984449</v>
      </c>
      <c r="T11" s="187">
        <f>'Hazard Values'!$C$3/H11</f>
        <v>4488562.7104429863</v>
      </c>
      <c r="U11" s="187">
        <f>'Hazard Values'!$C$3/I11</f>
        <v>41543566.537010223</v>
      </c>
      <c r="V11" s="187">
        <f>'Hazard Values'!$C$3/J11</f>
        <v>18935529.930422414</v>
      </c>
      <c r="W11" s="187">
        <f>'Hazard Values'!$C$3/K11</f>
        <v>9801373.8139087688</v>
      </c>
      <c r="X11" s="187">
        <f>'Hazard Values'!$C$3/L11</f>
        <v>56766447.191207953</v>
      </c>
      <c r="Y11" s="187">
        <f>'Hazard Values'!$C$3/M11</f>
        <v>30561710.076747984</v>
      </c>
    </row>
    <row r="12" spans="1:25" x14ac:dyDescent="0.35">
      <c r="A12" s="209"/>
    </row>
    <row r="14" spans="1:25" x14ac:dyDescent="0.35">
      <c r="A14" s="210" t="s">
        <v>106</v>
      </c>
    </row>
  </sheetData>
  <sheetProtection sheet="1" objects="1" scenarios="1" formatCells="0" formatColumns="0" formatRows="0" sort="0" autoFilter="0"/>
  <autoFilter ref="A1:Y14" xr:uid="{98F83FE5-365C-4620-9C0C-267577EB7D82}">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mergeCells count="16">
    <mergeCell ref="B1:M1"/>
    <mergeCell ref="B2:M2"/>
    <mergeCell ref="B3:G3"/>
    <mergeCell ref="H3:M3"/>
    <mergeCell ref="B4:D4"/>
    <mergeCell ref="E4:G4"/>
    <mergeCell ref="H4:J4"/>
    <mergeCell ref="K4:M4"/>
    <mergeCell ref="N1:Y1"/>
    <mergeCell ref="N2:Y2"/>
    <mergeCell ref="N3:S3"/>
    <mergeCell ref="T3:Y3"/>
    <mergeCell ref="N4:P4"/>
    <mergeCell ref="Q4:S4"/>
    <mergeCell ref="T4:V4"/>
    <mergeCell ref="W4:Y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337FE-1DE0-4E7E-B2C9-5E66530EBB46}">
  <sheetPr codeName="Sheet8"/>
  <dimension ref="A1:Z41"/>
  <sheetViews>
    <sheetView workbookViewId="0"/>
  </sheetViews>
  <sheetFormatPr defaultRowHeight="14.5" x14ac:dyDescent="0.35"/>
  <cols>
    <col min="1" max="1" width="8.7265625" style="2"/>
    <col min="2" max="2" width="46" style="2" customWidth="1"/>
    <col min="3" max="16384" width="8.7265625" style="2"/>
  </cols>
  <sheetData>
    <row r="1" spans="1:26" ht="15" thickBot="1" x14ac:dyDescent="0.4">
      <c r="A1" s="157"/>
      <c r="B1" s="158"/>
      <c r="C1" s="211"/>
      <c r="D1" s="211"/>
      <c r="E1" s="211"/>
      <c r="F1" s="211"/>
      <c r="G1" s="211"/>
      <c r="H1" s="211"/>
      <c r="I1" s="40"/>
      <c r="J1" s="40"/>
      <c r="K1" s="160"/>
      <c r="L1" s="212" t="s">
        <v>64</v>
      </c>
      <c r="M1" s="213"/>
      <c r="N1" s="213"/>
      <c r="O1" s="213"/>
      <c r="P1" s="213"/>
      <c r="Q1" s="213"/>
      <c r="R1" s="214"/>
      <c r="S1" s="164" t="s">
        <v>65</v>
      </c>
      <c r="T1" s="165"/>
      <c r="U1" s="165"/>
      <c r="V1" s="165"/>
      <c r="W1" s="165"/>
      <c r="X1" s="165"/>
      <c r="Y1" s="165"/>
      <c r="Z1" s="166"/>
    </row>
    <row r="2" spans="1:26" ht="29" x14ac:dyDescent="0.35">
      <c r="A2" s="167" t="s">
        <v>66</v>
      </c>
      <c r="B2" s="168" t="s">
        <v>67</v>
      </c>
      <c r="C2" s="169" t="s">
        <v>68</v>
      </c>
      <c r="D2" s="169" t="s">
        <v>69</v>
      </c>
      <c r="E2" s="168" t="s">
        <v>70</v>
      </c>
      <c r="F2" s="168"/>
      <c r="G2" s="168" t="s">
        <v>71</v>
      </c>
      <c r="H2" s="168"/>
      <c r="I2" s="168" t="s">
        <v>72</v>
      </c>
      <c r="J2" s="168"/>
      <c r="K2" s="170"/>
      <c r="L2" s="171" t="s">
        <v>73</v>
      </c>
      <c r="M2" s="172" t="s">
        <v>74</v>
      </c>
      <c r="N2" s="172" t="s">
        <v>75</v>
      </c>
      <c r="O2" s="172" t="s">
        <v>76</v>
      </c>
      <c r="P2" s="172" t="s">
        <v>77</v>
      </c>
      <c r="Q2" s="172" t="s">
        <v>78</v>
      </c>
      <c r="R2" s="173" t="s">
        <v>79</v>
      </c>
      <c r="S2" s="171" t="s">
        <v>73</v>
      </c>
      <c r="T2" s="172" t="s">
        <v>74</v>
      </c>
      <c r="U2" s="172" t="s">
        <v>75</v>
      </c>
      <c r="V2" s="172" t="s">
        <v>76</v>
      </c>
      <c r="W2" s="172" t="s">
        <v>77</v>
      </c>
      <c r="X2" s="172" t="s">
        <v>78</v>
      </c>
      <c r="Y2" s="215" t="s">
        <v>79</v>
      </c>
      <c r="Z2" s="175" t="s">
        <v>80</v>
      </c>
    </row>
    <row r="3" spans="1:26" ht="15" thickBot="1" x14ac:dyDescent="0.4">
      <c r="A3" s="176"/>
      <c r="B3" s="177"/>
      <c r="C3" s="178"/>
      <c r="D3" s="178"/>
      <c r="E3" s="179" t="s">
        <v>81</v>
      </c>
      <c r="F3" s="179" t="s">
        <v>82</v>
      </c>
      <c r="G3" s="179" t="s">
        <v>81</v>
      </c>
      <c r="H3" s="179" t="s">
        <v>82</v>
      </c>
      <c r="I3" s="179" t="s">
        <v>83</v>
      </c>
      <c r="J3" s="179" t="s">
        <v>84</v>
      </c>
      <c r="K3" s="180" t="s">
        <v>85</v>
      </c>
      <c r="L3" s="181" t="s">
        <v>86</v>
      </c>
      <c r="M3" s="179" t="s">
        <v>87</v>
      </c>
      <c r="N3" s="179" t="s">
        <v>88</v>
      </c>
      <c r="O3" s="179" t="s">
        <v>89</v>
      </c>
      <c r="P3" s="179" t="s">
        <v>90</v>
      </c>
      <c r="Q3" s="179" t="s">
        <v>91</v>
      </c>
      <c r="R3" s="180" t="s">
        <v>92</v>
      </c>
      <c r="S3" s="181" t="s">
        <v>86</v>
      </c>
      <c r="T3" s="179" t="s">
        <v>87</v>
      </c>
      <c r="U3" s="179" t="s">
        <v>88</v>
      </c>
      <c r="V3" s="179" t="s">
        <v>89</v>
      </c>
      <c r="W3" s="179" t="s">
        <v>90</v>
      </c>
      <c r="X3" s="179" t="s">
        <v>91</v>
      </c>
      <c r="Y3" s="182" t="s">
        <v>92</v>
      </c>
      <c r="Z3" s="183"/>
    </row>
    <row r="4" spans="1:26" x14ac:dyDescent="0.35">
      <c r="A4" s="188" t="s">
        <v>60</v>
      </c>
      <c r="B4" s="184" t="s">
        <v>53</v>
      </c>
      <c r="C4" s="184" t="s">
        <v>93</v>
      </c>
      <c r="D4" s="185" t="s">
        <v>94</v>
      </c>
      <c r="E4" s="186">
        <v>56.510446655139987</v>
      </c>
      <c r="F4" s="186">
        <v>45.827649890195651</v>
      </c>
      <c r="G4" s="186">
        <v>56.510446655139987</v>
      </c>
      <c r="H4" s="186">
        <v>45.827649890195651</v>
      </c>
      <c r="I4" s="186">
        <v>0</v>
      </c>
      <c r="J4" s="186">
        <v>0</v>
      </c>
      <c r="K4" s="186">
        <v>0</v>
      </c>
      <c r="L4" s="186">
        <v>7.8951105726874735E-2</v>
      </c>
      <c r="M4" s="186">
        <v>8.5657940193054283E-2</v>
      </c>
      <c r="N4" s="186">
        <v>7.0760907116001359E-2</v>
      </c>
      <c r="O4" s="186">
        <v>4.8125025538570829E-2</v>
      </c>
      <c r="P4" s="186">
        <v>2.8148599843315015E-2</v>
      </c>
      <c r="Q4" s="186">
        <v>1.8624569742679939E-2</v>
      </c>
      <c r="R4" s="186">
        <v>1.264142598457072E-2</v>
      </c>
      <c r="S4" s="186">
        <v>3.1591826732815721E-2</v>
      </c>
      <c r="T4" s="186">
        <v>3.215975430890923E-2</v>
      </c>
      <c r="U4" s="186">
        <v>2.9555513334981263E-2</v>
      </c>
      <c r="V4" s="186">
        <v>2.4884906660805166E-2</v>
      </c>
      <c r="W4" s="186">
        <v>1.7293452788753074E-2</v>
      </c>
      <c r="X4" s="186">
        <v>1.22637372945594E-2</v>
      </c>
      <c r="Y4" s="186">
        <v>8.8319330146253445E-3</v>
      </c>
      <c r="Z4" s="187">
        <v>4.0429179534123717E-3</v>
      </c>
    </row>
    <row r="5" spans="1:26" x14ac:dyDescent="0.35">
      <c r="A5" s="188"/>
      <c r="B5" s="184"/>
      <c r="C5" s="184"/>
      <c r="D5" s="185" t="s">
        <v>95</v>
      </c>
      <c r="E5" s="186">
        <v>2.5995216299135171</v>
      </c>
      <c r="F5" s="186">
        <v>2.10810521220384</v>
      </c>
      <c r="G5" s="186">
        <v>2.5995216299135171</v>
      </c>
      <c r="H5" s="186">
        <v>2.10810521220384</v>
      </c>
      <c r="I5" s="186">
        <v>0</v>
      </c>
      <c r="J5" s="186">
        <v>0</v>
      </c>
      <c r="K5" s="186">
        <v>0</v>
      </c>
      <c r="L5" s="186">
        <v>3.63180826184343E-3</v>
      </c>
      <c r="M5" s="186">
        <v>3.9403275232373306E-3</v>
      </c>
      <c r="N5" s="186">
        <v>3.2550531713699689E-3</v>
      </c>
      <c r="O5" s="186">
        <v>2.2137861622489306E-3</v>
      </c>
      <c r="P5" s="186">
        <v>1.294856057164469E-3</v>
      </c>
      <c r="Q5" s="186">
        <v>8.5674374845037067E-4</v>
      </c>
      <c r="R5" s="186">
        <v>5.8151478575958824E-4</v>
      </c>
      <c r="S5" s="186">
        <v>1.4532469973490302E-3</v>
      </c>
      <c r="T5" s="186">
        <v>1.4793720787395367E-3</v>
      </c>
      <c r="U5" s="186">
        <v>1.3595751006242158E-3</v>
      </c>
      <c r="V5" s="186">
        <v>1.1447237980246655E-3</v>
      </c>
      <c r="W5" s="186">
        <v>7.9551140083163757E-4</v>
      </c>
      <c r="X5" s="186">
        <v>5.6414083143483036E-4</v>
      </c>
      <c r="Y5" s="186">
        <v>4.0627533959471319E-4</v>
      </c>
      <c r="Z5" s="187">
        <v>1.8597716510713956E-4</v>
      </c>
    </row>
    <row r="6" spans="1:26" x14ac:dyDescent="0.35">
      <c r="A6" s="188"/>
      <c r="B6" s="184"/>
      <c r="C6" s="184"/>
      <c r="D6" s="185" t="s">
        <v>96</v>
      </c>
      <c r="E6" s="186">
        <v>6.5336043237097501</v>
      </c>
      <c r="F6" s="186">
        <v>5.2984846022413246</v>
      </c>
      <c r="G6" s="186">
        <v>6.5336043237097501</v>
      </c>
      <c r="H6" s="186">
        <v>5.2984846022413246</v>
      </c>
      <c r="I6" s="186">
        <v>0</v>
      </c>
      <c r="J6" s="186">
        <v>0</v>
      </c>
      <c r="K6" s="186">
        <v>0</v>
      </c>
      <c r="L6" s="186">
        <v>9.1281403045122764E-3</v>
      </c>
      <c r="M6" s="186">
        <v>9.9035686590968827E-3</v>
      </c>
      <c r="N6" s="186">
        <v>8.1812088922974258E-3</v>
      </c>
      <c r="O6" s="186">
        <v>5.5641017466431415E-3</v>
      </c>
      <c r="P6" s="186">
        <v>3.2544746065271205E-3</v>
      </c>
      <c r="Q6" s="186">
        <v>2.15332874894096E-3</v>
      </c>
      <c r="R6" s="186">
        <v>1.4615718041424398E-3</v>
      </c>
      <c r="S6" s="186">
        <v>3.6525723640982752E-3</v>
      </c>
      <c r="T6" s="186">
        <v>3.7182348085904029E-3</v>
      </c>
      <c r="U6" s="186">
        <v>3.4171386202860718E-3</v>
      </c>
      <c r="V6" s="186">
        <v>2.877134111969752E-3</v>
      </c>
      <c r="W6" s="186">
        <v>1.9994281517891795E-3</v>
      </c>
      <c r="X6" s="186">
        <v>1.4179043301772558E-3</v>
      </c>
      <c r="Y6" s="186">
        <v>1.0211272277357315E-3</v>
      </c>
      <c r="Z6" s="187">
        <v>4.6743262147647975E-4</v>
      </c>
    </row>
    <row r="7" spans="1:26" x14ac:dyDescent="0.35">
      <c r="A7" s="188"/>
      <c r="B7" s="184"/>
      <c r="C7" s="184" t="s">
        <v>97</v>
      </c>
      <c r="D7" s="185" t="s">
        <v>94</v>
      </c>
      <c r="E7" s="186">
        <v>50.211845341421487</v>
      </c>
      <c r="F7" s="186">
        <v>40.719743071399328</v>
      </c>
      <c r="G7" s="186">
        <v>32.637699471923966</v>
      </c>
      <c r="H7" s="186">
        <v>26.467832996409566</v>
      </c>
      <c r="I7" s="186">
        <v>0</v>
      </c>
      <c r="J7" s="186">
        <v>0</v>
      </c>
      <c r="K7" s="186">
        <v>0</v>
      </c>
      <c r="L7" s="186">
        <v>4.6916922683374711E-2</v>
      </c>
      <c r="M7" s="186">
        <v>5.0162301313052313E-2</v>
      </c>
      <c r="N7" s="186">
        <v>4.2069546702548699E-2</v>
      </c>
      <c r="O7" s="186">
        <v>2.8950932589812153E-2</v>
      </c>
      <c r="P7" s="186">
        <v>1.709703419294268E-2</v>
      </c>
      <c r="Q7" s="186">
        <v>1.1182535722132693E-2</v>
      </c>
      <c r="R7" s="186">
        <v>8.0422920340435401E-3</v>
      </c>
      <c r="S7" s="186">
        <v>1.8773534310939411E-2</v>
      </c>
      <c r="T7" s="186">
        <v>1.8833131898355511E-2</v>
      </c>
      <c r="U7" s="186">
        <v>1.7571666323121869E-2</v>
      </c>
      <c r="V7" s="186">
        <v>1.4970199956846265E-2</v>
      </c>
      <c r="W7" s="186">
        <v>1.0503781903509819E-2</v>
      </c>
      <c r="X7" s="186">
        <v>7.3633744176647038E-3</v>
      </c>
      <c r="Y7" s="186">
        <v>5.6187478070449381E-3</v>
      </c>
      <c r="Z7" s="187">
        <v>2.5438339389809556E-3</v>
      </c>
    </row>
    <row r="8" spans="1:26" x14ac:dyDescent="0.35">
      <c r="A8" s="188"/>
      <c r="B8" s="184"/>
      <c r="C8" s="184"/>
      <c r="D8" s="185" t="s">
        <v>95</v>
      </c>
      <c r="E8" s="186">
        <v>2.1596009086793422</v>
      </c>
      <c r="F8" s="186">
        <v>1.7513475862166712</v>
      </c>
      <c r="G8" s="186">
        <v>1.4037405906415725</v>
      </c>
      <c r="H8" s="186">
        <v>1.1383759310408363</v>
      </c>
      <c r="I8" s="186">
        <v>0</v>
      </c>
      <c r="J8" s="186">
        <v>0</v>
      </c>
      <c r="K8" s="186">
        <v>0</v>
      </c>
      <c r="L8" s="186">
        <v>2.017886978072694E-3</v>
      </c>
      <c r="M8" s="186">
        <v>2.1574700304381991E-3</v>
      </c>
      <c r="N8" s="186">
        <v>1.8094023565312796E-3</v>
      </c>
      <c r="O8" s="186">
        <v>1.2451735223619786E-3</v>
      </c>
      <c r="P8" s="186">
        <v>7.3533984516482073E-4</v>
      </c>
      <c r="Q8" s="186">
        <v>4.8095850974301773E-4</v>
      </c>
      <c r="R8" s="186">
        <v>3.4589728910555467E-4</v>
      </c>
      <c r="S8" s="186">
        <v>8.0744576267508623E-4</v>
      </c>
      <c r="T8" s="186">
        <v>8.1000904237659398E-4</v>
      </c>
      <c r="U8" s="186">
        <v>7.5575367326959682E-4</v>
      </c>
      <c r="V8" s="186">
        <v>6.4386515193949232E-4</v>
      </c>
      <c r="W8" s="186">
        <v>4.5176545074467988E-4</v>
      </c>
      <c r="X8" s="186">
        <v>3.1669718520017909E-4</v>
      </c>
      <c r="Y8" s="186">
        <v>2.4166116156906789E-4</v>
      </c>
      <c r="Z8" s="187">
        <v>1.0940976275215095E-4</v>
      </c>
    </row>
    <row r="9" spans="1:26" x14ac:dyDescent="0.35">
      <c r="A9" s="188"/>
      <c r="B9" s="184"/>
      <c r="C9" s="184"/>
      <c r="D9" s="185" t="s">
        <v>96</v>
      </c>
      <c r="E9" s="186">
        <v>5.6824462163844496</v>
      </c>
      <c r="F9" s="186">
        <v>4.6082303563008207</v>
      </c>
      <c r="G9" s="186">
        <v>3.6935900406498923</v>
      </c>
      <c r="H9" s="186">
        <v>2.9953497315955335</v>
      </c>
      <c r="I9" s="186">
        <v>0</v>
      </c>
      <c r="J9" s="186">
        <v>0</v>
      </c>
      <c r="K9" s="186">
        <v>0</v>
      </c>
      <c r="L9" s="186">
        <v>5.3095616776030821E-3</v>
      </c>
      <c r="M9" s="186">
        <v>5.6768393466381491E-3</v>
      </c>
      <c r="N9" s="186">
        <v>4.7609868719104735E-3</v>
      </c>
      <c r="O9" s="186">
        <v>3.2763607120423347E-3</v>
      </c>
      <c r="P9" s="186">
        <v>1.934861716403357E-3</v>
      </c>
      <c r="Q9" s="186">
        <v>1.2655212604065975E-3</v>
      </c>
      <c r="R9" s="186">
        <v>9.1014165341201064E-4</v>
      </c>
      <c r="S9" s="186">
        <v>2.1245902891634575E-3</v>
      </c>
      <c r="T9" s="186">
        <v>2.1313349145166086E-3</v>
      </c>
      <c r="U9" s="186">
        <v>1.9885755668697632E-3</v>
      </c>
      <c r="V9" s="186">
        <v>1.6941690854991311E-3</v>
      </c>
      <c r="W9" s="186">
        <v>1.1887070735894447E-3</v>
      </c>
      <c r="X9" s="186">
        <v>8.3330892969520119E-4</v>
      </c>
      <c r="Y9" s="186">
        <v>6.3587052019022853E-4</v>
      </c>
      <c r="Z9" s="187">
        <v>2.8788425208001894E-4</v>
      </c>
    </row>
    <row r="10" spans="1:26" x14ac:dyDescent="0.35">
      <c r="A10" s="188"/>
      <c r="B10" s="184" t="s">
        <v>55</v>
      </c>
      <c r="C10" s="184" t="s">
        <v>93</v>
      </c>
      <c r="D10" s="185" t="s">
        <v>94</v>
      </c>
      <c r="E10" s="186">
        <v>2127.5544155561333</v>
      </c>
      <c r="F10" s="186">
        <v>1457.229051750777</v>
      </c>
      <c r="G10" s="186">
        <v>2127.5544155561333</v>
      </c>
      <c r="H10" s="186">
        <v>1457.229051750777</v>
      </c>
      <c r="I10" s="186">
        <v>0</v>
      </c>
      <c r="J10" s="186">
        <v>0</v>
      </c>
      <c r="K10" s="186">
        <v>0</v>
      </c>
      <c r="L10" s="186">
        <v>2.972419854108042</v>
      </c>
      <c r="M10" s="186">
        <v>3.2249245877903494</v>
      </c>
      <c r="N10" s="186">
        <v>2.6640681377398536</v>
      </c>
      <c r="O10" s="186">
        <v>1.8118527926026422</v>
      </c>
      <c r="P10" s="186">
        <v>1.0597629541638096</v>
      </c>
      <c r="Q10" s="186">
        <v>0.70119399047906372</v>
      </c>
      <c r="R10" s="186">
        <v>0.47593539361899867</v>
      </c>
      <c r="S10" s="186">
        <v>1.004557899504791</v>
      </c>
      <c r="T10" s="186">
        <v>1.0226168784215979</v>
      </c>
      <c r="U10" s="186">
        <v>0.93980714207115323</v>
      </c>
      <c r="V10" s="186">
        <v>0.79129104423026053</v>
      </c>
      <c r="W10" s="186">
        <v>0.54989775537765162</v>
      </c>
      <c r="X10" s="186">
        <v>0.38996270398964455</v>
      </c>
      <c r="Y10" s="186">
        <v>0.28083808362126605</v>
      </c>
      <c r="Z10" s="187">
        <v>0.12855683216733571</v>
      </c>
    </row>
    <row r="11" spans="1:26" x14ac:dyDescent="0.35">
      <c r="A11" s="188"/>
      <c r="B11" s="184"/>
      <c r="C11" s="184"/>
      <c r="D11" s="185" t="s">
        <v>95</v>
      </c>
      <c r="E11" s="186">
        <v>97.03646875491232</v>
      </c>
      <c r="F11" s="186">
        <v>66.463334763638542</v>
      </c>
      <c r="G11" s="186">
        <v>97.03646875491232</v>
      </c>
      <c r="H11" s="186">
        <v>66.463334763638542</v>
      </c>
      <c r="I11" s="186">
        <v>0</v>
      </c>
      <c r="J11" s="186">
        <v>0</v>
      </c>
      <c r="K11" s="186">
        <v>0</v>
      </c>
      <c r="L11" s="186">
        <v>0.13557026987920348</v>
      </c>
      <c r="M11" s="186">
        <v>0.1470868579021829</v>
      </c>
      <c r="N11" s="186">
        <v>0.12150653478875978</v>
      </c>
      <c r="O11" s="186">
        <v>8.2637508875151131E-2</v>
      </c>
      <c r="P11" s="186">
        <v>4.8335146700560098E-2</v>
      </c>
      <c r="Q11" s="186">
        <v>3.1981033364295045E-2</v>
      </c>
      <c r="R11" s="186">
        <v>2.1707125145466518E-2</v>
      </c>
      <c r="S11" s="186">
        <v>4.5817277581742311E-2</v>
      </c>
      <c r="T11" s="186">
        <v>4.6640936676237574E-2</v>
      </c>
      <c r="U11" s="186">
        <v>4.2864034738868337E-2</v>
      </c>
      <c r="V11" s="186">
        <v>3.6090305436169312E-2</v>
      </c>
      <c r="W11" s="186">
        <v>2.5080503684391901E-2</v>
      </c>
      <c r="X11" s="186">
        <v>1.7785962824072285E-2</v>
      </c>
      <c r="Y11" s="186">
        <v>1.2808854959124972E-2</v>
      </c>
      <c r="Z11" s="187">
        <v>5.8633992797666405E-3</v>
      </c>
    </row>
    <row r="12" spans="1:26" x14ac:dyDescent="0.35">
      <c r="A12" s="188"/>
      <c r="B12" s="184"/>
      <c r="C12" s="184"/>
      <c r="D12" s="185" t="s">
        <v>96</v>
      </c>
      <c r="E12" s="186">
        <v>243.43445784601698</v>
      </c>
      <c r="F12" s="186">
        <v>166.73593003151865</v>
      </c>
      <c r="G12" s="186">
        <v>243.43445784601698</v>
      </c>
      <c r="H12" s="186">
        <v>166.73593003151865</v>
      </c>
      <c r="I12" s="186">
        <v>0</v>
      </c>
      <c r="J12" s="186">
        <v>0</v>
      </c>
      <c r="K12" s="186">
        <v>0</v>
      </c>
      <c r="L12" s="186">
        <v>0.34010383489363527</v>
      </c>
      <c r="M12" s="186">
        <v>0.36899538873501525</v>
      </c>
      <c r="N12" s="186">
        <v>0.30482227765066477</v>
      </c>
      <c r="O12" s="186">
        <v>0.20731192539144669</v>
      </c>
      <c r="P12" s="186">
        <v>0.12125791862518581</v>
      </c>
      <c r="Q12" s="186">
        <v>8.0230511459109838E-2</v>
      </c>
      <c r="R12" s="186">
        <v>5.4456456515631163E-2</v>
      </c>
      <c r="S12" s="186">
        <v>0.11494136453236606</v>
      </c>
      <c r="T12" s="186">
        <v>0.11700767019755695</v>
      </c>
      <c r="U12" s="186">
        <v>0.10753259255655911</v>
      </c>
      <c r="V12" s="186">
        <v>9.0539402866577315E-2</v>
      </c>
      <c r="W12" s="186">
        <v>6.2919218879818356E-2</v>
      </c>
      <c r="X12" s="186">
        <v>4.4619474233786677E-2</v>
      </c>
      <c r="Y12" s="186">
        <v>3.213345150139759E-2</v>
      </c>
      <c r="Z12" s="187">
        <v>1.4709453498455581E-2</v>
      </c>
    </row>
    <row r="13" spans="1:26" x14ac:dyDescent="0.35">
      <c r="A13" s="188"/>
      <c r="B13" s="184"/>
      <c r="C13" s="184" t="s">
        <v>97</v>
      </c>
      <c r="D13" s="185" t="s">
        <v>94</v>
      </c>
      <c r="E13" s="186">
        <v>1851.5160974851449</v>
      </c>
      <c r="F13" s="186">
        <v>1268.1617106062679</v>
      </c>
      <c r="G13" s="186">
        <v>1203.4854633653442</v>
      </c>
      <c r="H13" s="186">
        <v>824.30511189407412</v>
      </c>
      <c r="I13" s="186">
        <v>0</v>
      </c>
      <c r="J13" s="186">
        <v>0</v>
      </c>
      <c r="K13" s="186">
        <v>0</v>
      </c>
      <c r="L13" s="186">
        <v>1.7300188232889793</v>
      </c>
      <c r="M13" s="186">
        <v>1.8496892065307091</v>
      </c>
      <c r="N13" s="186">
        <v>1.5512762457550204</v>
      </c>
      <c r="O13" s="186">
        <v>1.0675392900373137</v>
      </c>
      <c r="P13" s="186">
        <v>0.63043757528213484</v>
      </c>
      <c r="Q13" s="186">
        <v>0.41234582715388418</v>
      </c>
      <c r="R13" s="186">
        <v>0.29655219919640219</v>
      </c>
      <c r="S13" s="186">
        <v>0.58467651291760037</v>
      </c>
      <c r="T13" s="186">
        <v>0.58653259973703564</v>
      </c>
      <c r="U13" s="186">
        <v>0.5472459485674992</v>
      </c>
      <c r="V13" s="186">
        <v>0.4662267724062934</v>
      </c>
      <c r="W13" s="186">
        <v>0.32712618061547155</v>
      </c>
      <c r="X13" s="186">
        <v>0.2293224070929582</v>
      </c>
      <c r="Y13" s="186">
        <v>0.17498835437034246</v>
      </c>
      <c r="Z13" s="187">
        <v>7.9224291614507683E-2</v>
      </c>
    </row>
    <row r="14" spans="1:26" x14ac:dyDescent="0.35">
      <c r="A14" s="188"/>
      <c r="B14" s="184"/>
      <c r="C14" s="184"/>
      <c r="D14" s="185" t="s">
        <v>95</v>
      </c>
      <c r="E14" s="186">
        <v>79.692532743196779</v>
      </c>
      <c r="F14" s="186">
        <v>54.583926536436167</v>
      </c>
      <c r="G14" s="186">
        <v>51.800146283077908</v>
      </c>
      <c r="H14" s="186">
        <v>35.479552248683511</v>
      </c>
      <c r="I14" s="186">
        <v>0</v>
      </c>
      <c r="J14" s="186">
        <v>0</v>
      </c>
      <c r="K14" s="186">
        <v>0</v>
      </c>
      <c r="L14" s="186">
        <v>7.4463074832872164E-2</v>
      </c>
      <c r="M14" s="186">
        <v>7.9613900120233172E-2</v>
      </c>
      <c r="N14" s="186">
        <v>6.6769677658482879E-2</v>
      </c>
      <c r="O14" s="186">
        <v>4.5948782158309179E-2</v>
      </c>
      <c r="P14" s="186">
        <v>2.7135150042148736E-2</v>
      </c>
      <c r="Q14" s="186">
        <v>1.7748094859458882E-2</v>
      </c>
      <c r="R14" s="186">
        <v>1.2764131987092218E-2</v>
      </c>
      <c r="S14" s="186">
        <v>2.5165512853575218E-2</v>
      </c>
      <c r="T14" s="186">
        <v>2.5245402118288046E-2</v>
      </c>
      <c r="U14" s="186">
        <v>2.3554435056780263E-2</v>
      </c>
      <c r="V14" s="186">
        <v>2.0067226191665056E-2</v>
      </c>
      <c r="W14" s="186">
        <v>1.4080090308296362E-2</v>
      </c>
      <c r="X14" s="186">
        <v>9.8704426393197188E-3</v>
      </c>
      <c r="Y14" s="186">
        <v>7.5318087589289675E-3</v>
      </c>
      <c r="Z14" s="187">
        <v>3.4099538546390408E-3</v>
      </c>
    </row>
    <row r="15" spans="1:26" x14ac:dyDescent="0.35">
      <c r="A15" s="188"/>
      <c r="B15" s="184"/>
      <c r="C15" s="184"/>
      <c r="D15" s="185" t="s">
        <v>96</v>
      </c>
      <c r="E15" s="186">
        <v>209.69109535830987</v>
      </c>
      <c r="F15" s="186">
        <v>143.62403791665096</v>
      </c>
      <c r="G15" s="186">
        <v>136.29921198290143</v>
      </c>
      <c r="H15" s="186">
        <v>93.355624645823127</v>
      </c>
      <c r="I15" s="186">
        <v>0</v>
      </c>
      <c r="J15" s="186">
        <v>0</v>
      </c>
      <c r="K15" s="186">
        <v>0</v>
      </c>
      <c r="L15" s="186">
        <v>0.19593107645064428</v>
      </c>
      <c r="M15" s="186">
        <v>0.20948419315213612</v>
      </c>
      <c r="N15" s="186">
        <v>0.17568781368821274</v>
      </c>
      <c r="O15" s="186">
        <v>0.1209028014231201</v>
      </c>
      <c r="P15" s="186">
        <v>7.139940392390158E-2</v>
      </c>
      <c r="Q15" s="186">
        <v>4.6699701007066191E-2</v>
      </c>
      <c r="R15" s="186">
        <v>3.3585641283309556E-2</v>
      </c>
      <c r="S15" s="186">
        <v>6.6216793140764049E-2</v>
      </c>
      <c r="T15" s="186">
        <v>6.6427001887410173E-2</v>
      </c>
      <c r="U15" s="186">
        <v>6.1977642290758868E-2</v>
      </c>
      <c r="V15" s="186">
        <v>5.2801918775664002E-2</v>
      </c>
      <c r="W15" s="186">
        <v>3.7048258574046151E-2</v>
      </c>
      <c r="X15" s="186">
        <v>2.5971616881344681E-2</v>
      </c>
      <c r="Y15" s="186">
        <v>1.9818083003817672E-2</v>
      </c>
      <c r="Z15" s="187">
        <v>8.9724461538285682E-3</v>
      </c>
    </row>
    <row r="16" spans="1:26" x14ac:dyDescent="0.35">
      <c r="A16" s="188"/>
      <c r="B16" s="184" t="s">
        <v>56</v>
      </c>
      <c r="C16" s="184" t="s">
        <v>93</v>
      </c>
      <c r="D16" s="185" t="s">
        <v>94</v>
      </c>
      <c r="E16" s="186">
        <v>1.8436456686679434</v>
      </c>
      <c r="F16" s="186">
        <v>1.3132818461744202</v>
      </c>
      <c r="G16" s="186">
        <v>1.8436456686679434</v>
      </c>
      <c r="H16" s="186">
        <v>1.3132818461744202</v>
      </c>
      <c r="I16" s="186">
        <v>0</v>
      </c>
      <c r="J16" s="186">
        <v>0</v>
      </c>
      <c r="K16" s="186">
        <v>0</v>
      </c>
      <c r="L16" s="186">
        <v>2.5757691316470608E-3</v>
      </c>
      <c r="M16" s="186">
        <v>2.7945786977703565E-3</v>
      </c>
      <c r="N16" s="186">
        <v>2.3085650112015989E-3</v>
      </c>
      <c r="O16" s="186">
        <v>1.5700724404139907E-3</v>
      </c>
      <c r="P16" s="186">
        <v>9.18344257600636E-4</v>
      </c>
      <c r="Q16" s="186">
        <v>6.076240654483082E-4</v>
      </c>
      <c r="R16" s="186">
        <v>4.1242481066322177E-4</v>
      </c>
      <c r="S16" s="186">
        <v>9.0532620885215359E-4</v>
      </c>
      <c r="T16" s="186">
        <v>9.2160129556099655E-4</v>
      </c>
      <c r="U16" s="186">
        <v>8.4697162543132898E-4</v>
      </c>
      <c r="V16" s="186">
        <v>7.1312616378288408E-4</v>
      </c>
      <c r="W16" s="186">
        <v>4.9557805516015855E-4</v>
      </c>
      <c r="X16" s="186">
        <v>3.5144162080723919E-4</v>
      </c>
      <c r="Y16" s="186">
        <v>2.5309648918343136E-4</v>
      </c>
      <c r="Z16" s="187">
        <v>1.1585780127304802E-4</v>
      </c>
    </row>
    <row r="17" spans="1:26" x14ac:dyDescent="0.35">
      <c r="A17" s="188"/>
      <c r="B17" s="184"/>
      <c r="C17" s="184"/>
      <c r="D17" s="185" t="s">
        <v>95</v>
      </c>
      <c r="E17" s="186">
        <v>8.4532633627910803E-2</v>
      </c>
      <c r="F17" s="186">
        <v>6.0215026693854271E-2</v>
      </c>
      <c r="G17" s="186">
        <v>8.4532633627910803E-2</v>
      </c>
      <c r="H17" s="186">
        <v>6.0215026693854271E-2</v>
      </c>
      <c r="I17" s="186">
        <v>0</v>
      </c>
      <c r="J17" s="186">
        <v>0</v>
      </c>
      <c r="K17" s="186">
        <v>0</v>
      </c>
      <c r="L17" s="186">
        <v>1.1810108201155609E-4</v>
      </c>
      <c r="M17" s="186">
        <v>1.2813367623599111E-4</v>
      </c>
      <c r="N17" s="186">
        <v>1.0584955862973178E-4</v>
      </c>
      <c r="O17" s="186">
        <v>7.1989081541188574E-5</v>
      </c>
      <c r="P17" s="186">
        <v>4.2106821278808408E-5</v>
      </c>
      <c r="Q17" s="186">
        <v>2.7860051083001589E-5</v>
      </c>
      <c r="R17" s="186">
        <v>1.8910008583180635E-5</v>
      </c>
      <c r="S17" s="186">
        <v>4.1509933295337841E-5</v>
      </c>
      <c r="T17" s="186">
        <v>4.2256159083406506E-5</v>
      </c>
      <c r="U17" s="186">
        <v>3.8834328809804567E-5</v>
      </c>
      <c r="V17" s="186">
        <v>3.2697406968168172E-5</v>
      </c>
      <c r="W17" s="186">
        <v>2.2722651582586518E-5</v>
      </c>
      <c r="X17" s="186">
        <v>1.6113880382862409E-5</v>
      </c>
      <c r="Y17" s="186">
        <v>1.1604677165602903E-5</v>
      </c>
      <c r="Z17" s="187">
        <v>5.3121731764358068E-6</v>
      </c>
    </row>
    <row r="18" spans="1:26" x14ac:dyDescent="0.35">
      <c r="A18" s="188"/>
      <c r="B18" s="184"/>
      <c r="C18" s="184"/>
      <c r="D18" s="185" t="s">
        <v>96</v>
      </c>
      <c r="E18" s="186">
        <v>0.21182173164618079</v>
      </c>
      <c r="F18" s="186">
        <v>0.15088671295344347</v>
      </c>
      <c r="G18" s="186">
        <v>0.21182173164618079</v>
      </c>
      <c r="H18" s="186">
        <v>0.15088671295344347</v>
      </c>
      <c r="I18" s="186">
        <v>0</v>
      </c>
      <c r="J18" s="186">
        <v>0</v>
      </c>
      <c r="K18" s="186">
        <v>0</v>
      </c>
      <c r="L18" s="186">
        <v>2.9593749333648551E-4</v>
      </c>
      <c r="M18" s="186">
        <v>3.2107715112684245E-4</v>
      </c>
      <c r="N18" s="186">
        <v>2.6523764658304376E-4</v>
      </c>
      <c r="O18" s="186">
        <v>1.8039011985352172E-4</v>
      </c>
      <c r="P18" s="186">
        <v>1.0551120217847498E-4</v>
      </c>
      <c r="Q18" s="186">
        <v>6.981166930310747E-5</v>
      </c>
      <c r="R18" s="186">
        <v>4.7384667809650717E-5</v>
      </c>
      <c r="S18" s="186">
        <v>1.0401552127003338E-4</v>
      </c>
      <c r="T18" s="186">
        <v>1.058854125989077E-4</v>
      </c>
      <c r="U18" s="186">
        <v>9.7310996035191813E-5</v>
      </c>
      <c r="V18" s="186">
        <v>8.1933107571493478E-5</v>
      </c>
      <c r="W18" s="186">
        <v>5.6938382246582446E-5</v>
      </c>
      <c r="X18" s="186">
        <v>4.0378134452329944E-5</v>
      </c>
      <c r="Y18" s="186">
        <v>2.9078980589116245E-5</v>
      </c>
      <c r="Z18" s="187">
        <v>1.3311234640931559E-5</v>
      </c>
    </row>
    <row r="19" spans="1:26" x14ac:dyDescent="0.35">
      <c r="A19" s="188"/>
      <c r="B19" s="184"/>
      <c r="C19" s="184" t="s">
        <v>97</v>
      </c>
      <c r="D19" s="185" t="s">
        <v>94</v>
      </c>
      <c r="E19" s="186">
        <v>1.6141971327033144</v>
      </c>
      <c r="F19" s="186">
        <v>1.1498390534324952</v>
      </c>
      <c r="G19" s="186">
        <v>1.0492281362571545</v>
      </c>
      <c r="H19" s="186">
        <v>0.74739538473112188</v>
      </c>
      <c r="I19" s="186">
        <v>0</v>
      </c>
      <c r="J19" s="186">
        <v>0</v>
      </c>
      <c r="K19" s="186">
        <v>0</v>
      </c>
      <c r="L19" s="186">
        <v>1.5082728299629262E-3</v>
      </c>
      <c r="M19" s="186">
        <v>1.6126044043741265E-3</v>
      </c>
      <c r="N19" s="186">
        <v>1.3524406681258176E-3</v>
      </c>
      <c r="O19" s="186">
        <v>9.3070692896862024E-4</v>
      </c>
      <c r="P19" s="186">
        <v>5.4963093637214069E-4</v>
      </c>
      <c r="Q19" s="186">
        <v>3.594932027747691E-4</v>
      </c>
      <c r="R19" s="186">
        <v>2.5854147867787321E-4</v>
      </c>
      <c r="S19" s="186">
        <v>5.301247329538031E-4</v>
      </c>
      <c r="T19" s="186">
        <v>5.3180764223398271E-4</v>
      </c>
      <c r="U19" s="186">
        <v>4.9618653380947711E-4</v>
      </c>
      <c r="V19" s="186">
        <v>4.2272664927902145E-4</v>
      </c>
      <c r="W19" s="186">
        <v>2.9660449036271529E-4</v>
      </c>
      <c r="X19" s="186">
        <v>2.0792605335526922E-4</v>
      </c>
      <c r="Y19" s="186">
        <v>1.586615035512413E-4</v>
      </c>
      <c r="Z19" s="187">
        <v>7.1832467198000907E-5</v>
      </c>
    </row>
    <row r="20" spans="1:26" x14ac:dyDescent="0.35">
      <c r="A20" s="188"/>
      <c r="B20" s="184"/>
      <c r="C20" s="184"/>
      <c r="D20" s="185" t="s">
        <v>95</v>
      </c>
      <c r="E20" s="186">
        <v>6.9467383095641724E-2</v>
      </c>
      <c r="F20" s="186">
        <v>4.9483615355799607E-2</v>
      </c>
      <c r="G20" s="186">
        <v>4.5153799012167123E-2</v>
      </c>
      <c r="H20" s="186">
        <v>3.2164349981269748E-2</v>
      </c>
      <c r="I20" s="186">
        <v>0</v>
      </c>
      <c r="J20" s="186">
        <v>0</v>
      </c>
      <c r="K20" s="186">
        <v>0</v>
      </c>
      <c r="L20" s="186">
        <v>6.4908903856317166E-5</v>
      </c>
      <c r="M20" s="186">
        <v>6.9398839627951586E-5</v>
      </c>
      <c r="N20" s="186">
        <v>5.8202627240132558E-5</v>
      </c>
      <c r="O20" s="186">
        <v>4.0053208790028592E-5</v>
      </c>
      <c r="P20" s="186">
        <v>2.3653506777227949E-5</v>
      </c>
      <c r="Q20" s="186">
        <v>1.5470881177698191E-5</v>
      </c>
      <c r="R20" s="186">
        <v>1.1126398121740776E-5</v>
      </c>
      <c r="S20" s="186">
        <v>2.2814052364783444E-5</v>
      </c>
      <c r="T20" s="186">
        <v>2.2886476792576643E-5</v>
      </c>
      <c r="U20" s="186">
        <v>2.1353513355160268E-5</v>
      </c>
      <c r="V20" s="186">
        <v>1.8192148589078309E-5</v>
      </c>
      <c r="W20" s="186">
        <v>1.2764449485428123E-5</v>
      </c>
      <c r="X20" s="186">
        <v>8.948150452854361E-6</v>
      </c>
      <c r="Y20" s="186">
        <v>6.8280380546001227E-6</v>
      </c>
      <c r="Z20" s="187">
        <v>3.0913284483363134E-6</v>
      </c>
    </row>
    <row r="21" spans="1:26" x14ac:dyDescent="0.35">
      <c r="A21" s="188"/>
      <c r="B21" s="184"/>
      <c r="C21" s="184"/>
      <c r="D21" s="185" t="s">
        <v>96</v>
      </c>
      <c r="E21" s="186">
        <v>0.18278918464323687</v>
      </c>
      <c r="F21" s="186">
        <v>0.13020599454038714</v>
      </c>
      <c r="G21" s="186">
        <v>0.11881297001810397</v>
      </c>
      <c r="H21" s="186">
        <v>8.4633896451251647E-2</v>
      </c>
      <c r="I21" s="186">
        <v>0</v>
      </c>
      <c r="J21" s="186">
        <v>0</v>
      </c>
      <c r="K21" s="186">
        <v>0</v>
      </c>
      <c r="L21" s="186">
        <v>1.7079448056431593E-4</v>
      </c>
      <c r="M21" s="186">
        <v>1.8260882655267156E-4</v>
      </c>
      <c r="N21" s="186">
        <v>1.5314828777515216E-4</v>
      </c>
      <c r="O21" s="186">
        <v>1.053918119672768E-4</v>
      </c>
      <c r="P21" s="186">
        <v>6.2239356444593512E-5</v>
      </c>
      <c r="Q21" s="186">
        <v>4.0708453811919552E-5</v>
      </c>
      <c r="R21" s="186">
        <v>2.9276836841384277E-5</v>
      </c>
      <c r="S21" s="186">
        <v>6.003050416373722E-5</v>
      </c>
      <c r="T21" s="186">
        <v>6.0221074205599095E-5</v>
      </c>
      <c r="U21" s="186">
        <v>5.6187395026588666E-5</v>
      </c>
      <c r="V21" s="186">
        <v>4.7868911413115263E-5</v>
      </c>
      <c r="W21" s="186">
        <v>3.3587033365699908E-5</v>
      </c>
      <c r="X21" s="186">
        <v>2.3545224426985289E-5</v>
      </c>
      <c r="Y21" s="186">
        <v>1.7966583065249291E-5</v>
      </c>
      <c r="Z21" s="187">
        <v>8.1341973938742601E-6</v>
      </c>
    </row>
    <row r="22" spans="1:26" x14ac:dyDescent="0.35">
      <c r="A22" s="188"/>
      <c r="B22" s="184" t="s">
        <v>57</v>
      </c>
      <c r="C22" s="184" t="s">
        <v>93</v>
      </c>
      <c r="D22" s="185" t="s">
        <v>94</v>
      </c>
      <c r="E22" s="186">
        <v>0.20393528068086994</v>
      </c>
      <c r="F22" s="186">
        <v>0.14415151346757352</v>
      </c>
      <c r="G22" s="186">
        <v>0.20393528068086994</v>
      </c>
      <c r="H22" s="186">
        <v>0.14415151346757352</v>
      </c>
      <c r="I22" s="186">
        <v>0</v>
      </c>
      <c r="J22" s="186">
        <v>0</v>
      </c>
      <c r="K22" s="186">
        <v>0</v>
      </c>
      <c r="L22" s="186">
        <v>2.8491928235380094E-4</v>
      </c>
      <c r="M22" s="186">
        <v>3.0912295176889763E-4</v>
      </c>
      <c r="N22" s="186">
        <v>2.5536243841778496E-4</v>
      </c>
      <c r="O22" s="186">
        <v>1.7367391645080536E-4</v>
      </c>
      <c r="P22" s="186">
        <v>1.0158285679198051E-4</v>
      </c>
      <c r="Q22" s="186">
        <v>6.7212472787779676E-5</v>
      </c>
      <c r="R22" s="186">
        <v>4.5620463276507909E-5</v>
      </c>
      <c r="S22" s="186">
        <v>9.9372532688284728E-5</v>
      </c>
      <c r="T22" s="186">
        <v>1.0115895681934983E-4</v>
      </c>
      <c r="U22" s="186">
        <v>9.2967280424739452E-5</v>
      </c>
      <c r="V22" s="186">
        <v>7.8275821829166262E-5</v>
      </c>
      <c r="W22" s="186">
        <v>5.4396797534933404E-5</v>
      </c>
      <c r="X22" s="186">
        <v>3.8575757125125306E-5</v>
      </c>
      <c r="Y22" s="186">
        <v>2.7780968780920328E-5</v>
      </c>
      <c r="Z22" s="187">
        <v>1.2717054948399191E-5</v>
      </c>
    </row>
    <row r="23" spans="1:26" x14ac:dyDescent="0.35">
      <c r="A23" s="188"/>
      <c r="B23" s="184"/>
      <c r="C23" s="184"/>
      <c r="D23" s="185" t="s">
        <v>95</v>
      </c>
      <c r="E23" s="186">
        <v>9.3509246960451382E-3</v>
      </c>
      <c r="F23" s="186">
        <v>6.6096947166565563E-3</v>
      </c>
      <c r="G23" s="186">
        <v>9.3509246960451382E-3</v>
      </c>
      <c r="H23" s="186">
        <v>6.6096947166565563E-3</v>
      </c>
      <c r="I23" s="186">
        <v>0</v>
      </c>
      <c r="J23" s="186">
        <v>0</v>
      </c>
      <c r="K23" s="186">
        <v>0</v>
      </c>
      <c r="L23" s="186">
        <v>1.3064236579598042E-5</v>
      </c>
      <c r="M23" s="186">
        <v>1.4174033223478946E-5</v>
      </c>
      <c r="N23" s="186">
        <v>1.1708983967221738E-5</v>
      </c>
      <c r="O23" s="186">
        <v>7.9633681282448928E-6</v>
      </c>
      <c r="P23" s="186">
        <v>4.6578190938790883E-6</v>
      </c>
      <c r="Q23" s="186">
        <v>3.0818540547529052E-6</v>
      </c>
      <c r="R23" s="186">
        <v>2.0918083191543347E-6</v>
      </c>
      <c r="S23" s="186">
        <v>4.5564704004185627E-6</v>
      </c>
      <c r="T23" s="186">
        <v>4.6383822573028463E-6</v>
      </c>
      <c r="U23" s="186">
        <v>4.262774128858214E-6</v>
      </c>
      <c r="V23" s="186">
        <v>3.5891353031307102E-6</v>
      </c>
      <c r="W23" s="186">
        <v>2.4942244213798326E-6</v>
      </c>
      <c r="X23" s="186">
        <v>1.7687915438940079E-6</v>
      </c>
      <c r="Y23" s="186">
        <v>1.273824451493917E-6</v>
      </c>
      <c r="Z23" s="187">
        <v>5.8310765445257277E-7</v>
      </c>
    </row>
    <row r="24" spans="1:26" x14ac:dyDescent="0.35">
      <c r="A24" s="188"/>
      <c r="B24" s="184"/>
      <c r="C24" s="184"/>
      <c r="D24" s="185" t="s">
        <v>96</v>
      </c>
      <c r="E24" s="186">
        <v>2.3393071044844643E-2</v>
      </c>
      <c r="F24" s="186">
        <v>1.6535376245397061E-2</v>
      </c>
      <c r="G24" s="186">
        <v>2.3393071044844643E-2</v>
      </c>
      <c r="H24" s="186">
        <v>1.6535376245397061E-2</v>
      </c>
      <c r="I24" s="186">
        <v>0</v>
      </c>
      <c r="J24" s="186">
        <v>0</v>
      </c>
      <c r="K24" s="186">
        <v>0</v>
      </c>
      <c r="L24" s="186">
        <v>3.2682608874227211E-5</v>
      </c>
      <c r="M24" s="186">
        <v>3.5458970846922404E-5</v>
      </c>
      <c r="N24" s="186">
        <v>2.9292193308327201E-5</v>
      </c>
      <c r="O24" s="186">
        <v>1.9921841147867695E-5</v>
      </c>
      <c r="P24" s="186">
        <v>1.165239765252639E-5</v>
      </c>
      <c r="Q24" s="186">
        <v>7.7098290485826026E-6</v>
      </c>
      <c r="R24" s="186">
        <v>5.2330461652493464E-6</v>
      </c>
      <c r="S24" s="186">
        <v>1.1398855113848186E-5</v>
      </c>
      <c r="T24" s="186">
        <v>1.1603772803787411E-5</v>
      </c>
      <c r="U24" s="186">
        <v>1.0664119462611148E-5</v>
      </c>
      <c r="V24" s="186">
        <v>8.9788871009951781E-6</v>
      </c>
      <c r="W24" s="186">
        <v>6.2397646209045515E-6</v>
      </c>
      <c r="X24" s="186">
        <v>4.4249598403175238E-6</v>
      </c>
      <c r="Y24" s="186">
        <v>3.1867079311482985E-6</v>
      </c>
      <c r="Z24" s="187">
        <v>1.4587518593932165E-6</v>
      </c>
    </row>
    <row r="25" spans="1:26" x14ac:dyDescent="0.35">
      <c r="A25" s="188"/>
      <c r="B25" s="184"/>
      <c r="C25" s="184" t="s">
        <v>97</v>
      </c>
      <c r="D25" s="185" t="s">
        <v>94</v>
      </c>
      <c r="E25" s="186">
        <v>0.17836545930749845</v>
      </c>
      <c r="F25" s="186">
        <v>0.12607750274338214</v>
      </c>
      <c r="G25" s="186">
        <v>0.11593754854987399</v>
      </c>
      <c r="H25" s="186">
        <v>8.19503767831984E-2</v>
      </c>
      <c r="I25" s="186">
        <v>0</v>
      </c>
      <c r="J25" s="186">
        <v>0</v>
      </c>
      <c r="K25" s="186">
        <v>0</v>
      </c>
      <c r="L25" s="186">
        <v>1.6666104196754497E-4</v>
      </c>
      <c r="M25" s="186">
        <v>1.781894661067722E-4</v>
      </c>
      <c r="N25" s="186">
        <v>1.4944190896462134E-4</v>
      </c>
      <c r="O25" s="186">
        <v>1.0284119919612741E-4</v>
      </c>
      <c r="P25" s="186">
        <v>6.0733086702642505E-5</v>
      </c>
      <c r="Q25" s="186">
        <v>3.9723258660149451E-5</v>
      </c>
      <c r="R25" s="186">
        <v>2.8568301021071427E-5</v>
      </c>
      <c r="S25" s="186">
        <v>5.812709376481592E-5</v>
      </c>
      <c r="T25" s="186">
        <v>5.8311621328700029E-5</v>
      </c>
      <c r="U25" s="186">
        <v>5.440583957454381E-5</v>
      </c>
      <c r="V25" s="186">
        <v>4.6351113336320062E-5</v>
      </c>
      <c r="W25" s="186">
        <v>3.2522076316483445E-5</v>
      </c>
      <c r="X25" s="186">
        <v>2.2798666895217439E-5</v>
      </c>
      <c r="Y25" s="186">
        <v>1.7396909671432674E-5</v>
      </c>
      <c r="Z25" s="187">
        <v>7.8762832530209908E-6</v>
      </c>
    </row>
    <row r="26" spans="1:26" x14ac:dyDescent="0.35">
      <c r="A26" s="188"/>
      <c r="B26" s="184"/>
      <c r="C26" s="184"/>
      <c r="D26" s="185" t="s">
        <v>95</v>
      </c>
      <c r="E26" s="186">
        <v>7.676250444701398E-3</v>
      </c>
      <c r="F26" s="186">
        <v>5.4259523691313994E-3</v>
      </c>
      <c r="G26" s="186">
        <v>4.9895627890559086E-3</v>
      </c>
      <c r="H26" s="186">
        <v>3.5268690399354098E-3</v>
      </c>
      <c r="I26" s="186">
        <v>0</v>
      </c>
      <c r="J26" s="186">
        <v>0</v>
      </c>
      <c r="K26" s="186">
        <v>0</v>
      </c>
      <c r="L26" s="186">
        <v>7.172531624030543E-6</v>
      </c>
      <c r="M26" s="186">
        <v>7.6686762883003514E-6</v>
      </c>
      <c r="N26" s="186">
        <v>6.4314779587959959E-6</v>
      </c>
      <c r="O26" s="186">
        <v>4.4259398884059068E-6</v>
      </c>
      <c r="P26" s="186">
        <v>2.6137481192786576E-6</v>
      </c>
      <c r="Q26" s="186">
        <v>1.7095556681143922E-6</v>
      </c>
      <c r="R26" s="186">
        <v>1.2294837479676971E-6</v>
      </c>
      <c r="S26" s="186">
        <v>2.5015949337597513E-6</v>
      </c>
      <c r="T26" s="186">
        <v>2.509536380494027E-6</v>
      </c>
      <c r="U26" s="186">
        <v>2.3414446488120508E-6</v>
      </c>
      <c r="V26" s="186">
        <v>1.9947962780559209E-6</v>
      </c>
      <c r="W26" s="186">
        <v>1.3996409605103647E-6</v>
      </c>
      <c r="X26" s="186">
        <v>9.811780687386431E-7</v>
      </c>
      <c r="Y26" s="186">
        <v>7.4870457610035329E-7</v>
      </c>
      <c r="Z26" s="187">
        <v>3.389687838572172E-7</v>
      </c>
    </row>
    <row r="27" spans="1:26" x14ac:dyDescent="0.35">
      <c r="A27" s="188"/>
      <c r="B27" s="184"/>
      <c r="C27" s="184"/>
      <c r="D27" s="185" t="s">
        <v>96</v>
      </c>
      <c r="E27" s="186">
        <v>2.0198394000888617E-2</v>
      </c>
      <c r="F27" s="186">
        <v>1.4277220965011609E-2</v>
      </c>
      <c r="G27" s="186">
        <v>1.3128956100577601E-2</v>
      </c>
      <c r="H27" s="186">
        <v>9.2801936272575453E-3</v>
      </c>
      <c r="I27" s="186">
        <v>0</v>
      </c>
      <c r="J27" s="186">
        <v>0</v>
      </c>
      <c r="K27" s="186">
        <v>0</v>
      </c>
      <c r="L27" s="186">
        <v>1.887296679148903E-5</v>
      </c>
      <c r="M27" s="186">
        <v>2.0178464245298331E-5</v>
      </c>
      <c r="N27" s="186">
        <v>1.6923044233068353E-5</v>
      </c>
      <c r="O27" s="186">
        <v>1.1645904251597016E-5</v>
      </c>
      <c r="P27" s="186">
        <v>6.8775132745588252E-6</v>
      </c>
      <c r="Q27" s="186">
        <v>4.4983262596469479E-6</v>
      </c>
      <c r="R27" s="186">
        <v>3.2351207582449847E-6</v>
      </c>
      <c r="S27" s="186">
        <v>6.5824064061880121E-6</v>
      </c>
      <c r="T27" s="186">
        <v>6.6033026069088582E-6</v>
      </c>
      <c r="U27" s="186">
        <v>6.1610055441354911E-6</v>
      </c>
      <c r="V27" s="186">
        <v>5.2488752765344112E-6</v>
      </c>
      <c r="W27" s="186">
        <v>3.6828526874972354E-6</v>
      </c>
      <c r="X27" s="186">
        <v>2.5817580288946529E-6</v>
      </c>
      <c r="Y27" s="186">
        <v>1.970054276796256E-6</v>
      </c>
      <c r="Z27" s="187">
        <v>8.9192309444203146E-7</v>
      </c>
    </row>
    <row r="28" spans="1:26" x14ac:dyDescent="0.35">
      <c r="A28" s="188"/>
      <c r="B28" s="184" t="s">
        <v>58</v>
      </c>
      <c r="C28" s="184" t="s">
        <v>93</v>
      </c>
      <c r="D28" s="185" t="s">
        <v>94</v>
      </c>
      <c r="E28" s="186">
        <v>9.9133254637779356</v>
      </c>
      <c r="F28" s="186">
        <v>6.7899489477931105</v>
      </c>
      <c r="G28" s="186">
        <v>9.9133254637779356</v>
      </c>
      <c r="H28" s="186">
        <v>6.7899489477931105</v>
      </c>
      <c r="I28" s="186">
        <v>0</v>
      </c>
      <c r="J28" s="186">
        <v>0</v>
      </c>
      <c r="K28" s="186">
        <v>0</v>
      </c>
      <c r="L28" s="186">
        <v>1.3849970281989667E-2</v>
      </c>
      <c r="M28" s="186">
        <v>1.502651438720024E-2</v>
      </c>
      <c r="N28" s="186">
        <v>1.2413207537252372E-2</v>
      </c>
      <c r="O28" s="186">
        <v>8.4423158788302418E-3</v>
      </c>
      <c r="P28" s="186">
        <v>4.9379583442214622E-3</v>
      </c>
      <c r="Q28" s="186">
        <v>3.2672086739775172E-3</v>
      </c>
      <c r="R28" s="186">
        <v>2.2176177597051515E-3</v>
      </c>
      <c r="S28" s="186">
        <v>4.6807307640105702E-3</v>
      </c>
      <c r="T28" s="186">
        <v>4.7648764545916563E-3</v>
      </c>
      <c r="U28" s="186">
        <v>4.3790250460404839E-3</v>
      </c>
      <c r="V28" s="186">
        <v>3.6870152888553989E-3</v>
      </c>
      <c r="W28" s="186">
        <v>2.5622448859596646E-3</v>
      </c>
      <c r="X28" s="186">
        <v>1.8170285916629452E-3</v>
      </c>
      <c r="Y28" s="186">
        <v>1.3085631583404451E-3</v>
      </c>
      <c r="Z28" s="187">
        <v>5.9900969326509394E-4</v>
      </c>
    </row>
    <row r="29" spans="1:26" x14ac:dyDescent="0.35">
      <c r="A29" s="188"/>
      <c r="B29" s="184"/>
      <c r="C29" s="184"/>
      <c r="D29" s="185" t="s">
        <v>95</v>
      </c>
      <c r="E29" s="186">
        <v>0.4521407723297709</v>
      </c>
      <c r="F29" s="186">
        <v>0.30968546049984291</v>
      </c>
      <c r="G29" s="186">
        <v>0.4521407723297709</v>
      </c>
      <c r="H29" s="186">
        <v>0.30968546049984291</v>
      </c>
      <c r="I29" s="186">
        <v>0</v>
      </c>
      <c r="J29" s="186">
        <v>0</v>
      </c>
      <c r="K29" s="186">
        <v>0</v>
      </c>
      <c r="L29" s="186">
        <v>6.316887590268528E-4</v>
      </c>
      <c r="M29" s="186">
        <v>6.8535022332091584E-4</v>
      </c>
      <c r="N29" s="186">
        <v>5.6615888013466966E-4</v>
      </c>
      <c r="O29" s="186">
        <v>3.8504891579051458E-4</v>
      </c>
      <c r="P29" s="186">
        <v>2.2521729036803685E-4</v>
      </c>
      <c r="Q29" s="186">
        <v>1.4901540947206537E-4</v>
      </c>
      <c r="R29" s="186">
        <v>1.0114420335224091E-4</v>
      </c>
      <c r="S29" s="186">
        <v>2.1348529617435982E-4</v>
      </c>
      <c r="T29" s="186">
        <v>2.1732313017532837E-4</v>
      </c>
      <c r="U29" s="186">
        <v>1.9972468104700015E-4</v>
      </c>
      <c r="V29" s="186">
        <v>1.6816253500260284E-4</v>
      </c>
      <c r="W29" s="186">
        <v>1.1686243792446902E-4</v>
      </c>
      <c r="X29" s="186">
        <v>8.2873573936577684E-5</v>
      </c>
      <c r="Y29" s="186">
        <v>5.9682773375711889E-5</v>
      </c>
      <c r="Z29" s="187">
        <v>2.732046943636646E-5</v>
      </c>
    </row>
    <row r="30" spans="1:26" x14ac:dyDescent="0.35">
      <c r="A30" s="188"/>
      <c r="B30" s="184"/>
      <c r="C30" s="184"/>
      <c r="D30" s="185" t="s">
        <v>96</v>
      </c>
      <c r="E30" s="186">
        <v>1.1342812160670801</v>
      </c>
      <c r="F30" s="186">
        <v>0.7769049425116995</v>
      </c>
      <c r="G30" s="186">
        <v>1.1342812160670801</v>
      </c>
      <c r="H30" s="186">
        <v>0.7769049425116995</v>
      </c>
      <c r="I30" s="186">
        <v>0</v>
      </c>
      <c r="J30" s="186">
        <v>0</v>
      </c>
      <c r="K30" s="186">
        <v>0</v>
      </c>
      <c r="L30" s="186">
        <v>1.5847115270601862E-3</v>
      </c>
      <c r="M30" s="186">
        <v>1.7193315275122053E-3</v>
      </c>
      <c r="N30" s="186">
        <v>1.4203173488144304E-3</v>
      </c>
      <c r="O30" s="186">
        <v>9.6596851948938434E-4</v>
      </c>
      <c r="P30" s="186">
        <v>5.6500045479567754E-4</v>
      </c>
      <c r="Q30" s="186">
        <v>3.7383352754886869E-4</v>
      </c>
      <c r="R30" s="186">
        <v>2.5373949220584764E-4</v>
      </c>
      <c r="S30" s="186">
        <v>5.3556851356125683E-4</v>
      </c>
      <c r="T30" s="186">
        <v>5.4519645088540319E-4</v>
      </c>
      <c r="U30" s="186">
        <v>5.0104739046044394E-4</v>
      </c>
      <c r="V30" s="186">
        <v>4.2186773760043893E-4</v>
      </c>
      <c r="W30" s="186">
        <v>2.9317167641950927E-4</v>
      </c>
      <c r="X30" s="186">
        <v>2.0790413954538436E-4</v>
      </c>
      <c r="Y30" s="186">
        <v>1.4972560075489808E-4</v>
      </c>
      <c r="Z30" s="187">
        <v>6.853859946345041E-5</v>
      </c>
    </row>
    <row r="31" spans="1:26" x14ac:dyDescent="0.35">
      <c r="A31" s="188"/>
      <c r="B31" s="184"/>
      <c r="C31" s="184" t="s">
        <v>97</v>
      </c>
      <c r="D31" s="185" t="s">
        <v>94</v>
      </c>
      <c r="E31" s="186">
        <v>8.6271267806780898</v>
      </c>
      <c r="F31" s="186">
        <v>5.9089909456699443</v>
      </c>
      <c r="G31" s="186">
        <v>5.6076324074407582</v>
      </c>
      <c r="H31" s="186">
        <v>3.8408441146854639</v>
      </c>
      <c r="I31" s="186">
        <v>0</v>
      </c>
      <c r="J31" s="186">
        <v>0</v>
      </c>
      <c r="K31" s="186">
        <v>0</v>
      </c>
      <c r="L31" s="186">
        <v>8.0610110502122162E-3</v>
      </c>
      <c r="M31" s="186">
        <v>8.6186143945855258E-3</v>
      </c>
      <c r="N31" s="186">
        <v>7.2281612145639346E-3</v>
      </c>
      <c r="O31" s="186">
        <v>4.9741921288269401E-3</v>
      </c>
      <c r="P31" s="186">
        <v>2.9375196341256227E-3</v>
      </c>
      <c r="Q31" s="186">
        <v>1.9213226032287706E-3</v>
      </c>
      <c r="R31" s="186">
        <v>1.3817829739807548E-3</v>
      </c>
      <c r="S31" s="186">
        <v>2.7242962723770642E-3</v>
      </c>
      <c r="T31" s="186">
        <v>2.7329446964058711E-3</v>
      </c>
      <c r="U31" s="186">
        <v>2.5498888099956879E-3</v>
      </c>
      <c r="V31" s="186">
        <v>2.1723805045814424E-3</v>
      </c>
      <c r="W31" s="186">
        <v>1.5242422343947862E-3</v>
      </c>
      <c r="X31" s="186">
        <v>1.0685262106704941E-3</v>
      </c>
      <c r="Y31" s="186">
        <v>8.153570581134424E-4</v>
      </c>
      <c r="Z31" s="187">
        <v>3.6914505296287522E-4</v>
      </c>
    </row>
    <row r="32" spans="1:26" x14ac:dyDescent="0.35">
      <c r="A32" s="188"/>
      <c r="B32" s="184"/>
      <c r="C32" s="184"/>
      <c r="D32" s="185" t="s">
        <v>95</v>
      </c>
      <c r="E32" s="186">
        <v>0.37132681934698364</v>
      </c>
      <c r="F32" s="186">
        <v>0.25433343790889296</v>
      </c>
      <c r="G32" s="186">
        <v>0.24136243257553938</v>
      </c>
      <c r="H32" s="186">
        <v>0.16531673464078042</v>
      </c>
      <c r="I32" s="186">
        <v>0</v>
      </c>
      <c r="J32" s="186">
        <v>0</v>
      </c>
      <c r="K32" s="186">
        <v>0</v>
      </c>
      <c r="L32" s="186">
        <v>3.4696019545002216E-4</v>
      </c>
      <c r="M32" s="186">
        <v>3.7096043117011284E-4</v>
      </c>
      <c r="N32" s="186">
        <v>3.1111286315422539E-4</v>
      </c>
      <c r="O32" s="186">
        <v>2.1409804086279256E-4</v>
      </c>
      <c r="P32" s="186">
        <v>1.2643604878418717E-4</v>
      </c>
      <c r="Q32" s="186">
        <v>8.2697128410616665E-5</v>
      </c>
      <c r="R32" s="186">
        <v>5.9474386988869613E-5</v>
      </c>
      <c r="S32" s="186">
        <v>1.1725853757548515E-4</v>
      </c>
      <c r="T32" s="186">
        <v>1.1763078106611905E-4</v>
      </c>
      <c r="U32" s="186">
        <v>1.0975173143679473E-4</v>
      </c>
      <c r="V32" s="186">
        <v>9.3503105226676211E-5</v>
      </c>
      <c r="W32" s="186">
        <v>6.5606085919565796E-5</v>
      </c>
      <c r="X32" s="186">
        <v>4.5991260970662595E-5</v>
      </c>
      <c r="Y32" s="186">
        <v>3.509441216274559E-5</v>
      </c>
      <c r="Z32" s="187">
        <v>1.5888657009350673E-5</v>
      </c>
    </row>
    <row r="33" spans="1:26" x14ac:dyDescent="0.35">
      <c r="A33" s="188"/>
      <c r="B33" s="184"/>
      <c r="C33" s="184"/>
      <c r="D33" s="185" t="s">
        <v>96</v>
      </c>
      <c r="E33" s="186">
        <v>0.97705424591908652</v>
      </c>
      <c r="F33" s="186">
        <v>0.66921523693088292</v>
      </c>
      <c r="G33" s="186">
        <v>0.63508525984740627</v>
      </c>
      <c r="H33" s="186">
        <v>0.43498990400507392</v>
      </c>
      <c r="I33" s="186">
        <v>0</v>
      </c>
      <c r="J33" s="186">
        <v>0</v>
      </c>
      <c r="K33" s="186">
        <v>0</v>
      </c>
      <c r="L33" s="186">
        <v>9.1293953053411196E-4</v>
      </c>
      <c r="M33" s="186">
        <v>9.760901864835314E-4</v>
      </c>
      <c r="N33" s="186">
        <v>8.1861618409208748E-4</v>
      </c>
      <c r="O33" s="186">
        <v>5.633457885854395E-4</v>
      </c>
      <c r="P33" s="186">
        <v>3.3268504149275193E-4</v>
      </c>
      <c r="Q33" s="186">
        <v>2.1759694217886899E-4</v>
      </c>
      <c r="R33" s="186">
        <v>1.564920692588319E-4</v>
      </c>
      <c r="S33" s="186">
        <v>3.0853670146926173E-4</v>
      </c>
      <c r="T33" s="186">
        <v>3.095161677078685E-4</v>
      </c>
      <c r="U33" s="186">
        <v>2.8878440664714921E-4</v>
      </c>
      <c r="V33" s="186">
        <v>2.4603018475478038E-4</v>
      </c>
      <c r="W33" s="186">
        <v>1.7262611119383186E-4</v>
      </c>
      <c r="X33" s="186">
        <v>1.2101457386133127E-4</v>
      </c>
      <c r="Y33" s="186">
        <v>9.2342224221633317E-5</v>
      </c>
      <c r="Z33" s="187">
        <v>4.1807052397235559E-5</v>
      </c>
    </row>
    <row r="34" spans="1:26" x14ac:dyDescent="0.35">
      <c r="A34" s="188"/>
      <c r="B34" s="184" t="s">
        <v>59</v>
      </c>
      <c r="C34" s="184" t="s">
        <v>93</v>
      </c>
      <c r="D34" s="185" t="s">
        <v>94</v>
      </c>
      <c r="E34" s="186">
        <v>1.2091554118855703</v>
      </c>
      <c r="F34" s="186">
        <v>0.39421779182022665</v>
      </c>
      <c r="G34" s="186">
        <v>1.2091554118855703</v>
      </c>
      <c r="H34" s="186">
        <v>0.39421779182022665</v>
      </c>
      <c r="I34" s="186">
        <v>0</v>
      </c>
      <c r="J34" s="186">
        <v>0</v>
      </c>
      <c r="K34" s="186">
        <v>0</v>
      </c>
      <c r="L34" s="186">
        <v>1.6893187439585978E-3</v>
      </c>
      <c r="M34" s="186">
        <v>1.8328250453844435E-3</v>
      </c>
      <c r="N34" s="186">
        <v>1.5140728635784533E-3</v>
      </c>
      <c r="O34" s="186">
        <v>1.0297323507670664E-3</v>
      </c>
      <c r="P34" s="186">
        <v>6.0229628063734073E-4</v>
      </c>
      <c r="Q34" s="186">
        <v>3.9851037518482183E-4</v>
      </c>
      <c r="R34" s="186">
        <v>2.7048890157381641E-4</v>
      </c>
      <c r="S34" s="186">
        <v>2.7175864797819886E-4</v>
      </c>
      <c r="T34" s="186">
        <v>2.7664406443524679E-4</v>
      </c>
      <c r="U34" s="186">
        <v>2.5424190921739256E-4</v>
      </c>
      <c r="V34" s="186">
        <v>2.1406449985937037E-4</v>
      </c>
      <c r="W34" s="186">
        <v>1.4876143087555723E-4</v>
      </c>
      <c r="X34" s="186">
        <v>1.0549490203639869E-4</v>
      </c>
      <c r="Y34" s="186">
        <v>7.5973896520376328E-5</v>
      </c>
      <c r="Z34" s="187">
        <v>3.4777916649082847E-5</v>
      </c>
    </row>
    <row r="35" spans="1:26" x14ac:dyDescent="0.35">
      <c r="A35" s="188"/>
      <c r="B35" s="184"/>
      <c r="C35" s="184"/>
      <c r="D35" s="185" t="s">
        <v>95</v>
      </c>
      <c r="E35" s="186">
        <v>5.3034992820788891E-2</v>
      </c>
      <c r="F35" s="186">
        <v>1.7290860673079132E-2</v>
      </c>
      <c r="G35" s="186">
        <v>5.3034992820788891E-2</v>
      </c>
      <c r="H35" s="186">
        <v>1.7290860673079132E-2</v>
      </c>
      <c r="I35" s="186">
        <v>0</v>
      </c>
      <c r="J35" s="186">
        <v>0</v>
      </c>
      <c r="K35" s="186">
        <v>0</v>
      </c>
      <c r="L35" s="186">
        <v>7.4095526991154926E-5</v>
      </c>
      <c r="M35" s="186">
        <v>8.0389883854669486E-5</v>
      </c>
      <c r="N35" s="186">
        <v>6.6409034488639992E-5</v>
      </c>
      <c r="O35" s="186">
        <v>4.5165284208671827E-5</v>
      </c>
      <c r="P35" s="186">
        <v>2.641743038620428E-5</v>
      </c>
      <c r="Q35" s="186">
        <v>1.747913847896423E-5</v>
      </c>
      <c r="R35" s="186">
        <v>1.1863964559113279E-5</v>
      </c>
      <c r="S35" s="186">
        <v>1.1919657144846044E-5</v>
      </c>
      <c r="T35" s="186">
        <v>1.2133937314441497E-5</v>
      </c>
      <c r="U35" s="186">
        <v>1.1151352173217699E-5</v>
      </c>
      <c r="V35" s="186">
        <v>9.3891232687150133E-6</v>
      </c>
      <c r="W35" s="186">
        <v>6.5248530841808047E-6</v>
      </c>
      <c r="X35" s="186">
        <v>4.627131729415542E-6</v>
      </c>
      <c r="Y35" s="186">
        <v>3.3323053570444088E-6</v>
      </c>
      <c r="Z35" s="187">
        <v>1.5254007397856795E-6</v>
      </c>
    </row>
    <row r="36" spans="1:26" x14ac:dyDescent="0.35">
      <c r="A36" s="188"/>
      <c r="B36" s="184"/>
      <c r="C36" s="184"/>
      <c r="D36" s="185" t="s">
        <v>96</v>
      </c>
      <c r="E36" s="186">
        <v>0.13690601201483713</v>
      </c>
      <c r="F36" s="186">
        <v>4.4635110766481093E-2</v>
      </c>
      <c r="G36" s="186">
        <v>0.13690601201483713</v>
      </c>
      <c r="H36" s="186">
        <v>4.4635110766481093E-2</v>
      </c>
      <c r="I36" s="186">
        <v>0</v>
      </c>
      <c r="J36" s="186">
        <v>0</v>
      </c>
      <c r="K36" s="186">
        <v>0</v>
      </c>
      <c r="L36" s="186">
        <v>1.9127226325409076E-4</v>
      </c>
      <c r="M36" s="186">
        <v>2.0752069189617416E-4</v>
      </c>
      <c r="N36" s="186">
        <v>1.7143013678379604E-4</v>
      </c>
      <c r="O36" s="186">
        <v>1.1659092636102258E-4</v>
      </c>
      <c r="P36" s="186">
        <v>6.8194692777201888E-5</v>
      </c>
      <c r="Q36" s="186">
        <v>4.5121136354185752E-5</v>
      </c>
      <c r="R36" s="186">
        <v>3.0625969536039694E-5</v>
      </c>
      <c r="S36" s="186">
        <v>3.0769735932638034E-5</v>
      </c>
      <c r="T36" s="186">
        <v>3.1322884748407786E-5</v>
      </c>
      <c r="U36" s="186">
        <v>2.8786412016063894E-5</v>
      </c>
      <c r="V36" s="186">
        <v>2.4237345093626826E-5</v>
      </c>
      <c r="W36" s="186">
        <v>1.6843438025087208E-5</v>
      </c>
      <c r="X36" s="186">
        <v>1.1944607106523109E-5</v>
      </c>
      <c r="Y36" s="186">
        <v>8.602106137549975E-6</v>
      </c>
      <c r="Z36" s="187">
        <v>3.937712082176027E-6</v>
      </c>
    </row>
    <row r="37" spans="1:26" x14ac:dyDescent="0.35">
      <c r="A37" s="188"/>
      <c r="B37" s="184"/>
      <c r="C37" s="184" t="s">
        <v>97</v>
      </c>
      <c r="D37" s="185" t="s">
        <v>94</v>
      </c>
      <c r="E37" s="186">
        <v>0.98328218302308501</v>
      </c>
      <c r="F37" s="186">
        <v>0.32057693090341743</v>
      </c>
      <c r="G37" s="186">
        <v>0.63913341896500531</v>
      </c>
      <c r="H37" s="186">
        <v>0.20837500508722134</v>
      </c>
      <c r="I37" s="186">
        <v>0</v>
      </c>
      <c r="J37" s="186">
        <v>0</v>
      </c>
      <c r="K37" s="186">
        <v>0</v>
      </c>
      <c r="L37" s="186">
        <v>9.1875878775516003E-4</v>
      </c>
      <c r="M37" s="186">
        <v>9.8231197848191879E-4</v>
      </c>
      <c r="N37" s="186">
        <v>8.2383420563811218E-4</v>
      </c>
      <c r="O37" s="186">
        <v>5.6693666611733358E-4</v>
      </c>
      <c r="P37" s="186">
        <v>3.3480564177928871E-4</v>
      </c>
      <c r="Q37" s="186">
        <v>2.1898394814662633E-4</v>
      </c>
      <c r="R37" s="186">
        <v>1.5748958067510115E-4</v>
      </c>
      <c r="S37" s="186">
        <v>1.4779960671800328E-4</v>
      </c>
      <c r="T37" s="186">
        <v>1.4826880446391243E-4</v>
      </c>
      <c r="U37" s="186">
        <v>1.3833758358563651E-4</v>
      </c>
      <c r="V37" s="186">
        <v>1.1785685260246724E-4</v>
      </c>
      <c r="W37" s="186">
        <v>8.2693796952543457E-5</v>
      </c>
      <c r="X37" s="186">
        <v>5.7970109677967807E-5</v>
      </c>
      <c r="Y37" s="186">
        <v>4.4235075951840323E-5</v>
      </c>
      <c r="Z37" s="187">
        <v>2.0027004479290338E-5</v>
      </c>
    </row>
    <row r="38" spans="1:26" x14ac:dyDescent="0.35">
      <c r="A38" s="188"/>
      <c r="B38" s="184"/>
      <c r="C38" s="184"/>
      <c r="D38" s="185" t="s">
        <v>95</v>
      </c>
      <c r="E38" s="186">
        <v>4.2412042670871154E-2</v>
      </c>
      <c r="F38" s="186">
        <v>1.3827487884475841E-2</v>
      </c>
      <c r="G38" s="186">
        <v>2.7567827736066253E-2</v>
      </c>
      <c r="H38" s="186">
        <v>8.9878671249092965E-3</v>
      </c>
      <c r="I38" s="186">
        <v>0</v>
      </c>
      <c r="J38" s="186">
        <v>0</v>
      </c>
      <c r="K38" s="186">
        <v>0</v>
      </c>
      <c r="L38" s="186">
        <v>3.9628946383130866E-5</v>
      </c>
      <c r="M38" s="186">
        <v>4.2370194707885695E-5</v>
      </c>
      <c r="N38" s="186">
        <v>3.5534551613477716E-5</v>
      </c>
      <c r="O38" s="186">
        <v>2.4453755483623226E-5</v>
      </c>
      <c r="P38" s="186">
        <v>1.4441216784722538E-5</v>
      </c>
      <c r="Q38" s="186">
        <v>9.4454640929993382E-6</v>
      </c>
      <c r="R38" s="186">
        <v>6.7930192686641806E-6</v>
      </c>
      <c r="S38" s="186">
        <v>6.3750603184831277E-6</v>
      </c>
      <c r="T38" s="186">
        <v>6.395298287973632E-6</v>
      </c>
      <c r="U38" s="186">
        <v>5.9669336018890083E-6</v>
      </c>
      <c r="V38" s="186">
        <v>5.0835354773361767E-6</v>
      </c>
      <c r="W38" s="186">
        <v>3.5668426678746091E-6</v>
      </c>
      <c r="X38" s="186">
        <v>2.5004325388445798E-6</v>
      </c>
      <c r="Y38" s="186">
        <v>1.907997481506927E-6</v>
      </c>
      <c r="Z38" s="187">
        <v>8.638274782260024E-7</v>
      </c>
    </row>
    <row r="39" spans="1:26" x14ac:dyDescent="0.35">
      <c r="A39" s="188"/>
      <c r="B39" s="184"/>
      <c r="C39" s="184"/>
      <c r="D39" s="185" t="s">
        <v>96</v>
      </c>
      <c r="E39" s="186">
        <v>0.11145730046573792</v>
      </c>
      <c r="F39" s="186">
        <v>3.6338133576500953E-2</v>
      </c>
      <c r="G39" s="186">
        <v>7.2447245302729654E-2</v>
      </c>
      <c r="H39" s="186">
        <v>2.3619786824725621E-2</v>
      </c>
      <c r="I39" s="186">
        <v>0</v>
      </c>
      <c r="J39" s="186">
        <v>0</v>
      </c>
      <c r="K39" s="186">
        <v>0</v>
      </c>
      <c r="L39" s="186">
        <v>1.0414342498053771E-4</v>
      </c>
      <c r="M39" s="186">
        <v>1.1134732554610139E-4</v>
      </c>
      <c r="N39" s="186">
        <v>9.3383504935941512E-5</v>
      </c>
      <c r="O39" s="186">
        <v>6.4263577060055249E-5</v>
      </c>
      <c r="P39" s="186">
        <v>3.7950990730544235E-5</v>
      </c>
      <c r="Q39" s="186">
        <v>2.4822334958528461E-5</v>
      </c>
      <c r="R39" s="186">
        <v>1.7851806751506767E-5</v>
      </c>
      <c r="S39" s="186">
        <v>1.6753425882323392E-5</v>
      </c>
      <c r="T39" s="186">
        <v>1.680661052763331E-5</v>
      </c>
      <c r="U39" s="186">
        <v>1.5680883764214851E-5</v>
      </c>
      <c r="V39" s="186">
        <v>1.3359345729293036E-5</v>
      </c>
      <c r="W39" s="186">
        <v>9.3735323722182984E-6</v>
      </c>
      <c r="X39" s="186">
        <v>6.5710454678881853E-6</v>
      </c>
      <c r="Y39" s="186">
        <v>5.014147755968498E-6</v>
      </c>
      <c r="Z39" s="187">
        <v>2.2701070905344962E-6</v>
      </c>
    </row>
    <row r="40" spans="1:26" x14ac:dyDescent="0.35">
      <c r="D40" s="9" t="s">
        <v>98</v>
      </c>
      <c r="E40" s="186">
        <f t="shared" ref="E40:Z40" si="0">MAX(E4:E39)</f>
        <v>2127.5544155561333</v>
      </c>
      <c r="F40" s="186">
        <f t="shared" si="0"/>
        <v>1457.229051750777</v>
      </c>
      <c r="G40" s="186">
        <f t="shared" si="0"/>
        <v>2127.5544155561333</v>
      </c>
      <c r="H40" s="186">
        <f t="shared" si="0"/>
        <v>1457.229051750777</v>
      </c>
      <c r="I40" s="186">
        <f t="shared" si="0"/>
        <v>0</v>
      </c>
      <c r="J40" s="186">
        <f t="shared" si="0"/>
        <v>0</v>
      </c>
      <c r="K40" s="186">
        <f t="shared" si="0"/>
        <v>0</v>
      </c>
      <c r="L40" s="186">
        <f t="shared" si="0"/>
        <v>2.972419854108042</v>
      </c>
      <c r="M40" s="186">
        <f t="shared" si="0"/>
        <v>3.2249245877903494</v>
      </c>
      <c r="N40" s="186">
        <f t="shared" si="0"/>
        <v>2.6640681377398536</v>
      </c>
      <c r="O40" s="186">
        <f t="shared" si="0"/>
        <v>1.8118527926026422</v>
      </c>
      <c r="P40" s="186">
        <f t="shared" si="0"/>
        <v>1.0597629541638096</v>
      </c>
      <c r="Q40" s="186">
        <f t="shared" si="0"/>
        <v>0.70119399047906372</v>
      </c>
      <c r="R40" s="186">
        <f t="shared" si="0"/>
        <v>0.47593539361899867</v>
      </c>
      <c r="S40" s="186">
        <f t="shared" si="0"/>
        <v>1.004557899504791</v>
      </c>
      <c r="T40" s="186">
        <f t="shared" si="0"/>
        <v>1.0226168784215979</v>
      </c>
      <c r="U40" s="186">
        <f t="shared" si="0"/>
        <v>0.93980714207115323</v>
      </c>
      <c r="V40" s="186">
        <f t="shared" si="0"/>
        <v>0.79129104423026053</v>
      </c>
      <c r="W40" s="186">
        <f t="shared" si="0"/>
        <v>0.54989775537765162</v>
      </c>
      <c r="X40" s="186">
        <f t="shared" si="0"/>
        <v>0.38996270398964455</v>
      </c>
      <c r="Y40" s="186">
        <f t="shared" si="0"/>
        <v>0.28083808362126605</v>
      </c>
      <c r="Z40" s="187">
        <f t="shared" si="0"/>
        <v>0.12855683216733571</v>
      </c>
    </row>
    <row r="41" spans="1:26" x14ac:dyDescent="0.35">
      <c r="F41" s="216"/>
    </row>
  </sheetData>
  <sheetProtection sheet="1" objects="1" scenarios="1" formatCells="0" formatColumns="0" formatRows="0" sort="0" autoFilter="0"/>
  <autoFilter ref="A1:Z41" xr:uid="{749337FE-1DE0-4E7E-B2C9-5E66530EBB46}">
    <filterColumn colId="2" showButton="0"/>
    <filterColumn colId="3" showButton="0"/>
    <filterColumn colId="4" showButton="0"/>
    <filterColumn colId="5" showButton="0"/>
    <filterColumn colId="6" showButton="0"/>
    <filterColumn colId="11" showButton="0"/>
    <filterColumn colId="12"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2" showButton="0"/>
    <filterColumn colId="23" showButton="0"/>
    <filterColumn colId="24" showButton="0"/>
  </autoFilter>
  <mergeCells count="30">
    <mergeCell ref="B28:B33"/>
    <mergeCell ref="C28:C30"/>
    <mergeCell ref="C31:C33"/>
    <mergeCell ref="A4:A39"/>
    <mergeCell ref="B4:B9"/>
    <mergeCell ref="C4:C6"/>
    <mergeCell ref="C7:C9"/>
    <mergeCell ref="B10:B15"/>
    <mergeCell ref="C10:C12"/>
    <mergeCell ref="C13:C15"/>
    <mergeCell ref="B16:B21"/>
    <mergeCell ref="C16:C18"/>
    <mergeCell ref="B34:B39"/>
    <mergeCell ref="C34:C36"/>
    <mergeCell ref="C37:C39"/>
    <mergeCell ref="C19:C21"/>
    <mergeCell ref="B22:B27"/>
    <mergeCell ref="C22:C24"/>
    <mergeCell ref="C25:C27"/>
    <mergeCell ref="C1:H1"/>
    <mergeCell ref="L1:R1"/>
    <mergeCell ref="S1:Z1"/>
    <mergeCell ref="A2:A3"/>
    <mergeCell ref="B2:B3"/>
    <mergeCell ref="C2:C3"/>
    <mergeCell ref="D2:D3"/>
    <mergeCell ref="E2:F2"/>
    <mergeCell ref="G2:H2"/>
    <mergeCell ref="I2:K2"/>
    <mergeCell ref="Z2:Z3"/>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454CC-5EB8-48A6-9B5B-4D744F2EBF8B}">
  <sheetPr codeName="Sheet9"/>
  <dimension ref="A1:Y11"/>
  <sheetViews>
    <sheetView workbookViewId="0"/>
  </sheetViews>
  <sheetFormatPr defaultRowHeight="14.5" x14ac:dyDescent="0.35"/>
  <cols>
    <col min="1" max="1" width="41.54296875" style="2" bestFit="1" customWidth="1"/>
    <col min="2" max="16384" width="8.7265625" style="2"/>
  </cols>
  <sheetData>
    <row r="1" spans="1:25" x14ac:dyDescent="0.35">
      <c r="A1" s="189"/>
      <c r="B1" s="217" t="s">
        <v>99</v>
      </c>
      <c r="C1" s="217"/>
      <c r="D1" s="217"/>
      <c r="E1" s="217"/>
      <c r="F1" s="217"/>
      <c r="G1" s="217"/>
      <c r="H1" s="218"/>
      <c r="I1" s="218"/>
      <c r="J1" s="218"/>
      <c r="K1" s="218"/>
      <c r="L1" s="218"/>
      <c r="M1" s="219"/>
      <c r="N1" s="193" t="s">
        <v>100</v>
      </c>
      <c r="O1" s="193"/>
      <c r="P1" s="193"/>
      <c r="Q1" s="193"/>
      <c r="R1" s="193"/>
      <c r="S1" s="193"/>
      <c r="T1" s="193"/>
      <c r="U1" s="193"/>
      <c r="V1" s="193"/>
      <c r="W1" s="193"/>
      <c r="X1" s="193"/>
      <c r="Y1" s="193"/>
    </row>
    <row r="2" spans="1:25" x14ac:dyDescent="0.35">
      <c r="A2" s="194"/>
      <c r="B2" s="217" t="s">
        <v>107</v>
      </c>
      <c r="C2" s="217"/>
      <c r="D2" s="217"/>
      <c r="E2" s="217"/>
      <c r="F2" s="217"/>
      <c r="G2" s="217"/>
      <c r="H2" s="217"/>
      <c r="I2" s="217"/>
      <c r="J2" s="217"/>
      <c r="K2" s="217"/>
      <c r="L2" s="217"/>
      <c r="M2" s="220"/>
      <c r="N2" s="193" t="s">
        <v>83</v>
      </c>
      <c r="O2" s="193"/>
      <c r="P2" s="193"/>
      <c r="Q2" s="193"/>
      <c r="R2" s="193"/>
      <c r="S2" s="193"/>
      <c r="T2" s="193"/>
      <c r="U2" s="193"/>
      <c r="V2" s="193"/>
      <c r="W2" s="193"/>
      <c r="X2" s="193"/>
      <c r="Y2" s="193"/>
    </row>
    <row r="3" spans="1:25" ht="55" customHeight="1" x14ac:dyDescent="0.35">
      <c r="A3" s="194"/>
      <c r="B3" s="217" t="s">
        <v>81</v>
      </c>
      <c r="C3" s="217"/>
      <c r="D3" s="217"/>
      <c r="E3" s="217"/>
      <c r="F3" s="217"/>
      <c r="G3" s="217"/>
      <c r="H3" s="221" t="s">
        <v>82</v>
      </c>
      <c r="I3" s="221"/>
      <c r="J3" s="221"/>
      <c r="K3" s="221"/>
      <c r="L3" s="221"/>
      <c r="M3" s="221"/>
      <c r="N3" s="197" t="s">
        <v>101</v>
      </c>
      <c r="O3" s="198"/>
      <c r="P3" s="198"/>
      <c r="Q3" s="198"/>
      <c r="R3" s="198"/>
      <c r="S3" s="198"/>
      <c r="T3" s="197" t="s">
        <v>102</v>
      </c>
      <c r="U3" s="198"/>
      <c r="V3" s="198"/>
      <c r="W3" s="198"/>
      <c r="X3" s="198"/>
      <c r="Y3" s="198"/>
    </row>
    <row r="4" spans="1:25" x14ac:dyDescent="0.35">
      <c r="A4" s="194"/>
      <c r="B4" s="217" t="s">
        <v>93</v>
      </c>
      <c r="C4" s="217"/>
      <c r="D4" s="220"/>
      <c r="E4" s="222" t="s">
        <v>97</v>
      </c>
      <c r="F4" s="217"/>
      <c r="G4" s="220"/>
      <c r="H4" s="223" t="s">
        <v>93</v>
      </c>
      <c r="I4" s="224"/>
      <c r="J4" s="225"/>
      <c r="K4" s="223" t="s">
        <v>97</v>
      </c>
      <c r="L4" s="224"/>
      <c r="M4" s="225"/>
      <c r="N4" s="203" t="s">
        <v>103</v>
      </c>
      <c r="O4" s="203"/>
      <c r="P4" s="203"/>
      <c r="Q4" s="203" t="s">
        <v>97</v>
      </c>
      <c r="R4" s="203"/>
      <c r="S4" s="203"/>
      <c r="T4" s="203" t="s">
        <v>103</v>
      </c>
      <c r="U4" s="203"/>
      <c r="V4" s="203"/>
      <c r="W4" s="203" t="s">
        <v>97</v>
      </c>
      <c r="X4" s="203"/>
      <c r="Y4" s="203"/>
    </row>
    <row r="5" spans="1:25" x14ac:dyDescent="0.35">
      <c r="A5" s="204" t="s">
        <v>67</v>
      </c>
      <c r="B5" s="226" t="s">
        <v>131</v>
      </c>
      <c r="C5" s="227" t="s">
        <v>104</v>
      </c>
      <c r="D5" s="227" t="s">
        <v>105</v>
      </c>
      <c r="E5" s="226" t="s">
        <v>130</v>
      </c>
      <c r="F5" s="227" t="s">
        <v>104</v>
      </c>
      <c r="G5" s="227" t="s">
        <v>105</v>
      </c>
      <c r="H5" s="226" t="s">
        <v>130</v>
      </c>
      <c r="I5" s="227" t="s">
        <v>104</v>
      </c>
      <c r="J5" s="227" t="s">
        <v>105</v>
      </c>
      <c r="K5" s="226" t="s">
        <v>130</v>
      </c>
      <c r="L5" s="227" t="s">
        <v>104</v>
      </c>
      <c r="M5" s="227" t="s">
        <v>105</v>
      </c>
      <c r="N5" s="228" t="s">
        <v>130</v>
      </c>
      <c r="O5" s="228" t="s">
        <v>104</v>
      </c>
      <c r="P5" s="228" t="s">
        <v>105</v>
      </c>
      <c r="Q5" s="228" t="s">
        <v>130</v>
      </c>
      <c r="R5" s="228" t="s">
        <v>104</v>
      </c>
      <c r="S5" s="228" t="s">
        <v>105</v>
      </c>
      <c r="T5" s="228" t="s">
        <v>130</v>
      </c>
      <c r="U5" s="228" t="s">
        <v>104</v>
      </c>
      <c r="V5" s="228" t="s">
        <v>105</v>
      </c>
      <c r="W5" s="228" t="s">
        <v>130</v>
      </c>
      <c r="X5" s="228" t="s">
        <v>104</v>
      </c>
      <c r="Y5" s="228" t="s">
        <v>105</v>
      </c>
    </row>
    <row r="6" spans="1:25" x14ac:dyDescent="0.35">
      <c r="A6" s="208" t="s">
        <v>53</v>
      </c>
      <c r="B6" s="186">
        <v>56.510446655139987</v>
      </c>
      <c r="C6" s="186">
        <v>2.5995216299135171</v>
      </c>
      <c r="D6" s="186">
        <v>6.5336043237097501</v>
      </c>
      <c r="E6" s="186">
        <v>50.211845341421487</v>
      </c>
      <c r="F6" s="186">
        <v>2.1596009086793422</v>
      </c>
      <c r="G6" s="186">
        <v>5.6824462163844496</v>
      </c>
      <c r="H6" s="186">
        <v>45.827649890195651</v>
      </c>
      <c r="I6" s="186">
        <v>2.10810521220384</v>
      </c>
      <c r="J6" s="186">
        <v>5.2984846022413246</v>
      </c>
      <c r="K6" s="186">
        <v>40.719743071399328</v>
      </c>
      <c r="L6" s="186">
        <v>1.7513475862166712</v>
      </c>
      <c r="M6" s="186">
        <v>4.6082303563008207</v>
      </c>
      <c r="N6" s="187">
        <f>'Hazard Values'!$C$2/B6</f>
        <v>140328.03613097465</v>
      </c>
      <c r="O6" s="187">
        <f>'Hazard Values'!$C$2/C6</f>
        <v>3050561.2681760304</v>
      </c>
      <c r="P6" s="187">
        <f>'Hazard Values'!$C$2/D6</f>
        <v>1213725.1671673597</v>
      </c>
      <c r="Q6" s="187">
        <f>'Hazard Values'!$C$2/E6</f>
        <v>157930.86165383906</v>
      </c>
      <c r="R6" s="187">
        <f>'Hazard Values'!$C$2/F6</f>
        <v>3671974.7468755338</v>
      </c>
      <c r="S6" s="187">
        <f>'Hazard Values'!$C$2/G6</f>
        <v>1395525.7468403447</v>
      </c>
      <c r="T6" s="187">
        <f>'Hazard Values'!$C$3/H6</f>
        <v>2553.0438562818586</v>
      </c>
      <c r="U6" s="187">
        <f>'Hazard Values'!$C$3/I6</f>
        <v>55500.076240353636</v>
      </c>
      <c r="V6" s="187">
        <f>'Hazard Values'!$C$3/J6</f>
        <v>22081.785412853242</v>
      </c>
      <c r="W6" s="187">
        <f>'Hazard Values'!$C$3/K6</f>
        <v>2873.2990725125246</v>
      </c>
      <c r="X6" s="187">
        <f>'Hazard Values'!$C$3/L6</f>
        <v>66805.699177481903</v>
      </c>
      <c r="Y6" s="187">
        <f>'Hazard Values'!$C$3/M6</f>
        <v>25389.355772986961</v>
      </c>
    </row>
    <row r="7" spans="1:25" x14ac:dyDescent="0.35">
      <c r="A7" s="208" t="s">
        <v>55</v>
      </c>
      <c r="B7" s="187">
        <v>2127.5544155561333</v>
      </c>
      <c r="C7" s="187">
        <v>97.03646875491232</v>
      </c>
      <c r="D7" s="187">
        <v>243.43445784601698</v>
      </c>
      <c r="E7" s="187">
        <v>1851.5160974851449</v>
      </c>
      <c r="F7" s="187">
        <v>79.692532743196779</v>
      </c>
      <c r="G7" s="187">
        <v>209.69109535830987</v>
      </c>
      <c r="H7" s="186">
        <v>1457.229051750777</v>
      </c>
      <c r="I7" s="186">
        <v>66.463334763638542</v>
      </c>
      <c r="J7" s="186">
        <v>166.73593003151865</v>
      </c>
      <c r="K7" s="186">
        <v>1268.1617106062679</v>
      </c>
      <c r="L7" s="186">
        <v>54.583926536436167</v>
      </c>
      <c r="M7" s="186">
        <v>143.62403791665096</v>
      </c>
      <c r="N7" s="187">
        <f>'Hazard Values'!$C$2/B7</f>
        <v>3727.2842198619551</v>
      </c>
      <c r="O7" s="187">
        <f>'Hazard Values'!$C$2/C7</f>
        <v>81721.852636960844</v>
      </c>
      <c r="P7" s="187">
        <f>'Hazard Values'!$C$2/D7</f>
        <v>32575.503362042829</v>
      </c>
      <c r="Q7" s="187">
        <f>'Hazard Values'!$C$2/E7</f>
        <v>4282.976535160059</v>
      </c>
      <c r="R7" s="187">
        <f>'Hazard Values'!$C$2/F7</f>
        <v>99507.440998943173</v>
      </c>
      <c r="S7" s="187">
        <f>'Hazard Values'!$C$2/G7</f>
        <v>37817.533388576201</v>
      </c>
      <c r="T7" s="187">
        <f>'Hazard Values'!$C$3/H7</f>
        <v>80.289368277026341</v>
      </c>
      <c r="U7" s="187">
        <f>'Hazard Values'!$C$3/I7</f>
        <v>1760.3690879502722</v>
      </c>
      <c r="V7" s="187">
        <f>'Hazard Values'!$C$3/J7</f>
        <v>701.70838389711867</v>
      </c>
      <c r="W7" s="229">
        <f>'Hazard Values'!$C$3/K7</f>
        <v>92.259527331152441</v>
      </c>
      <c r="X7" s="187">
        <f>'Hazard Values'!$C$3/L7</f>
        <v>2143.4881552887095</v>
      </c>
      <c r="Y7" s="187">
        <f>'Hazard Values'!$C$3/M7</f>
        <v>814.62686676375415</v>
      </c>
    </row>
    <row r="8" spans="1:25" x14ac:dyDescent="0.35">
      <c r="A8" s="208" t="s">
        <v>56</v>
      </c>
      <c r="B8" s="187">
        <v>1.8436456686679434</v>
      </c>
      <c r="C8" s="187">
        <v>8.4532633627910803E-2</v>
      </c>
      <c r="D8" s="187">
        <v>0.21182173164618079</v>
      </c>
      <c r="E8" s="187">
        <v>1.6141971327033144</v>
      </c>
      <c r="F8" s="187">
        <v>6.9467383095641724E-2</v>
      </c>
      <c r="G8" s="187">
        <v>0.18278918464323687</v>
      </c>
      <c r="H8" s="186">
        <v>1.3132818461744202</v>
      </c>
      <c r="I8" s="186">
        <v>6.0215026693854271E-2</v>
      </c>
      <c r="J8" s="186">
        <v>0.15088671295344347</v>
      </c>
      <c r="K8" s="186">
        <v>1.1498390534324952</v>
      </c>
      <c r="L8" s="186">
        <v>4.9483615355799607E-2</v>
      </c>
      <c r="M8" s="186">
        <v>0.13020599454038714</v>
      </c>
      <c r="N8" s="187">
        <f>'Hazard Values'!$C$2/B8</f>
        <v>4301260.3423571745</v>
      </c>
      <c r="O8" s="187">
        <f>'Hazard Values'!$C$2/C8</f>
        <v>93809924.75528042</v>
      </c>
      <c r="P8" s="187">
        <f>'Hazard Values'!$C$2/D8</f>
        <v>37437140.837116651</v>
      </c>
      <c r="Q8" s="187">
        <f>'Hazard Values'!$C$2/E8</f>
        <v>4912658.9555511959</v>
      </c>
      <c r="R8" s="187">
        <f>'Hazard Values'!$C$2/F8</f>
        <v>114154292.94467717</v>
      </c>
      <c r="S8" s="187">
        <f>'Hazard Values'!$C$2/G8</f>
        <v>43383310.754832491</v>
      </c>
      <c r="T8" s="187">
        <f>'Hazard Values'!$C$3/H8</f>
        <v>89089.787040626572</v>
      </c>
      <c r="U8" s="187">
        <f>'Hazard Values'!$C$3/I8</f>
        <v>1943036.5877748814</v>
      </c>
      <c r="V8" s="187">
        <f>'Hazard Values'!$C$3/J8</f>
        <v>775416.189469915</v>
      </c>
      <c r="W8" s="187">
        <f>'Hazard Values'!$C$3/K8</f>
        <v>101753.37117897678</v>
      </c>
      <c r="X8" s="187">
        <f>'Hazard Values'!$C$3/L8</f>
        <v>2364418.9932109984</v>
      </c>
      <c r="Y8" s="187">
        <f>'Hazard Values'!$C$3/M8</f>
        <v>898576.14016157354</v>
      </c>
    </row>
    <row r="9" spans="1:25" x14ac:dyDescent="0.35">
      <c r="A9" s="208" t="s">
        <v>57</v>
      </c>
      <c r="B9" s="187">
        <v>0.20393528068086994</v>
      </c>
      <c r="C9" s="187">
        <v>9.3509246960451382E-3</v>
      </c>
      <c r="D9" s="187">
        <v>2.3393071044844643E-2</v>
      </c>
      <c r="E9" s="187">
        <v>0.17836545930749845</v>
      </c>
      <c r="F9" s="187">
        <v>7.676250444701398E-3</v>
      </c>
      <c r="G9" s="187">
        <v>2.0198394000888617E-2</v>
      </c>
      <c r="H9" s="186">
        <v>0.14415151346757352</v>
      </c>
      <c r="I9" s="186">
        <v>6.6096947166565563E-3</v>
      </c>
      <c r="J9" s="186">
        <v>1.6535376245397061E-2</v>
      </c>
      <c r="K9" s="186">
        <v>0.12607750274338214</v>
      </c>
      <c r="L9" s="186">
        <v>5.4259523691313994E-3</v>
      </c>
      <c r="M9" s="186">
        <v>1.4277220965011609E-2</v>
      </c>
      <c r="N9" s="187">
        <f>'Hazard Values'!$C$2/B9</f>
        <v>38884885.310302615</v>
      </c>
      <c r="O9" s="187">
        <f>'Hazard Values'!$C$2/C9</f>
        <v>848044472.36687708</v>
      </c>
      <c r="P9" s="187">
        <f>'Hazard Values'!$C$2/D9</f>
        <v>338989266.7276625</v>
      </c>
      <c r="Q9" s="187">
        <f>'Hazard Values'!$C$2/E9</f>
        <v>44459280.573649861</v>
      </c>
      <c r="R9" s="187">
        <f>'Hazard Values'!$C$2/F9</f>
        <v>1033056445.6079928</v>
      </c>
      <c r="S9" s="187">
        <f>'Hazard Values'!$C$2/G9</f>
        <v>392605471.48704618</v>
      </c>
      <c r="T9" s="187">
        <f>'Hazard Values'!$C$3/H9</f>
        <v>811646.0048566804</v>
      </c>
      <c r="U9" s="187">
        <f>'Hazard Values'!$C$3/I9</f>
        <v>17701271.392331898</v>
      </c>
      <c r="V9" s="187">
        <f>'Hazard Values'!$C$3/J9</f>
        <v>7075738.6021118928</v>
      </c>
      <c r="W9" s="187">
        <f>'Hazard Values'!$C$3/K9</f>
        <v>928000.61433752801</v>
      </c>
      <c r="X9" s="187">
        <f>'Hazard Values'!$C$3/L9</f>
        <v>21563034.844467252</v>
      </c>
      <c r="Y9" s="187">
        <f>'Hazard Values'!$C$3/M9</f>
        <v>8194872.1173907295</v>
      </c>
    </row>
    <row r="10" spans="1:25" x14ac:dyDescent="0.35">
      <c r="A10" s="208" t="s">
        <v>58</v>
      </c>
      <c r="B10" s="187">
        <v>9.9133254637779356</v>
      </c>
      <c r="C10" s="187">
        <v>0.4521407723297709</v>
      </c>
      <c r="D10" s="187">
        <v>1.1342812160670801</v>
      </c>
      <c r="E10" s="187">
        <v>8.6271267806780898</v>
      </c>
      <c r="F10" s="187">
        <v>0.37132681934698364</v>
      </c>
      <c r="G10" s="187">
        <v>0.97705424591908652</v>
      </c>
      <c r="H10" s="186">
        <v>6.7899489477931105</v>
      </c>
      <c r="I10" s="186">
        <v>0.30968546049984291</v>
      </c>
      <c r="J10" s="186">
        <v>0.7769049425116995</v>
      </c>
      <c r="K10" s="186">
        <v>5.9089909456699443</v>
      </c>
      <c r="L10" s="186">
        <v>0.25433343790889296</v>
      </c>
      <c r="M10" s="186">
        <v>0.66921523693088292</v>
      </c>
      <c r="N10" s="187">
        <f>'Hazard Values'!$C$2/B10</f>
        <v>799933.38551984786</v>
      </c>
      <c r="O10" s="187">
        <f>'Hazard Values'!$C$2/C10</f>
        <v>17538785.452014532</v>
      </c>
      <c r="P10" s="187">
        <f>'Hazard Values'!$C$2/D10</f>
        <v>6991211.604028739</v>
      </c>
      <c r="Q10" s="187">
        <f>'Hazard Values'!$C$2/E10</f>
        <v>919193.63208624418</v>
      </c>
      <c r="R10" s="187">
        <f>'Hazard Values'!$C$2/F10</f>
        <v>21355850.390622795</v>
      </c>
      <c r="S10" s="187">
        <f>'Hazard Values'!$C$2/G10</f>
        <v>8116233.0885123778</v>
      </c>
      <c r="T10" s="187">
        <f>'Hazard Values'!$C$3/H10</f>
        <v>17231.351943820977</v>
      </c>
      <c r="U10" s="187">
        <f>'Hazard Values'!$C$3/I10</f>
        <v>377802.68990077224</v>
      </c>
      <c r="V10" s="187">
        <f>'Hazard Values'!$C$3/J10</f>
        <v>150597.57455235661</v>
      </c>
      <c r="W10" s="187">
        <f>'Hazard Values'!$C$3/K10</f>
        <v>19800.334960021653</v>
      </c>
      <c r="X10" s="187">
        <f>'Hazard Values'!$C$3/L10</f>
        <v>460026.02316849743</v>
      </c>
      <c r="Y10" s="187">
        <f>'Hazard Values'!$C$3/M10</f>
        <v>174831.64390664324</v>
      </c>
    </row>
    <row r="11" spans="1:25" x14ac:dyDescent="0.35">
      <c r="A11" s="208" t="s">
        <v>59</v>
      </c>
      <c r="B11" s="187">
        <v>1.2091554118855703</v>
      </c>
      <c r="C11" s="187">
        <v>5.3034992820788891E-2</v>
      </c>
      <c r="D11" s="187">
        <v>0.13690601201483713</v>
      </c>
      <c r="E11" s="187">
        <v>0.98328218302308501</v>
      </c>
      <c r="F11" s="187">
        <v>4.2412042670871154E-2</v>
      </c>
      <c r="G11" s="187">
        <v>0.11145730046573792</v>
      </c>
      <c r="H11" s="186">
        <v>0.39421779182022665</v>
      </c>
      <c r="I11" s="186">
        <v>1.7290860673079132E-2</v>
      </c>
      <c r="J11" s="186">
        <v>4.4635110766481093E-2</v>
      </c>
      <c r="K11" s="186">
        <v>0.32057693090341743</v>
      </c>
      <c r="L11" s="186">
        <v>1.3827487884475841E-2</v>
      </c>
      <c r="M11" s="186">
        <v>3.6338133576500953E-2</v>
      </c>
      <c r="N11" s="187">
        <f>'Hazard Values'!$C$2/B11</f>
        <v>6558296.7433721945</v>
      </c>
      <c r="O11" s="187">
        <f>'Hazard Values'!$C$2/C11</f>
        <v>149523919.55244243</v>
      </c>
      <c r="P11" s="187">
        <f>'Hazard Values'!$C$2/D11</f>
        <v>57922949.352586426</v>
      </c>
      <c r="Q11" s="187">
        <f>'Hazard Values'!$C$2/E11</f>
        <v>8064826.289864568</v>
      </c>
      <c r="R11" s="187">
        <f>'Hazard Values'!$C$2/F11</f>
        <v>186975196.20874974</v>
      </c>
      <c r="S11" s="187">
        <f>'Hazard Values'!$C$2/G11</f>
        <v>71148322.87219885</v>
      </c>
      <c r="T11" s="187">
        <f>'Hazard Values'!$C$3/H11</f>
        <v>296790.25763848575</v>
      </c>
      <c r="U11" s="187">
        <f>'Hazard Values'!$C$3/I11</f>
        <v>6766580.4619062264</v>
      </c>
      <c r="V11" s="187">
        <f>'Hazard Values'!$C$3/J11</f>
        <v>2621254.8370746197</v>
      </c>
      <c r="W11" s="187">
        <f>'Hazard Values'!$C$3/K11</f>
        <v>364966.99768845638</v>
      </c>
      <c r="X11" s="187">
        <f>'Hazard Values'!$C$3/L11</f>
        <v>8461406.7990872171</v>
      </c>
      <c r="Y11" s="187">
        <f>'Hazard Values'!$C$3/M11</f>
        <v>3219758.1021514339</v>
      </c>
    </row>
  </sheetData>
  <sheetProtection sheet="1" objects="1" scenarios="1" formatCells="0" formatColumns="0" formatRows="0" sort="0" autoFilter="0"/>
  <autoFilter ref="A1:Y11" xr:uid="{4AC454CC-5EB8-48A6-9B5B-4D744F2EBF8B}">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mergeCells count="16">
    <mergeCell ref="B4:D4"/>
    <mergeCell ref="E4:G4"/>
    <mergeCell ref="H4:J4"/>
    <mergeCell ref="K4:M4"/>
    <mergeCell ref="N1:Y1"/>
    <mergeCell ref="N2:Y2"/>
    <mergeCell ref="B1:M1"/>
    <mergeCell ref="B2:M2"/>
    <mergeCell ref="B3:G3"/>
    <mergeCell ref="H3:M3"/>
    <mergeCell ref="N3:S3"/>
    <mergeCell ref="T3:Y3"/>
    <mergeCell ref="N4:P4"/>
    <mergeCell ref="Q4:S4"/>
    <mergeCell ref="T4:V4"/>
    <mergeCell ref="W4:Y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29f62856-1543-49d4-a736-4569d363f533"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D723352F79007E408EFF44D6142FFCE2" ma:contentTypeVersion="21" ma:contentTypeDescription="Create a new document." ma:contentTypeScope="" ma:versionID="f7663de67ef2afa6df94d55ff7e56796">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fecc2597-e8fd-4279-ac06-bd7c891938be" xmlns:ns6="ead8da0f-3542-4e50-96c8-f1f698624e86" targetNamespace="http://schemas.microsoft.com/office/2006/metadata/properties" ma:root="true" ma:fieldsID="02cccc19423a0cd6fa028e0a1e544b83" ns1:_="" ns2:_="" ns3:_="" ns4:_="" ns5:_="" ns6:_="">
    <xsd:import namespace="http://schemas.microsoft.com/sharepoint/v3"/>
    <xsd:import namespace="4ffa91fb-a0ff-4ac5-b2db-65c790d184a4"/>
    <xsd:import namespace="http://schemas.microsoft.com/sharepoint.v3"/>
    <xsd:import namespace="http://schemas.microsoft.com/sharepoint/v3/fields"/>
    <xsd:import namespace="fecc2597-e8fd-4279-ac06-bd7c891938be"/>
    <xsd:import namespace="ead8da0f-3542-4e50-96c8-f1f698624e86"/>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SharedWithUsers" minOccurs="0"/>
                <xsd:element ref="ns5:SharedWithDetails"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1:_ip_UnifiedCompliancePolicyProperties" minOccurs="0"/>
                <xsd:element ref="ns1:_ip_UnifiedCompliancePolicyUIAction" minOccurs="0"/>
                <xsd:element ref="ns6:lcf76f155ced4ddcb4097134ff3c332f" minOccurs="0"/>
                <xsd:element ref="ns6:MediaServiceObjectDetectorVersions" minOccurs="0"/>
                <xsd:element ref="ns6:MediaServiceSearchProperties" minOccurs="0"/>
                <xsd:element ref="ns6:MediaServiceDateTaken"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160cad11-562a-4490-8456-b2fd6f157897}" ma:internalName="TaxCatchAllLabel" ma:readOnly="true" ma:showField="CatchAllDataLabel"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160cad11-562a-4490-8456-b2fd6f157897}" ma:internalName="TaxCatchAll" ma:showField="CatchAllData"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cc2597-e8fd-4279-ac06-bd7c891938be"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d8da0f-3542-4e50-96c8-f1f698624e86"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1" nillable="true" ma:displayName="MediaServiceObjectDetectorVersions"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DateTaken" ma:index="43" nillable="true" ma:displayName="MediaServiceDateTaken" ma:description="" ma:hidden="true" ma:indexed="true" ma:internalName="MediaServiceDateTaken" ma:readOnly="true">
      <xsd:simpleType>
        <xsd:restriction base="dms:Text"/>
      </xsd:simpleType>
    </xsd:element>
    <xsd:element name="MediaServiceLocation" ma:index="44" nillable="true" ma:displayName="Location" ma:description="" ma:indexed="true" ma:internalName="MediaServiceLocation" ma:readOnly="true">
      <xsd:simpleType>
        <xsd:restriction base="dms:Text"/>
      </xsd:simpleType>
    </xsd:element>
    <xsd:element name="MediaLengthInSeconds" ma:index="4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Coverage xmlns="http://schemas.microsoft.com/sharepoint/v3/fields" xsi:nil="true"/>
    <Record xmlns="4ffa91fb-a0ff-4ac5-b2db-65c790d184a4">Shared</Record>
    <EPA_x0020_Office xmlns="4ffa91fb-a0ff-4ac5-b2db-65c790d184a4" xsi:nil="true"/>
    <Document_x0020_Creation_x0020_Date xmlns="4ffa91fb-a0ff-4ac5-b2db-65c790d184a4">2026-07-23T19:26:23+00:00</Document_x0020_Creation_x0020_Date>
    <EPA_x0020_Related_x0020_Documents xmlns="4ffa91fb-a0ff-4ac5-b2db-65c790d184a4" xsi:nil="true"/>
    <_Source xmlns="http://schemas.microsoft.com/sharepoint/v3/fields" xsi:nil="true"/>
    <CategoryDescription xmlns="http://schemas.microsoft.com/sharepoint.v3" xsi:nil="true"/>
    <EPA_x0020_Contributor xmlns="4ffa91fb-a0ff-4ac5-b2db-65c790d184a4">
      <UserInfo>
        <DisplayName/>
        <AccountId xsi:nil="true"/>
        <AccountType/>
      </UserInfo>
    </EPA_x0020_Contributor>
    <TaxKeywordTaxHTField xmlns="4ffa91fb-a0ff-4ac5-b2db-65c790d184a4">
      <Terms xmlns="http://schemas.microsoft.com/office/infopath/2007/PartnerControls">
        <TermInfo xmlns="http://schemas.microsoft.com/office/infopath/2007/PartnerControls">
          <TermName xmlns="http://schemas.microsoft.com/office/infopath/2007/PartnerControls">generic scenario</TermName>
          <TermId xmlns="http://schemas.microsoft.com/office/infopath/2007/PartnerControls">e2e40c72-a3c9-44c5-89ed-54d9c0cc9f98</TermId>
        </TermInfo>
        <TermInfo xmlns="http://schemas.microsoft.com/office/infopath/2007/PartnerControls">
          <TermName xmlns="http://schemas.microsoft.com/office/infopath/2007/PartnerControls">2-Dichloroethylene</TermName>
          <TermId xmlns="http://schemas.microsoft.com/office/infopath/2007/PartnerControls">843fbadb-1231-4ab9-833b-3a6af9331804</TermId>
        </TermInfo>
        <TermInfo xmlns="http://schemas.microsoft.com/office/infopath/2007/PartnerControls">
          <TermName xmlns="http://schemas.microsoft.com/office/infopath/2007/PartnerControls">Indoor Air</TermName>
          <TermId xmlns="http://schemas.microsoft.com/office/infopath/2007/PartnerControls">f762e731-7ff4-41d9-b52b-c570f4de32ab</TermId>
        </TermInfo>
        <TermInfo xmlns="http://schemas.microsoft.com/office/infopath/2007/PartnerControls">
          <TermName xmlns="http://schemas.microsoft.com/office/infopath/2007/PartnerControls">environmental exposure</TermName>
          <TermId xmlns="http://schemas.microsoft.com/office/infopath/2007/PartnerControls">c4110764-93d9-4175-905d-920c577e0875</TermId>
        </TermInfo>
        <TermInfo xmlns="http://schemas.microsoft.com/office/infopath/2007/PartnerControls">
          <TermName xmlns="http://schemas.microsoft.com/office/infopath/2007/PartnerControls">trans-1</TermName>
          <TermId xmlns="http://schemas.microsoft.com/office/infopath/2007/PartnerControls">3bd1ca93-0ea3-47d7-9577-5c84a0904703</TermId>
        </TermInfo>
        <TermInfo xmlns="http://schemas.microsoft.com/office/infopath/2007/PartnerControls">
          <TermName xmlns="http://schemas.microsoft.com/office/infopath/2007/PartnerControls">risk assessment</TermName>
          <TermId xmlns="http://schemas.microsoft.com/office/infopath/2007/PartnerControls">11111111-1111-1111-1111-111111111111</TermId>
        </TermInfo>
        <TermInfo xmlns="http://schemas.microsoft.com/office/infopath/2007/PartnerControls">
          <TermName xmlns="http://schemas.microsoft.com/office/infopath/2007/PartnerControls">General Population Exposure</TermName>
          <TermId xmlns="http://schemas.microsoft.com/office/infopath/2007/PartnerControls">03eacd75-a05c-4f5c-aae7-a279a75aa373</TermId>
        </TermInfo>
      </Terms>
    </TaxKeywordTaxHTField>
    <Rights xmlns="4ffa91fb-a0ff-4ac5-b2db-65c790d184a4" xsi:nil="true"/>
    <External_x0020_Contributor xmlns="4ffa91fb-a0ff-4ac5-b2db-65c790d184a4" xsi:nil="true"/>
    <Identifier xmlns="4ffa91fb-a0ff-4ac5-b2db-65c790d184a4" xsi:nil="true"/>
    <_ip_UnifiedCompliancePolicyUIAction xmlns="http://schemas.microsoft.com/sharepoint/v3" xsi:nil="true"/>
    <Creator xmlns="4ffa91fb-a0ff-4ac5-b2db-65c790d184a4">
      <UserInfo>
        <DisplayName/>
        <AccountId xsi:nil="true"/>
        <AccountType/>
      </UserInfo>
    </Creator>
    <_ip_UnifiedCompliancePolicyProperties xmlns="http://schemas.microsoft.com/sharepoint/v3" xsi:nil="true"/>
    <Language xmlns="http://schemas.microsoft.com/sharepoint/v3">English</Language>
    <j747ac98061d40f0aa7bd47e1db5675d xmlns="4ffa91fb-a0ff-4ac5-b2db-65c790d184a4">
      <Terms xmlns="http://schemas.microsoft.com/office/infopath/2007/PartnerControls"/>
    </j747ac98061d40f0aa7bd47e1db5675d>
    <lcf76f155ced4ddcb4097134ff3c332f xmlns="ead8da0f-3542-4e50-96c8-f1f698624e86">
      <Terms xmlns="http://schemas.microsoft.com/office/infopath/2007/PartnerControls"/>
    </lcf76f155ced4ddcb4097134ff3c332f>
    <TaxCatchAll xmlns="4ffa91fb-a0ff-4ac5-b2db-65c790d184a4">
      <Value>2171</Value>
      <Value>1115</Value>
      <Value>2100</Value>
      <Value>1842</Value>
      <Value>2096</Value>
      <Value>1058</Value>
      <Value>1906</Value>
    </TaxCatchAll>
    <e3f09c3df709400db2417a7161762d62 xmlns="4ffa91fb-a0ff-4ac5-b2db-65c790d184a4">
      <Terms xmlns="http://schemas.microsoft.com/office/infopath/2007/PartnerControls"/>
    </e3f09c3df709400db2417a7161762d62>
  </documentManagement>
</p:properties>
</file>

<file path=customXml/itemProps1.xml><?xml version="1.0" encoding="utf-8"?>
<ds:datastoreItem xmlns:ds="http://schemas.openxmlformats.org/officeDocument/2006/customXml" ds:itemID="{6B8CA9D2-DF38-437A-A8FC-16D0EB0A3721}">
  <ds:schemaRefs>
    <ds:schemaRef ds:uri="http://schemas.microsoft.com/sharepoint/v3/contenttype/forms"/>
  </ds:schemaRefs>
</ds:datastoreItem>
</file>

<file path=customXml/itemProps2.xml><?xml version="1.0" encoding="utf-8"?>
<ds:datastoreItem xmlns:ds="http://schemas.openxmlformats.org/officeDocument/2006/customXml" ds:itemID="{487DCB3A-8086-4167-AF43-F76F8BEACF80}">
  <ds:schemaRefs>
    <ds:schemaRef ds:uri="Microsoft.SharePoint.Taxonomy.ContentTypeSync"/>
  </ds:schemaRefs>
</ds:datastoreItem>
</file>

<file path=customXml/itemProps3.xml><?xml version="1.0" encoding="utf-8"?>
<ds:datastoreItem xmlns:ds="http://schemas.openxmlformats.org/officeDocument/2006/customXml" ds:itemID="{B3C63453-773F-4BD6-8F22-38AF99533C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fecc2597-e8fd-4279-ac06-bd7c891938be"/>
    <ds:schemaRef ds:uri="ead8da0f-3542-4e50-96c8-f1f698624e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ECDC31D-7836-448C-8E51-71C1BDBB0B4C}">
  <ds:schemaRefs>
    <ds:schemaRef ds:uri="http://schemas.microsoft.com/office/2006/metadata/properties"/>
    <ds:schemaRef ds:uri="http://schemas.microsoft.com/office/infopath/2007/PartnerControls"/>
    <ds:schemaRef ds:uri="http://schemas.microsoft.com/sharepoint/v3/fields"/>
    <ds:schemaRef ds:uri="4ffa91fb-a0ff-4ac5-b2db-65c790d184a4"/>
    <ds:schemaRef ds:uri="http://schemas.microsoft.com/sharepoint.v3"/>
    <ds:schemaRef ds:uri="http://schemas.microsoft.com/sharepoint/v3"/>
    <ds:schemaRef ds:uri="ead8da0f-3542-4e50-96c8-f1f698624e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Page</vt:lpstr>
      <vt:lpstr>ReadMe</vt:lpstr>
      <vt:lpstr>Chemical</vt:lpstr>
      <vt:lpstr>Hazard Values</vt:lpstr>
      <vt:lpstr>Source Inputs Stack</vt:lpstr>
      <vt:lpstr>Source Inputs Fugitive</vt:lpstr>
      <vt:lpstr>Trans 1,2-DCE Stk Outputs</vt:lpstr>
      <vt:lpstr>Trans 1,2-DCE Stk Risk Screen</vt:lpstr>
      <vt:lpstr>Trans 1,2-DCE Fug Outputs</vt:lpstr>
      <vt:lpstr>Trans 1,2-DCE Fug Risk Screen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Draft Integrated Indoor Outdoor Air Calculator (IIOAC) Generic Scenario Exposure and Risk Analysis for trans-1,2-Dichloroethylene</dc:title>
  <dc:subject>Draft Risk Evaluation for trans-1,2-Dichloroethylene</dc:subject>
  <dc:creator/>
  <cp:keywords>trans-1,2-Dichloroethylene; risk assessment; environmental exposure; general population exposure; indoor air; generic scenario</cp:keywords>
  <dc:description/>
  <cp:lastModifiedBy/>
  <cp:revision>1</cp:revision>
  <dcterms:created xsi:type="dcterms:W3CDTF">2026-07-29T19:40:30Z</dcterms:created>
  <dcterms:modified xsi:type="dcterms:W3CDTF">2026-07-30T11:37:00Z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2171;#generic scenario|e2e40c72-a3c9-44c5-89ed-54d9c0cc9f98;#1115;#2-Dichloroethylene|843fbadb-1231-4ab9-833b-3a6af9331804;#2100;#Indoor Air|f762e731-7ff4-41d9-b52b-c570f4de32ab;#1842;#environmental exposure|c4110764-93d9-4175-905d-920c577e0875;#2096;#trans-1|3bd1ca93-0ea3-47d7-9577-5c84a0904703;#1058;#risk assessment|11111111-1111-1111-1111-111111111111;#1906;#General Population Exposure|03eacd75-a05c-4f5c-aae7-a279a75aa373</vt:lpwstr>
  </property>
  <property fmtid="{D5CDD505-2E9C-101B-9397-08002B2CF9AE}" pid="3" name="Document_x0020_Type">
    <vt:lpwstr/>
  </property>
  <property fmtid="{D5CDD505-2E9C-101B-9397-08002B2CF9AE}" pid="4" name="MediaServiceImageTags">
    <vt:lpwstr/>
  </property>
  <property fmtid="{D5CDD505-2E9C-101B-9397-08002B2CF9AE}" pid="5" name="ContentTypeId">
    <vt:lpwstr>0x010100D723352F79007E408EFF44D6142FFCE2</vt:lpwstr>
  </property>
  <property fmtid="{D5CDD505-2E9C-101B-9397-08002B2CF9AE}" pid="6" name="EPA Subject">
    <vt:lpwstr/>
  </property>
  <property fmtid="{D5CDD505-2E9C-101B-9397-08002B2CF9AE}" pid="7" name="EPA_x0020_Subject">
    <vt:lpwstr/>
  </property>
  <property fmtid="{D5CDD505-2E9C-101B-9397-08002B2CF9AE}" pid="8" name="Document Type">
    <vt:lpwstr/>
  </property>
</Properties>
</file>