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usepa-my.sharepoint.com/personal/stanfield_kelley_epa_gov/Documents/Desktop/12DCP Docket Uploads/To Lock/"/>
    </mc:Choice>
  </mc:AlternateContent>
  <xr:revisionPtr revIDLastSave="200" documentId="8_{B5989D1B-F8FA-47B3-848C-6B19B35D6E2D}" xr6:coauthVersionLast="47" xr6:coauthVersionMax="47" xr10:uidLastSave="{4DB2CDA6-45F5-43D6-A483-080975500749}"/>
  <bookViews>
    <workbookView xWindow="-120" yWindow="-120" windowWidth="29040" windowHeight="15720" tabRatio="899" firstSheet="1" activeTab="1" xr2:uid="{3E844F0C-A553-4D64-AF66-7A91699FB198}"/>
  </bookViews>
  <sheets>
    <sheet name="SIC_Codes" sheetId="76" state="hidden" r:id="rId1"/>
    <sheet name="Title Page" sheetId="101" r:id="rId2"/>
    <sheet name="ReadMe" sheetId="89" r:id="rId3"/>
    <sheet name="EFAST Calcs_Waterbody Conc" sheetId="98" r:id="rId4"/>
    <sheet name="Max Release DW Calcs (lfstages)" sheetId="99" r:id="rId5"/>
    <sheet name="Max Release DW Calcs (downstrm)" sheetId="100" r:id="rId6"/>
    <sheet name="Max Release Derm Calc" sheetId="83" r:id="rId7"/>
    <sheet name="Max Release Oral Calc" sheetId="82" r:id="rId8"/>
    <sheet name="Exposure Inputs" sheetId="69" r:id="rId9"/>
    <sheet name="Exposure Equations" sheetId="81" r:id="rId10"/>
    <sheet name="SIC to 2002 NAICS" sheetId="13" state="hidden" r:id="rId11"/>
    <sheet name="2002 to 2007 NAICS" sheetId="14" state="hidden" r:id="rId12"/>
    <sheet name="2007 to 2012 NAICS" sheetId="15" state="hidden" r:id="rId13"/>
    <sheet name="2012 to 2017 NAICS" sheetId="16" state="hidden" r:id="rId14"/>
  </sheets>
  <definedNames>
    <definedName name="_2017NEI_Nonpoint_TSCA_Chem_List">#REF!</definedName>
    <definedName name="_2017NEI_tsca_chemicals_wSCCdetail_Query">#REF!</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localSheetId="1" hidden="1">-1</definedName>
    <definedName name="_AtRisk_SimSetting_MultipleCPUCount" hidden="1">8</definedName>
    <definedName name="_AtRisk_SimSetting_MultipleCPUManualCount" hidden="1">8</definedName>
    <definedName name="_AtRisk_SimSetting_MultipleCPUMode" localSheetId="1" hidden="1">1</definedName>
    <definedName name="_AtRisk_SimSetting_MultipleCPUMode" hidden="1">2</definedName>
    <definedName name="_AtRisk_SimSetting_MultipleCPUModeV8" localSheetId="1" hidden="1">1</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1" hidden="1">'2002 to 2007 NAICS'!$A$1:$D$1203</definedName>
    <definedName name="_xlnm._FilterDatabase" localSheetId="12" hidden="1">'2007 to 2012 NAICS'!$A$1:$D$1187</definedName>
    <definedName name="_xlnm._FilterDatabase" localSheetId="13" hidden="1">'2012 to 2017 NAICS'!$A$1:$D$1072</definedName>
    <definedName name="_xlnm._FilterDatabase" localSheetId="3" hidden="1">'EFAST Calcs_Waterbody Conc'!$A$2:$AD$216</definedName>
    <definedName name="_xlnm._FilterDatabase" localSheetId="9" hidden="1">'Exposure Equations'!$A$1:$Q$76</definedName>
    <definedName name="_xlnm._FilterDatabase" localSheetId="8" hidden="1">'Exposure Inputs'!$A$2:$M$2</definedName>
    <definedName name="_xlnm._FilterDatabase" localSheetId="6" hidden="1">'Max Release Derm Calc'!$A$4:$L$17</definedName>
    <definedName name="_xlnm._FilterDatabase" localSheetId="5" hidden="1">'Max Release DW Calcs (downstrm)'!$A$4:$AQ$11</definedName>
    <definedName name="_xlnm._FilterDatabase" localSheetId="4" hidden="1">'Max Release DW Calcs (lfstages)'!$A$4:$AQ$11</definedName>
    <definedName name="_xlnm._FilterDatabase" localSheetId="7" hidden="1">'Max Release Oral Calc'!$A$4:$L$17</definedName>
    <definedName name="_xlnm._FilterDatabase" localSheetId="2" hidden="1">ReadMe!$A$3:$B$3</definedName>
    <definedName name="_xlnm._FilterDatabase" localSheetId="10" hidden="1">'SIC to 2002 NAICS'!$A$1:$D$2169</definedName>
    <definedName name="_xlnm._FilterDatabase" localSheetId="0" hidden="1">SIC_Codes!$D$2:$L$805</definedName>
    <definedName name="_xlnm._FilterDatabase" localSheetId="1" hidden="1">'Title Page'!$A$1:$A$16</definedName>
    <definedName name="AT" localSheetId="1">#REF!</definedName>
    <definedName name="AT">#REF!</definedName>
    <definedName name="AT_50th_non_cancer" localSheetId="1">#REF!</definedName>
    <definedName name="AT_50th_non_cancer">#REF!</definedName>
    <definedName name="AT_50th_non_cancer_DC" localSheetId="1">#REF!</definedName>
    <definedName name="AT_50th_non_cancer_DC">#REF!</definedName>
    <definedName name="AT_95th_non_cancer" localSheetId="1">#REF!</definedName>
    <definedName name="AT_95th_non_cancer">#REF!</definedName>
    <definedName name="AT_95th_non_cancer_DC" localSheetId="1">#REF!</definedName>
    <definedName name="AT_95th_non_cancer_DC">#REF!</definedName>
    <definedName name="AT_AC" localSheetId="1">#REF!</definedName>
    <definedName name="AT_AC">#REF!</definedName>
    <definedName name="AT_AC_DC" localSheetId="1">#REF!</definedName>
    <definedName name="AT_AC_DC">#REF!</definedName>
    <definedName name="AT_ADC_high" localSheetId="1">#REF!</definedName>
    <definedName name="AT_ADC_high">#REF!</definedName>
    <definedName name="AT_ADC_mid" localSheetId="1">#REF!</definedName>
    <definedName name="AT_ADC_mid">#REF!</definedName>
    <definedName name="AT_cancer" localSheetId="1">#REF!</definedName>
    <definedName name="AT_cancer">#REF!</definedName>
    <definedName name="AT_cancer_DC" localSheetId="1">#REF!</definedName>
    <definedName name="AT_cancer_DC">#REF!</definedName>
    <definedName name="AT_LADC" localSheetId="1">#REF!</definedName>
    <definedName name="AT_LADC">#REF!</definedName>
    <definedName name="AWD" localSheetId="1">#REF!</definedName>
    <definedName name="AWD">#REF!</definedName>
    <definedName name="AWD_DC_50th" localSheetId="1">#REF!</definedName>
    <definedName name="AWD_DC_50th">#REF!</definedName>
    <definedName name="AWD_DC_95th" localSheetId="1">#REF!</definedName>
    <definedName name="AWD_DC_95th">#REF!</definedName>
    <definedName name="CASRN" localSheetId="1">#REF!</definedName>
    <definedName name="CASRN">#REF!</definedName>
    <definedName name="ED" localSheetId="1">#REF!</definedName>
    <definedName name="ED">#REF!</definedName>
    <definedName name="ED_AC" localSheetId="1">#REF!</definedName>
    <definedName name="ED_AC">#REF!</definedName>
    <definedName name="ED_AC_DC" localSheetId="1">#REF!</definedName>
    <definedName name="ED_AC_DC">#REF!</definedName>
    <definedName name="ED_chronic" localSheetId="1">#REF!</definedName>
    <definedName name="ED_chronic">#REF!</definedName>
    <definedName name="ED_chronic_DC" localSheetId="1">#REF!</definedName>
    <definedName name="ED_chronic_DC">#REF!</definedName>
    <definedName name="EF" localSheetId="1">#REF!</definedName>
    <definedName name="EF">#REF!</definedName>
    <definedName name="Pal_Workbook_GUID" hidden="1">"SK39RLEDQA2L46YW8H5SUKN3"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1"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1" hidden="1">TRUE</definedName>
    <definedName name="RiskUseMultipleCPUs" hidden="1">FALSE</definedName>
    <definedName name="WY_50th" localSheetId="1">#REF!</definedName>
    <definedName name="WY_50th">#REF!</definedName>
    <definedName name="WY_50th_DC" localSheetId="1">#REF!</definedName>
    <definedName name="WY_50th_DC">#REF!</definedName>
    <definedName name="WY_95th" localSheetId="1">#REF!</definedName>
    <definedName name="WY_95th">#REF!</definedName>
    <definedName name="WY_95th_DC" localSheetId="1">#REF!</definedName>
    <definedName name="WY_95th_DC">#REF!</definedName>
    <definedName name="WY_high" localSheetId="1">#REF!</definedName>
    <definedName name="WY_high">#REF!</definedName>
    <definedName name="WY_mid" localSheetId="1">#REF!</definedName>
    <definedName name="WY_m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9" i="100" l="1"/>
  <c r="AJ19" i="100" s="1"/>
  <c r="Z19" i="100"/>
  <c r="AD19" i="100" s="1"/>
  <c r="T19" i="100"/>
  <c r="X19" i="100" s="1"/>
  <c r="Q19" i="100"/>
  <c r="K19" i="100"/>
  <c r="AF18" i="100"/>
  <c r="AJ18" i="100" s="1"/>
  <c r="Z18" i="100"/>
  <c r="AD18" i="100" s="1"/>
  <c r="T18" i="100"/>
  <c r="X18" i="100" s="1"/>
  <c r="Q18" i="100"/>
  <c r="K18" i="100"/>
  <c r="AF17" i="100"/>
  <c r="AJ17" i="100" s="1"/>
  <c r="Z17" i="100"/>
  <c r="AD17" i="100" s="1"/>
  <c r="T17" i="100"/>
  <c r="X17" i="100" s="1"/>
  <c r="Q17" i="100"/>
  <c r="K17" i="100"/>
  <c r="AF16" i="100"/>
  <c r="AJ16" i="100" s="1"/>
  <c r="Z16" i="100"/>
  <c r="AD16" i="100" s="1"/>
  <c r="T16" i="100"/>
  <c r="X16" i="100" s="1"/>
  <c r="Q16" i="100"/>
  <c r="K16" i="100"/>
  <c r="AF15" i="100"/>
  <c r="AJ15" i="100" s="1"/>
  <c r="Z15" i="100"/>
  <c r="AD15" i="100" s="1"/>
  <c r="T15" i="100"/>
  <c r="X15" i="100" s="1"/>
  <c r="Q15" i="100"/>
  <c r="K15" i="100"/>
  <c r="AF14" i="100"/>
  <c r="AJ14" i="100" s="1"/>
  <c r="Z14" i="100"/>
  <c r="AD14" i="100" s="1"/>
  <c r="T14" i="100"/>
  <c r="X14" i="100" s="1"/>
  <c r="Q14" i="100"/>
  <c r="K14" i="100"/>
  <c r="AF13" i="100"/>
  <c r="AJ13" i="100" s="1"/>
  <c r="Z13" i="100"/>
  <c r="AD13" i="100" s="1"/>
  <c r="X13" i="100"/>
  <c r="T13" i="100"/>
  <c r="Q13" i="100"/>
  <c r="K13" i="100"/>
  <c r="AJ12" i="100"/>
  <c r="AF12" i="100"/>
  <c r="Z12" i="100"/>
  <c r="AD12" i="100" s="1"/>
  <c r="T12" i="100"/>
  <c r="X12" i="100" s="1"/>
  <c r="Q12" i="100"/>
  <c r="K12" i="100"/>
  <c r="AF11" i="100"/>
  <c r="AJ11" i="100" s="1"/>
  <c r="Z11" i="100"/>
  <c r="AD11" i="100" s="1"/>
  <c r="X11" i="100"/>
  <c r="T11" i="100"/>
  <c r="Q11" i="100"/>
  <c r="K11" i="100"/>
  <c r="AF10" i="100"/>
  <c r="AJ10" i="100" s="1"/>
  <c r="Z10" i="100"/>
  <c r="AD10" i="100" s="1"/>
  <c r="T10" i="100"/>
  <c r="X10" i="100" s="1"/>
  <c r="Q10" i="100"/>
  <c r="K10" i="100"/>
  <c r="AF9" i="100"/>
  <c r="AJ9" i="100" s="1"/>
  <c r="Z9" i="100"/>
  <c r="AD9" i="100" s="1"/>
  <c r="X9" i="100"/>
  <c r="T9" i="100"/>
  <c r="Q9" i="100"/>
  <c r="K9" i="100"/>
  <c r="AF8" i="100"/>
  <c r="AJ8" i="100" s="1"/>
  <c r="Z8" i="100"/>
  <c r="AD8" i="100" s="1"/>
  <c r="T8" i="100"/>
  <c r="X8" i="100" s="1"/>
  <c r="Q8" i="100"/>
  <c r="K8" i="100"/>
  <c r="AF7" i="100"/>
  <c r="AJ7" i="100" s="1"/>
  <c r="Z7" i="100"/>
  <c r="AD7" i="100" s="1"/>
  <c r="X7" i="100"/>
  <c r="T7" i="100"/>
  <c r="Q7" i="100"/>
  <c r="K7" i="100"/>
  <c r="AF6" i="100"/>
  <c r="AJ6" i="100" s="1"/>
  <c r="Z6" i="100"/>
  <c r="AD6" i="100" s="1"/>
  <c r="T6" i="100"/>
  <c r="X6" i="100" s="1"/>
  <c r="Q6" i="100"/>
  <c r="K6" i="100"/>
  <c r="AF5" i="100"/>
  <c r="AJ5" i="100" s="1"/>
  <c r="Z5" i="100"/>
  <c r="AD5" i="100" s="1"/>
  <c r="T5" i="100"/>
  <c r="X5" i="100" s="1"/>
  <c r="Q5" i="100"/>
  <c r="K5" i="100"/>
  <c r="D5" i="83"/>
  <c r="AF18" i="99"/>
  <c r="AJ18" i="99" s="1"/>
  <c r="Z18" i="99"/>
  <c r="AD18" i="99" s="1"/>
  <c r="T18" i="99"/>
  <c r="X18" i="99" s="1"/>
  <c r="Q18" i="99"/>
  <c r="K18" i="99"/>
  <c r="AF17" i="99"/>
  <c r="AJ17" i="99" s="1"/>
  <c r="Z17" i="99"/>
  <c r="AD17" i="99" s="1"/>
  <c r="T17" i="99"/>
  <c r="X17" i="99" s="1"/>
  <c r="Q17" i="99"/>
  <c r="K17" i="99"/>
  <c r="AF16" i="99"/>
  <c r="AJ16" i="99" s="1"/>
  <c r="Z16" i="99"/>
  <c r="AD16" i="99" s="1"/>
  <c r="T16" i="99"/>
  <c r="X16" i="99" s="1"/>
  <c r="Q16" i="99"/>
  <c r="K16" i="99"/>
  <c r="AF15" i="99"/>
  <c r="AJ15" i="99" s="1"/>
  <c r="Z15" i="99"/>
  <c r="AD15" i="99" s="1"/>
  <c r="T15" i="99"/>
  <c r="X15" i="99" s="1"/>
  <c r="Q15" i="99"/>
  <c r="K15" i="99"/>
  <c r="AF14" i="99"/>
  <c r="AJ14" i="99" s="1"/>
  <c r="Z14" i="99"/>
  <c r="AD14" i="99" s="1"/>
  <c r="T14" i="99"/>
  <c r="X14" i="99" s="1"/>
  <c r="Q14" i="99"/>
  <c r="K14" i="99"/>
  <c r="AF13" i="99"/>
  <c r="AJ13" i="99" s="1"/>
  <c r="Z13" i="99"/>
  <c r="AD13" i="99" s="1"/>
  <c r="T13" i="99"/>
  <c r="X13" i="99" s="1"/>
  <c r="Q13" i="99"/>
  <c r="K13" i="99"/>
  <c r="AF12" i="99"/>
  <c r="AJ12" i="99" s="1"/>
  <c r="Z12" i="99"/>
  <c r="AD12" i="99" s="1"/>
  <c r="T12" i="99"/>
  <c r="X12" i="99" s="1"/>
  <c r="Q12" i="99"/>
  <c r="K12" i="99"/>
  <c r="AF11" i="99"/>
  <c r="AJ11" i="99" s="1"/>
  <c r="Z11" i="99"/>
  <c r="AD11" i="99" s="1"/>
  <c r="T11" i="99"/>
  <c r="X11" i="99" s="1"/>
  <c r="Q11" i="99"/>
  <c r="K11" i="99"/>
  <c r="AF10" i="99"/>
  <c r="AJ10" i="99" s="1"/>
  <c r="Z10" i="99"/>
  <c r="AD10" i="99" s="1"/>
  <c r="T10" i="99"/>
  <c r="X10" i="99" s="1"/>
  <c r="Q10" i="99"/>
  <c r="K10" i="99"/>
  <c r="AF9" i="99"/>
  <c r="AJ9" i="99" s="1"/>
  <c r="AD9" i="99"/>
  <c r="Z9" i="99"/>
  <c r="T9" i="99"/>
  <c r="X9" i="99" s="1"/>
  <c r="Q9" i="99"/>
  <c r="K9" i="99"/>
  <c r="AF8" i="99"/>
  <c r="AJ8" i="99" s="1"/>
  <c r="AD8" i="99"/>
  <c r="Z8" i="99"/>
  <c r="T8" i="99"/>
  <c r="X8" i="99" s="1"/>
  <c r="Q8" i="99"/>
  <c r="K8" i="99"/>
  <c r="AF7" i="99"/>
  <c r="AJ7" i="99" s="1"/>
  <c r="Z7" i="99"/>
  <c r="AD7" i="99" s="1"/>
  <c r="T7" i="99"/>
  <c r="X7" i="99" s="1"/>
  <c r="Q7" i="99"/>
  <c r="K7" i="99"/>
  <c r="AF6" i="99"/>
  <c r="AJ6" i="99" s="1"/>
  <c r="Z6" i="99"/>
  <c r="AD6" i="99" s="1"/>
  <c r="T6" i="99"/>
  <c r="X6" i="99" s="1"/>
  <c r="Q6" i="99"/>
  <c r="K6" i="99"/>
  <c r="AJ5" i="99"/>
  <c r="AF5" i="99"/>
  <c r="Z5" i="99"/>
  <c r="AD5" i="99" s="1"/>
  <c r="X5" i="99"/>
  <c r="T5" i="99"/>
  <c r="Q5" i="99"/>
  <c r="D10" i="69"/>
  <c r="K5" i="99"/>
  <c r="T216" i="98" l="1"/>
  <c r="S216" i="98"/>
  <c r="T215" i="98"/>
  <c r="S215" i="98"/>
  <c r="T214" i="98"/>
  <c r="S214" i="98"/>
  <c r="T213" i="98"/>
  <c r="S213" i="98"/>
  <c r="T212" i="98"/>
  <c r="S212" i="98"/>
  <c r="T211" i="98"/>
  <c r="S211" i="98"/>
  <c r="T210" i="98"/>
  <c r="S210" i="98"/>
  <c r="T209" i="98"/>
  <c r="S209" i="98"/>
  <c r="T208" i="98"/>
  <c r="S208" i="98"/>
  <c r="T207" i="98"/>
  <c r="S207" i="98"/>
  <c r="T206" i="98"/>
  <c r="S206" i="98"/>
  <c r="T205" i="98"/>
  <c r="S205" i="98"/>
  <c r="T204" i="98"/>
  <c r="S204" i="98"/>
  <c r="T203" i="98"/>
  <c r="S203" i="98"/>
  <c r="T202" i="98"/>
  <c r="S202" i="98"/>
  <c r="T201" i="98"/>
  <c r="S201" i="98"/>
  <c r="T200" i="98"/>
  <c r="S200" i="98"/>
  <c r="T199" i="98"/>
  <c r="S199" i="98"/>
  <c r="T198" i="98"/>
  <c r="S198" i="98"/>
  <c r="T197" i="98"/>
  <c r="S197" i="98"/>
  <c r="T196" i="98"/>
  <c r="S196" i="98"/>
  <c r="T195" i="98"/>
  <c r="S195" i="98"/>
  <c r="T194" i="98"/>
  <c r="S194" i="98"/>
  <c r="T193" i="98"/>
  <c r="S193" i="98"/>
  <c r="T192" i="98"/>
  <c r="S192" i="98"/>
  <c r="T191" i="98"/>
  <c r="S191" i="98"/>
  <c r="T190" i="98"/>
  <c r="S190" i="98"/>
  <c r="T189" i="98"/>
  <c r="S189" i="98"/>
  <c r="T188" i="98"/>
  <c r="S188" i="98"/>
  <c r="T187" i="98"/>
  <c r="S187" i="98"/>
  <c r="T186" i="98"/>
  <c r="S186" i="98"/>
  <c r="T185" i="98"/>
  <c r="S185" i="98"/>
  <c r="T184" i="98"/>
  <c r="S184" i="98"/>
  <c r="T183" i="98"/>
  <c r="S183" i="98"/>
  <c r="T182" i="98"/>
  <c r="S182" i="98"/>
  <c r="T181" i="98"/>
  <c r="S181" i="98"/>
  <c r="T180" i="98"/>
  <c r="S180" i="98"/>
  <c r="T179" i="98"/>
  <c r="S179" i="98"/>
  <c r="T178" i="98"/>
  <c r="S178" i="98"/>
  <c r="T177" i="98"/>
  <c r="S177" i="98"/>
  <c r="T176" i="98"/>
  <c r="S176" i="98"/>
  <c r="T175" i="98"/>
  <c r="S175" i="98"/>
  <c r="T174" i="98"/>
  <c r="S174" i="98"/>
  <c r="T173" i="98"/>
  <c r="S173" i="98"/>
  <c r="T172" i="98"/>
  <c r="S172" i="98"/>
  <c r="T171" i="98"/>
  <c r="S171" i="98"/>
  <c r="T170" i="98"/>
  <c r="S170" i="98"/>
  <c r="T169" i="98"/>
  <c r="S169" i="98"/>
  <c r="T168" i="98"/>
  <c r="S168" i="98"/>
  <c r="T167" i="98"/>
  <c r="S167" i="98"/>
  <c r="T166" i="98"/>
  <c r="S166" i="98"/>
  <c r="T165" i="98"/>
  <c r="S165" i="98"/>
  <c r="T164" i="98"/>
  <c r="S164" i="98"/>
  <c r="T163" i="98"/>
  <c r="S163" i="98"/>
  <c r="T162" i="98"/>
  <c r="S162" i="98"/>
  <c r="T161" i="98"/>
  <c r="S161" i="98"/>
  <c r="T160" i="98"/>
  <c r="S160" i="98"/>
  <c r="T159" i="98"/>
  <c r="S159" i="98"/>
  <c r="T158" i="98"/>
  <c r="S158" i="98"/>
  <c r="T157" i="98"/>
  <c r="S157" i="98"/>
  <c r="T156" i="98"/>
  <c r="S156" i="98"/>
  <c r="T155" i="98"/>
  <c r="S155" i="98"/>
  <c r="T154" i="98"/>
  <c r="S154" i="98"/>
  <c r="T153" i="98"/>
  <c r="S153" i="98"/>
  <c r="T152" i="98"/>
  <c r="S152" i="98"/>
  <c r="T151" i="98"/>
  <c r="S151" i="98"/>
  <c r="T150" i="98"/>
  <c r="S150" i="98"/>
  <c r="T149" i="98"/>
  <c r="S149" i="98"/>
  <c r="T148" i="98"/>
  <c r="S148" i="98"/>
  <c r="T147" i="98"/>
  <c r="S147" i="98"/>
  <c r="T146" i="98"/>
  <c r="S146" i="98"/>
  <c r="T145" i="98"/>
  <c r="S145" i="98"/>
  <c r="T144" i="98"/>
  <c r="S144" i="98"/>
  <c r="T143" i="98"/>
  <c r="S143" i="98"/>
  <c r="T142" i="98"/>
  <c r="S142" i="98"/>
  <c r="T141" i="98"/>
  <c r="S141" i="98"/>
  <c r="T140" i="98"/>
  <c r="S140" i="98"/>
  <c r="T139" i="98"/>
  <c r="S139" i="98"/>
  <c r="T138" i="98"/>
  <c r="S138" i="98"/>
  <c r="T137" i="98"/>
  <c r="S137" i="98"/>
  <c r="T136" i="98"/>
  <c r="S136" i="98"/>
  <c r="T135" i="98"/>
  <c r="S135" i="98"/>
  <c r="T134" i="98"/>
  <c r="S134" i="98"/>
  <c r="T133" i="98"/>
  <c r="S133" i="98"/>
  <c r="T132" i="98"/>
  <c r="S132" i="98"/>
  <c r="T131" i="98"/>
  <c r="S131" i="98"/>
  <c r="T130" i="98"/>
  <c r="S130" i="98"/>
  <c r="T129" i="98"/>
  <c r="S129" i="98"/>
  <c r="T128" i="98"/>
  <c r="S128" i="98"/>
  <c r="T127" i="98"/>
  <c r="S127" i="98"/>
  <c r="T126" i="98"/>
  <c r="S126" i="98"/>
  <c r="T125" i="98"/>
  <c r="S125" i="98"/>
  <c r="T124" i="98"/>
  <c r="S124" i="98"/>
  <c r="T123" i="98"/>
  <c r="S123" i="98"/>
  <c r="T122" i="98"/>
  <c r="S122" i="98"/>
  <c r="T121" i="98"/>
  <c r="S121" i="98"/>
  <c r="T120" i="98"/>
  <c r="S120" i="98"/>
  <c r="T119" i="98"/>
  <c r="S119" i="98"/>
  <c r="T118" i="98"/>
  <c r="S118" i="98"/>
  <c r="T117" i="98"/>
  <c r="S117" i="98"/>
  <c r="T116" i="98"/>
  <c r="S116" i="98"/>
  <c r="T115" i="98"/>
  <c r="S115" i="98"/>
  <c r="T114" i="98"/>
  <c r="S114" i="98"/>
  <c r="T113" i="98"/>
  <c r="S113" i="98"/>
  <c r="T112" i="98"/>
  <c r="S112" i="98"/>
  <c r="T111" i="98"/>
  <c r="S111" i="98"/>
  <c r="T110" i="98"/>
  <c r="S110" i="98"/>
  <c r="T109" i="98"/>
  <c r="S109" i="98"/>
  <c r="T108" i="98"/>
  <c r="S108" i="98"/>
  <c r="T107" i="98"/>
  <c r="S107" i="98"/>
  <c r="T106" i="98"/>
  <c r="S106" i="98"/>
  <c r="T105" i="98"/>
  <c r="S105" i="98"/>
  <c r="T104" i="98"/>
  <c r="S104" i="98"/>
  <c r="T103" i="98"/>
  <c r="S103" i="98"/>
  <c r="T102" i="98"/>
  <c r="S102" i="98"/>
  <c r="T101" i="98"/>
  <c r="S101" i="98"/>
  <c r="T100" i="98"/>
  <c r="S100" i="98"/>
  <c r="T99" i="98"/>
  <c r="S99" i="98"/>
  <c r="T98" i="98"/>
  <c r="S98" i="98"/>
  <c r="T97" i="98"/>
  <c r="S97" i="98"/>
  <c r="T96" i="98"/>
  <c r="S96" i="98"/>
  <c r="T95" i="98"/>
  <c r="S95" i="98"/>
  <c r="T94" i="98"/>
  <c r="S94" i="98"/>
  <c r="T93" i="98"/>
  <c r="S93" i="98"/>
  <c r="T92" i="98"/>
  <c r="S92" i="98"/>
  <c r="T91" i="98"/>
  <c r="S91" i="98"/>
  <c r="T90" i="98"/>
  <c r="S90" i="98"/>
  <c r="T89" i="98"/>
  <c r="S89" i="98"/>
  <c r="T88" i="98"/>
  <c r="S88" i="98"/>
  <c r="T87" i="98"/>
  <c r="S87" i="98"/>
  <c r="T86" i="98"/>
  <c r="S86" i="98"/>
  <c r="T85" i="98"/>
  <c r="S85" i="98"/>
  <c r="T84" i="98"/>
  <c r="S84" i="98"/>
  <c r="T83" i="98"/>
  <c r="S83" i="98"/>
  <c r="T82" i="98"/>
  <c r="S82" i="98"/>
  <c r="T81" i="98"/>
  <c r="S81" i="98"/>
  <c r="T80" i="98"/>
  <c r="S80" i="98"/>
  <c r="T79" i="98"/>
  <c r="S79" i="98"/>
  <c r="T78" i="98"/>
  <c r="S78" i="98"/>
  <c r="T77" i="98"/>
  <c r="S77" i="98"/>
  <c r="T76" i="98"/>
  <c r="S76" i="98"/>
  <c r="T75" i="98"/>
  <c r="S75" i="98"/>
  <c r="T74" i="98"/>
  <c r="S74" i="98"/>
  <c r="T73" i="98"/>
  <c r="S73" i="98"/>
  <c r="T72" i="98"/>
  <c r="S72" i="98"/>
  <c r="T71" i="98"/>
  <c r="S71" i="98"/>
  <c r="T70" i="98"/>
  <c r="S70" i="98"/>
  <c r="T69" i="98"/>
  <c r="S69" i="98"/>
  <c r="T68" i="98"/>
  <c r="S68" i="98"/>
  <c r="T67" i="98"/>
  <c r="S67" i="98"/>
  <c r="T66" i="98"/>
  <c r="S66" i="98"/>
  <c r="T65" i="98"/>
  <c r="S65" i="98"/>
  <c r="T64" i="98"/>
  <c r="S64" i="98"/>
  <c r="T63" i="98"/>
  <c r="S63" i="98"/>
  <c r="T62" i="98"/>
  <c r="S62" i="98"/>
  <c r="T61" i="98"/>
  <c r="S61" i="98"/>
  <c r="T60" i="98"/>
  <c r="S60" i="98"/>
  <c r="T59" i="98"/>
  <c r="S59" i="98"/>
  <c r="T58" i="98"/>
  <c r="S58" i="98"/>
  <c r="T57" i="98"/>
  <c r="S57" i="98"/>
  <c r="T56" i="98"/>
  <c r="S56" i="98"/>
  <c r="T55" i="98"/>
  <c r="S55" i="98"/>
  <c r="T54" i="98"/>
  <c r="S54" i="98"/>
  <c r="T53" i="98"/>
  <c r="S53" i="98"/>
  <c r="T52" i="98"/>
  <c r="S52" i="98"/>
  <c r="T51" i="98"/>
  <c r="S51" i="98"/>
  <c r="T50" i="98"/>
  <c r="S50" i="98"/>
  <c r="T49" i="98"/>
  <c r="S49" i="98"/>
  <c r="T48" i="98"/>
  <c r="S48" i="98"/>
  <c r="T47" i="98"/>
  <c r="S47" i="98"/>
  <c r="T46" i="98"/>
  <c r="S46" i="98"/>
  <c r="T45" i="98"/>
  <c r="S45" i="98"/>
  <c r="T44" i="98"/>
  <c r="S44" i="98"/>
  <c r="T43" i="98"/>
  <c r="S43" i="98"/>
  <c r="T42" i="98"/>
  <c r="S42" i="98"/>
  <c r="T41" i="98"/>
  <c r="S41" i="98"/>
  <c r="T40" i="98"/>
  <c r="S40" i="98"/>
  <c r="T39" i="98"/>
  <c r="S39" i="98"/>
  <c r="T38" i="98"/>
  <c r="S38" i="98"/>
  <c r="T37" i="98"/>
  <c r="S37" i="98"/>
  <c r="T36" i="98"/>
  <c r="S36" i="98"/>
  <c r="T35" i="98"/>
  <c r="S35" i="98"/>
  <c r="T34" i="98"/>
  <c r="S34" i="98"/>
  <c r="T33" i="98"/>
  <c r="S33" i="98"/>
  <c r="T32" i="98"/>
  <c r="S32" i="98"/>
  <c r="T31" i="98"/>
  <c r="S31" i="98"/>
  <c r="T30" i="98"/>
  <c r="S30" i="98"/>
  <c r="T29" i="98"/>
  <c r="S29" i="98"/>
  <c r="T28" i="98"/>
  <c r="S28" i="98"/>
  <c r="T27" i="98"/>
  <c r="S27" i="98"/>
  <c r="T26" i="98"/>
  <c r="S26" i="98"/>
  <c r="T25" i="98"/>
  <c r="S25" i="98"/>
  <c r="T24" i="98"/>
  <c r="S24" i="98"/>
  <c r="T23" i="98"/>
  <c r="S23" i="98"/>
  <c r="T22" i="98"/>
  <c r="S22" i="98"/>
  <c r="T21" i="98"/>
  <c r="S21" i="98"/>
  <c r="T20" i="98"/>
  <c r="S20" i="98"/>
  <c r="T19" i="98"/>
  <c r="S19" i="98"/>
  <c r="T18" i="98"/>
  <c r="S18" i="98"/>
  <c r="T17" i="98"/>
  <c r="S17" i="98"/>
  <c r="T16" i="98"/>
  <c r="S16" i="98"/>
  <c r="T15" i="98"/>
  <c r="S15" i="98"/>
  <c r="T14" i="98"/>
  <c r="S14" i="98"/>
  <c r="T13" i="98"/>
  <c r="S13" i="98"/>
  <c r="T12" i="98"/>
  <c r="S12" i="98"/>
  <c r="T11" i="98"/>
  <c r="S11" i="98"/>
  <c r="T10" i="98"/>
  <c r="S10" i="98"/>
  <c r="T9" i="98"/>
  <c r="S9" i="98"/>
  <c r="T8" i="98"/>
  <c r="S8" i="98"/>
  <c r="T7" i="98"/>
  <c r="S7" i="98"/>
  <c r="T6" i="98"/>
  <c r="S6" i="98"/>
  <c r="T5" i="98"/>
  <c r="S5" i="98"/>
  <c r="T4" i="98"/>
  <c r="S4" i="98"/>
  <c r="T3" i="98"/>
  <c r="S3" i="98"/>
  <c r="J16" i="83" l="1"/>
  <c r="L16" i="83" s="1"/>
  <c r="G16" i="83"/>
  <c r="I16" i="83" s="1"/>
  <c r="D16" i="83"/>
  <c r="F16" i="83" s="1"/>
  <c r="J15" i="83"/>
  <c r="L15" i="83" s="1"/>
  <c r="G15" i="83"/>
  <c r="I15" i="83" s="1"/>
  <c r="D15" i="83"/>
  <c r="F15" i="83" s="1"/>
  <c r="J14" i="83"/>
  <c r="L14" i="83" s="1"/>
  <c r="G14" i="83"/>
  <c r="I14" i="83" s="1"/>
  <c r="D14" i="83"/>
  <c r="F14" i="83" s="1"/>
  <c r="J13" i="83"/>
  <c r="L13" i="83" s="1"/>
  <c r="G13" i="83"/>
  <c r="I13" i="83" s="1"/>
  <c r="D13" i="83"/>
  <c r="F13" i="83" s="1"/>
  <c r="J12" i="83"/>
  <c r="L12" i="83" s="1"/>
  <c r="G12" i="83"/>
  <c r="I12" i="83" s="1"/>
  <c r="D12" i="83"/>
  <c r="F12" i="83" s="1"/>
  <c r="J11" i="83"/>
  <c r="L11" i="83" s="1"/>
  <c r="G11" i="83"/>
  <c r="I11" i="83" s="1"/>
  <c r="D11" i="83"/>
  <c r="F11" i="83" s="1"/>
  <c r="J10" i="83"/>
  <c r="L10" i="83" s="1"/>
  <c r="G10" i="83"/>
  <c r="I10" i="83" s="1"/>
  <c r="D10" i="83"/>
  <c r="F10" i="83" s="1"/>
  <c r="J9" i="83"/>
  <c r="L9" i="83" s="1"/>
  <c r="G9" i="83"/>
  <c r="I9" i="83" s="1"/>
  <c r="D9" i="83"/>
  <c r="F9" i="83" s="1"/>
  <c r="J8" i="83"/>
  <c r="L8" i="83" s="1"/>
  <c r="G8" i="83"/>
  <c r="I8" i="83" s="1"/>
  <c r="D8" i="83"/>
  <c r="F8" i="83" s="1"/>
  <c r="J7" i="83"/>
  <c r="L7" i="83" s="1"/>
  <c r="G7" i="83"/>
  <c r="I7" i="83" s="1"/>
  <c r="D7" i="83"/>
  <c r="F7" i="83" s="1"/>
  <c r="J6" i="83"/>
  <c r="L6" i="83" s="1"/>
  <c r="G6" i="83"/>
  <c r="I6" i="83" s="1"/>
  <c r="D6" i="83"/>
  <c r="F6" i="83" s="1"/>
  <c r="E52" i="69" l="1"/>
  <c r="D52" i="69"/>
  <c r="J5" i="83"/>
  <c r="L5" i="83" s="1"/>
  <c r="G5" i="83"/>
  <c r="I5" i="83" s="1"/>
  <c r="F5" i="83"/>
  <c r="J17" i="83"/>
  <c r="L17" i="83" s="1"/>
  <c r="G17" i="83"/>
  <c r="I17" i="83" s="1"/>
  <c r="D17" i="83"/>
  <c r="F17" i="83" s="1"/>
  <c r="H22" i="69" l="1"/>
  <c r="E41" i="69" l="1"/>
  <c r="E38" i="69"/>
  <c r="D35" i="69"/>
  <c r="D38" i="69" s="1"/>
  <c r="C35" i="69"/>
  <c r="C38" i="69" s="1"/>
  <c r="D15" i="82" l="1"/>
  <c r="F15" i="82" s="1"/>
  <c r="D12" i="82"/>
  <c r="D10" i="82"/>
  <c r="F10" i="82" s="1"/>
  <c r="D14" i="82"/>
  <c r="F14" i="82" s="1"/>
  <c r="D13" i="82"/>
  <c r="F13" i="82" s="1"/>
  <c r="D11" i="82"/>
  <c r="F11" i="82" s="1"/>
  <c r="D6" i="82"/>
  <c r="F6" i="82" s="1"/>
  <c r="D16" i="82"/>
  <c r="F16" i="82" s="1"/>
  <c r="D9" i="82"/>
  <c r="F9" i="82" s="1"/>
  <c r="D8" i="82"/>
  <c r="F8" i="82" s="1"/>
  <c r="D7" i="82"/>
  <c r="F7" i="82" s="1"/>
  <c r="D5" i="82"/>
  <c r="F5" i="82" s="1"/>
  <c r="G16" i="82"/>
  <c r="I16" i="82" s="1"/>
  <c r="G13" i="82"/>
  <c r="I13" i="82" s="1"/>
  <c r="G11" i="82"/>
  <c r="I11" i="82" s="1"/>
  <c r="G6" i="82"/>
  <c r="I6" i="82" s="1"/>
  <c r="G10" i="82"/>
  <c r="I10" i="82" s="1"/>
  <c r="G9" i="82"/>
  <c r="I9" i="82" s="1"/>
  <c r="G15" i="82"/>
  <c r="I15" i="82" s="1"/>
  <c r="G8" i="82"/>
  <c r="I8" i="82" s="1"/>
  <c r="G12" i="82"/>
  <c r="I12" i="82" s="1"/>
  <c r="G7" i="82"/>
  <c r="I7" i="82" s="1"/>
  <c r="G14" i="82"/>
  <c r="I14" i="82" s="1"/>
  <c r="G5" i="82"/>
  <c r="I5" i="82" s="1"/>
  <c r="K13" i="82"/>
  <c r="J10" i="82"/>
  <c r="L10" i="82" s="1"/>
  <c r="K12" i="82"/>
  <c r="K9" i="82"/>
  <c r="J8" i="82"/>
  <c r="L8" i="82" s="1"/>
  <c r="K7" i="82"/>
  <c r="J6" i="82"/>
  <c r="L6" i="82" s="1"/>
  <c r="J11" i="82"/>
  <c r="L11" i="82" s="1"/>
  <c r="K16" i="82"/>
  <c r="K10" i="82"/>
  <c r="J13" i="82"/>
  <c r="L13" i="82" s="1"/>
  <c r="K15" i="82"/>
  <c r="J9" i="82"/>
  <c r="L9" i="82" s="1"/>
  <c r="J15" i="82"/>
  <c r="L15" i="82" s="1"/>
  <c r="J12" i="82"/>
  <c r="L12" i="82" s="1"/>
  <c r="J16" i="82"/>
  <c r="L16" i="82" s="1"/>
  <c r="J7" i="82"/>
  <c r="L7" i="82" s="1"/>
  <c r="K8" i="82"/>
  <c r="K14" i="82"/>
  <c r="K11" i="82"/>
  <c r="K6" i="82"/>
  <c r="J14" i="82"/>
  <c r="L14" i="82" s="1"/>
  <c r="K5" i="82"/>
  <c r="J5" i="82"/>
  <c r="L5" i="82" s="1"/>
  <c r="D17" i="82"/>
  <c r="G17" i="82"/>
  <c r="I17" i="82" s="1"/>
  <c r="J17" i="82"/>
  <c r="L17" i="82" s="1"/>
  <c r="K17" i="82"/>
  <c r="Q63" i="81"/>
  <c r="P63" i="81"/>
  <c r="Q62" i="81"/>
  <c r="P62" i="81"/>
  <c r="M47" i="81"/>
  <c r="Q44" i="81" s="1"/>
  <c r="L47" i="81"/>
  <c r="Q7" i="81"/>
  <c r="P6" i="81"/>
  <c r="Q5" i="81"/>
  <c r="P5" i="81"/>
  <c r="Q8" i="81"/>
  <c r="P8" i="81"/>
  <c r="F17" i="82" l="1"/>
  <c r="D21" i="82"/>
  <c r="E21" i="82" s="1"/>
  <c r="G21" i="82" s="1"/>
  <c r="F12" i="82"/>
  <c r="D20" i="82"/>
  <c r="P44" i="81"/>
  <c r="P43" i="81"/>
  <c r="P7" i="81"/>
  <c r="Q43" i="81"/>
  <c r="Q6" i="81"/>
  <c r="E20" i="82" l="1"/>
  <c r="G20" i="82" s="1"/>
  <c r="F20" i="82"/>
  <c r="C53" i="69"/>
  <c r="C41" i="69"/>
  <c r="D41" i="69"/>
  <c r="E39" i="69"/>
  <c r="D39" i="69"/>
  <c r="C39" i="69"/>
  <c r="H14" i="82" l="1"/>
  <c r="H13" i="82"/>
  <c r="H10" i="82"/>
  <c r="H16" i="82"/>
  <c r="H9" i="82"/>
  <c r="H5" i="82"/>
  <c r="H6" i="82"/>
  <c r="H7" i="82"/>
  <c r="H11" i="82"/>
  <c r="H12" i="82"/>
  <c r="H15" i="82"/>
  <c r="H8" i="82"/>
  <c r="E14" i="82"/>
  <c r="E9" i="82"/>
  <c r="E8" i="82"/>
  <c r="E11" i="82"/>
  <c r="E6" i="82"/>
  <c r="E7" i="82"/>
  <c r="E15" i="82"/>
  <c r="E16" i="82"/>
  <c r="E12" i="82"/>
  <c r="E13" i="82"/>
  <c r="E10" i="82"/>
  <c r="E12" i="83"/>
  <c r="E7" i="83"/>
  <c r="E14" i="83"/>
  <c r="E10" i="83"/>
  <c r="E9" i="83"/>
  <c r="E16" i="83"/>
  <c r="E13" i="83"/>
  <c r="E11" i="83"/>
  <c r="E6" i="83"/>
  <c r="E8" i="83"/>
  <c r="E15" i="83"/>
  <c r="E5" i="82"/>
  <c r="E17" i="83"/>
  <c r="E5" i="83"/>
  <c r="H17" i="82"/>
  <c r="E17" i="82"/>
  <c r="D53" i="69"/>
  <c r="E53" i="69"/>
  <c r="AF5" i="76"/>
  <c r="AF6" i="76"/>
  <c r="AF7" i="76"/>
  <c r="AF8" i="76"/>
  <c r="AF9" i="76"/>
  <c r="AF10" i="76"/>
  <c r="AF11" i="76"/>
  <c r="AF12" i="76"/>
  <c r="AF13" i="76"/>
  <c r="AF14" i="76"/>
  <c r="AF15" i="76"/>
  <c r="AF16" i="76"/>
  <c r="AT16" i="76" s="1"/>
  <c r="AF17" i="76"/>
  <c r="AF18" i="76"/>
  <c r="AF19" i="76"/>
  <c r="AF20" i="76"/>
  <c r="AT20" i="76" s="1"/>
  <c r="AF21" i="76"/>
  <c r="AF22" i="76"/>
  <c r="AF23" i="76"/>
  <c r="AF24" i="76"/>
  <c r="AF25" i="76"/>
  <c r="AT25" i="76" s="1"/>
  <c r="AF26" i="76"/>
  <c r="AF27" i="76"/>
  <c r="AF28" i="76"/>
  <c r="AF29" i="76"/>
  <c r="AF30" i="76"/>
  <c r="AF31" i="76"/>
  <c r="AF32" i="76"/>
  <c r="AF33" i="76"/>
  <c r="AF34" i="76"/>
  <c r="AF35" i="76"/>
  <c r="AF36" i="76"/>
  <c r="AF37" i="76"/>
  <c r="AC5" i="76"/>
  <c r="AC6" i="76"/>
  <c r="AC7" i="76"/>
  <c r="AC8" i="76"/>
  <c r="AC9" i="76"/>
  <c r="AC10" i="76"/>
  <c r="AC11" i="76"/>
  <c r="AC12" i="76"/>
  <c r="AC13" i="76"/>
  <c r="AC14" i="76"/>
  <c r="AC15" i="76"/>
  <c r="AC16" i="76"/>
  <c r="AQ16" i="76" s="1"/>
  <c r="AC17" i="76"/>
  <c r="AC18" i="76"/>
  <c r="AC19" i="76"/>
  <c r="AC20" i="76"/>
  <c r="AQ20" i="76" s="1"/>
  <c r="AC21" i="76"/>
  <c r="AC22" i="76"/>
  <c r="AC23" i="76"/>
  <c r="AC24" i="76"/>
  <c r="AC25" i="76"/>
  <c r="AQ25" i="76" s="1"/>
  <c r="AC26" i="76"/>
  <c r="AC27" i="76"/>
  <c r="AC28" i="76"/>
  <c r="AC29" i="76"/>
  <c r="AC30" i="76"/>
  <c r="AC31" i="76"/>
  <c r="AC32" i="76"/>
  <c r="AC33" i="76"/>
  <c r="AC34" i="76"/>
  <c r="AC35" i="76"/>
  <c r="AC36" i="76"/>
  <c r="AC37" i="76"/>
  <c r="AC4" i="76"/>
  <c r="AD5" i="76"/>
  <c r="AD6" i="76"/>
  <c r="AD7" i="76"/>
  <c r="AD8" i="76"/>
  <c r="AD9" i="76"/>
  <c r="AD10" i="76"/>
  <c r="AD11" i="76"/>
  <c r="AD12" i="76"/>
  <c r="AD13" i="76"/>
  <c r="AD14" i="76"/>
  <c r="AD15" i="76"/>
  <c r="AD16" i="76"/>
  <c r="AR16" i="76" s="1"/>
  <c r="AD17" i="76"/>
  <c r="AD18" i="76"/>
  <c r="AD19" i="76"/>
  <c r="AD20" i="76"/>
  <c r="AR20" i="76" s="1"/>
  <c r="AD21" i="76"/>
  <c r="AD22" i="76"/>
  <c r="AD23" i="76"/>
  <c r="AD24" i="76"/>
  <c r="AD25" i="76"/>
  <c r="AR25" i="76" s="1"/>
  <c r="AD26" i="76"/>
  <c r="AD27" i="76"/>
  <c r="AD28" i="76"/>
  <c r="AD29" i="76"/>
  <c r="AD30" i="76"/>
  <c r="AD31" i="76"/>
  <c r="AD32" i="76"/>
  <c r="AD33" i="76"/>
  <c r="AD34" i="76"/>
  <c r="AD35" i="76"/>
  <c r="AD36" i="76"/>
  <c r="AD37" i="76"/>
  <c r="AD4" i="76"/>
  <c r="AF4" i="76"/>
  <c r="AE5" i="76"/>
  <c r="AE6" i="76"/>
  <c r="AE7" i="76"/>
  <c r="AE8" i="76"/>
  <c r="AE9" i="76"/>
  <c r="AE10" i="76"/>
  <c r="AE11" i="76"/>
  <c r="AE12" i="76"/>
  <c r="AE13" i="76"/>
  <c r="AE14" i="76"/>
  <c r="AE15" i="76"/>
  <c r="AE16" i="76"/>
  <c r="AS16" i="76" s="1"/>
  <c r="AE17" i="76"/>
  <c r="AE18" i="76"/>
  <c r="AE19" i="76"/>
  <c r="AE20" i="76"/>
  <c r="AS20" i="76" s="1"/>
  <c r="AE21" i="76"/>
  <c r="AE22" i="76"/>
  <c r="AE23" i="76"/>
  <c r="AE24" i="76"/>
  <c r="AE25" i="76"/>
  <c r="AS25" i="76" s="1"/>
  <c r="AE26" i="76"/>
  <c r="AE27" i="76"/>
  <c r="AE28" i="76"/>
  <c r="AE29" i="76"/>
  <c r="AE30" i="76"/>
  <c r="AE31" i="76"/>
  <c r="AE32" i="76"/>
  <c r="AE33" i="76"/>
  <c r="AE34" i="76"/>
  <c r="AE35" i="76"/>
  <c r="AE36" i="76"/>
  <c r="AE37" i="76"/>
  <c r="AE4" i="76"/>
  <c r="AA5" i="76"/>
  <c r="AB5" i="76"/>
  <c r="AA6" i="76"/>
  <c r="AB6" i="76"/>
  <c r="AA7" i="76"/>
  <c r="AB7" i="76"/>
  <c r="AA8" i="76"/>
  <c r="AB8" i="76"/>
  <c r="AA9" i="76"/>
  <c r="AB9" i="76"/>
  <c r="AA10" i="76"/>
  <c r="AB10" i="76"/>
  <c r="AA11" i="76"/>
  <c r="AB11" i="76"/>
  <c r="AA12" i="76"/>
  <c r="AB12" i="76"/>
  <c r="AA13" i="76"/>
  <c r="AB13" i="76"/>
  <c r="AA14" i="76"/>
  <c r="AB14" i="76"/>
  <c r="AA15" i="76"/>
  <c r="AB15" i="76"/>
  <c r="AA16" i="76"/>
  <c r="AO16" i="76" s="1"/>
  <c r="AB16" i="76"/>
  <c r="AP16" i="76" s="1"/>
  <c r="AA17" i="76"/>
  <c r="AB17" i="76"/>
  <c r="AA18" i="76"/>
  <c r="AB18" i="76"/>
  <c r="AA19" i="76"/>
  <c r="AB19" i="76"/>
  <c r="AA20" i="76"/>
  <c r="AO20" i="76" s="1"/>
  <c r="AB20" i="76"/>
  <c r="AP20" i="76" s="1"/>
  <c r="AA21" i="76"/>
  <c r="AB21" i="76"/>
  <c r="AA22" i="76"/>
  <c r="AB22" i="76"/>
  <c r="AA23" i="76"/>
  <c r="AB23" i="76"/>
  <c r="AA24" i="76"/>
  <c r="AB24" i="76"/>
  <c r="AA25" i="76"/>
  <c r="AO25" i="76" s="1"/>
  <c r="AB25" i="76"/>
  <c r="AP25" i="76" s="1"/>
  <c r="AA26" i="76"/>
  <c r="AB26" i="76"/>
  <c r="AA27" i="76"/>
  <c r="AB27" i="76"/>
  <c r="AA28" i="76"/>
  <c r="AB28" i="76"/>
  <c r="AA29" i="76"/>
  <c r="AB29" i="76"/>
  <c r="AA30" i="76"/>
  <c r="AB30" i="76"/>
  <c r="AA31" i="76"/>
  <c r="AB31" i="76"/>
  <c r="AA32" i="76"/>
  <c r="AB32" i="76"/>
  <c r="AA33" i="76"/>
  <c r="AB33" i="76"/>
  <c r="AA34" i="76"/>
  <c r="AB34" i="76"/>
  <c r="AA35" i="76"/>
  <c r="AB35" i="76"/>
  <c r="AA36" i="76"/>
  <c r="AB36" i="76"/>
  <c r="AA37" i="76"/>
  <c r="AB37" i="76"/>
  <c r="AB4" i="76"/>
  <c r="AA4" i="76"/>
  <c r="H14" i="83" l="1"/>
  <c r="H7" i="83"/>
  <c r="H10" i="83"/>
  <c r="H9" i="83"/>
  <c r="H11" i="83"/>
  <c r="H16" i="83"/>
  <c r="H13" i="83"/>
  <c r="H6" i="83"/>
  <c r="H8" i="83"/>
  <c r="H15" i="83"/>
  <c r="H12" i="83"/>
  <c r="K6" i="83"/>
  <c r="K14" i="83"/>
  <c r="K12" i="83"/>
  <c r="K11" i="83"/>
  <c r="K15" i="83"/>
  <c r="K8" i="83"/>
  <c r="K10" i="83"/>
  <c r="K7" i="83"/>
  <c r="K16" i="83"/>
  <c r="K9" i="83"/>
  <c r="K13" i="83"/>
  <c r="K5" i="83"/>
  <c r="K17" i="83"/>
  <c r="H5" i="83"/>
  <c r="H17" i="83"/>
  <c r="H20" i="69" l="1"/>
  <c r="C27" i="69"/>
  <c r="H26" i="69"/>
  <c r="H27" i="69" s="1"/>
  <c r="G26" i="69"/>
  <c r="G27" i="69" s="1"/>
  <c r="F26" i="69"/>
  <c r="F27" i="69" s="1"/>
  <c r="E26" i="69"/>
  <c r="E27" i="69" s="1"/>
  <c r="D26" i="69"/>
  <c r="D27" i="69" s="1"/>
  <c r="G24" i="69"/>
  <c r="F24" i="69"/>
  <c r="E24" i="69"/>
  <c r="D24" i="69"/>
  <c r="C24" i="69"/>
  <c r="G23" i="69"/>
  <c r="F23" i="69"/>
  <c r="E23" i="69"/>
  <c r="D23" i="69"/>
  <c r="C23" i="69"/>
  <c r="H24" i="69"/>
  <c r="C10" i="69"/>
  <c r="H9" i="69"/>
  <c r="G9" i="69"/>
  <c r="F9" i="69"/>
  <c r="E9" i="69"/>
  <c r="G7" i="69"/>
  <c r="F7" i="69"/>
  <c r="E7" i="69"/>
  <c r="G6" i="69"/>
  <c r="F6" i="69"/>
  <c r="E6" i="69"/>
  <c r="H5" i="69"/>
  <c r="D5" i="69"/>
  <c r="H4" i="69"/>
  <c r="C4" i="69"/>
  <c r="H3" i="69"/>
  <c r="C3" i="69"/>
  <c r="H19" i="100" l="1"/>
  <c r="L19" i="100" s="1"/>
  <c r="H18" i="100"/>
  <c r="L18" i="100" s="1"/>
  <c r="H11" i="100"/>
  <c r="L11" i="100" s="1"/>
  <c r="H10" i="100"/>
  <c r="L10" i="100" s="1"/>
  <c r="H6" i="100"/>
  <c r="L6" i="100" s="1"/>
  <c r="H9" i="99"/>
  <c r="L9" i="99" s="1"/>
  <c r="H6" i="99"/>
  <c r="L6" i="99" s="1"/>
  <c r="H17" i="99"/>
  <c r="L17" i="99" s="1"/>
  <c r="H8" i="99"/>
  <c r="L8" i="99" s="1"/>
  <c r="H18" i="99"/>
  <c r="L18" i="99" s="1"/>
  <c r="H5" i="100"/>
  <c r="L5" i="100" s="1"/>
  <c r="H12" i="100"/>
  <c r="L12" i="100" s="1"/>
  <c r="H7" i="99"/>
  <c r="L7" i="99" s="1"/>
  <c r="H16" i="99"/>
  <c r="L16" i="99" s="1"/>
  <c r="H13" i="99"/>
  <c r="L13" i="99" s="1"/>
  <c r="H8" i="100"/>
  <c r="L8" i="100" s="1"/>
  <c r="H9" i="100"/>
  <c r="L9" i="100" s="1"/>
  <c r="H7" i="100"/>
  <c r="L7" i="100" s="1"/>
  <c r="H15" i="99"/>
  <c r="L15" i="99" s="1"/>
  <c r="H10" i="99"/>
  <c r="L10" i="99" s="1"/>
  <c r="H14" i="99"/>
  <c r="L14" i="99" s="1"/>
  <c r="H13" i="100"/>
  <c r="L13" i="100" s="1"/>
  <c r="H11" i="99"/>
  <c r="L11" i="99" s="1"/>
  <c r="H12" i="99"/>
  <c r="L12" i="99" s="1"/>
  <c r="H15" i="100"/>
  <c r="L15" i="100" s="1"/>
  <c r="H17" i="100"/>
  <c r="L17" i="100" s="1"/>
  <c r="H14" i="100"/>
  <c r="L14" i="100" s="1"/>
  <c r="H16" i="100"/>
  <c r="L16" i="100" s="1"/>
  <c r="H5" i="99"/>
  <c r="L5" i="99" s="1"/>
  <c r="AI19" i="100"/>
  <c r="AH19" i="100"/>
  <c r="AI15" i="100"/>
  <c r="AG17" i="99"/>
  <c r="AK17" i="99" s="1"/>
  <c r="AI16" i="100"/>
  <c r="AH15" i="100"/>
  <c r="AI13" i="100"/>
  <c r="AI14" i="99"/>
  <c r="AH12" i="99"/>
  <c r="AI18" i="100"/>
  <c r="AI17" i="100"/>
  <c r="AH16" i="100"/>
  <c r="AI14" i="100"/>
  <c r="AH13" i="100"/>
  <c r="AI11" i="100"/>
  <c r="AI5" i="100"/>
  <c r="AI18" i="99"/>
  <c r="AH14" i="99"/>
  <c r="AI13" i="99"/>
  <c r="AH18" i="100"/>
  <c r="AH17" i="100"/>
  <c r="AH14" i="100"/>
  <c r="AG13" i="100"/>
  <c r="AK13" i="100" s="1"/>
  <c r="AI12" i="100"/>
  <c r="AH11" i="100"/>
  <c r="AI9" i="100"/>
  <c r="AH5" i="100"/>
  <c r="AH18" i="99"/>
  <c r="AH13" i="99"/>
  <c r="AH12" i="100"/>
  <c r="AI10" i="100"/>
  <c r="AH9" i="100"/>
  <c r="AI7" i="100"/>
  <c r="AI6" i="100"/>
  <c r="AG5" i="100"/>
  <c r="AK5" i="100" s="1"/>
  <c r="AG18" i="99"/>
  <c r="AK18" i="99" s="1"/>
  <c r="AI15" i="99"/>
  <c r="AH8" i="100"/>
  <c r="AI9" i="99"/>
  <c r="AG11" i="99"/>
  <c r="AK11" i="99" s="1"/>
  <c r="AG7" i="99"/>
  <c r="AK7" i="99" s="1"/>
  <c r="AI5" i="99"/>
  <c r="AG12" i="100"/>
  <c r="AK12" i="100" s="1"/>
  <c r="AH5" i="99"/>
  <c r="AG13" i="99"/>
  <c r="AK13" i="99" s="1"/>
  <c r="AI10" i="99"/>
  <c r="AI8" i="99"/>
  <c r="AH10" i="99"/>
  <c r="AH8" i="99"/>
  <c r="AH10" i="100"/>
  <c r="AI6" i="99"/>
  <c r="AG9" i="100"/>
  <c r="AK9" i="100" s="1"/>
  <c r="AI16" i="99"/>
  <c r="AH17" i="99"/>
  <c r="AH9" i="99"/>
  <c r="AI8" i="100"/>
  <c r="AI7" i="99"/>
  <c r="AH7" i="99"/>
  <c r="AH7" i="100"/>
  <c r="AH16" i="99"/>
  <c r="AI11" i="99"/>
  <c r="AI12" i="99"/>
  <c r="AH6" i="100"/>
  <c r="AI17" i="99"/>
  <c r="AG9" i="99"/>
  <c r="AK9" i="99" s="1"/>
  <c r="AH15" i="99"/>
  <c r="AH11" i="99"/>
  <c r="AH6" i="99"/>
  <c r="AG6" i="99"/>
  <c r="AK6" i="99" s="1"/>
  <c r="W16" i="100"/>
  <c r="W15" i="100"/>
  <c r="W18" i="100"/>
  <c r="W17" i="100"/>
  <c r="V16" i="100"/>
  <c r="V15" i="100"/>
  <c r="W14" i="100"/>
  <c r="W13" i="100"/>
  <c r="V5" i="100"/>
  <c r="U12" i="100"/>
  <c r="Y12" i="100" s="1"/>
  <c r="V10" i="100"/>
  <c r="V9" i="100"/>
  <c r="W8" i="100"/>
  <c r="W7" i="100"/>
  <c r="V6" i="100"/>
  <c r="U15" i="99"/>
  <c r="Y15" i="99" s="1"/>
  <c r="U10" i="100"/>
  <c r="Y10" i="100" s="1"/>
  <c r="V8" i="100"/>
  <c r="V7" i="100"/>
  <c r="U8" i="100"/>
  <c r="Y8" i="100" s="1"/>
  <c r="U7" i="100"/>
  <c r="Y7" i="100" s="1"/>
  <c r="W16" i="99"/>
  <c r="W9" i="99"/>
  <c r="V16" i="99"/>
  <c r="W10" i="99"/>
  <c r="V9" i="99"/>
  <c r="W17" i="99"/>
  <c r="W11" i="99"/>
  <c r="W7" i="99"/>
  <c r="W19" i="100"/>
  <c r="V17" i="99"/>
  <c r="V15" i="99"/>
  <c r="V12" i="99"/>
  <c r="V19" i="100"/>
  <c r="U14" i="100"/>
  <c r="Y14" i="100" s="1"/>
  <c r="U17" i="100"/>
  <c r="Y17" i="100" s="1"/>
  <c r="V14" i="100"/>
  <c r="U15" i="100"/>
  <c r="Y15" i="100" s="1"/>
  <c r="W14" i="99"/>
  <c r="V13" i="100"/>
  <c r="V14" i="99"/>
  <c r="V18" i="100"/>
  <c r="V17" i="100"/>
  <c r="U16" i="100"/>
  <c r="Y16" i="100" s="1"/>
  <c r="V11" i="99"/>
  <c r="U9" i="99"/>
  <c r="Y9" i="99" s="1"/>
  <c r="U18" i="100"/>
  <c r="Y18" i="100" s="1"/>
  <c r="V7" i="99"/>
  <c r="U7" i="99"/>
  <c r="Y7" i="99" s="1"/>
  <c r="W11" i="100"/>
  <c r="V13" i="99"/>
  <c r="W10" i="100"/>
  <c r="W5" i="100"/>
  <c r="U5" i="100"/>
  <c r="Y5" i="100" s="1"/>
  <c r="W12" i="99"/>
  <c r="W6" i="99"/>
  <c r="W8" i="99"/>
  <c r="V5" i="99"/>
  <c r="V8" i="99"/>
  <c r="U5" i="99"/>
  <c r="Y5" i="99" s="1"/>
  <c r="W12" i="100"/>
  <c r="W9" i="100"/>
  <c r="W6" i="100"/>
  <c r="V12" i="100"/>
  <c r="W18" i="99"/>
  <c r="V18" i="99"/>
  <c r="V6" i="99"/>
  <c r="V11" i="100"/>
  <c r="W13" i="99"/>
  <c r="W5" i="99"/>
  <c r="U17" i="99"/>
  <c r="Y17" i="99" s="1"/>
  <c r="W15" i="99"/>
  <c r="V10" i="99"/>
  <c r="U18" i="99"/>
  <c r="Y18" i="99" s="1"/>
  <c r="AL19" i="100"/>
  <c r="AP19" i="100" s="1"/>
  <c r="AL16" i="100"/>
  <c r="AP16" i="100" s="1"/>
  <c r="AL14" i="100"/>
  <c r="AP14" i="100" s="1"/>
  <c r="AL13" i="100"/>
  <c r="AP13" i="100" s="1"/>
  <c r="AL14" i="99"/>
  <c r="AP14" i="99" s="1"/>
  <c r="AL18" i="100"/>
  <c r="AP18" i="100" s="1"/>
  <c r="AL17" i="100"/>
  <c r="AP17" i="100" s="1"/>
  <c r="AL12" i="100"/>
  <c r="AP12" i="100" s="1"/>
  <c r="AL11" i="100"/>
  <c r="AP11" i="100" s="1"/>
  <c r="AL5" i="100"/>
  <c r="AP5" i="100" s="1"/>
  <c r="AL18" i="99"/>
  <c r="AP18" i="99" s="1"/>
  <c r="AL13" i="99"/>
  <c r="AP13" i="99" s="1"/>
  <c r="AL10" i="100"/>
  <c r="AP10" i="100" s="1"/>
  <c r="AL9" i="100"/>
  <c r="AP9" i="100" s="1"/>
  <c r="AL8" i="100"/>
  <c r="AP8" i="100" s="1"/>
  <c r="AL7" i="100"/>
  <c r="AP7" i="100" s="1"/>
  <c r="AL6" i="100"/>
  <c r="AP6" i="100" s="1"/>
  <c r="AL15" i="99"/>
  <c r="AP15" i="99" s="1"/>
  <c r="AL16" i="99"/>
  <c r="AP16" i="99" s="1"/>
  <c r="AL10" i="99"/>
  <c r="AP10" i="99" s="1"/>
  <c r="AL8" i="99"/>
  <c r="AP8" i="99" s="1"/>
  <c r="AL6" i="99"/>
  <c r="AP6" i="99" s="1"/>
  <c r="AL15" i="100"/>
  <c r="AP15" i="100" s="1"/>
  <c r="AL7" i="99"/>
  <c r="AP7" i="99" s="1"/>
  <c r="AL17" i="99"/>
  <c r="AP17" i="99" s="1"/>
  <c r="AL11" i="99"/>
  <c r="AP11" i="99" s="1"/>
  <c r="AL12" i="99"/>
  <c r="AP12" i="99" s="1"/>
  <c r="AL9" i="99"/>
  <c r="AP9" i="99" s="1"/>
  <c r="AL5" i="99"/>
  <c r="AP5" i="99" s="1"/>
  <c r="AO15" i="100"/>
  <c r="AO16" i="100"/>
  <c r="AO14" i="100"/>
  <c r="AO13" i="100"/>
  <c r="AO8" i="100"/>
  <c r="AO7" i="100"/>
  <c r="AO6" i="100"/>
  <c r="AO15" i="99"/>
  <c r="AO9" i="99"/>
  <c r="AO16" i="99"/>
  <c r="AO7" i="99"/>
  <c r="AO6" i="99"/>
  <c r="AO11" i="99"/>
  <c r="AO13" i="99"/>
  <c r="AO10" i="99"/>
  <c r="AO8" i="99"/>
  <c r="AO11" i="100"/>
  <c r="AO10" i="100"/>
  <c r="AO17" i="99"/>
  <c r="AO12" i="99"/>
  <c r="AO9" i="100"/>
  <c r="AO5" i="100"/>
  <c r="AO18" i="99"/>
  <c r="AO5" i="99"/>
  <c r="AO18" i="100"/>
  <c r="AO14" i="99"/>
  <c r="AO12" i="100"/>
  <c r="AO19" i="100"/>
  <c r="AO17" i="100"/>
  <c r="AN19" i="100"/>
  <c r="AN15" i="100"/>
  <c r="AM18" i="100"/>
  <c r="AQ18" i="100" s="1"/>
  <c r="AM17" i="100"/>
  <c r="AQ17" i="100" s="1"/>
  <c r="AN10" i="100"/>
  <c r="AN9" i="100"/>
  <c r="AM5" i="100"/>
  <c r="AQ5" i="100" s="1"/>
  <c r="AM10" i="100"/>
  <c r="AQ10" i="100" s="1"/>
  <c r="AM9" i="100"/>
  <c r="AQ9" i="100" s="1"/>
  <c r="AN8" i="100"/>
  <c r="AN7" i="100"/>
  <c r="AN6" i="100"/>
  <c r="AN15" i="99"/>
  <c r="AM8" i="100"/>
  <c r="AQ8" i="100" s="1"/>
  <c r="AM7" i="100"/>
  <c r="AQ7" i="100" s="1"/>
  <c r="AN9" i="99"/>
  <c r="AM16" i="99"/>
  <c r="AQ16" i="99" s="1"/>
  <c r="AN10" i="99"/>
  <c r="AM5" i="99"/>
  <c r="AQ5" i="99" s="1"/>
  <c r="AN12" i="99"/>
  <c r="AN13" i="99"/>
  <c r="AN8" i="99"/>
  <c r="AM13" i="99"/>
  <c r="AQ13" i="99" s="1"/>
  <c r="AN6" i="99"/>
  <c r="AN11" i="100"/>
  <c r="AN17" i="99"/>
  <c r="AN16" i="99"/>
  <c r="AM17" i="99"/>
  <c r="AQ17" i="99" s="1"/>
  <c r="AN14" i="100"/>
  <c r="AN14" i="99"/>
  <c r="AN11" i="99"/>
  <c r="AN7" i="99"/>
  <c r="AN18" i="100"/>
  <c r="AM14" i="99"/>
  <c r="AQ14" i="99" s="1"/>
  <c r="AM9" i="99"/>
  <c r="AQ9" i="99" s="1"/>
  <c r="AN18" i="99"/>
  <c r="AM14" i="100"/>
  <c r="AQ14" i="100" s="1"/>
  <c r="AN5" i="99"/>
  <c r="AN12" i="100"/>
  <c r="AN16" i="100"/>
  <c r="AN13" i="100"/>
  <c r="AM16" i="100"/>
  <c r="AQ16" i="100" s="1"/>
  <c r="AN17" i="100"/>
  <c r="AN5" i="100"/>
  <c r="AB8" i="100"/>
  <c r="AA7" i="100"/>
  <c r="AE7" i="100" s="1"/>
  <c r="AA10" i="99"/>
  <c r="AE10" i="99" s="1"/>
  <c r="AB8" i="99"/>
  <c r="AB6" i="99"/>
  <c r="AC17" i="99"/>
  <c r="AC11" i="99"/>
  <c r="AA8" i="99"/>
  <c r="AE8" i="99" s="1"/>
  <c r="AC7" i="99"/>
  <c r="AC19" i="100"/>
  <c r="AB17" i="99"/>
  <c r="AB11" i="99"/>
  <c r="AB7" i="99"/>
  <c r="AB5" i="99"/>
  <c r="AB19" i="100"/>
  <c r="AC16" i="100"/>
  <c r="AB15" i="100"/>
  <c r="AC13" i="100"/>
  <c r="AC5" i="100"/>
  <c r="AC18" i="99"/>
  <c r="AA12" i="99"/>
  <c r="AE12" i="99" s="1"/>
  <c r="AC18" i="100"/>
  <c r="AC17" i="100"/>
  <c r="AB16" i="100"/>
  <c r="AC14" i="100"/>
  <c r="AB13" i="100"/>
  <c r="AC11" i="100"/>
  <c r="AB5" i="100"/>
  <c r="AB18" i="99"/>
  <c r="AC14" i="99"/>
  <c r="AC13" i="99"/>
  <c r="AA13" i="100"/>
  <c r="AE13" i="100" s="1"/>
  <c r="AA14" i="99"/>
  <c r="AE14" i="99" s="1"/>
  <c r="AC9" i="99"/>
  <c r="AC5" i="99"/>
  <c r="AB18" i="100"/>
  <c r="AB17" i="100"/>
  <c r="AB9" i="99"/>
  <c r="AA17" i="100"/>
  <c r="AE17" i="100" s="1"/>
  <c r="AA16" i="100"/>
  <c r="AE16" i="100" s="1"/>
  <c r="AC12" i="100"/>
  <c r="AB12" i="100"/>
  <c r="AA12" i="100"/>
  <c r="AE12" i="100" s="1"/>
  <c r="AB11" i="100"/>
  <c r="AB13" i="99"/>
  <c r="AB10" i="100"/>
  <c r="AB9" i="100"/>
  <c r="AA18" i="99"/>
  <c r="AE18" i="99" s="1"/>
  <c r="AC15" i="99"/>
  <c r="AC8" i="99"/>
  <c r="AC6" i="99"/>
  <c r="AC16" i="99"/>
  <c r="AC12" i="99"/>
  <c r="AB16" i="99"/>
  <c r="AB12" i="99"/>
  <c r="AC15" i="100"/>
  <c r="AC8" i="100"/>
  <c r="AB15" i="99"/>
  <c r="AC10" i="99"/>
  <c r="AB10" i="99"/>
  <c r="AC7" i="100"/>
  <c r="AB14" i="100"/>
  <c r="AC10" i="100"/>
  <c r="AB7" i="100"/>
  <c r="AA8" i="100"/>
  <c r="AE8" i="100" s="1"/>
  <c r="AC9" i="100"/>
  <c r="AC6" i="100"/>
  <c r="AB14" i="99"/>
  <c r="AB6" i="100"/>
  <c r="AA14" i="100"/>
  <c r="AE14" i="100" s="1"/>
  <c r="I9" i="100"/>
  <c r="M9" i="100" s="1"/>
  <c r="I8" i="100"/>
  <c r="M8" i="100" s="1"/>
  <c r="J7" i="100"/>
  <c r="J17" i="99"/>
  <c r="J8" i="99"/>
  <c r="J19" i="100"/>
  <c r="AR19" i="100" s="1"/>
  <c r="I17" i="99"/>
  <c r="M17" i="99" s="1"/>
  <c r="J11" i="99"/>
  <c r="I8" i="99"/>
  <c r="M8" i="99" s="1"/>
  <c r="I19" i="100"/>
  <c r="M19" i="100" s="1"/>
  <c r="J12" i="99"/>
  <c r="I11" i="99"/>
  <c r="M11" i="99" s="1"/>
  <c r="J7" i="99"/>
  <c r="J16" i="100"/>
  <c r="J5" i="100"/>
  <c r="I18" i="99"/>
  <c r="M18" i="99" s="1"/>
  <c r="J5" i="99"/>
  <c r="J17" i="100"/>
  <c r="I16" i="100"/>
  <c r="M16" i="100" s="1"/>
  <c r="J15" i="100"/>
  <c r="J14" i="100"/>
  <c r="I5" i="100"/>
  <c r="M5" i="100" s="1"/>
  <c r="J15" i="99"/>
  <c r="J13" i="99"/>
  <c r="I12" i="100"/>
  <c r="M12" i="100" s="1"/>
  <c r="I7" i="99"/>
  <c r="M7" i="99" s="1"/>
  <c r="I11" i="100"/>
  <c r="M11" i="100" s="1"/>
  <c r="I13" i="99"/>
  <c r="M13" i="99" s="1"/>
  <c r="J11" i="100"/>
  <c r="J10" i="100"/>
  <c r="I10" i="100"/>
  <c r="M10" i="100" s="1"/>
  <c r="J18" i="99"/>
  <c r="J8" i="100"/>
  <c r="J6" i="100"/>
  <c r="J16" i="99"/>
  <c r="J10" i="99"/>
  <c r="J9" i="100"/>
  <c r="I7" i="100"/>
  <c r="M7" i="100" s="1"/>
  <c r="I6" i="100"/>
  <c r="M6" i="100" s="1"/>
  <c r="I16" i="99"/>
  <c r="M16" i="99" s="1"/>
  <c r="I15" i="99"/>
  <c r="M15" i="99" s="1"/>
  <c r="I10" i="99"/>
  <c r="M10" i="99" s="1"/>
  <c r="J13" i="100"/>
  <c r="J18" i="100"/>
  <c r="I14" i="99"/>
  <c r="M14" i="99" s="1"/>
  <c r="J12" i="100"/>
  <c r="J9" i="99"/>
  <c r="I13" i="100"/>
  <c r="M13" i="100" s="1"/>
  <c r="I9" i="99"/>
  <c r="M9" i="99" s="1"/>
  <c r="I12" i="99"/>
  <c r="M12" i="99" s="1"/>
  <c r="I15" i="100"/>
  <c r="M15" i="100" s="1"/>
  <c r="J6" i="99"/>
  <c r="I6" i="99"/>
  <c r="M6" i="99" s="1"/>
  <c r="I17" i="100"/>
  <c r="M17" i="100" s="1"/>
  <c r="I14" i="100"/>
  <c r="M14" i="100" s="1"/>
  <c r="I18" i="100"/>
  <c r="M18" i="100" s="1"/>
  <c r="I5" i="99"/>
  <c r="M5" i="99" s="1"/>
  <c r="J14" i="99"/>
  <c r="N19" i="100"/>
  <c r="R19" i="100" s="1"/>
  <c r="P18" i="99"/>
  <c r="N12" i="99"/>
  <c r="R12" i="99" s="1"/>
  <c r="N7" i="99"/>
  <c r="R7" i="99" s="1"/>
  <c r="P5" i="99"/>
  <c r="P16" i="100"/>
  <c r="P15" i="100"/>
  <c r="P5" i="100"/>
  <c r="O18" i="99"/>
  <c r="S18" i="99" s="1"/>
  <c r="P18" i="100"/>
  <c r="P17" i="100"/>
  <c r="O16" i="100"/>
  <c r="S16" i="100" s="1"/>
  <c r="O15" i="100"/>
  <c r="S15" i="100" s="1"/>
  <c r="P14" i="100"/>
  <c r="P13" i="100"/>
  <c r="O5" i="100"/>
  <c r="S5" i="100" s="1"/>
  <c r="N18" i="99"/>
  <c r="R18" i="99" s="1"/>
  <c r="P15" i="99"/>
  <c r="P13" i="99"/>
  <c r="O18" i="100"/>
  <c r="S18" i="100" s="1"/>
  <c r="O17" i="100"/>
  <c r="S17" i="100" s="1"/>
  <c r="N16" i="100"/>
  <c r="R16" i="100" s="1"/>
  <c r="N15" i="100"/>
  <c r="R15" i="100" s="1"/>
  <c r="O14" i="100"/>
  <c r="S14" i="100" s="1"/>
  <c r="O13" i="100"/>
  <c r="S13" i="100" s="1"/>
  <c r="P12" i="100"/>
  <c r="P11" i="100"/>
  <c r="N5" i="100"/>
  <c r="R5" i="100" s="1"/>
  <c r="O15" i="99"/>
  <c r="S15" i="99" s="1"/>
  <c r="N12" i="100"/>
  <c r="R12" i="100" s="1"/>
  <c r="N11" i="100"/>
  <c r="R11" i="100" s="1"/>
  <c r="O10" i="100"/>
  <c r="S10" i="100" s="1"/>
  <c r="O9" i="100"/>
  <c r="S9" i="100" s="1"/>
  <c r="P8" i="100"/>
  <c r="P7" i="100"/>
  <c r="O6" i="100"/>
  <c r="S6" i="100" s="1"/>
  <c r="N14" i="99"/>
  <c r="R14" i="99" s="1"/>
  <c r="N10" i="100"/>
  <c r="R10" i="100" s="1"/>
  <c r="N9" i="100"/>
  <c r="R9" i="100" s="1"/>
  <c r="O8" i="100"/>
  <c r="S8" i="100" s="1"/>
  <c r="O7" i="100"/>
  <c r="S7" i="100" s="1"/>
  <c r="N6" i="100"/>
  <c r="R6" i="100" s="1"/>
  <c r="P16" i="99"/>
  <c r="P10" i="100"/>
  <c r="N13" i="99"/>
  <c r="R13" i="99" s="1"/>
  <c r="P10" i="99"/>
  <c r="P9" i="100"/>
  <c r="N7" i="100"/>
  <c r="R7" i="100" s="1"/>
  <c r="N16" i="99"/>
  <c r="R16" i="99" s="1"/>
  <c r="P17" i="99"/>
  <c r="O16" i="99"/>
  <c r="S16" i="99" s="1"/>
  <c r="O10" i="99"/>
  <c r="S10" i="99" s="1"/>
  <c r="N8" i="100"/>
  <c r="R8" i="100" s="1"/>
  <c r="P6" i="100"/>
  <c r="O17" i="99"/>
  <c r="S17" i="99" s="1"/>
  <c r="N10" i="99"/>
  <c r="R10" i="99" s="1"/>
  <c r="P6" i="99"/>
  <c r="O5" i="99"/>
  <c r="S5" i="99" s="1"/>
  <c r="N17" i="99"/>
  <c r="R17" i="99" s="1"/>
  <c r="N15" i="99"/>
  <c r="R15" i="99" s="1"/>
  <c r="P8" i="99"/>
  <c r="O6" i="99"/>
  <c r="S6" i="99" s="1"/>
  <c r="P12" i="99"/>
  <c r="O8" i="99"/>
  <c r="S8" i="99" s="1"/>
  <c r="N6" i="99"/>
  <c r="R6" i="99" s="1"/>
  <c r="N5" i="99"/>
  <c r="R5" i="99" s="1"/>
  <c r="N14" i="100"/>
  <c r="R14" i="100" s="1"/>
  <c r="O12" i="99"/>
  <c r="S12" i="99" s="1"/>
  <c r="N8" i="99"/>
  <c r="R8" i="99" s="1"/>
  <c r="P19" i="100"/>
  <c r="P11" i="99"/>
  <c r="O9" i="99"/>
  <c r="S9" i="99" s="1"/>
  <c r="N13" i="100"/>
  <c r="R13" i="100" s="1"/>
  <c r="N17" i="100"/>
  <c r="R17" i="100" s="1"/>
  <c r="O11" i="100"/>
  <c r="S11" i="100" s="1"/>
  <c r="O13" i="99"/>
  <c r="S13" i="99" s="1"/>
  <c r="O14" i="99"/>
  <c r="S14" i="99" s="1"/>
  <c r="O19" i="100"/>
  <c r="S19" i="100" s="1"/>
  <c r="O11" i="99"/>
  <c r="S11" i="99" s="1"/>
  <c r="N11" i="99"/>
  <c r="R11" i="99" s="1"/>
  <c r="N18" i="100"/>
  <c r="R18" i="100" s="1"/>
  <c r="P7" i="99"/>
  <c r="P14" i="99"/>
  <c r="O7" i="99"/>
  <c r="S7" i="99" s="1"/>
  <c r="P9" i="99"/>
  <c r="N9" i="99"/>
  <c r="R9" i="99" s="1"/>
  <c r="O12" i="100"/>
  <c r="S12" i="100" s="1"/>
  <c r="C6" i="69"/>
  <c r="C7" i="69"/>
  <c r="D6" i="69"/>
  <c r="E10" i="69"/>
  <c r="U11" i="100" s="1"/>
  <c r="Y11" i="100" s="1"/>
  <c r="F10" i="69"/>
  <c r="AA6" i="100" s="1"/>
  <c r="AE6" i="100" s="1"/>
  <c r="G10" i="69"/>
  <c r="AG15" i="100" s="1"/>
  <c r="AK15" i="100" s="1"/>
  <c r="H10" i="69"/>
  <c r="AM12" i="100" s="1"/>
  <c r="AQ12" i="100" s="1"/>
  <c r="H23" i="69"/>
  <c r="H6" i="69"/>
  <c r="H7" i="69"/>
  <c r="D7" i="69"/>
  <c r="AA13" i="99" l="1"/>
  <c r="AE13" i="99" s="1"/>
  <c r="AA15" i="100"/>
  <c r="AE15" i="100" s="1"/>
  <c r="AA10" i="100"/>
  <c r="AE10" i="100" s="1"/>
  <c r="U6" i="100"/>
  <c r="Y6" i="100" s="1"/>
  <c r="AG8" i="99"/>
  <c r="AK8" i="99" s="1"/>
  <c r="AG8" i="100"/>
  <c r="AK8" i="100" s="1"/>
  <c r="AG11" i="100"/>
  <c r="AK11" i="100" s="1"/>
  <c r="AG16" i="100"/>
  <c r="AK16" i="100" s="1"/>
  <c r="AA5" i="99"/>
  <c r="AE5" i="99" s="1"/>
  <c r="AA11" i="100"/>
  <c r="AE11" i="100" s="1"/>
  <c r="AA9" i="99"/>
  <c r="AE9" i="99" s="1"/>
  <c r="AM7" i="99"/>
  <c r="AQ7" i="99" s="1"/>
  <c r="AM10" i="99"/>
  <c r="AQ10" i="99" s="1"/>
  <c r="AM19" i="100"/>
  <c r="AQ19" i="100" s="1"/>
  <c r="U6" i="99"/>
  <c r="Y6" i="99" s="1"/>
  <c r="AG10" i="99"/>
  <c r="AK10" i="99" s="1"/>
  <c r="AA9" i="100"/>
  <c r="AE9" i="100" s="1"/>
  <c r="AA6" i="99"/>
  <c r="AE6" i="99" s="1"/>
  <c r="AA11" i="99"/>
  <c r="AE11" i="99" s="1"/>
  <c r="AM15" i="100"/>
  <c r="AQ15" i="100" s="1"/>
  <c r="AG16" i="99"/>
  <c r="AK16" i="99" s="1"/>
  <c r="AG15" i="99"/>
  <c r="AK15" i="99" s="1"/>
  <c r="AG14" i="100"/>
  <c r="AK14" i="100" s="1"/>
  <c r="AM13" i="100"/>
  <c r="AQ13" i="100" s="1"/>
  <c r="AM12" i="99"/>
  <c r="AQ12" i="99" s="1"/>
  <c r="U19" i="100"/>
  <c r="Y19" i="100" s="1"/>
  <c r="U8" i="99"/>
  <c r="Y8" i="99" s="1"/>
  <c r="U9" i="100"/>
  <c r="Y9" i="100" s="1"/>
  <c r="AG6" i="100"/>
  <c r="AK6" i="100" s="1"/>
  <c r="AG17" i="100"/>
  <c r="AK17" i="100" s="1"/>
  <c r="AG12" i="99"/>
  <c r="AK12" i="99" s="1"/>
  <c r="AG7" i="100"/>
  <c r="AK7" i="100" s="1"/>
  <c r="AG18" i="100"/>
  <c r="AK18" i="100" s="1"/>
  <c r="AA7" i="99"/>
  <c r="AE7" i="99" s="1"/>
  <c r="AA19" i="100"/>
  <c r="AE19" i="100" s="1"/>
  <c r="AM8" i="99"/>
  <c r="AQ8" i="99" s="1"/>
  <c r="AM18" i="99"/>
  <c r="AQ18" i="99" s="1"/>
  <c r="U10" i="99"/>
  <c r="Y10" i="99" s="1"/>
  <c r="U11" i="99"/>
  <c r="Y11" i="99" s="1"/>
  <c r="U12" i="99"/>
  <c r="Y12" i="99" s="1"/>
  <c r="U16" i="99"/>
  <c r="Y16" i="99" s="1"/>
  <c r="AG10" i="100"/>
  <c r="AK10" i="100" s="1"/>
  <c r="AG14" i="99"/>
  <c r="AK14" i="99" s="1"/>
  <c r="AG19" i="100"/>
  <c r="AK19" i="100" s="1"/>
  <c r="AA18" i="100"/>
  <c r="AE18" i="100" s="1"/>
  <c r="AA17" i="99"/>
  <c r="AE17" i="99" s="1"/>
  <c r="AA16" i="99"/>
  <c r="AE16" i="99" s="1"/>
  <c r="AM11" i="99"/>
  <c r="AQ11" i="99" s="1"/>
  <c r="AM6" i="99"/>
  <c r="AQ6" i="99" s="1"/>
  <c r="AM15" i="99"/>
  <c r="AQ15" i="99" s="1"/>
  <c r="AM11" i="100"/>
  <c r="AQ11" i="100" s="1"/>
  <c r="U14" i="99"/>
  <c r="Y14" i="99" s="1"/>
  <c r="AG5" i="99"/>
  <c r="AK5" i="99" s="1"/>
  <c r="AA15" i="99"/>
  <c r="AE15" i="99" s="1"/>
  <c r="AA5" i="100"/>
  <c r="AE5" i="100" s="1"/>
  <c r="AM6" i="100"/>
  <c r="AQ6" i="100" s="1"/>
  <c r="U13" i="99"/>
  <c r="Y13" i="99" s="1"/>
  <c r="U13" i="100"/>
  <c r="Y13" i="100" s="1"/>
</calcChain>
</file>

<file path=xl/sharedStrings.xml><?xml version="1.0" encoding="utf-8"?>
<sst xmlns="http://schemas.openxmlformats.org/spreadsheetml/2006/main" count="15947" uniqueCount="4829">
  <si>
    <t>Title</t>
  </si>
  <si>
    <t>SIC</t>
  </si>
  <si>
    <t>*Note that Auto and Other Laundries has been replaced with Laundries, Dry Cleaners and Car Washes</t>
  </si>
  <si>
    <t>Flow</t>
  </si>
  <si>
    <t>Dilution Factor</t>
  </si>
  <si>
    <t>Calculated flows</t>
  </si>
  <si>
    <t>EFAST Flows</t>
  </si>
  <si>
    <t>Ore Mining and Dressing</t>
  </si>
  <si>
    <t>PERCENTILE</t>
  </si>
  <si>
    <t>Mean</t>
  </si>
  <si>
    <t>Harmonic Mean</t>
  </si>
  <si>
    <t>30Q5</t>
  </si>
  <si>
    <t>7Q10</t>
  </si>
  <si>
    <t>1Q10</t>
  </si>
  <si>
    <t>Adhesives and Sealants Manufacture</t>
  </si>
  <si>
    <t>Can (metal) Manufacture</t>
  </si>
  <si>
    <t>Dyes &amp; Pigments Manufacture</t>
  </si>
  <si>
    <t>Electronic Components Manufacture</t>
  </si>
  <si>
    <t>Electroplating</t>
  </si>
  <si>
    <t>Foundries</t>
  </si>
  <si>
    <t>Ink Formulation</t>
  </si>
  <si>
    <t>Inorganic Chemicals Manufacture</t>
  </si>
  <si>
    <t>Large Household Appliances and Parts Manufacture</t>
  </si>
  <si>
    <t>Laundries, Dry Cleaners and Car Washes</t>
  </si>
  <si>
    <t>Leather Tanning, Finishing</t>
  </si>
  <si>
    <t>Lubricant Manufacture</t>
  </si>
  <si>
    <t>Metal Finishing</t>
  </si>
  <si>
    <t>Motor Vehicle Manufacture</t>
  </si>
  <si>
    <t>Ore Mining &amp; Dressing</t>
  </si>
  <si>
    <t>Organic Chemicals Manufacture</t>
  </si>
  <si>
    <t>Paint Formulation</t>
  </si>
  <si>
    <t>Paper &amp; Paperboard Mills</t>
  </si>
  <si>
    <t>Paper Mills, except Building Paper Mills</t>
  </si>
  <si>
    <t>Paperboard Mills</t>
  </si>
  <si>
    <t>Pesticides Manufacture</t>
  </si>
  <si>
    <t>Petroleum Refining</t>
  </si>
  <si>
    <t>Plastic Resins and Synthetic Fiber Manufacture</t>
  </si>
  <si>
    <t>POTW (Indust., includes POTWs which receive ind. disch.)</t>
  </si>
  <si>
    <t>POTWs -- All facilities</t>
  </si>
  <si>
    <t>Primary Metal Forming Manuf. (major users of metal working fluids)</t>
  </si>
  <si>
    <t>Printing</t>
  </si>
  <si>
    <t>Pulp Mills</t>
  </si>
  <si>
    <t>Rubber Products Manufacture</t>
  </si>
  <si>
    <t>Soaps, Detergent, etc. Manufacture</t>
  </si>
  <si>
    <t>Steam Electric Power Plants</t>
  </si>
  <si>
    <t>Textile Dyeing and Finishing ( Knit Goods )</t>
  </si>
  <si>
    <t>Textile Dyeing and Finishing ( Knit, Wool, &amp; Woven Goods )</t>
  </si>
  <si>
    <t>Textile Dyeing and Finishing ( Wool Goods )</t>
  </si>
  <si>
    <t>Textile Dyeing and Finishing ( Woven Goods )</t>
  </si>
  <si>
    <t>Yarn &amp; Thread Mills</t>
  </si>
  <si>
    <t>Textile Dyeing and Finishing (Knit, Wool, &amp; Woven Goods)</t>
  </si>
  <si>
    <t>Textile Dyeing and Finishing (Wool Goods)</t>
  </si>
  <si>
    <t>Textile Dyeing and Finishing (Knit Goods)</t>
  </si>
  <si>
    <t>Textile Dyeing and Finishing (Woven Goods)</t>
  </si>
  <si>
    <t>Yarn and Thread Mills</t>
  </si>
  <si>
    <t>Paper and Paperboard Mills</t>
  </si>
  <si>
    <t>Pesticides Manufacturing</t>
  </si>
  <si>
    <t>Soaps, Detergents, etc. Manufacture</t>
  </si>
  <si>
    <t>Dyes and Pigments Manufacture (and Processing)</t>
  </si>
  <si>
    <t>Leather Tanning and Finishing</t>
  </si>
  <si>
    <t>Primary Metal Forming Manufacture (cutting fluid use)</t>
  </si>
  <si>
    <t>Can (Metal) Manufacturing</t>
  </si>
  <si>
    <t>Large Household Appliances and Parts Manuf.</t>
  </si>
  <si>
    <t xml:space="preserve">Steam Electric Power Plants </t>
  </si>
  <si>
    <t>PUBLIC RELEASE DRAFT</t>
  </si>
  <si>
    <t>July 2026</t>
  </si>
  <si>
    <t>Draft General Population Surface Water Pathway Exposure Estimates for 1,2-Dichloropropane</t>
  </si>
  <si>
    <t>CASRN 78-87-5</t>
  </si>
  <si>
    <t>Summary</t>
  </si>
  <si>
    <t>This spreadsheet calculates surface water concentrations as a result of water releases for 1,2-dichloropropane</t>
  </si>
  <si>
    <t>Tabs</t>
  </si>
  <si>
    <t>Details</t>
  </si>
  <si>
    <t>EFAST Calc_Waterbody Conc</t>
  </si>
  <si>
    <t>Facility receiving waterbody flows and corresponding 1,2-dichloropropane surface water concentrations</t>
  </si>
  <si>
    <t>Max Release DW Calcs</t>
  </si>
  <si>
    <t xml:space="preserve">Drinking water exposure and risk estimates </t>
  </si>
  <si>
    <t>Max Release Oral Calc</t>
  </si>
  <si>
    <t>Oral ingestion via swimming exposure and risk estimates</t>
  </si>
  <si>
    <t>Max Release Dermal Calc</t>
  </si>
  <si>
    <t xml:space="preserve">Dermal absorption via swimming exposure and risk estimates </t>
  </si>
  <si>
    <t>Exposure Inputs</t>
  </si>
  <si>
    <t>List of exposure parameters, health values and sources used in calculation of risk calcs</t>
  </si>
  <si>
    <t>Exposure Equations</t>
  </si>
  <si>
    <t xml:space="preserve">Equations used for exposure estimates </t>
  </si>
  <si>
    <t>Calculated Flow Values</t>
  </si>
  <si>
    <t>Release Concentrations (OES days of release)</t>
  </si>
  <si>
    <t>Reporting. Year</t>
  </si>
  <si>
    <t>Facility. Name</t>
  </si>
  <si>
    <t>City</t>
  </si>
  <si>
    <t>County</t>
  </si>
  <si>
    <t>State</t>
  </si>
  <si>
    <t>Facility. Latitude</t>
  </si>
  <si>
    <t>Facility. Longitude</t>
  </si>
  <si>
    <t>FRS.ID</t>
  </si>
  <si>
    <t>X4.Digit. SIC.Code</t>
  </si>
  <si>
    <t>SIC.Description</t>
  </si>
  <si>
    <t>NAICS</t>
  </si>
  <si>
    <t>NAICS.description</t>
  </si>
  <si>
    <t>IS.Code</t>
  </si>
  <si>
    <t>Industry.Sector.Designation</t>
  </si>
  <si>
    <t>OES..EPA.ERG.added.</t>
  </si>
  <si>
    <t>OES.Basis</t>
  </si>
  <si>
    <t>Operating Days of Release</t>
  </si>
  <si>
    <t>Annual Discharge (kg/yr)</t>
  </si>
  <si>
    <t>OES Daily Release (operating days), kg/day</t>
  </si>
  <si>
    <t>Eco: 21 days, Daily Release (kg.day)</t>
  </si>
  <si>
    <t>NPDES Permit Number</t>
  </si>
  <si>
    <t>Pick 30Q5 mld</t>
  </si>
  <si>
    <t>Note30Q5</t>
  </si>
  <si>
    <t>PickHMmld</t>
  </si>
  <si>
    <t>NoteHM</t>
  </si>
  <si>
    <t>Pick7Q10 mld</t>
  </si>
  <si>
    <t>Note7Q10</t>
  </si>
  <si>
    <t>7Q10 Concentration (ug/L)</t>
  </si>
  <si>
    <t>30Q15 Concentration (ug/L)</t>
  </si>
  <si>
    <t>Harmonic Mean Concentration (ug/L)</t>
  </si>
  <si>
    <t>FIRMENICH INCORPORATED</t>
  </si>
  <si>
    <t>PLAINSBORO</t>
  </si>
  <si>
    <t>MIDDLESEX</t>
  </si>
  <si>
    <t>NJ</t>
  </si>
  <si>
    <t>Industrial Organic Chemicals, Nec</t>
  </si>
  <si>
    <t xml:space="preserve">Other Basic Inorganic Chemical Manufacturing </t>
  </si>
  <si>
    <t>IS19</t>
  </si>
  <si>
    <t>All Other Basic Inorganic Chemical Manufacturing</t>
  </si>
  <si>
    <t>Processing as a reactant</t>
  </si>
  <si>
    <t>NAICS OES Crosswalk</t>
  </si>
  <si>
    <t>NJ0031445</t>
  </si>
  <si>
    <t>Coastal</t>
  </si>
  <si>
    <t>AVANTOR PERFORMANCE MATERIALS</t>
  </si>
  <si>
    <t>PHILLIPSBURG</t>
  </si>
  <si>
    <t>WARREN</t>
  </si>
  <si>
    <t>Platemaking Services</t>
  </si>
  <si>
    <t>Support Activities for Printing</t>
  </si>
  <si>
    <t>IS10</t>
  </si>
  <si>
    <t>Printing and Related Support Activities</t>
  </si>
  <si>
    <t>Facility produces specialty and custom laboratory products.</t>
  </si>
  <si>
    <t>NJ0004006</t>
  </si>
  <si>
    <t>30Q5 Flow</t>
  </si>
  <si>
    <t>HM Flow</t>
  </si>
  <si>
    <t>7Q10 Flow</t>
  </si>
  <si>
    <t>SHELL CHEMICAL APPALACHIA LLC</t>
  </si>
  <si>
    <t>MONACA</t>
  </si>
  <si>
    <t>BEAVER</t>
  </si>
  <si>
    <t>PA</t>
  </si>
  <si>
    <t>PA0002208</t>
  </si>
  <si>
    <t>Plant Flow</t>
  </si>
  <si>
    <t>FORMOSA PLASTICS CORPORATION</t>
  </si>
  <si>
    <t>DELAWARE CITY</t>
  </si>
  <si>
    <t>NEW CASTLE</t>
  </si>
  <si>
    <t>DE</t>
  </si>
  <si>
    <t>Facility produces plastic resins and petrochemicals.</t>
  </si>
  <si>
    <t>DE0000612</t>
  </si>
  <si>
    <t>TEKNOR APEX TENNESSEE COMPANY</t>
  </si>
  <si>
    <t>BROWNSVILLE</t>
  </si>
  <si>
    <t>HAYWOOD</t>
  </si>
  <si>
    <t>TN</t>
  </si>
  <si>
    <t>Custom Compound Purchased Resins</t>
  </si>
  <si>
    <t xml:space="preserve">Custom Compounding of Purchased Resins </t>
  </si>
  <si>
    <t>IS32</t>
  </si>
  <si>
    <t>Custom Compounding of Purchased Resin</t>
  </si>
  <si>
    <t>Facility is a plastics manufacturer; assumed processing as a reactant.</t>
  </si>
  <si>
    <t>TN0041939</t>
  </si>
  <si>
    <t>MONUMENT CHEMICAL KENTUCKY LLC</t>
  </si>
  <si>
    <t>BRANDENBURG</t>
  </si>
  <si>
    <t>MEADE</t>
  </si>
  <si>
    <t>KY</t>
  </si>
  <si>
    <t>KY0002119</t>
  </si>
  <si>
    <t>BAKELITE SYNTHETICS</t>
  </si>
  <si>
    <t>LOUISVILLE</t>
  </si>
  <si>
    <t>JEFFERSON</t>
  </si>
  <si>
    <t>KY0001112</t>
  </si>
  <si>
    <t>SABIC INNOVATIVE PLASTICS - MT. VERNON</t>
  </si>
  <si>
    <t>MT. VERNON</t>
  </si>
  <si>
    <t>POSEY</t>
  </si>
  <si>
    <t>IN</t>
  </si>
  <si>
    <t>Plastic resin manufacturer; assumed processing as a reactant.</t>
  </si>
  <si>
    <t>IN0002101</t>
  </si>
  <si>
    <t>STEPAN CO</t>
  </si>
  <si>
    <t>ELWOOD</t>
  </si>
  <si>
    <t>WILL</t>
  </si>
  <si>
    <t>IL</t>
  </si>
  <si>
    <t xml:space="preserve">The site produces multiple materials including alkoxylates, alpha sulfo methyl esters, amides, amine oxides, esters, sulfosuccinates, sulfacetates, sulfonates, sulfates, blends, phosphate esters, quaternaries, phthalic anhydride, and polyols (https://www.stepan.com/content/stepan-dot-com/en/you-stepan/locations.html). 1,1 DCA is likely used in the manufacturing process. </t>
  </si>
  <si>
    <t>IL0002453</t>
  </si>
  <si>
    <t>EQUISTAR CHEMICALS, LP - MORRIS PLANT</t>
  </si>
  <si>
    <t>MORRIS</t>
  </si>
  <si>
    <t>GRUNDY</t>
  </si>
  <si>
    <t>Facility produces Ethylene, Propylene, Polyethylene (Low Density and High Density), and Linear Low Density PolyethyleneÂ  used to create a variety of products.</t>
  </si>
  <si>
    <t>IL0002917</t>
  </si>
  <si>
    <t>HB FULLER CO</t>
  </si>
  <si>
    <t>Adhesive/sealant and abrasives manufacturer.</t>
  </si>
  <si>
    <t>IL0079758</t>
  </si>
  <si>
    <t>BAYER CROPSCIENCE KANSAS CITY</t>
  </si>
  <si>
    <t>KANSAS CITY</t>
  </si>
  <si>
    <t>JACKSON</t>
  </si>
  <si>
    <t>MO</t>
  </si>
  <si>
    <t>Agricultural Chemicals, Nec</t>
  </si>
  <si>
    <t>Pesticide and Other Agricultural Chemical Manufacturing</t>
  </si>
  <si>
    <t>IS25</t>
  </si>
  <si>
    <t>Pesticide, Fertilizer, and Other Agricultural Chemical Manufacturing</t>
  </si>
  <si>
    <t>Facility produces agrochemicals.</t>
  </si>
  <si>
    <t>MO0002526</t>
  </si>
  <si>
    <t>BASF CORPORATION</t>
  </si>
  <si>
    <t>WEST MEMPHIS</t>
  </si>
  <si>
    <t>CRITTENDEN</t>
  </si>
  <si>
    <t>AR</t>
  </si>
  <si>
    <t>AR0037770</t>
  </si>
  <si>
    <t>ECO SERVICES OPERATIONS HOUSTON</t>
  </si>
  <si>
    <t>HOUSTON</t>
  </si>
  <si>
    <t>HARRIS</t>
  </si>
  <si>
    <t>TX</t>
  </si>
  <si>
    <t>Facility is a chemical manufacturer.</t>
  </si>
  <si>
    <t>TX0007072</t>
  </si>
  <si>
    <t>MONUMENT CHEMICAL HOUSTON</t>
  </si>
  <si>
    <t>HARRIS COUNTY</t>
  </si>
  <si>
    <t>TX0085979</t>
  </si>
  <si>
    <t>INVISTA HOUSTON</t>
  </si>
  <si>
    <t>TX0006068</t>
  </si>
  <si>
    <t>BRASKEM AMERICA INC - LAPORTE SITE</t>
  </si>
  <si>
    <t>LA PORTE</t>
  </si>
  <si>
    <t>Facility produces plastic products (polypropylene, polyethylene, UTEC).</t>
  </si>
  <si>
    <t>TX0074276</t>
  </si>
  <si>
    <t>Manual Lookup</t>
  </si>
  <si>
    <t>Manual Lookup/Plant</t>
  </si>
  <si>
    <t>Manual Lookup/Plant Flow</t>
  </si>
  <si>
    <t>METTON AMERICA LA PORTE PLANT</t>
  </si>
  <si>
    <t>Facility performs plastic fabrication; assumed processing as a reactant.</t>
  </si>
  <si>
    <t>TX0084808</t>
  </si>
  <si>
    <t>HANSON PERMANENTE CEMENT</t>
  </si>
  <si>
    <t>CUPERTINO</t>
  </si>
  <si>
    <t>SANTA CLARA</t>
  </si>
  <si>
    <t>CA</t>
  </si>
  <si>
    <t>Fabricated Rubber Products, Nec</t>
  </si>
  <si>
    <t xml:space="preserve">All Other Rubber Product Manufacturing </t>
  </si>
  <si>
    <t>IS36</t>
  </si>
  <si>
    <t>Rubber Product Manufacturing</t>
  </si>
  <si>
    <t>Waste handling, treatment, and disposal</t>
  </si>
  <si>
    <t>Cement producer; assumed incineration in cement kilns.</t>
  </si>
  <si>
    <t>CA0030210</t>
  </si>
  <si>
    <t>BOEING COMPANY (THE)</t>
  </si>
  <si>
    <t>PORTLAND</t>
  </si>
  <si>
    <t>MULTNOMAH</t>
  </si>
  <si>
    <t>OR</t>
  </si>
  <si>
    <t>Office Machines, Nec</t>
  </si>
  <si>
    <t>Office Supplies (except Paper) Manufacturing</t>
  </si>
  <si>
    <t>IS45</t>
  </si>
  <si>
    <t>Miscellaneous Manufacturing</t>
  </si>
  <si>
    <t>Aircraft parts manufacturer and chemical processor; assumed processing as a reactant.</t>
  </si>
  <si>
    <t>OR0031828</t>
  </si>
  <si>
    <t>KODAK PARK DIVISION</t>
  </si>
  <si>
    <t>ROCHESTER</t>
  </si>
  <si>
    <t>MONROE</t>
  </si>
  <si>
    <t>NY</t>
  </si>
  <si>
    <t>Processing Aid</t>
  </si>
  <si>
    <t>Kodak potentially uses 1,2-DCP as a paper sizing agent similar to Solenis which would fall under processing aid.</t>
  </si>
  <si>
    <t>NY0001643</t>
  </si>
  <si>
    <t>KRATON CHEMICAL, LLC</t>
  </si>
  <si>
    <t>DOVER</t>
  </si>
  <si>
    <t>TUSCARAWAS</t>
  </si>
  <si>
    <t>OH</t>
  </si>
  <si>
    <t>OH0007196</t>
  </si>
  <si>
    <t>VICTOR VALLEY WASTE WATER RA</t>
  </si>
  <si>
    <t>VICTORVILLE</t>
  </si>
  <si>
    <t>SAN BERNARDINO</t>
  </si>
  <si>
    <t>Manufacturing Industries, Nec</t>
  </si>
  <si>
    <t xml:space="preserve">All Other Miscellaneous Manufacturing </t>
  </si>
  <si>
    <t>POTW</t>
  </si>
  <si>
    <t>POTW (consistent with 1,1-DCA)</t>
  </si>
  <si>
    <t>CA0102822</t>
  </si>
  <si>
    <t>Manual Lookup/Plant Flow Default</t>
  </si>
  <si>
    <t>NEVADA CITY WASTEWATER TREATMENT PLANT</t>
  </si>
  <si>
    <t>NEVADA CITY</t>
  </si>
  <si>
    <t>NEVADA</t>
  </si>
  <si>
    <t>CA0079901</t>
  </si>
  <si>
    <t>PARADISE ID WTP, MAGALIA</t>
  </si>
  <si>
    <t>MAGALIA</t>
  </si>
  <si>
    <t>BUTTE</t>
  </si>
  <si>
    <t>Water treatment plant.</t>
  </si>
  <si>
    <t>CA0083488</t>
  </si>
  <si>
    <t>RIALTO WASTEWATER TREATMENT PLANT</t>
  </si>
  <si>
    <t>BLOOMINGTON</t>
  </si>
  <si>
    <t>CA0105295</t>
  </si>
  <si>
    <t>Flow Lookup Failed</t>
  </si>
  <si>
    <t>STRODES CREEK STP</t>
  </si>
  <si>
    <t>WINCHESTER</t>
  </si>
  <si>
    <t>CLARK</t>
  </si>
  <si>
    <t>STP assumed to be POTW (based on 1,1-DCA mapping)</t>
  </si>
  <si>
    <t>KY0037991</t>
  </si>
  <si>
    <t>NOURYON SURFACE CHEMISTRY LLC</t>
  </si>
  <si>
    <t>GRUNDY COUNTY</t>
  </si>
  <si>
    <t>IL0026069</t>
  </si>
  <si>
    <t>PARIS STP</t>
  </si>
  <si>
    <t>PARIS</t>
  </si>
  <si>
    <t>BOURBON</t>
  </si>
  <si>
    <t>KY0090654</t>
  </si>
  <si>
    <t>LONDON STP</t>
  </si>
  <si>
    <t>LONDON</t>
  </si>
  <si>
    <t>LAUREL</t>
  </si>
  <si>
    <t>KY0021270</t>
  </si>
  <si>
    <t>VALLEY CREEK WASTEWATER TREATMENT PLANT</t>
  </si>
  <si>
    <t>ELIZABETHTOWN</t>
  </si>
  <si>
    <t>HARDIN</t>
  </si>
  <si>
    <t>KY0022039</t>
  </si>
  <si>
    <t>SI GROUP INC - SOUTH PLANT</t>
  </si>
  <si>
    <t>MORGANTOWN</t>
  </si>
  <si>
    <t>MONONGALIA</t>
  </si>
  <si>
    <t>WV</t>
  </si>
  <si>
    <t>WV0004740</t>
  </si>
  <si>
    <t>EASTMAN CHEMICAL COMPANY</t>
  </si>
  <si>
    <t>KINGSPORT</t>
  </si>
  <si>
    <t>SULLIVAN</t>
  </si>
  <si>
    <t>TN0002640</t>
  </si>
  <si>
    <t>OAK POINT PLANT</t>
  </si>
  <si>
    <t>BELLE CHASSE</t>
  </si>
  <si>
    <t>PLAQUEMINES PARISH</t>
  </si>
  <si>
    <t>LA</t>
  </si>
  <si>
    <t>LA0005738</t>
  </si>
  <si>
    <t>Manual lookup</t>
  </si>
  <si>
    <t>DELAWARE RIVER PLANT</t>
  </si>
  <si>
    <t>BRIDGEPORT</t>
  </si>
  <si>
    <t>GLOUCESTER</t>
  </si>
  <si>
    <t>NJ0005045</t>
  </si>
  <si>
    <t>GREEN AMERICA RECYCLING LLC</t>
  </si>
  <si>
    <t>HANNIBAL</t>
  </si>
  <si>
    <t>MARION</t>
  </si>
  <si>
    <t>Recycling facility.</t>
  </si>
  <si>
    <t>MO0111686</t>
  </si>
  <si>
    <t>EQUISTAR CHEMICALS LP - LAKE CHARLES POLYMERS SITE</t>
  </si>
  <si>
    <t>WESTLAKE</t>
  </si>
  <si>
    <t>CALCASIEU</t>
  </si>
  <si>
    <t>Facility produces polymers.</t>
  </si>
  <si>
    <t>LA0003689</t>
  </si>
  <si>
    <t>BERCEN CHEMICALS LLC</t>
  </si>
  <si>
    <t>DENHAM SPRINGS</t>
  </si>
  <si>
    <t>LIVINGSTON</t>
  </si>
  <si>
    <t>Explosives</t>
  </si>
  <si>
    <t>Explosives Manufacturing</t>
  </si>
  <si>
    <t>IS31</t>
  </si>
  <si>
    <t>Facility is a specialty chemical manufacturer specializing in alkenyl succinic anhydrides and other chemicals.</t>
  </si>
  <si>
    <t>LA0048704</t>
  </si>
  <si>
    <t>SYNGENTA CROP PROTECTION, LLC. - ST GABRIEL PLANT</t>
  </si>
  <si>
    <t>SAINT GABRIEL</t>
  </si>
  <si>
    <t>IBERVILLE</t>
  </si>
  <si>
    <t>Agricultural chemical manufacturer; assumed processing as a reactant.</t>
  </si>
  <si>
    <t>LA0005487</t>
  </si>
  <si>
    <t>KEESHAN AND BOST CHEMICAL CO., INC.</t>
  </si>
  <si>
    <t>MANVEL</t>
  </si>
  <si>
    <t>BRAZORIA</t>
  </si>
  <si>
    <t>TX0072168</t>
  </si>
  <si>
    <t>ICL-NORTH AMERICA INC - GALLIPOLIS FERRY PLANT</t>
  </si>
  <si>
    <t>GALLIPOLIS FERRY</t>
  </si>
  <si>
    <t>MASON</t>
  </si>
  <si>
    <t>WV0002496</t>
  </si>
  <si>
    <t>DDP SPECIALTY ELECTRONIC MATERIALS US LLC</t>
  </si>
  <si>
    <t>DALTON</t>
  </si>
  <si>
    <t>WHITFIELD</t>
  </si>
  <si>
    <t>GA</t>
  </si>
  <si>
    <t>Facility produces basic chemicals and silicon-based and complementary products and services.</t>
  </si>
  <si>
    <t>GA0000426</t>
  </si>
  <si>
    <t>CECOS INTERNATIONAL INC</t>
  </si>
  <si>
    <t>Facility provides waste management services(https://www.epa.gov/hwcorrectiveactioncleanups/hazardous-waste-cleanup-cecos-international-incorporated-niagara-falls).</t>
  </si>
  <si>
    <t>LA0058882</t>
  </si>
  <si>
    <t>BROWNING FERRIS INDUSTRIES KC</t>
  </si>
  <si>
    <t>LIBERTY</t>
  </si>
  <si>
    <t>CLAY</t>
  </si>
  <si>
    <t>Facility provides waste management services.</t>
  </si>
  <si>
    <t>MO0099503</t>
  </si>
  <si>
    <t>RUSSELL COUNTY REGIONAL STP</t>
  </si>
  <si>
    <t>JAMESTOWN</t>
  </si>
  <si>
    <t>RUSSELL</t>
  </si>
  <si>
    <t>KY0062995</t>
  </si>
  <si>
    <t>CORNING WASTEWATER TREATMENT PLANT</t>
  </si>
  <si>
    <t>CORNING</t>
  </si>
  <si>
    <t>TEHAMA</t>
  </si>
  <si>
    <t>CA0004995</t>
  </si>
  <si>
    <t>SANTA ROSA WATER - LAGUNA TREATMENT PLANT</t>
  </si>
  <si>
    <t>SANTA ROSA</t>
  </si>
  <si>
    <t>SONOMA</t>
  </si>
  <si>
    <t>CA0022764</t>
  </si>
  <si>
    <t>CALEXICO WASTE WATER PLANT</t>
  </si>
  <si>
    <t>CALEXICO</t>
  </si>
  <si>
    <t>IMPERIAL</t>
  </si>
  <si>
    <t>CA7000009</t>
  </si>
  <si>
    <t>GEORGETOWN STP #1</t>
  </si>
  <si>
    <t>GEORGETOWN</t>
  </si>
  <si>
    <t>SCOTT</t>
  </si>
  <si>
    <t>KY0020150</t>
  </si>
  <si>
    <t>VERSAILLES STP</t>
  </si>
  <si>
    <t>VERSAILLES</t>
  </si>
  <si>
    <t>WOODFORD</t>
  </si>
  <si>
    <t>KY0020621</t>
  </si>
  <si>
    <t>ASHLAND WASTEWATER TREATMENT PLANT</t>
  </si>
  <si>
    <t>ASHLAND</t>
  </si>
  <si>
    <t>BOYD</t>
  </si>
  <si>
    <t>KY0022373</t>
  </si>
  <si>
    <t>RADCLIFF STP</t>
  </si>
  <si>
    <t>RADCLIFF</t>
  </si>
  <si>
    <t>KY0022390</t>
  </si>
  <si>
    <t>HITE CREEK WQTC MSD</t>
  </si>
  <si>
    <t>KY0022420</t>
  </si>
  <si>
    <t>FRANKFORT MUNICIPAL STP</t>
  </si>
  <si>
    <t>FRANKFORT</t>
  </si>
  <si>
    <t>FRANKLIN</t>
  </si>
  <si>
    <t>KY0022861</t>
  </si>
  <si>
    <t>HARRODSBURG WWTP EXPANSION</t>
  </si>
  <si>
    <t>HARRODSBURG</t>
  </si>
  <si>
    <t>MERCER</t>
  </si>
  <si>
    <t>KY0027421</t>
  </si>
  <si>
    <t>DANVILLE STP</t>
  </si>
  <si>
    <t>DANVILLE</t>
  </si>
  <si>
    <t>BOYLE</t>
  </si>
  <si>
    <t>KY0057193</t>
  </si>
  <si>
    <t>DEREK R GUTHRIE WQTC MSD</t>
  </si>
  <si>
    <t>KY0078956</t>
  </si>
  <si>
    <t>FALLON WASTEWATER TREATMENT PLANT</t>
  </si>
  <si>
    <t>FALLON</t>
  </si>
  <si>
    <t>CHURCHILL</t>
  </si>
  <si>
    <t>NV</t>
  </si>
  <si>
    <t>Site Name is WWTP</t>
  </si>
  <si>
    <t>NV0020061</t>
  </si>
  <si>
    <t>RUSSELLVILLE STP</t>
  </si>
  <si>
    <t>RUSSELLVILLE</t>
  </si>
  <si>
    <t>LOGAN</t>
  </si>
  <si>
    <t>KY0020877</t>
  </si>
  <si>
    <t>CAMPBELLSVILLE STP</t>
  </si>
  <si>
    <t>CAMPBELLSVILLE</t>
  </si>
  <si>
    <t>TAYLOR</t>
  </si>
  <si>
    <t>KY0054437</t>
  </si>
  <si>
    <t>ISP CHEMICALS LLC</t>
  </si>
  <si>
    <t>CALVERT CITY</t>
  </si>
  <si>
    <t>MARSHALL</t>
  </si>
  <si>
    <t>KY0003701</t>
  </si>
  <si>
    <t>EQUISTAR CHEMICALS LP TUSCOLA PLANT</t>
  </si>
  <si>
    <t>TUSCOLA</t>
  </si>
  <si>
    <t>DOUGLAS</t>
  </si>
  <si>
    <t>IL0000141</t>
  </si>
  <si>
    <t>OWENSBORO SPECIALTY POLYMERS INC.</t>
  </si>
  <si>
    <t>OWENSBORO</t>
  </si>
  <si>
    <t>DAVIESS</t>
  </si>
  <si>
    <t>Facility produces PVC and polyvinyl acetate latex emulsions.</t>
  </si>
  <si>
    <t>KY0001953</t>
  </si>
  <si>
    <t>HUNTSMAN PETROCHEMICAL LLC - CONROE PLANT</t>
  </si>
  <si>
    <t>CONROE</t>
  </si>
  <si>
    <t>MONTGOMERY</t>
  </si>
  <si>
    <t>TX0005592</t>
  </si>
  <si>
    <t>GREENUP JOINT SEWER AGENCY</t>
  </si>
  <si>
    <t>WURTLAND</t>
  </si>
  <si>
    <t>GREENUP</t>
  </si>
  <si>
    <t>KY0033553</t>
  </si>
  <si>
    <t>GEORGETOWN STP #2</t>
  </si>
  <si>
    <t>KY0082007</t>
  </si>
  <si>
    <t>MAYSVILLE STP</t>
  </si>
  <si>
    <t>MAYSVILLE</t>
  </si>
  <si>
    <t>KY0020257</t>
  </si>
  <si>
    <t>AMCOL HEALTH &amp; BEAUTY SOLUTIONS INC</t>
  </si>
  <si>
    <t>LAFAYETTE</t>
  </si>
  <si>
    <t xml:space="preserve">Use of laboratory chemicals </t>
  </si>
  <si>
    <t>Facility is a skin care clinic; assumed to be laboratory use. This also matches 1,1-DCA mapping.</t>
  </si>
  <si>
    <t>LA0108936</t>
  </si>
  <si>
    <t>SHAW INDUSTRIES GROUP INC PLANT 8S</t>
  </si>
  <si>
    <t>COLUMBIA</t>
  </si>
  <si>
    <t>RICHLAND</t>
  </si>
  <si>
    <t>SC</t>
  </si>
  <si>
    <t>Commercial flooring product manufacturer; assumed processing as a reactant.</t>
  </si>
  <si>
    <t>SC0003557</t>
  </si>
  <si>
    <t>QUALAWASH HOLDINGS LLC - QUALA - GEISMAR TERMINAL 260</t>
  </si>
  <si>
    <t>GEISMAR</t>
  </si>
  <si>
    <t>ASCENSION</t>
  </si>
  <si>
    <t>Unknown; per "terminal 260" in facility name, this may be "Distribution in Commerce".</t>
  </si>
  <si>
    <t>LA0098191</t>
  </si>
  <si>
    <t>MILLIKEN &amp; COMPANY/MAGNOLIA PLANT</t>
  </si>
  <si>
    <t>BLACKSBURG</t>
  </si>
  <si>
    <t>CHEROKEE</t>
  </si>
  <si>
    <t>Finishing Plants, Cotton</t>
  </si>
  <si>
    <t xml:space="preserve">Textile and Fabric Finishing Mills </t>
  </si>
  <si>
    <t>IS7</t>
  </si>
  <si>
    <t>Textiles, apparel, and leather manufacturing</t>
  </si>
  <si>
    <t>Facility produces textile, chemical, and floor covering products; assumed processing as a reactant.</t>
  </si>
  <si>
    <t>SC0003182</t>
  </si>
  <si>
    <t>CHRIN BROTHERS INC</t>
  </si>
  <si>
    <t>EASTON</t>
  </si>
  <si>
    <t>NORTHAMPTON</t>
  </si>
  <si>
    <t>Facility provides waste management services(https://www.chrin.org/).</t>
  </si>
  <si>
    <t>PA0063142</t>
  </si>
  <si>
    <t>DISCOVERY BAY WWTP</t>
  </si>
  <si>
    <t>DISCOVERY BAY</t>
  </si>
  <si>
    <t>CONTRA COSTA</t>
  </si>
  <si>
    <t>CA0078590</t>
  </si>
  <si>
    <t>GLASGOW STP</t>
  </si>
  <si>
    <t>GLASGOW</t>
  </si>
  <si>
    <t>BARREN</t>
  </si>
  <si>
    <t>KY0021164</t>
  </si>
  <si>
    <t>CROCKETT COGEN PROJECT</t>
  </si>
  <si>
    <t>CROCKETT</t>
  </si>
  <si>
    <t>Facility is a natural-gas fired combustion gas turbine; no OES to map to.</t>
  </si>
  <si>
    <t>CA0029904</t>
  </si>
  <si>
    <t>NILAND SD WWTP</t>
  </si>
  <si>
    <t>NILAND</t>
  </si>
  <si>
    <t>CA0104451</t>
  </si>
  <si>
    <t>FOREST LAWN LANDFILL</t>
  </si>
  <si>
    <t>THREE OAKS</t>
  </si>
  <si>
    <t>BERRIEN</t>
  </si>
  <si>
    <t>MI</t>
  </si>
  <si>
    <t>Facility is a landfill per the facility name.</t>
  </si>
  <si>
    <t>MI0048631</t>
  </si>
  <si>
    <t>BENTON STP</t>
  </si>
  <si>
    <t>BENTON</t>
  </si>
  <si>
    <t>KY0021172</t>
  </si>
  <si>
    <t>MADISONVILLE STP WEST SIDE</t>
  </si>
  <si>
    <t>MADISONVILLE</t>
  </si>
  <si>
    <t>HOPKINS</t>
  </si>
  <si>
    <t>KY0098043</t>
  </si>
  <si>
    <t>CALIPATRIA WWTP</t>
  </si>
  <si>
    <t>CALIPATRIA</t>
  </si>
  <si>
    <t>CA0105015</t>
  </si>
  <si>
    <t>KY STATE REFORMATORY</t>
  </si>
  <si>
    <t>LA GRANGE</t>
  </si>
  <si>
    <t>OLDHAM</t>
  </si>
  <si>
    <t>Individual and Family Services</t>
  </si>
  <si>
    <t xml:space="preserve">Parole Offices and Probation Offices </t>
  </si>
  <si>
    <t>IS47</t>
  </si>
  <si>
    <t>Services</t>
  </si>
  <si>
    <t>KY0040126</t>
  </si>
  <si>
    <t>EL CENTRO GENERATING STATION</t>
  </si>
  <si>
    <t>EL CENTRO</t>
  </si>
  <si>
    <t>Fish Hatcheries and Preserves</t>
  </si>
  <si>
    <t xml:space="preserve">Finfish Farming and Fish Hatcheries </t>
  </si>
  <si>
    <t>IS1</t>
  </si>
  <si>
    <t>Agriculture, Forestry, Fishing and Hunting</t>
  </si>
  <si>
    <t>No OES for power generating stations.</t>
  </si>
  <si>
    <t>CA7000004</t>
  </si>
  <si>
    <t>AUBURN WWTP</t>
  </si>
  <si>
    <t>AUBURN</t>
  </si>
  <si>
    <t>KY0021202</t>
  </si>
  <si>
    <t>FLEMINGSBURG STP</t>
  </si>
  <si>
    <t>FLEMINGSBURG</t>
  </si>
  <si>
    <t>FLEMING</t>
  </si>
  <si>
    <t>KY0021229</t>
  </si>
  <si>
    <t>GOLDEN NUGGET</t>
  </si>
  <si>
    <t>LAS VEGAS</t>
  </si>
  <si>
    <t>Communication Services, Nec</t>
  </si>
  <si>
    <t xml:space="preserve">All Other Telecommunications </t>
  </si>
  <si>
    <t>NAICS/SIC Not Provided</t>
  </si>
  <si>
    <t>Facility is a hotel in Las Vegas; no OES to map to.</t>
  </si>
  <si>
    <t>NV0022993</t>
  </si>
  <si>
    <t>NA</t>
  </si>
  <si>
    <t>Permit Lookup Failed</t>
  </si>
  <si>
    <t>VENETIAN HOTEL AND CASINO</t>
  </si>
  <si>
    <t>CLARK COUNTY</t>
  </si>
  <si>
    <t>Based on 1,1-DCA mapping and reasoning "Discharge of non-contact cooling water from facility, and general discharge".</t>
  </si>
  <si>
    <t>NV0022888</t>
  </si>
  <si>
    <t>SAND ISLAND WASTE WATER TREATMENT PLANT</t>
  </si>
  <si>
    <t>HONOLULU</t>
  </si>
  <si>
    <t>HONOLULU COUNTY</t>
  </si>
  <si>
    <t>HI</t>
  </si>
  <si>
    <t>HI0020117</t>
  </si>
  <si>
    <t>PADUCAH/MCCRACKEN COUNTY JSA - REIDLAND</t>
  </si>
  <si>
    <t>REIDLAND</t>
  </si>
  <si>
    <t>MCCRACKEN</t>
  </si>
  <si>
    <t>KY0025810</t>
  </si>
  <si>
    <t>PIKEVILLE WWTP</t>
  </si>
  <si>
    <t>PIKEVILLE</t>
  </si>
  <si>
    <t>PIKE</t>
  </si>
  <si>
    <t>KY0025291</t>
  </si>
  <si>
    <t>IRVINE STP</t>
  </si>
  <si>
    <t>IRVINE</t>
  </si>
  <si>
    <t>ESTILL</t>
  </si>
  <si>
    <t>Civic and Social Associations</t>
  </si>
  <si>
    <t xml:space="preserve">American Indian and Alaska Native Tribal Governments </t>
  </si>
  <si>
    <t>KY0025909</t>
  </si>
  <si>
    <t>WILLIAMSBURG STP</t>
  </si>
  <si>
    <t>WILLIAMSBURG</t>
  </si>
  <si>
    <t>WHITLEY</t>
  </si>
  <si>
    <t>KY0028347</t>
  </si>
  <si>
    <t>KAHALA HOTEL &amp; RESORT</t>
  </si>
  <si>
    <t>Hotel and resort; no OES to map to.</t>
  </si>
  <si>
    <t>HI0021890</t>
  </si>
  <si>
    <t>ALOUN KAUAI FARMING LLC</t>
  </si>
  <si>
    <t>KEKAHA</t>
  </si>
  <si>
    <t>KAUAI</t>
  </si>
  <si>
    <t>Facility is a farm growing fresh produce for sale; no OES to map to.</t>
  </si>
  <si>
    <t>HI0021654</t>
  </si>
  <si>
    <t>NALCO PRODUCTION LLC - GARYVILLE FACILITY</t>
  </si>
  <si>
    <t>GARYVILLE</t>
  </si>
  <si>
    <t>ST. JOHN PARISH</t>
  </si>
  <si>
    <t>LA0038890</t>
  </si>
  <si>
    <t>CHEMOURS-CHAMBERS WORKS</t>
  </si>
  <si>
    <t>PENNS GROVE</t>
  </si>
  <si>
    <t>SALEM</t>
  </si>
  <si>
    <t>NJ0005100</t>
  </si>
  <si>
    <t>SASOL CHEM USA LLC/OIL CITY</t>
  </si>
  <si>
    <t>OIL CITY</t>
  </si>
  <si>
    <t>VENANGO</t>
  </si>
  <si>
    <t>Chemical manufacturer; assumed processing as a reactant.</t>
  </si>
  <si>
    <t>PA0103381</t>
  </si>
  <si>
    <t>MARYLAND VILLAS APARTMENT COMPLEX</t>
  </si>
  <si>
    <t>Apartment complex; no OES to map to.</t>
  </si>
  <si>
    <t>NV0023043</t>
  </si>
  <si>
    <t>LOMPOC WASTEWATER PLANT</t>
  </si>
  <si>
    <t>LOMPOC</t>
  </si>
  <si>
    <t>SANTA BARBARA</t>
  </si>
  <si>
    <t>CA0048127</t>
  </si>
  <si>
    <t>COLUMBIA/ADAIR COUNTY STP</t>
  </si>
  <si>
    <t>ADAIR</t>
  </si>
  <si>
    <t>KY0024317</t>
  </si>
  <si>
    <t>CLUB CAL NEVA</t>
  </si>
  <si>
    <t>RENO</t>
  </si>
  <si>
    <t>WASHOE COUNTY</t>
  </si>
  <si>
    <t>Facility is a casino; no OES to map to.</t>
  </si>
  <si>
    <t>NV0021067</t>
  </si>
  <si>
    <t>JERRY L RILEY STP</t>
  </si>
  <si>
    <t>BARDSTOWN</t>
  </si>
  <si>
    <t>NELSON</t>
  </si>
  <si>
    <t>KY0104027</t>
  </si>
  <si>
    <t>RICHMOND SILVER CREEK STP</t>
  </si>
  <si>
    <t>BEREA</t>
  </si>
  <si>
    <t>MADISON</t>
  </si>
  <si>
    <t>KY0103357</t>
  </si>
  <si>
    <t>GUTHRIE STP</t>
  </si>
  <si>
    <t>GUTHRIE</t>
  </si>
  <si>
    <t>TODD</t>
  </si>
  <si>
    <t>KY0063649</t>
  </si>
  <si>
    <t>BURKESVILLE WWTP</t>
  </si>
  <si>
    <t>BURKESVILLE</t>
  </si>
  <si>
    <t>CUMBERLAND</t>
  </si>
  <si>
    <t>KY0036854</t>
  </si>
  <si>
    <t>RED RIVER WWTP</t>
  </si>
  <si>
    <t>STANTON</t>
  </si>
  <si>
    <t>POWELL</t>
  </si>
  <si>
    <t>KY0034428</t>
  </si>
  <si>
    <t>EDDYVILLE STP</t>
  </si>
  <si>
    <t>EDDYVILLE</t>
  </si>
  <si>
    <t>LYON</t>
  </si>
  <si>
    <t>KY0027979</t>
  </si>
  <si>
    <t>KENTUCKY AMERICAN WATER CO - NORTHERN STP</t>
  </si>
  <si>
    <t>OWENTON</t>
  </si>
  <si>
    <t>OWEN</t>
  </si>
  <si>
    <t>KY0028312</t>
  </si>
  <si>
    <t>MANCHESTER STP</t>
  </si>
  <si>
    <t>MANCHESTER</t>
  </si>
  <si>
    <t>KY0029122</t>
  </si>
  <si>
    <t>PORTOLA WWTP</t>
  </si>
  <si>
    <t>PORTOLA</t>
  </si>
  <si>
    <t>PLUMAS</t>
  </si>
  <si>
    <t>CA0077844</t>
  </si>
  <si>
    <t>LOLETA WWTF</t>
  </si>
  <si>
    <t>LOLETA</t>
  </si>
  <si>
    <t>HUMBOLDT</t>
  </si>
  <si>
    <t>City of Loleta WWT</t>
  </si>
  <si>
    <t>CA0023671</t>
  </si>
  <si>
    <t>WAILUA WASTEWATER TREATMENT PLANT</t>
  </si>
  <si>
    <t>KAPAA</t>
  </si>
  <si>
    <t>HI0020257</t>
  </si>
  <si>
    <t>JACKSON WWTP</t>
  </si>
  <si>
    <t>AMADOR</t>
  </si>
  <si>
    <t>CA0079391</t>
  </si>
  <si>
    <t>LARIMER ENERGY FACILITY</t>
  </si>
  <si>
    <t>FORT COLLINS</t>
  </si>
  <si>
    <t>LARIMER</t>
  </si>
  <si>
    <t>CO</t>
  </si>
  <si>
    <t>Solar energy project; no OES to map to.</t>
  </si>
  <si>
    <t>CO0049056</t>
  </si>
  <si>
    <t>CITY OF SAFFORD - GILA RESOURCES WRP</t>
  </si>
  <si>
    <t>SAFFORD</t>
  </si>
  <si>
    <t>GRAHAM</t>
  </si>
  <si>
    <t>AZ</t>
  </si>
  <si>
    <t>AZ0024911</t>
  </si>
  <si>
    <t>COUNTRY LIFE MH &amp; RV PARK</t>
  </si>
  <si>
    <t>RV park; no OES to map to.</t>
  </si>
  <si>
    <t>CA0104264</t>
  </si>
  <si>
    <t>DATE GARDENS MOBILE HOME PARK</t>
  </si>
  <si>
    <t>Mobile home complex; no OES to map to.</t>
  </si>
  <si>
    <t>CA0104841</t>
  </si>
  <si>
    <t>SOLVAY SOLEXIS INC</t>
  </si>
  <si>
    <t>THOROFARE</t>
  </si>
  <si>
    <t>NJ0005185</t>
  </si>
  <si>
    <t>HAWAII COUNTY HILO WWTP</t>
  </si>
  <si>
    <t>HILO</t>
  </si>
  <si>
    <t>HAWAII</t>
  </si>
  <si>
    <t>HI0021377</t>
  </si>
  <si>
    <t>SANTA CRUZ WASTEWATER TREATMENT PLANT</t>
  </si>
  <si>
    <t>SANTA CRUZ</t>
  </si>
  <si>
    <t>CA0048194</t>
  </si>
  <si>
    <t>CARROLLTON REGIONAL WWTP</t>
  </si>
  <si>
    <t>CARROLLTON</t>
  </si>
  <si>
    <t>CARROLL</t>
  </si>
  <si>
    <t>KY0104931</t>
  </si>
  <si>
    <t>CAESAR'S PALACE (257)</t>
  </si>
  <si>
    <t>NV0023191</t>
  </si>
  <si>
    <t>NORTHERN MADISON COUNTY SANITATION DISTRICT</t>
  </si>
  <si>
    <t>RICHMOND</t>
  </si>
  <si>
    <t>KY0105376</t>
  </si>
  <si>
    <t>VOPAK TERMINAL LONG BEACH INC</t>
  </si>
  <si>
    <t>SAN PEDRO</t>
  </si>
  <si>
    <t>LOS ANGELES</t>
  </si>
  <si>
    <t>Chemicals and Allied Products, Nec</t>
  </si>
  <si>
    <t xml:space="preserve">Wholesale Trade Agents and Brokers </t>
  </si>
  <si>
    <t>IS46</t>
  </si>
  <si>
    <t>Wholesale and Retail Trade</t>
  </si>
  <si>
    <t>Distribution in commerce</t>
  </si>
  <si>
    <t>Vopak is a storage and distribution company</t>
  </si>
  <si>
    <t>CA0064165</t>
  </si>
  <si>
    <t>LAS VEGAS ACADEMY</t>
  </si>
  <si>
    <t>Amusement and Recreation, Nec</t>
  </si>
  <si>
    <t xml:space="preserve">All Other Personal Services </t>
  </si>
  <si>
    <t>NV0023485</t>
  </si>
  <si>
    <t>FUTUREFUEL CHEMICAL COMPANY</t>
  </si>
  <si>
    <t>BATESVILLE</t>
  </si>
  <si>
    <t>INDEPENDENCE COUNTY</t>
  </si>
  <si>
    <t>Specialty chemical and biodiesel manufacturer.</t>
  </si>
  <si>
    <t>AR0035386</t>
  </si>
  <si>
    <t>IMTT-ILLINOIS LLC</t>
  </si>
  <si>
    <t>LEMONT</t>
  </si>
  <si>
    <t>COOK</t>
  </si>
  <si>
    <t>Repackaging</t>
  </si>
  <si>
    <t>Facility provides bulk liquid storage. Could be repackaging but also potentially "Distribution in Commerce".</t>
  </si>
  <si>
    <t>IL0005126</t>
  </si>
  <si>
    <t>THE STIRLING CLUB</t>
  </si>
  <si>
    <t>Social club; no OES to map to.</t>
  </si>
  <si>
    <t>NV0023256</t>
  </si>
  <si>
    <t>HONOULIULI WWTP</t>
  </si>
  <si>
    <t>EWA BEACH</t>
  </si>
  <si>
    <t>HI0020877</t>
  </si>
  <si>
    <t>CYNTHIANA STP (NEW)</t>
  </si>
  <si>
    <t>CYNTHIANA</t>
  </si>
  <si>
    <t>HARRISON</t>
  </si>
  <si>
    <t>KY0105856</t>
  </si>
  <si>
    <t>SHEPHERDSVILLE STP</t>
  </si>
  <si>
    <t>SHEPHERDSVILLE</t>
  </si>
  <si>
    <t>BULLITT</t>
  </si>
  <si>
    <t>KY0027359</t>
  </si>
  <si>
    <t>NAVY PUBLIC WORKS CENTER</t>
  </si>
  <si>
    <t>PEARL HARBOR</t>
  </si>
  <si>
    <t>HI0110086</t>
  </si>
  <si>
    <t>OHIO RIVER WWTP</t>
  </si>
  <si>
    <t>GOSHEN</t>
  </si>
  <si>
    <t>KY0106143</t>
  </si>
  <si>
    <t>FALMOUTH STP (NEW)</t>
  </si>
  <si>
    <t>FALMOUTH</t>
  </si>
  <si>
    <t>PENDLETON</t>
  </si>
  <si>
    <t>KY0106267</t>
  </si>
  <si>
    <t>TUBA CITY WWTP</t>
  </si>
  <si>
    <t>TUBA CITY</t>
  </si>
  <si>
    <t>COCONINO</t>
  </si>
  <si>
    <t>NN0020290</t>
  </si>
  <si>
    <t>SHIPROCK WWTF</t>
  </si>
  <si>
    <t>SHIPROCK</t>
  </si>
  <si>
    <t>SAN JUAN</t>
  </si>
  <si>
    <t>NM</t>
  </si>
  <si>
    <t>NN0020621</t>
  </si>
  <si>
    <t>WINDOW ROCK WASTEWATER TREATMENT FACILITY</t>
  </si>
  <si>
    <t>FORT DEFIANCE</t>
  </si>
  <si>
    <t>APACHE</t>
  </si>
  <si>
    <t>NN0021555</t>
  </si>
  <si>
    <t>COPPER COVE WWRF</t>
  </si>
  <si>
    <t>COPPEROPOLIS</t>
  </si>
  <si>
    <t>CALAVERAS</t>
  </si>
  <si>
    <t>Facility is a wastewater treament plant.</t>
  </si>
  <si>
    <t>CA0084620</t>
  </si>
  <si>
    <t>VOPAK TERMINAL LOS ANGELES</t>
  </si>
  <si>
    <t>WILMINGTON</t>
  </si>
  <si>
    <t>CA0063177</t>
  </si>
  <si>
    <t>CITY OF ANGELS WWTP</t>
  </si>
  <si>
    <t>ANGELS CAMP</t>
  </si>
  <si>
    <t>CA0085201</t>
  </si>
  <si>
    <t>BATH COUNTY INDUSTRIAL PARK</t>
  </si>
  <si>
    <t>OWINGSVILLE</t>
  </si>
  <si>
    <t>BATH</t>
  </si>
  <si>
    <t>KY0106887</t>
  </si>
  <si>
    <t>BRAWLEY WASTEWATER TREATMENT PLANT</t>
  </si>
  <si>
    <t>BRAWLEY</t>
  </si>
  <si>
    <t>CA0104523</t>
  </si>
  <si>
    <t>RICHMOND OTTER CREEK STP</t>
  </si>
  <si>
    <t>KY0107107</t>
  </si>
  <si>
    <t>VALERO REFINING COMPANY-CALIF</t>
  </si>
  <si>
    <t>BENICIA</t>
  </si>
  <si>
    <t>SOLANO</t>
  </si>
  <si>
    <t>Oil refinery; assumed processing as a reactant.</t>
  </si>
  <si>
    <t>CA0005550</t>
  </si>
  <si>
    <t>HONEYWELL INTERNATIONAL INC - GEISMAR COMPLEX</t>
  </si>
  <si>
    <t>LA0006181</t>
  </si>
  <si>
    <t>EQUISTAR CHEMICALS-LAPORTE</t>
  </si>
  <si>
    <t>LAPORTE</t>
  </si>
  <si>
    <t>TX0119792</t>
  </si>
  <si>
    <t>HERITAGE AT SILVER SPRING TITLEHOLDER, LLC</t>
  </si>
  <si>
    <t>SILVER SPRING</t>
  </si>
  <si>
    <t>MD</t>
  </si>
  <si>
    <t>Nonmetallic Minerals Services, Except Fuels</t>
  </si>
  <si>
    <t xml:space="preserve">Support Activities for Nonmetallic Minerals (except Fuels) Mining </t>
  </si>
  <si>
    <t>IS2</t>
  </si>
  <si>
    <t>Oil and Gas Drilling, Extraction, and Support Activities</t>
  </si>
  <si>
    <t>MD0071790</t>
  </si>
  <si>
    <t>FREEPORT-MCMORAN PRODUCED WRF</t>
  </si>
  <si>
    <t>ARROYO GRANDE</t>
  </si>
  <si>
    <t>SAN LUIS OBISPO</t>
  </si>
  <si>
    <t>Water reclamation facility.</t>
  </si>
  <si>
    <t>CA0050628</t>
  </si>
  <si>
    <t>NORTHERN KY SANITATION DISTRICT 1 DRY CREEK WWTP</t>
  </si>
  <si>
    <t>ERLANGER</t>
  </si>
  <si>
    <t>KENTON</t>
  </si>
  <si>
    <t>KY0021466</t>
  </si>
  <si>
    <t>LANCASTER STP</t>
  </si>
  <si>
    <t>LANCASTER</t>
  </si>
  <si>
    <t>GARRARD</t>
  </si>
  <si>
    <t>KY0020974</t>
  </si>
  <si>
    <t>MOUNT STERLING HINKSTON CREEK STP</t>
  </si>
  <si>
    <t>MT STERLING</t>
  </si>
  <si>
    <t>KY0104400</t>
  </si>
  <si>
    <t>HANGTOWN CREEK WWTP</t>
  </si>
  <si>
    <t>PLACERVILLE</t>
  </si>
  <si>
    <t>EL DORADO</t>
  </si>
  <si>
    <t>CAC439621</t>
  </si>
  <si>
    <t>WOODLAND WPCF</t>
  </si>
  <si>
    <t>WOODLAND</t>
  </si>
  <si>
    <t>YOLO</t>
  </si>
  <si>
    <t>CA0077950</t>
  </si>
  <si>
    <t>MANTECA WWQCF</t>
  </si>
  <si>
    <t>MANTECA</t>
  </si>
  <si>
    <t>SAN JOAQUIN</t>
  </si>
  <si>
    <t>City of Manteca WWT</t>
  </si>
  <si>
    <t>CA0081558</t>
  </si>
  <si>
    <t>FRANKLIN TWP SEW AUTH STP</t>
  </si>
  <si>
    <t>WAYNESBURG</t>
  </si>
  <si>
    <t>GREENE</t>
  </si>
  <si>
    <t>PA0046426</t>
  </si>
  <si>
    <t>HOPKINSVILLE HAMMOND WOOD STP</t>
  </si>
  <si>
    <t>HOPKINSVILLE</t>
  </si>
  <si>
    <t>CHRISTIAN</t>
  </si>
  <si>
    <t>KY0066532</t>
  </si>
  <si>
    <t>RWRA MAX RHOADS WWTP</t>
  </si>
  <si>
    <t>KY0020095</t>
  </si>
  <si>
    <t>BEREA MUNICIPAL UTILITIES WWTP</t>
  </si>
  <si>
    <t>KY0079898</t>
  </si>
  <si>
    <t>PHILLIPS 66 BAYWAY REFINERY</t>
  </si>
  <si>
    <t>LINDEN</t>
  </si>
  <si>
    <t>UNION</t>
  </si>
  <si>
    <t>Petroleum refinery; assumed processing as a reactant.</t>
  </si>
  <si>
    <t>NJ0001511</t>
  </si>
  <si>
    <t>RESORTS WORLD LAS VEGAS</t>
  </si>
  <si>
    <t>Facility is a hotel; no OES to map to.</t>
  </si>
  <si>
    <t>NV0023621</t>
  </si>
  <si>
    <t>US MARINE CORPS BASE HAWAII</t>
  </si>
  <si>
    <t>M C B H KANEOHE BAY</t>
  </si>
  <si>
    <t>HI0110078</t>
  </si>
  <si>
    <t>US DEPARTMENT OF THE AIR FORCE</t>
  </si>
  <si>
    <t>SAN ANTONIO</t>
  </si>
  <si>
    <t>BEXAR</t>
  </si>
  <si>
    <t>National Security</t>
  </si>
  <si>
    <t xml:space="preserve">National Security </t>
  </si>
  <si>
    <t>US Airforce Base; no OES to map to.</t>
  </si>
  <si>
    <t>TX0116114</t>
  </si>
  <si>
    <t>APS FOUR CORNERS POWER PLANT</t>
  </si>
  <si>
    <t>FRUITLAND</t>
  </si>
  <si>
    <t>Facility is a powerplant; no OES to map to.</t>
  </si>
  <si>
    <t>NN0000019</t>
  </si>
  <si>
    <t>CEDAR CREEK WWTP</t>
  </si>
  <si>
    <t>KY0098540</t>
  </si>
  <si>
    <t>FLOYDS FORK WQTC MSD</t>
  </si>
  <si>
    <t>KY0102784</t>
  </si>
  <si>
    <t>OWENSBORO EAST WWTP</t>
  </si>
  <si>
    <t>KY0073377</t>
  </si>
  <si>
    <t>TRONOX LLC</t>
  </si>
  <si>
    <t>HENDERSON</t>
  </si>
  <si>
    <t>Special Trade Contractors, Nec</t>
  </si>
  <si>
    <t>All Other Specialty Trade Contractors</t>
  </si>
  <si>
    <t>IS5</t>
  </si>
  <si>
    <t>Construction</t>
  </si>
  <si>
    <t>Remediation</t>
  </si>
  <si>
    <t>Remediation treatment facility to remove chromium and perchlorate from groundwater</t>
  </si>
  <si>
    <t>NV0023060</t>
  </si>
  <si>
    <t>PRAIRIE STATE GENERATING STATION</t>
  </si>
  <si>
    <t>MARISSA</t>
  </si>
  <si>
    <t>WASHINGTON</t>
  </si>
  <si>
    <t>Coal power plant; no OES to map to.</t>
  </si>
  <si>
    <t>IL0076996</t>
  </si>
  <si>
    <t>MOREHEAD WWTP</t>
  </si>
  <si>
    <t>MOREHEAD</t>
  </si>
  <si>
    <t>ROWAN</t>
  </si>
  <si>
    <t>KY0052752</t>
  </si>
  <si>
    <t>WILLIAMSTOWN/DRY RIDGE WRF</t>
  </si>
  <si>
    <t>WILLIAMSTOWN</t>
  </si>
  <si>
    <t>GRANT</t>
  </si>
  <si>
    <t>KY0109991</t>
  </si>
  <si>
    <t>CURIA MISSOURI INC</t>
  </si>
  <si>
    <t>SPRINGFIELD</t>
  </si>
  <si>
    <t>Facility produces pharmaceuticals.</t>
  </si>
  <si>
    <t>MO0001970</t>
  </si>
  <si>
    <t>LA PORTE PLANT</t>
  </si>
  <si>
    <t>Facility (total Petrochemicals &amp; Refining) produced plastics.</t>
  </si>
  <si>
    <t>TX0007421</t>
  </si>
  <si>
    <t>PEARL HARBOR NAVAL SHIPYARD &amp; INTERMEDIATE MAINTENANCE FACILITY</t>
  </si>
  <si>
    <t>Unknown how ship building and repairing would fit into any of the OES's</t>
  </si>
  <si>
    <t>HI0110230</t>
  </si>
  <si>
    <t>BELL-CARTER OLIVE CO. WWTP</t>
  </si>
  <si>
    <t>CA0083721</t>
  </si>
  <si>
    <t>CALUMET MISSOURI, LLC</t>
  </si>
  <si>
    <t>LOUISIANA</t>
  </si>
  <si>
    <t>MO0137243</t>
  </si>
  <si>
    <t>WESTERN REGIONAL WATER RECLAMATION FACILITY</t>
  </si>
  <si>
    <t>PETERSBURG</t>
  </si>
  <si>
    <t>BOONE</t>
  </si>
  <si>
    <t>KY0107239</t>
  </si>
  <si>
    <t>COLUSA WWTP</t>
  </si>
  <si>
    <t>COLUSA</t>
  </si>
  <si>
    <t>CA0078999</t>
  </si>
  <si>
    <t>BURLINGAME WWTP</t>
  </si>
  <si>
    <t>BURLINGAME</t>
  </si>
  <si>
    <t>SAN MATEO</t>
  </si>
  <si>
    <t>CA0037788</t>
  </si>
  <si>
    <t>BEAUMONT WWTF</t>
  </si>
  <si>
    <t>BEAUMONT</t>
  </si>
  <si>
    <t>RIVERSIDE</t>
  </si>
  <si>
    <t>CA0105376</t>
  </si>
  <si>
    <t>CONFLUENCE PARK APARTMENTS</t>
  </si>
  <si>
    <t>DENVER</t>
  </si>
  <si>
    <t>CO0049003</t>
  </si>
  <si>
    <t>NORTH STORAGE FACILITY</t>
  </si>
  <si>
    <t>MONT BELVIEU</t>
  </si>
  <si>
    <t>CHAMBERS COUNTY</t>
  </si>
  <si>
    <t>TX0102326</t>
  </si>
  <si>
    <t>TAMINCO EASTMAN US - ST GABRIEL PLANT</t>
  </si>
  <si>
    <t>LA0046361</t>
  </si>
  <si>
    <t>BVPV STYRENICS LLC/BEAVER</t>
  </si>
  <si>
    <t>Assumed processing as a reactant based on SIC and NAICS; this also matches 1,1,-DCA mapping.</t>
  </si>
  <si>
    <t>PA0006254</t>
  </si>
  <si>
    <t>LAS VEGAS CONVENTION AND VISITORS AUTHORITY REMEDIATION SYSTEM</t>
  </si>
  <si>
    <t>Site name indicates remediation</t>
  </si>
  <si>
    <t>NV0024232</t>
  </si>
  <si>
    <t>ENTERPRISE PASADENA PLANT</t>
  </si>
  <si>
    <t>PASADENA</t>
  </si>
  <si>
    <t>TX0131768</t>
  </si>
  <si>
    <t>MCCARRAN INTERNATIONAL AIRPORT</t>
  </si>
  <si>
    <t>Airport; no OES to map to.</t>
  </si>
  <si>
    <t>NV0023761</t>
  </si>
  <si>
    <t>WEST COUNTY AGENCY COMMON OUTFALL</t>
  </si>
  <si>
    <t>CA0038539</t>
  </si>
  <si>
    <t>CENTRAL CITY STP</t>
  </si>
  <si>
    <t>CENTRAL CITY</t>
  </si>
  <si>
    <t>MUHLENBERG</t>
  </si>
  <si>
    <t>KY0023540</t>
  </si>
  <si>
    <t>EMINENCE STP</t>
  </si>
  <si>
    <t>EMINENCE</t>
  </si>
  <si>
    <t>HENRY</t>
  </si>
  <si>
    <t>KY0026883</t>
  </si>
  <si>
    <t>VILLAGE SHOP #4/SINCLAIR STATION</t>
  </si>
  <si>
    <t>Meat and Fish Markets</t>
  </si>
  <si>
    <t xml:space="preserve">Fish and Seafood Retailers </t>
  </si>
  <si>
    <t>24-hr gas station in Las Vegas; no OES to map to.</t>
  </si>
  <si>
    <t>NV0024220</t>
  </si>
  <si>
    <t>WINCHESTER MUNICIPAL UTILITIES</t>
  </si>
  <si>
    <t>KY0108740</t>
  </si>
  <si>
    <t>BIO-LAB, INC., A CHEMTURA COMPANY</t>
  </si>
  <si>
    <t>Facility produces swimming pool and spa water care products.</t>
  </si>
  <si>
    <t>LA0125041</t>
  </si>
  <si>
    <t>MORGANFIELD WWTP</t>
  </si>
  <si>
    <t>MORGANFIELD</t>
  </si>
  <si>
    <t>KY0021440</t>
  </si>
  <si>
    <t>OLDHAM COUNTY ENVIRONMENTAL AUTHORITY REGIONAL WWTP</t>
  </si>
  <si>
    <t>CRESTWOOD</t>
  </si>
  <si>
    <t>KY0111716</t>
  </si>
  <si>
    <t>HARRAH'S NORTHERN CALIFORNIA WWTP</t>
  </si>
  <si>
    <t>IONE</t>
  </si>
  <si>
    <t>CA0049675</t>
  </si>
  <si>
    <t>SFIA, MEL LEONG SANITARY AND INDUSTRIAL TREATMENT PLANTS</t>
  </si>
  <si>
    <t>SAN FRANCISCO</t>
  </si>
  <si>
    <t>SAN FRANCISCO COUNTY</t>
  </si>
  <si>
    <t>CA0038318</t>
  </si>
  <si>
    <t>INGLEWOOD OIL FIELD</t>
  </si>
  <si>
    <t>Facility is an oil field; no OES to map to.</t>
  </si>
  <si>
    <t>CA0057827</t>
  </si>
  <si>
    <t>NORTHERN EDGE CASINO</t>
  </si>
  <si>
    <t>NN0030343</t>
  </si>
  <si>
    <t>ROHM &amp; HAAS BRISTOL FACILITY</t>
  </si>
  <si>
    <t>CROYDON</t>
  </si>
  <si>
    <t>BUCKS</t>
  </si>
  <si>
    <t>Remediation site per EPA: https://19january2017snapshot.epa.gov/hwcorrectiveactionsites/hazardous-waste-cleanup-dow-chemical-formerly-rohm-and-haas-chemicals-llc_.html</t>
  </si>
  <si>
    <t>PA0012769</t>
  </si>
  <si>
    <t>NPC SERVICES, INC.- PETRO-PROCESSORS OF LOUISIANA, INC. SITE</t>
  </si>
  <si>
    <t>BATON ROUGE</t>
  </si>
  <si>
    <t>EAST BATON ROUGE</t>
  </si>
  <si>
    <t>LA0066214</t>
  </si>
  <si>
    <t>SCHUYLER FALLS CLOSED LANDFILL</t>
  </si>
  <si>
    <t>SCHUYLER FALLS</t>
  </si>
  <si>
    <t>CLINTON</t>
  </si>
  <si>
    <t>Air, Water, and Solid Waste Management</t>
  </si>
  <si>
    <t xml:space="preserve">Administration of Air and Water Resource and Solid Waste Management Programs </t>
  </si>
  <si>
    <t>Landfill based on site name</t>
  </si>
  <si>
    <t>NY0256552</t>
  </si>
  <si>
    <t>FOUNDRY 2 ST</t>
  </si>
  <si>
    <t>LOVELAND</t>
  </si>
  <si>
    <t>Barber Shops</t>
  </si>
  <si>
    <t xml:space="preserve">Cosmetology and Barber Schools </t>
  </si>
  <si>
    <t>All purpose liquid cleaner/polish</t>
  </si>
  <si>
    <t>CO0049038</t>
  </si>
  <si>
    <t>MCDONALD FARMS ENTERPRISES INC</t>
  </si>
  <si>
    <t>Heavy Construction, Nec</t>
  </si>
  <si>
    <t xml:space="preserve">Other Heavy and Civil Engineering Construction </t>
  </si>
  <si>
    <t>Facility provides wastewater treatment and waste hauling services; mapped to general waste handling since site is not a dedicated POTW.</t>
  </si>
  <si>
    <t>CO0049005</t>
  </si>
  <si>
    <t>LOTTE CHEMICAL LOUISIANA LLC</t>
  </si>
  <si>
    <t>LA0127268</t>
  </si>
  <si>
    <t>HERCULES GIBBSTOWN GROUNDWATER TREATMENT SITE</t>
  </si>
  <si>
    <t>GREENWICH TWP</t>
  </si>
  <si>
    <t>Consistent with 1,1-DCA</t>
  </si>
  <si>
    <t>NJG005134</t>
  </si>
  <si>
    <t>FORMER NUODEX CORP FACILITY</t>
  </si>
  <si>
    <t>WOODBRIDGE TWP</t>
  </si>
  <si>
    <t>Internet search indicates remediation (https://brownandcaldwell.com/project/fast-track-remediation-and-redevelopment-of-former-manufacturing-site/)</t>
  </si>
  <si>
    <t>NJG197548</t>
  </si>
  <si>
    <t>VIRIDIS CHEMICAL</t>
  </si>
  <si>
    <t>COLUMBUS</t>
  </si>
  <si>
    <t>PLATTE</t>
  </si>
  <si>
    <t>NE</t>
  </si>
  <si>
    <t>Ethyl acetate manufacturer; assumed processing as a reactant.</t>
  </si>
  <si>
    <t>NE0139556</t>
  </si>
  <si>
    <t>DEER CREEK WWTP</t>
  </si>
  <si>
    <t>CAMERON PARK</t>
  </si>
  <si>
    <t>CAC433255</t>
  </si>
  <si>
    <t>BAE SYSTEMS ORDNANCE SYSTEMS INC.</t>
  </si>
  <si>
    <t>HAWKINS COUNTY</t>
  </si>
  <si>
    <t>Toilet Preparations</t>
  </si>
  <si>
    <t>Toilet Preparation Manufacturing</t>
  </si>
  <si>
    <t>IS29</t>
  </si>
  <si>
    <t>Soap, Cleaning Compound, and Toilet Preparation Manufacturing</t>
  </si>
  <si>
    <t>Formulation of cleaning and furnishing care products</t>
  </si>
  <si>
    <t>TN0003671</t>
  </si>
  <si>
    <t>ALLEGIANT STADIUM</t>
  </si>
  <si>
    <t>Dance Studios, Schools, and Halls</t>
  </si>
  <si>
    <t xml:space="preserve">Fine Arts Schools </t>
  </si>
  <si>
    <t>NV0024239</t>
  </si>
  <si>
    <t>200 MAIN STREET</t>
  </si>
  <si>
    <t>CAMBRIDGE</t>
  </si>
  <si>
    <t>MIDDLESEX COUNTY</t>
  </si>
  <si>
    <t>MA</t>
  </si>
  <si>
    <t>Location seems to be an apartment complex. No OES to map to.</t>
  </si>
  <si>
    <t>MAG912056</t>
  </si>
  <si>
    <t>TESORO LOGISTICS OPERATIONS LLC MARTINEZ TERMINAL</t>
  </si>
  <si>
    <t>PACHECO</t>
  </si>
  <si>
    <t>Facility is a tank farm/distributor; assumed distribution in commerce.</t>
  </si>
  <si>
    <t>CA0004961</t>
  </si>
  <si>
    <t>115KV UNDERGROUND TRANSMISSION LINE - ANDREW SQUARE TO DEWAR STREET</t>
  </si>
  <si>
    <t>BOSTON</t>
  </si>
  <si>
    <t>SUFFOLK COUNTY</t>
  </si>
  <si>
    <t>Underground transmission line; no OES to map to.</t>
  </si>
  <si>
    <t>MAG912023</t>
  </si>
  <si>
    <t>Below Acute or Chronic Benchmark</t>
  </si>
  <si>
    <t>Release Drinking Water Exposure Calculations - at the point of facility discharge</t>
  </si>
  <si>
    <t>Rolling Average (Operating Day) Release Scenario</t>
  </si>
  <si>
    <t>Adult (≥21 yrs)</t>
  </si>
  <si>
    <t>Infant (birth to &lt;1 year)</t>
  </si>
  <si>
    <t>Youth (16-20)</t>
  </si>
  <si>
    <t>Youth (11-15 yrs)</t>
  </si>
  <si>
    <t>Child (6-10 yrs)</t>
  </si>
  <si>
    <t>Toddler (1-5 yrs)</t>
  </si>
  <si>
    <t>Exposure</t>
  </si>
  <si>
    <t>Risk Characterization</t>
  </si>
  <si>
    <t>Scenario</t>
  </si>
  <si>
    <t>Release Estimate (kg/day)</t>
  </si>
  <si>
    <t>30Q5 Flow (m³/d)</t>
  </si>
  <si>
    <t>Harmonic Mean Flow (m³/d)</t>
  </si>
  <si>
    <t>Removal Efficiency Applied (%)</t>
  </si>
  <si>
    <t>30Q5 Concentration (ug/L)</t>
  </si>
  <si>
    <r>
      <t>ADR</t>
    </r>
    <r>
      <rPr>
        <b/>
        <vertAlign val="subscript"/>
        <sz val="10"/>
        <color theme="1"/>
        <rFont val="Calibri"/>
        <family val="2"/>
        <scheme val="minor"/>
      </rPr>
      <t>POT</t>
    </r>
    <r>
      <rPr>
        <b/>
        <sz val="10"/>
        <color theme="1"/>
        <rFont val="Calibri"/>
        <family val="2"/>
        <scheme val="minor"/>
      </rPr>
      <t xml:space="preserve"> (mg/kg-day)</t>
    </r>
  </si>
  <si>
    <t>ADD (mg/kg-day)</t>
  </si>
  <si>
    <r>
      <t>LADD</t>
    </r>
    <r>
      <rPr>
        <b/>
        <vertAlign val="subscript"/>
        <sz val="10"/>
        <color theme="1"/>
        <rFont val="Calibri"/>
        <family val="2"/>
        <scheme val="minor"/>
      </rPr>
      <t>POT</t>
    </r>
    <r>
      <rPr>
        <b/>
        <sz val="10"/>
        <color theme="1"/>
        <rFont val="Calibri"/>
        <family val="2"/>
        <scheme val="minor"/>
      </rPr>
      <t xml:space="preserve"> (mg/kg-day)</t>
    </r>
  </si>
  <si>
    <r>
      <t>LADC</t>
    </r>
    <r>
      <rPr>
        <b/>
        <vertAlign val="subscript"/>
        <sz val="10"/>
        <color theme="1"/>
        <rFont val="Calibri"/>
        <family val="2"/>
        <scheme val="minor"/>
      </rPr>
      <t>POT</t>
    </r>
    <r>
      <rPr>
        <b/>
        <sz val="10"/>
        <color theme="1"/>
        <rFont val="Calibri"/>
        <family val="2"/>
        <scheme val="minor"/>
      </rPr>
      <t xml:space="preserve"> (mg/L)</t>
    </r>
  </si>
  <si>
    <t>Acute MOE (ADR)</t>
  </si>
  <si>
    <t>Chronic MOE (ADD)</t>
  </si>
  <si>
    <t>Manufacturing as a Byproduct (ICL-North America -WV0002496)</t>
  </si>
  <si>
    <t>Processing as a Reactant (IL0000141)</t>
  </si>
  <si>
    <t>Processing as a Reactant (KY0003701)</t>
  </si>
  <si>
    <t>Processing Aid (NY0001643)</t>
  </si>
  <si>
    <t>Use of Laboratory Chemical (LA0108936)</t>
  </si>
  <si>
    <t>Repackaging (IL0005126)</t>
  </si>
  <si>
    <t>---</t>
  </si>
  <si>
    <t>Not Mapped to OES (NN0030343)</t>
  </si>
  <si>
    <t>IL0000141 initial tier surface water concentrations</t>
  </si>
  <si>
    <t>Adult</t>
  </si>
  <si>
    <t>Cancer Risk</t>
  </si>
  <si>
    <t>Lifetime</t>
  </si>
  <si>
    <t xml:space="preserve">Manufacturing as a Byproduct </t>
  </si>
  <si>
    <t>Processing as a Reactant</t>
  </si>
  <si>
    <t>Disposal to POTW (PA0046426)</t>
  </si>
  <si>
    <t>Disposal to non-POTW WWT (NV0022888)</t>
  </si>
  <si>
    <t>Disposal to Landfill (MO0099503)</t>
  </si>
  <si>
    <t>Disposal to Incineration (MO0111686)</t>
  </si>
  <si>
    <t xml:space="preserve"> Disposal/ Remediation (NV0024232)</t>
  </si>
  <si>
    <t>Max Release Incidental Dermal Exposure Calculations</t>
  </si>
  <si>
    <t>Rolling Average (OES Operating Days) Release Scenario</t>
  </si>
  <si>
    <t xml:space="preserve"> Disposal to POTW (PA0046426)</t>
  </si>
  <si>
    <t xml:space="preserve"> Disposal to Landfill (MO0099503)</t>
  </si>
  <si>
    <t xml:space="preserve"> Disposal to Incineration (MO0111686)</t>
  </si>
  <si>
    <t>Max Release Oral Incidental Ingestion Calculations</t>
  </si>
  <si>
    <t xml:space="preserve"> Disposal to non-POTW WWT (NV0022888)</t>
  </si>
  <si>
    <t>acute oral/dermal POD/HED = 7.2 mg/kg-day</t>
  </si>
  <si>
    <t>incidental oral + dermal</t>
  </si>
  <si>
    <t>incidental oral + dermal + fish ingestion</t>
  </si>
  <si>
    <t>MOE= POD/exposure</t>
  </si>
  <si>
    <t>Benchmark MOE  = 30</t>
  </si>
  <si>
    <t>Drinking Water Exposure Inputs</t>
  </si>
  <si>
    <t>Input</t>
  </si>
  <si>
    <t>Description (units)</t>
  </si>
  <si>
    <t>Adult
(≥ 21 yrs)</t>
  </si>
  <si>
    <t>Infant (birth-&lt; 1 year)</t>
  </si>
  <si>
    <t>Youth
(16-20 yrs)</t>
  </si>
  <si>
    <t>Youth
(11-15 yrs)</t>
  </si>
  <si>
    <t>Child
(6-10 yrs)</t>
  </si>
  <si>
    <t>Toddler
(1-5 yrs)</t>
  </si>
  <si>
    <t>Notes</t>
  </si>
  <si>
    <t>HERO Link</t>
  </si>
  <si>
    <r>
      <t>IR</t>
    </r>
    <r>
      <rPr>
        <vertAlign val="subscript"/>
        <sz val="11"/>
        <color theme="1"/>
        <rFont val="Calibri"/>
        <family val="2"/>
        <scheme val="minor"/>
      </rPr>
      <t>dw-a</t>
    </r>
  </si>
  <si>
    <t>Drinking water intake rate (L/day) - acute</t>
  </si>
  <si>
    <t>U.S. EPA Exposure Factors Handbook Chapter 3 (2019), Table 3-17, Consumer 95th percentile; weighted averages for adults (years 21 to 49 and 50+), for toddlers (years 1-2, 2-3, and 3-&lt;6).</t>
  </si>
  <si>
    <t>U.S. EPA, 2019, 7267482</t>
  </si>
  <si>
    <r>
      <t>IR</t>
    </r>
    <r>
      <rPr>
        <vertAlign val="subscript"/>
        <sz val="11"/>
        <color theme="1"/>
        <rFont val="Calibri"/>
        <family val="2"/>
        <scheme val="minor"/>
      </rPr>
      <t>dw-c</t>
    </r>
  </si>
  <si>
    <t>Drinking water intake rate (L/day) - chronic</t>
  </si>
  <si>
    <t xml:space="preserve">U.S. EPA Exposure Factors Handbook Chapter 3 (2019), Table 3-9 per capita mean values; weighted averages for adults (years 21 to 49 and 50+), for toddlers (years 1-2, 2-3, and 3-&lt;6). </t>
  </si>
  <si>
    <t>BW</t>
  </si>
  <si>
    <t>Body weight (kg)</t>
  </si>
  <si>
    <t xml:space="preserve">U.S. EPA Exposure Factors Handbook Chapter 8 (2011), Table 8-1 mean body weight; weighted average for infants (months 0-&lt;1, 1-&lt;3, 3-&lt;6, 6-12), for toddlers (years 1-2, 2-3, and 3-&lt;6). </t>
  </si>
  <si>
    <t>U.S. EPA, 2011, 7485096</t>
  </si>
  <si>
    <r>
      <t>DW/BW</t>
    </r>
    <r>
      <rPr>
        <vertAlign val="subscript"/>
        <sz val="11"/>
        <color theme="1"/>
        <rFont val="Calibri"/>
        <family val="2"/>
        <scheme val="minor"/>
      </rPr>
      <t>acute</t>
    </r>
  </si>
  <si>
    <t>Drinking water intake/body weight (L/kg-day)</t>
  </si>
  <si>
    <t>Calculation: ingestion rate / body weight</t>
  </si>
  <si>
    <r>
      <t>DW/BW</t>
    </r>
    <r>
      <rPr>
        <vertAlign val="subscript"/>
        <sz val="11"/>
        <color theme="1"/>
        <rFont val="Calibri"/>
        <family val="2"/>
        <scheme val="minor"/>
      </rPr>
      <t>chronic</t>
    </r>
  </si>
  <si>
    <t>AT</t>
  </si>
  <si>
    <r>
      <t>Averaging time (days for ADR</t>
    </r>
    <r>
      <rPr>
        <vertAlign val="subscript"/>
        <sz val="11"/>
        <color theme="1"/>
        <rFont val="Calibri"/>
        <family val="2"/>
        <scheme val="minor"/>
      </rPr>
      <t>POT</t>
    </r>
    <r>
      <rPr>
        <sz val="11"/>
        <color theme="1"/>
        <rFont val="Calibri"/>
        <family val="2"/>
        <scheme val="minor"/>
      </rPr>
      <t>)</t>
    </r>
  </si>
  <si>
    <t>All 1 day, per E-FAST methodology (2014)</t>
  </si>
  <si>
    <t>U.S. EPA, 2014, 4565445</t>
  </si>
  <si>
    <t>ED</t>
  </si>
  <si>
    <r>
      <t>Exposure duration (years for ADD, LADC</t>
    </r>
    <r>
      <rPr>
        <vertAlign val="subscript"/>
        <sz val="11"/>
        <color theme="1"/>
        <rFont val="Calibri"/>
        <family val="2"/>
        <scheme val="minor"/>
      </rPr>
      <t>POT</t>
    </r>
    <r>
      <rPr>
        <sz val="11"/>
        <color theme="1"/>
        <rFont val="Calibri"/>
        <family val="2"/>
        <scheme val="minor"/>
      </rPr>
      <t xml:space="preserve"> and LADD</t>
    </r>
    <r>
      <rPr>
        <vertAlign val="subscript"/>
        <sz val="11"/>
        <color theme="1"/>
        <rFont val="Calibri"/>
        <family val="2"/>
        <scheme val="minor"/>
      </rPr>
      <t>POT</t>
    </r>
    <r>
      <rPr>
        <sz val="11"/>
        <color theme="1"/>
        <rFont val="Calibri"/>
        <family val="2"/>
        <scheme val="minor"/>
      </rPr>
      <t xml:space="preserve">) </t>
    </r>
  </si>
  <si>
    <t xml:space="preserve">Number of years in age group, up to the 95th percentile residential occupancy period. U.S. EPA Exposure Factors Handbook Chapter 16 (2011), Table 16-5. </t>
  </si>
  <si>
    <t>Averaging time (years for ADD)</t>
  </si>
  <si>
    <r>
      <t>Averaging time (years for LADD</t>
    </r>
    <r>
      <rPr>
        <vertAlign val="subscript"/>
        <sz val="11"/>
        <color theme="1"/>
        <rFont val="Calibri"/>
        <family val="2"/>
        <scheme val="minor"/>
      </rPr>
      <t>POT</t>
    </r>
    <r>
      <rPr>
        <sz val="11"/>
        <color theme="1"/>
        <rFont val="Calibri"/>
        <family val="2"/>
        <scheme val="minor"/>
      </rPr>
      <t xml:space="preserve"> and LADC</t>
    </r>
    <r>
      <rPr>
        <vertAlign val="subscript"/>
        <sz val="11"/>
        <color theme="1"/>
        <rFont val="Calibri"/>
        <family val="2"/>
        <scheme val="minor"/>
      </rPr>
      <t>POT</t>
    </r>
    <r>
      <rPr>
        <sz val="11"/>
        <color theme="1"/>
        <rFont val="Calibri"/>
        <family val="2"/>
        <scheme val="minor"/>
      </rPr>
      <t xml:space="preserve">) </t>
    </r>
  </si>
  <si>
    <t xml:space="preserve">U.S. EPA Exposure Factors Handbook Chapter 18 (2011), Table 18-1. </t>
  </si>
  <si>
    <t>CF1</t>
  </si>
  <si>
    <t>Conversion factor (mg/µg)</t>
  </si>
  <si>
    <t>CF2</t>
  </si>
  <si>
    <t>Conversion factor (days/year)</t>
  </si>
  <si>
    <t>DWT</t>
  </si>
  <si>
    <t>Drinking water treatment removal (%)</t>
  </si>
  <si>
    <t>RD</t>
  </si>
  <si>
    <t>Release Days (350)</t>
  </si>
  <si>
    <t>Fish Ingestion Exposure Inputs - EFAST</t>
  </si>
  <si>
    <t>Fish ingestion rate (g/day) - acute</t>
  </si>
  <si>
    <t>Cited to 2011 EFH table 10-7</t>
  </si>
  <si>
    <t>Fish ingestion rate (g/day) - chronic</t>
  </si>
  <si>
    <t>Adult value cited to 2011 EFH table 10-31; no chronic data provided for other ages
(Yellow cells: tried scaling adult value by body weight ratio as first approximation. Scaling by acute ingestion rate ratio appears to give lower estimates.)</t>
  </si>
  <si>
    <t>EFAST considers 'small child 3-5 years' and 'infant 1-2 years' rather than toddler; results is the same when they're averaged as the fenceline inputs</t>
  </si>
  <si>
    <r>
      <t>IR/BW</t>
    </r>
    <r>
      <rPr>
        <vertAlign val="subscript"/>
        <sz val="11"/>
        <color theme="1"/>
        <rFont val="Calibri"/>
        <family val="2"/>
        <scheme val="minor"/>
      </rPr>
      <t>acute</t>
    </r>
  </si>
  <si>
    <t>Fish intake/body weight (L/kg-day)</t>
  </si>
  <si>
    <r>
      <t>IR/BW</t>
    </r>
    <r>
      <rPr>
        <vertAlign val="subscript"/>
        <sz val="11"/>
        <color theme="1"/>
        <rFont val="Calibri"/>
        <family val="2"/>
        <scheme val="minor"/>
      </rPr>
      <t>chronic</t>
    </r>
  </si>
  <si>
    <t>BCF</t>
  </si>
  <si>
    <t>Bioconcentration Factor</t>
  </si>
  <si>
    <t>Inputs for Incidental Oral Ingestion Exposure Calculations</t>
  </si>
  <si>
    <r>
      <t>IR</t>
    </r>
    <r>
      <rPr>
        <vertAlign val="subscript"/>
        <sz val="11"/>
        <color theme="1"/>
        <rFont val="Calibri"/>
        <family val="2"/>
        <scheme val="minor"/>
      </rPr>
      <t>inc</t>
    </r>
  </si>
  <si>
    <t>Ingestion rate (L/hr)</t>
  </si>
  <si>
    <t xml:space="preserve">U.S. EPA Exposure Factors Handbook Chapter 3 (2019), Table 3-7, Upper percentile ingestion while swimming. </t>
  </si>
  <si>
    <t xml:space="preserve">U.S. EPA Exposure Factors Handbook Chapter 8 (2011), Table 8-1 mean body weight. </t>
  </si>
  <si>
    <t>ET</t>
  </si>
  <si>
    <t>Exposure time (hrs/day)</t>
  </si>
  <si>
    <t>High-end default short-term duration from U.S. EPA Swimmer Exposure Assessment Model (SWIMODEL), 2015; based on competitive swimmers in the age class.</t>
  </si>
  <si>
    <t>U.S. EPA, 2015, 6811897</t>
  </si>
  <si>
    <r>
      <t>IR</t>
    </r>
    <r>
      <rPr>
        <vertAlign val="subscript"/>
        <sz val="11"/>
        <color theme="1"/>
        <rFont val="Calibri"/>
        <family val="2"/>
        <scheme val="minor"/>
      </rPr>
      <t>inc-daily</t>
    </r>
  </si>
  <si>
    <t>Incidental daily ingestion rate (L/day)</t>
  </si>
  <si>
    <t>Calculation: ingestion rate * exposure time</t>
  </si>
  <si>
    <t xml:space="preserve"> </t>
  </si>
  <si>
    <t>IR/BW</t>
  </si>
  <si>
    <t>Weighted incidental daily ingestion rate (L/kg-day)</t>
  </si>
  <si>
    <t>Exposure duration (years for ADD)</t>
  </si>
  <si>
    <t>Inputs for Incidental Dermal Exposure Calculations</t>
  </si>
  <si>
    <t>SA</t>
  </si>
  <si>
    <r>
      <t>Skin surface area exposed (cm</t>
    </r>
    <r>
      <rPr>
        <vertAlign val="superscript"/>
        <sz val="11"/>
        <color theme="1"/>
        <rFont val="Calibri"/>
        <family val="2"/>
        <scheme val="minor"/>
      </rPr>
      <t>2</t>
    </r>
    <r>
      <rPr>
        <sz val="11"/>
        <color theme="1"/>
        <rFont val="Calibri"/>
        <family val="2"/>
        <scheme val="minor"/>
      </rPr>
      <t>)</t>
    </r>
  </si>
  <si>
    <t xml:space="preserve">U.S. EPA Swimmer Exposure Assessment Model (SWIMODEL), 2015. </t>
  </si>
  <si>
    <t xml:space="preserve">"Absorption Rate" </t>
  </si>
  <si>
    <t>Calculated using dermal ADD formula without surface water concentration (SWC)</t>
  </si>
  <si>
    <t>High-end default short-term duration from U.S. EPA Swimmer Exposure Assessment Model (SWIMODEL), 2015.</t>
  </si>
  <si>
    <t>Number of years in age group, up to the 95th percentile residential occupancy period. U.S. EPA Exposure Factors Handbook Chapter 16 (2011), Table 16-5.</t>
  </si>
  <si>
    <t>Kp</t>
  </si>
  <si>
    <t>Permeability coefficient (cm/hr)</t>
  </si>
  <si>
    <t>Modeled from CEM</t>
  </si>
  <si>
    <t>Schenk, 2018, 4940676</t>
  </si>
  <si>
    <r>
      <t>Conversion factor (L/cm</t>
    </r>
    <r>
      <rPr>
        <vertAlign val="superscript"/>
        <sz val="11"/>
        <color theme="1"/>
        <rFont val="Calibri"/>
        <family val="2"/>
        <scheme val="minor"/>
      </rPr>
      <t>3</t>
    </r>
    <r>
      <rPr>
        <sz val="11"/>
        <color theme="1"/>
        <rFont val="Calibri"/>
        <family val="2"/>
        <scheme val="minor"/>
      </rPr>
      <t>)</t>
    </r>
  </si>
  <si>
    <t>CF3</t>
  </si>
  <si>
    <t>Risk Calculation and Characterization Inputs</t>
  </si>
  <si>
    <t>Relevant Estimate</t>
  </si>
  <si>
    <t>Organ System</t>
  </si>
  <si>
    <t>Endpoint</t>
  </si>
  <si>
    <t>Gen Pop HED (mg/kg)</t>
  </si>
  <si>
    <t>Benchmark</t>
  </si>
  <si>
    <t>Acute Oral</t>
  </si>
  <si>
    <t>Neurological</t>
  </si>
  <si>
    <t>CNS depression</t>
  </si>
  <si>
    <t>If margin of exposure (MOE) &lt; benchmark, cells containing those values will be shaded</t>
  </si>
  <si>
    <t>Chronic Oral</t>
  </si>
  <si>
    <t>Hemolytic anemia</t>
  </si>
  <si>
    <t>Chronic</t>
  </si>
  <si>
    <t>Cancer (per unit)</t>
  </si>
  <si>
    <t>Hepatocellular adenoma or carcinoma in male mice</t>
  </si>
  <si>
    <t>If cancer risk &gt; benchmark, cells containing those values will be shaded</t>
  </si>
  <si>
    <t>Acute Dermal</t>
  </si>
  <si>
    <t>Dermal (based on oral data)</t>
  </si>
  <si>
    <t>Cancer</t>
  </si>
  <si>
    <t>Oral Slope Factor</t>
  </si>
  <si>
    <t>Ecological Inputs</t>
  </si>
  <si>
    <t>COC 1</t>
  </si>
  <si>
    <t>COC 2</t>
  </si>
  <si>
    <t>COC 3</t>
  </si>
  <si>
    <t>COC</t>
  </si>
  <si>
    <t>µg/L</t>
  </si>
  <si>
    <t>Concentration of concern</t>
  </si>
  <si>
    <t>Drinking Water</t>
  </si>
  <si>
    <t>Drinking Water Exposure - Example Calculations</t>
  </si>
  <si>
    <t>Release Activity:</t>
  </si>
  <si>
    <t>AAR MOBILITY SYSTEMS</t>
  </si>
  <si>
    <t>Days of Release:</t>
  </si>
  <si>
    <t>Age</t>
  </si>
  <si>
    <t>Infant</t>
  </si>
  <si>
    <t>Value</t>
  </si>
  <si>
    <t>Unit</t>
  </si>
  <si>
    <t>ADR=</t>
  </si>
  <si>
    <t>30Q5 Concentration</t>
  </si>
  <si>
    <t>ADD=</t>
  </si>
  <si>
    <t>Harmonic Mean Concentration</t>
  </si>
  <si>
    <t>LADD=</t>
  </si>
  <si>
    <t>%</t>
  </si>
  <si>
    <t>LADC=</t>
  </si>
  <si>
    <t>Intake Rate, acute</t>
  </si>
  <si>
    <t>L/day</t>
  </si>
  <si>
    <t>Intake Rate, chronic</t>
  </si>
  <si>
    <t>Release Days: ADR</t>
  </si>
  <si>
    <t>day</t>
  </si>
  <si>
    <t>Release Days: ADD, LADD, LADC</t>
  </si>
  <si>
    <t>days/yr</t>
  </si>
  <si>
    <t>Exposure Duration: ADD, LADD, and LADC</t>
  </si>
  <si>
    <t>years</t>
  </si>
  <si>
    <t>Averaging Time: ADR</t>
  </si>
  <si>
    <t>Averaging Time: ADD</t>
  </si>
  <si>
    <t>Averaging Time: LADD and LADC</t>
  </si>
  <si>
    <r>
      <t>ADR</t>
    </r>
    <r>
      <rPr>
        <vertAlign val="subscript"/>
        <sz val="11"/>
        <color theme="1"/>
        <rFont val="Times New Roman"/>
        <family val="1"/>
      </rPr>
      <t>POT</t>
    </r>
  </si>
  <si>
    <t>=</t>
  </si>
  <si>
    <t>Potential Acute Dose Rate (mg/kg/day)</t>
  </si>
  <si>
    <t>Body Weight</t>
  </si>
  <si>
    <t>kg</t>
  </si>
  <si>
    <r>
      <t>ADD</t>
    </r>
    <r>
      <rPr>
        <vertAlign val="subscript"/>
        <sz val="11"/>
        <color theme="1"/>
        <rFont val="Times New Roman"/>
        <family val="1"/>
      </rPr>
      <t>POT</t>
    </r>
  </si>
  <si>
    <t>Potential Average Daily Dose (mg/kg/day)</t>
  </si>
  <si>
    <t>Conversion Factor 1</t>
  </si>
  <si>
    <t>mg/µg</t>
  </si>
  <si>
    <r>
      <t>LADD</t>
    </r>
    <r>
      <rPr>
        <vertAlign val="subscript"/>
        <sz val="11"/>
        <color theme="1"/>
        <rFont val="Times New Roman"/>
        <family val="1"/>
      </rPr>
      <t>POT</t>
    </r>
    <r>
      <rPr>
        <sz val="11"/>
        <color theme="1"/>
        <rFont val="Times New Roman"/>
        <family val="1"/>
      </rPr>
      <t xml:space="preserve"> </t>
    </r>
  </si>
  <si>
    <t>Potential Lifetime Average Daily Dose (mg/kg/day)</t>
  </si>
  <si>
    <t>Conversion Factor 2</t>
  </si>
  <si>
    <t>days/year</t>
  </si>
  <si>
    <r>
      <t>LADC</t>
    </r>
    <r>
      <rPr>
        <vertAlign val="subscript"/>
        <sz val="11"/>
        <color theme="1"/>
        <rFont val="Times New Roman"/>
        <family val="1"/>
      </rPr>
      <t>POT</t>
    </r>
  </si>
  <si>
    <t>Potential Lifetime Average Daily Concentration in drinking water (mg/L)</t>
  </si>
  <si>
    <t>SWC</t>
  </si>
  <si>
    <t>Surface water concentration (ppb or µg/L; 30Q5 conc for ADR, harmonic mean for ADD, LADD, LADC)</t>
  </si>
  <si>
    <t xml:space="preserve">Removal during drinking water treatment (%) </t>
  </si>
  <si>
    <r>
      <t>IR</t>
    </r>
    <r>
      <rPr>
        <vertAlign val="subscript"/>
        <sz val="11"/>
        <color theme="1"/>
        <rFont val="Times New Roman"/>
        <family val="1"/>
      </rPr>
      <t>dw</t>
    </r>
  </si>
  <si>
    <t>Drinking water intake rate (L/day)</t>
  </si>
  <si>
    <r>
      <t>Release days (days/yr for ADD, LADD and LADC</t>
    </r>
    <r>
      <rPr>
        <vertAlign val="subscript"/>
        <sz val="11"/>
        <color theme="1"/>
        <rFont val="Times New Roman"/>
        <family val="1"/>
      </rPr>
      <t xml:space="preserve">; </t>
    </r>
    <r>
      <rPr>
        <sz val="11"/>
        <color theme="1"/>
        <rFont val="Times New Roman"/>
        <family val="1"/>
      </rPr>
      <t>1 day for ADR)</t>
    </r>
  </si>
  <si>
    <t>Exposure duration (years for ADD, LADD and LADC; 1 day for ADR)</t>
  </si>
  <si>
    <t>Conversion factor (1.0E-03 mg/µg)</t>
  </si>
  <si>
    <t>Conversion factor (365 days/year)</t>
  </si>
  <si>
    <r>
      <t>The harmonic mean streamflow concentration is used to calculate the LADD</t>
    </r>
    <r>
      <rPr>
        <vertAlign val="subscript"/>
        <sz val="11"/>
        <color theme="1"/>
        <rFont val="Times New Roman"/>
        <family val="1"/>
      </rPr>
      <t>POT</t>
    </r>
    <r>
      <rPr>
        <sz val="11"/>
        <color theme="1"/>
        <rFont val="Times New Roman"/>
        <family val="1"/>
      </rPr>
      <t xml:space="preserve"> and LADC</t>
    </r>
    <r>
      <rPr>
        <vertAlign val="subscript"/>
        <sz val="11"/>
        <color theme="1"/>
        <rFont val="Times New Roman"/>
        <family val="1"/>
      </rPr>
      <t>POT</t>
    </r>
    <r>
      <rPr>
        <sz val="11"/>
        <color theme="1"/>
        <rFont val="Times New Roman"/>
        <family val="1"/>
      </rPr>
      <t>. The 30Q5 streamflow concentration is used to calculate the ADR</t>
    </r>
    <r>
      <rPr>
        <vertAlign val="subscript"/>
        <sz val="11"/>
        <color theme="1"/>
        <rFont val="Times New Roman"/>
        <family val="1"/>
      </rPr>
      <t>POT</t>
    </r>
    <r>
      <rPr>
        <sz val="11"/>
        <color theme="1"/>
        <rFont val="Times New Roman"/>
        <family val="1"/>
      </rPr>
      <t>. This is consistent with EPA’s OW guidance (U.S. EPA, 1991). The mean (central tendency) drinking water intake rate is used to calculate LADD</t>
    </r>
    <r>
      <rPr>
        <vertAlign val="subscript"/>
        <sz val="11"/>
        <color theme="1"/>
        <rFont val="Times New Roman"/>
        <family val="1"/>
      </rPr>
      <t>POT</t>
    </r>
    <r>
      <rPr>
        <sz val="11"/>
        <color theme="1"/>
        <rFont val="Times New Roman"/>
        <family val="1"/>
      </rPr>
      <t xml:space="preserve"> and the high-end drinking water intake rate is used to calculate ADR</t>
    </r>
    <r>
      <rPr>
        <vertAlign val="subscript"/>
        <sz val="11"/>
        <color theme="1"/>
        <rFont val="Times New Roman"/>
        <family val="1"/>
      </rPr>
      <t>POT</t>
    </r>
    <r>
      <rPr>
        <sz val="11"/>
        <color theme="1"/>
        <rFont val="Times New Roman"/>
        <family val="1"/>
      </rPr>
      <t>.</t>
    </r>
  </si>
  <si>
    <t>Incidental Oral Ingestion</t>
  </si>
  <si>
    <t>Incidental Oral Ingestion Exposure - Example Calculations</t>
  </si>
  <si>
    <t>Youth 11 to 15</t>
  </si>
  <si>
    <t>ADR</t>
  </si>
  <si>
    <t>Acute Dose Rate (mg/kg/day)</t>
  </si>
  <si>
    <t>Ingestion Rate</t>
  </si>
  <si>
    <t>L/hr</t>
  </si>
  <si>
    <t>ADD</t>
  </si>
  <si>
    <t>Average Daily Dose (mg/kg/day)</t>
  </si>
  <si>
    <t>Exposure Time</t>
  </si>
  <si>
    <t>hr</t>
  </si>
  <si>
    <t>Surface water concentration (ppb or µg/L)</t>
  </si>
  <si>
    <t>Daily Ingestion Rate</t>
  </si>
  <si>
    <t>IR</t>
  </si>
  <si>
    <t>Daily ingestion rate (L/day)</t>
  </si>
  <si>
    <t>Release Days: ADD</t>
  </si>
  <si>
    <t>Release days (days/yr)</t>
  </si>
  <si>
    <t>Exposure Duration: ADD</t>
  </si>
  <si>
    <t>Exposure duration (years)</t>
  </si>
  <si>
    <t>Averaging time (years)</t>
  </si>
  <si>
    <t>Incidental Dermal</t>
  </si>
  <si>
    <t>Incidental Dermal Exposure - Example Calculations</t>
  </si>
  <si>
    <t>Permeability Coefficient</t>
  </si>
  <si>
    <t>cm/hr</t>
  </si>
  <si>
    <t>Skin Surface Area</t>
  </si>
  <si>
    <r>
      <t>cm</t>
    </r>
    <r>
      <rPr>
        <vertAlign val="superscript"/>
        <sz val="11"/>
        <color theme="1"/>
        <rFont val="Times New Roman"/>
        <family val="1"/>
      </rPr>
      <t>2</t>
    </r>
  </si>
  <si>
    <t>Chemical concentration in water (µg/L)</t>
  </si>
  <si>
    <t>Permeability cofeficient (cm/hr)</t>
  </si>
  <si>
    <r>
      <t>Skin surface area exposed (cm</t>
    </r>
    <r>
      <rPr>
        <vertAlign val="superscript"/>
        <sz val="11"/>
        <color theme="1"/>
        <rFont val="Times New Roman"/>
        <family val="1"/>
      </rPr>
      <t>2</t>
    </r>
    <r>
      <rPr>
        <sz val="11"/>
        <color theme="1"/>
        <rFont val="Times New Roman"/>
        <family val="1"/>
      </rPr>
      <t>)</t>
    </r>
  </si>
  <si>
    <r>
      <t>L/cm</t>
    </r>
    <r>
      <rPr>
        <vertAlign val="superscript"/>
        <sz val="11"/>
        <color theme="1"/>
        <rFont val="Times New Roman"/>
        <family val="1"/>
      </rPr>
      <t>3</t>
    </r>
  </si>
  <si>
    <t>Conversion Factor 3</t>
  </si>
  <si>
    <r>
      <t>Conversion factor (1.0E-03 L/cm</t>
    </r>
    <r>
      <rPr>
        <vertAlign val="superscript"/>
        <sz val="11"/>
        <color theme="1"/>
        <rFont val="Times New Roman"/>
        <family val="1"/>
      </rPr>
      <t>3</t>
    </r>
    <r>
      <rPr>
        <sz val="11"/>
        <color theme="1"/>
        <rFont val="Times New Roman"/>
        <family val="1"/>
      </rPr>
      <t>)</t>
    </r>
  </si>
  <si>
    <t>SIC Title (and note)</t>
  </si>
  <si>
    <t>2002 NAICS</t>
  </si>
  <si>
    <t>2002 NAICS Title</t>
  </si>
  <si>
    <t>Wheat</t>
  </si>
  <si>
    <t>Wheat Farming</t>
  </si>
  <si>
    <t xml:space="preserve">Rice </t>
  </si>
  <si>
    <t>Rice Farming</t>
  </si>
  <si>
    <t>Corn</t>
  </si>
  <si>
    <t>Corn Farming</t>
  </si>
  <si>
    <t>Soybeans</t>
  </si>
  <si>
    <t xml:space="preserve">Soybean Farming </t>
  </si>
  <si>
    <t>Cash Grains, NEC (oilseed farming, except soybeans)</t>
  </si>
  <si>
    <t>Oilseed (except Soybean) Farming</t>
  </si>
  <si>
    <t>Cash Grains, NEC (dry pea and bean farms)</t>
  </si>
  <si>
    <t>Dry Pea and Bean Farming</t>
  </si>
  <si>
    <t>Cash Grains, NEC (popcorn farming)</t>
  </si>
  <si>
    <t>Cash Grains, NEC (oilseed and grain combination farms)</t>
  </si>
  <si>
    <t>Oilseed and Grain Combination Farming</t>
  </si>
  <si>
    <t>Cash Grains, NEC (except popcorn, dry pea and bean, oilseed (except soybean), and oilseed and grain combination farms)</t>
  </si>
  <si>
    <t>All Other Grain Farming</t>
  </si>
  <si>
    <t>Cotton</t>
  </si>
  <si>
    <t>Cotton Farming</t>
  </si>
  <si>
    <t>Tobacco</t>
  </si>
  <si>
    <t>Tobacco Farming</t>
  </si>
  <si>
    <t>Sugarcane and Sugar Beets (sugarcane farms)</t>
  </si>
  <si>
    <t>Sugarcane Farming</t>
  </si>
  <si>
    <t>Sugarcane and Sugar Beets (sugar beet farms)</t>
  </si>
  <si>
    <t>Sugar Beet Farming</t>
  </si>
  <si>
    <t>Irish Potatoes</t>
  </si>
  <si>
    <t>Potato Farming</t>
  </si>
  <si>
    <t>Field Crops, Except Cash Grains, NEC (broom corn farming)</t>
  </si>
  <si>
    <t>Field Crops Except Cash Grains (sweet potatoes and yams), NEC</t>
  </si>
  <si>
    <t>Other Vegetable (except Potato) and Melon Farming</t>
  </si>
  <si>
    <t>Field Crops, Except Cash Grains, NEC (hay farms)</t>
  </si>
  <si>
    <t>Hay Farming</t>
  </si>
  <si>
    <t>Field Crops, Except Cash Grains, NEC (peanut farms)</t>
  </si>
  <si>
    <t>Peanut Farming</t>
  </si>
  <si>
    <t>Field Crops, Except Cash Grains, NEC (except peanut, sweet potato, broom corn, yam and hay farms)</t>
  </si>
  <si>
    <t>All Other Miscellaneous Crop Farming</t>
  </si>
  <si>
    <t>Vegetables and Melons</t>
  </si>
  <si>
    <t>Berry Crops (strawberry farms)</t>
  </si>
  <si>
    <t>Strawberry Farming</t>
  </si>
  <si>
    <t>Berry Crops ( except strawberry farms)</t>
  </si>
  <si>
    <t>Berry (except Strawberry) Farming</t>
  </si>
  <si>
    <t>Grapes</t>
  </si>
  <si>
    <t>Grape Vineyards</t>
  </si>
  <si>
    <t>Tree Nuts</t>
  </si>
  <si>
    <t>Tree Nut Farming</t>
  </si>
  <si>
    <t>Citrus Fruits (orange groves and farms)</t>
  </si>
  <si>
    <t>Orange Groves</t>
  </si>
  <si>
    <t>Citrus Fruits (except orange groves and farms)</t>
  </si>
  <si>
    <t xml:space="preserve">Citrus (except Orange) Groves </t>
  </si>
  <si>
    <t>Deciduous Tree Fruits (apple orchards and farms)</t>
  </si>
  <si>
    <t>Apple Orchards</t>
  </si>
  <si>
    <t>Deciduous Tree Fruits (except apple orchards and farms)</t>
  </si>
  <si>
    <t>Other Noncitrus Fruit Farming</t>
  </si>
  <si>
    <t>Fruits and Tree Nuts, NEC (combination farms)</t>
  </si>
  <si>
    <t>Fruit and Tree Nut Combination Farming</t>
  </si>
  <si>
    <t xml:space="preserve">Fruits and Tree Nuts, NEC (except combination farms) </t>
  </si>
  <si>
    <t>Ornamental Floriculture and Nursery Products (nursery farming)</t>
  </si>
  <si>
    <t>Nursery and Tree Production</t>
  </si>
  <si>
    <t>Ornamental Floriculture and Nursery Products (floriculture farming)</t>
  </si>
  <si>
    <t>Floriculture Production</t>
  </si>
  <si>
    <t>Food Crops Grown Under Cover (growing mushrooms)</t>
  </si>
  <si>
    <t>Mushroom Production</t>
  </si>
  <si>
    <t>Food Crops Grown Under Cover (except growing mushrooms)</t>
  </si>
  <si>
    <t>Other Food Crops Grown Under Cover</t>
  </si>
  <si>
    <t>General Farms, Primarily Crop</t>
  </si>
  <si>
    <t>Beef Cattle Feedlots</t>
  </si>
  <si>
    <t>Cattle Feedlots</t>
  </si>
  <si>
    <t>Beef Cattle, Except Feedlots</t>
  </si>
  <si>
    <t>Beef Cattle Ranching and Farming</t>
  </si>
  <si>
    <t>Hogs</t>
  </si>
  <si>
    <t>Hog and Pig Farming</t>
  </si>
  <si>
    <t>Sheep and Goats (sheep farms)</t>
  </si>
  <si>
    <t>Sheep Farming</t>
  </si>
  <si>
    <t>Sheep and Goats (goat farms)</t>
  </si>
  <si>
    <t>Goat Farming</t>
  </si>
  <si>
    <t>General Livestock, Except Dairy and Poultry</t>
  </si>
  <si>
    <t>All Other Animal Production</t>
  </si>
  <si>
    <t>Dairy Farms (dairy heifer replacement farms)</t>
  </si>
  <si>
    <t xml:space="preserve">Dairy Farms (except dairy heifer replacement farms) </t>
  </si>
  <si>
    <t>Dairy Cattle and Milk Production</t>
  </si>
  <si>
    <t>Broiler, Fryer, and Roaster Chickens</t>
  </si>
  <si>
    <t>Broilers and Other Meat Type Chicken Production</t>
  </si>
  <si>
    <t>Chicken Eggs</t>
  </si>
  <si>
    <t>Chicken Egg Production</t>
  </si>
  <si>
    <t>Turkeys and Turkey Eggs</t>
  </si>
  <si>
    <t>Turkey Production</t>
  </si>
  <si>
    <t>Poultry Hatcheries</t>
  </si>
  <si>
    <t>Poultry and Eggs, NEC</t>
  </si>
  <si>
    <t>Other Poultry Production</t>
  </si>
  <si>
    <t>Fur-Bearing Animals and Rabbits</t>
  </si>
  <si>
    <t>Fur-Bearing Animal and Rabbit Production</t>
  </si>
  <si>
    <t>Horses and Other Equines</t>
  </si>
  <si>
    <t>Horse and Other Equine Production</t>
  </si>
  <si>
    <t>Animal Aquaculture (finfish farms)</t>
  </si>
  <si>
    <t>Finfish Farming and Fish Hatcheries</t>
  </si>
  <si>
    <t>Animal Aquaculture (shellfish farms)</t>
  </si>
  <si>
    <t>Shellfish Farming</t>
  </si>
  <si>
    <t>Animal Aquaculture (except finfish and shellfish farms)</t>
  </si>
  <si>
    <t>Other Animal Aquaculture</t>
  </si>
  <si>
    <t>Animal Specialties, NEC (frog and alligator farms)</t>
  </si>
  <si>
    <t>Animal Specialties, NEC (apiculture)</t>
  </si>
  <si>
    <t>Apiculture</t>
  </si>
  <si>
    <t>Animal Specialties, NEC (except apiculture, frog and alligator farms)</t>
  </si>
  <si>
    <t>General Farms, Primarily Livestock and Animal Specialties</t>
  </si>
  <si>
    <t>Soil Preparation Services</t>
  </si>
  <si>
    <t>Soil Preparation, Planting, and Cultivating</t>
  </si>
  <si>
    <t>Crop Planting, Cultivating, and Protecting</t>
  </si>
  <si>
    <t>Crop Harvesting, Primarily by Machine</t>
  </si>
  <si>
    <t>Crop Preparation Services for Market, Except Cotton Ginning (except custom grain grinding)</t>
  </si>
  <si>
    <t>Postharvest Crop Activities (except Cotton Ginning)</t>
  </si>
  <si>
    <t>Crop Preparation Services for Market, Except Cotton Ginning (custom grain grinding)</t>
  </si>
  <si>
    <t>Other Animal Food Manufacturing</t>
  </si>
  <si>
    <t>Cotton Ginning</t>
  </si>
  <si>
    <t>Veterinary Services for Livestock</t>
  </si>
  <si>
    <t>Veterinary Services</t>
  </si>
  <si>
    <t>Veterinary Services for Animal Specialties</t>
  </si>
  <si>
    <t>Livestock Services, Except Veterinary (except custom slaughtering)</t>
  </si>
  <si>
    <t>Support Activities for Animal Production</t>
  </si>
  <si>
    <t>Livestock Services, Except Veterinary (custom slaughtering)</t>
  </si>
  <si>
    <t>Animal (except Poultry) Slaughtering</t>
  </si>
  <si>
    <t>Animal Specialty Services, Except Veterinary (boarding and training horses (except race horses), animal semen banks, and artificial insemination services for pets)</t>
  </si>
  <si>
    <t>Animal Specialty Services, Except Veterinary (pet care services, except veterinary)</t>
  </si>
  <si>
    <t>Pet Care (except Veterinary) Services</t>
  </si>
  <si>
    <t>Farm Labor Contractors and Crew Leaders</t>
  </si>
  <si>
    <t>Farm Management Services</t>
  </si>
  <si>
    <t>Landscape Counseling and Planning (except horticultural consulting)</t>
  </si>
  <si>
    <t>Landscape Architectural Services</t>
  </si>
  <si>
    <t>Landscape Counseling and Planning (horticulture consulting)</t>
  </si>
  <si>
    <t>Other Scientific and Technical Consulting Services</t>
  </si>
  <si>
    <t>Lawn and Garden Services</t>
  </si>
  <si>
    <t>Landscaping Services</t>
  </si>
  <si>
    <t>Ornamental Shrub and Tree Services</t>
  </si>
  <si>
    <t>Timber Tracts (short rotation woody crops)</t>
  </si>
  <si>
    <t>Timber Tracts (long term timber farms)</t>
  </si>
  <si>
    <t>Timber Tract Operations</t>
  </si>
  <si>
    <t>Forest Nurseries and Gathering of Forest Products (gathering maple sap)</t>
  </si>
  <si>
    <t>Forest Nurseries and Gathering of Forest Products (forest products, except gathering of maple sap)</t>
  </si>
  <si>
    <t>Forest Nurseries and Gathering of Forest Products</t>
  </si>
  <si>
    <t>Forestry Services</t>
  </si>
  <si>
    <t>Support Activities for Forestry</t>
  </si>
  <si>
    <t>Finfish</t>
  </si>
  <si>
    <t>Finfish Fishing</t>
  </si>
  <si>
    <t>Shellfish</t>
  </si>
  <si>
    <t>Shellfish Fishing</t>
  </si>
  <si>
    <t>Miscellaneous Marine Products (plant aquaculture)</t>
  </si>
  <si>
    <t>Miscellaneous Marine Products (cultured pearl production)</t>
  </si>
  <si>
    <t>Miscellaneous Marine Products (catching sea urchins)</t>
  </si>
  <si>
    <t>Miscellaneous Marine Products (except plant aquaculture, cultured pearl production, and catching sea urchins)</t>
  </si>
  <si>
    <t>Other Marine Fishing</t>
  </si>
  <si>
    <t>Fish Hatcheries and Preserves (finfish hatcheries)</t>
  </si>
  <si>
    <t>Fish Hatcheries and Preserves (shellfish hatcheries)</t>
  </si>
  <si>
    <t>Hunting and Trapping, and Game Propagation</t>
  </si>
  <si>
    <t>Hunting and Trapping</t>
  </si>
  <si>
    <t>Iron Ores</t>
  </si>
  <si>
    <t>Iron Ore Mining</t>
  </si>
  <si>
    <t>Copper Ores</t>
  </si>
  <si>
    <t>Copper Ore and Nickel Ore Mining</t>
  </si>
  <si>
    <t>Lead and Zinc Ores</t>
  </si>
  <si>
    <t>Lead Ore and Zinc Ore Mining</t>
  </si>
  <si>
    <t>Gold Ores</t>
  </si>
  <si>
    <t>Gold Ore Mining</t>
  </si>
  <si>
    <t>Silver Ores</t>
  </si>
  <si>
    <t>Silver Ore Mining</t>
  </si>
  <si>
    <t>Ferroalloy Ores, Except Vanadium (nickel)</t>
  </si>
  <si>
    <t>Ferroalloy Ores, Except Vanadium (other ferroalloys except nickel)</t>
  </si>
  <si>
    <t>All Other Metal Ore Mining</t>
  </si>
  <si>
    <t>Metal Mining Services (except site preparation and related activities performed on a contract or fee basis and geophysical surveying and mapping)</t>
  </si>
  <si>
    <t>Support Activities for Metal Mining</t>
  </si>
  <si>
    <t>Metal Mining Services (site preparation and related construction activities on a contract basis)</t>
  </si>
  <si>
    <t>Site Preparation Contractors</t>
  </si>
  <si>
    <t>Metal Mining Services (geophysical surveying and mapping)</t>
  </si>
  <si>
    <t>Geophysical Surveying and Mapping Services</t>
  </si>
  <si>
    <t>Uranium-Radium-Vanadium Ores</t>
  </si>
  <si>
    <t>Uranium-Radium-Vanadium Ore Mining</t>
  </si>
  <si>
    <t>Miscellaneous Metal Ores, NEC</t>
  </si>
  <si>
    <t>Bituminous Coal and Lignite Surface Mining</t>
  </si>
  <si>
    <t>Bituminous Coal Underground Mining</t>
  </si>
  <si>
    <t>Anthracite Mining</t>
  </si>
  <si>
    <t>Coal Mining Services (except site preparation and related construction activities on a contract basis)</t>
  </si>
  <si>
    <t>Support Activities for Coal Mining</t>
  </si>
  <si>
    <t>Coal Mining Services (site preparation and related construction activities on a contract basis)</t>
  </si>
  <si>
    <t>Crude Petroleum and Natural Gas</t>
  </si>
  <si>
    <t>Crude Petroleum and Natural Gas Extraction</t>
  </si>
  <si>
    <t>Natural Gas Liquids</t>
  </si>
  <si>
    <t>Natural Gas Liquid Extraction</t>
  </si>
  <si>
    <t>Drilling Oil and Gas Wells</t>
  </si>
  <si>
    <t>Oil and Gas Field Exploration Services (except geophysical mapping and surveying)</t>
  </si>
  <si>
    <t>Support Activities for Oil and Gas Operations</t>
  </si>
  <si>
    <t>Oil and Gas Field Exploration Services (geophysical surveying and mapping)</t>
  </si>
  <si>
    <t>Oil and Gas Field Services, NEC (except construction of field gathering lines, site preparation and related construction activities performed on a contract or fee basis)</t>
  </si>
  <si>
    <t>Oil and Gas Field Services, NEC (construction of field gathering lines on a contract or fee basis)</t>
  </si>
  <si>
    <t>Oil and Gas Pipeline and Related Structures Construction</t>
  </si>
  <si>
    <t>Oil and Gas Field Services, NEC (site preparation and related construction activities on a contract basis)</t>
  </si>
  <si>
    <t>Dimension Stone</t>
  </si>
  <si>
    <t>Dimension Stone Mining and Quarrying</t>
  </si>
  <si>
    <t>Crushed and Broken Limestone</t>
  </si>
  <si>
    <t>Crushed and Broken Limestone Mining and Quarrying</t>
  </si>
  <si>
    <t>Crushed and Broken Granite</t>
  </si>
  <si>
    <t>Crushed and Broken Granite Mining and Quarrying</t>
  </si>
  <si>
    <t>Crushed and Broken Stone, NEC</t>
  </si>
  <si>
    <t>Other Crushed and Broken Stone Mining and Quarrying</t>
  </si>
  <si>
    <t>Construction Sand and Gravel</t>
  </si>
  <si>
    <t>Construction Sand and Gravel Mining</t>
  </si>
  <si>
    <t>Industrial Sand</t>
  </si>
  <si>
    <t>Industrial Sand Mining</t>
  </si>
  <si>
    <t>Kaolin and Ball Clay</t>
  </si>
  <si>
    <t>Kaolin and Ball Clay Mining</t>
  </si>
  <si>
    <t>Clay, Ceramic, and Refractory Minerals, NEC</t>
  </si>
  <si>
    <t>Clay and Ceramic and Refractory Minerals Mining</t>
  </si>
  <si>
    <t>Potash, Soda, and Borate Minerals</t>
  </si>
  <si>
    <t>Potash, Soda, and Borate Mineral Mining</t>
  </si>
  <si>
    <t>Phosphate Rock</t>
  </si>
  <si>
    <t>Phosphate Rock Mining</t>
  </si>
  <si>
    <t>Chemical and Fertilizer Mineral Mining, NEC</t>
  </si>
  <si>
    <t>Other Chemical and Fertilizer Mineral Mining</t>
  </si>
  <si>
    <t>Nonmetallic Minerals Services, Except Fuels (except geophysical surveying and mapping and site preparation and related construction activities performed on a contract or fee basis)</t>
  </si>
  <si>
    <t>Support Activities for Nonmetallic Minerals (except Fuels)</t>
  </si>
  <si>
    <t>Nonmetallic Minerals Services, Except Fuels (site preparation and related construction activities on a contract basis)</t>
  </si>
  <si>
    <t>Nonmetallic Minerals Services, Except Fuels (geophysical surveying and mapping)</t>
  </si>
  <si>
    <t>Miscellaneous Nonmetallic Minerals, Except Fuels (bituminous limestone and bituminous sandstone)</t>
  </si>
  <si>
    <t>Miscellaneous Nonmetallic Minerals, Except Fuels (except bituminous limestone and bituminous sandstone)</t>
  </si>
  <si>
    <t>All Other Nonmetallic Mineral Mining</t>
  </si>
  <si>
    <t>General Contractors--Single Family Houses (except remodeling contractors)</t>
  </si>
  <si>
    <t>New Single-Family Housing Construction (except Operative Builders)</t>
  </si>
  <si>
    <t>General Contractors - Single-Family Houses (remodeling contractors)</t>
  </si>
  <si>
    <t>Residential Remodelers</t>
  </si>
  <si>
    <t>General Contractors - Residential Buildings Other Than Single-Family (except remodeling contractors, hotel and motel construction contractors, and dormitory and barrack construction contractors)</t>
  </si>
  <si>
    <t>New Multifamily Housing Construction (except Operative Builders)</t>
  </si>
  <si>
    <t>General Contractors - Residential Buildings Other Than Single-Family (remodeling contractors)</t>
  </si>
  <si>
    <t>General Contractors - Residential Buildings Other Than Single-Family (dormitory, barrack, hotel, and motel construction contractors)</t>
  </si>
  <si>
    <t>Commercial and Institutional Building Construction</t>
  </si>
  <si>
    <t>Operative Builders (residential operative builders)</t>
  </si>
  <si>
    <t>New Housing Operative Builders</t>
  </si>
  <si>
    <t>Operative Builders (residential operative remodelers)</t>
  </si>
  <si>
    <t>Operative Builders (Operative builders of industrial and manufacturing buildings except grain elevators, dry cleaning plants, and manufacturing and industrial warehouses)</t>
  </si>
  <si>
    <t>Industrial Building Construction</t>
  </si>
  <si>
    <t>Operative Builders (grain elevator, dry cleaning plant, and manufacturing and industrial warehouse operative builders)</t>
  </si>
  <si>
    <t>General Contractors Industrial Buildings and Warehouses ( except grain elevators; drycleaning plants; and manufacturing, public, and industrial warehouses)</t>
  </si>
  <si>
    <t>General Contractors - Industrial Buildings and Warehouses (general contractors of grain elevators; dry cleaning plants; and manufacturing, industrial, and public warehouses)</t>
  </si>
  <si>
    <t>General Contractors - Nonresidential Buildings, Other than Industrial Buildings and Warehouses</t>
  </si>
  <si>
    <t>Highway and Street Construction, Except Elevated Highways</t>
  </si>
  <si>
    <t>Highway, Street, and Bridge Construction</t>
  </si>
  <si>
    <t xml:space="preserve">Bridge, Tunnel, and Elevated Highway Construction (bridge and elevated highway construction) </t>
  </si>
  <si>
    <t>Bridge, Tunnel, and Elevated Highway Construction (tunnel construction)</t>
  </si>
  <si>
    <t>Other Heavy and Civil Engineering Construction</t>
  </si>
  <si>
    <t>Water, Sewer, Pipeline, and Communications and Power Line Construction (water and sewer pipelines and related construction)</t>
  </si>
  <si>
    <t>Water and Sewer Line and Related Structures Construction</t>
  </si>
  <si>
    <t>Water, Sewer, Pipeline, and Communications and Power Line Construction (gas and oil pipelines, mains, and pumping stations)</t>
  </si>
  <si>
    <t>Water, Sewer, Pipeline, and Communications and Power Line Construction (power and communications transmission lines)</t>
  </si>
  <si>
    <t>Power and Communication Line and Related Structures Construction</t>
  </si>
  <si>
    <t>Heavy Construction, NEC (Industrial nonbuilding structures [except petrochemical plants and petroleum refineries])</t>
  </si>
  <si>
    <t>Heavy Construction NEC (irrigation systems, sewage treatment plants, and water treatment plants)</t>
  </si>
  <si>
    <t>Heavy Construction, NEC (petrochemical plants and refineries)</t>
  </si>
  <si>
    <t>Heavy Construction, NEC (power generation plants [except hydroelectric dams], transmission stations, and distribution stations)</t>
  </si>
  <si>
    <t>Heavy Construction, NEC (except industrial nonbuilding structures, irrigation systems, sewage and water treatment plants, petrochemical plants and refineries, power generation plants [except hydroelectric dams] transmission and distribution stations, right-of-way clearing, line slashing, blasting, and trenching)</t>
  </si>
  <si>
    <t>Heavy Construction, NEC (right-of-way clearing and line slashing, blasting, and trenching)</t>
  </si>
  <si>
    <t>Plumbing, Heating, and Air-Conditioning (environmental control installation contractors)</t>
  </si>
  <si>
    <t>Electrical Contractors</t>
  </si>
  <si>
    <t>Plumbing, Heating, and Air-Conditioning (except environmental controls installation; and septic tank, cesspool, and dry well construction)</t>
  </si>
  <si>
    <t>Plumbing, Heating, and Air-Conditioning Contractors</t>
  </si>
  <si>
    <t>Plumbing, Heating, and Air-Conditioning (septic tank, cesspool, and dry well construction contractors)</t>
  </si>
  <si>
    <t>Painting and Paper Hanging (traffic lane painting)</t>
  </si>
  <si>
    <t>Painting and Paper Hanging</t>
  </si>
  <si>
    <t>Paint and Wall Covering Contractors</t>
  </si>
  <si>
    <t>Electrical Work (electrical work except burglar and fire alarm installation)</t>
  </si>
  <si>
    <t>Masonry, Stone Setting, and Other Stone Work</t>
  </si>
  <si>
    <t>Masonry Contractors</t>
  </si>
  <si>
    <t>Plastering, Drywall, Acoustical, and Insulation Work</t>
  </si>
  <si>
    <t>Drywall and Insulation Contractors</t>
  </si>
  <si>
    <t>Terrazzo, Tile, Marble, and Mosaic Work (fresco work)</t>
  </si>
  <si>
    <t>Terrazzo, Tile, Marble, and Mosaic Work (except fresco work)</t>
  </si>
  <si>
    <t>Tile and Terrazzo Contractors</t>
  </si>
  <si>
    <t>Carpentry Work (framing carpentry)</t>
  </si>
  <si>
    <t>Framing Contractors</t>
  </si>
  <si>
    <t>Carpentry Work (finish carpentry)</t>
  </si>
  <si>
    <t>Finish Carpentry Contractors</t>
  </si>
  <si>
    <t xml:space="preserve">Floor Laying and Other Floor Work, NEC </t>
  </si>
  <si>
    <t>Flooring Contractors</t>
  </si>
  <si>
    <t>Roofing, Siding, and Sheet Metal Work (roofing contractors)</t>
  </si>
  <si>
    <t>Roofing Contractors</t>
  </si>
  <si>
    <t>Roofing, Siding, and Sheet Metal Work (siding contractors)</t>
  </si>
  <si>
    <t>Siding Contractors</t>
  </si>
  <si>
    <t>Roofing, Siding, and Sheet Metal Work (except roofing and siding work)</t>
  </si>
  <si>
    <t>Other Building Finishing Contractors</t>
  </si>
  <si>
    <t>Concrete Work (concrete work except stucco work and asphalt, brick, and paving)</t>
  </si>
  <si>
    <t>Poured Concrete Foundation and Structure Contractors</t>
  </si>
  <si>
    <t>Concrete Work (stucco work)</t>
  </si>
  <si>
    <t>Concrete Work (asphalt, brick, and concrete paving)</t>
  </si>
  <si>
    <t>Water Well Drilling</t>
  </si>
  <si>
    <t>Structural Steel Erection (structural steel work)</t>
  </si>
  <si>
    <t>Structural Steel and Precast Concrete Contractors</t>
  </si>
  <si>
    <t>Structural Steel Erection (curtain wall installation and metal furring installation)</t>
  </si>
  <si>
    <t>Other Foundation, Structure, and Building Exterior Contractors</t>
  </si>
  <si>
    <t>Structural Steel Erection (cooling tower installation)</t>
  </si>
  <si>
    <t>Glass and Glazing Work</t>
  </si>
  <si>
    <t>Glass and Glazing Contractors</t>
  </si>
  <si>
    <t>Excavation Work</t>
  </si>
  <si>
    <t>Wrecking and Demolition Work</t>
  </si>
  <si>
    <t>Installation or Erection of Building Equipment, NEC (scrubber, dust collection, and other industrial ventilation installation)</t>
  </si>
  <si>
    <t>Installation or Erection of Building Equipment, NEC (installation of equipment not elsewhere specified such as central vacuum cleaning systems and dumb waiters)</t>
  </si>
  <si>
    <t>Other Building Equipment Contractors</t>
  </si>
  <si>
    <t>Special Trade Contractors, NEC (indoor swimming pool construction contractors)</t>
  </si>
  <si>
    <t>Special Trade Contractors, NEC (anchored earth retention contractors)</t>
  </si>
  <si>
    <t>Special Trade Contractors, NEC (glass tinting work)</t>
  </si>
  <si>
    <t>Special Trade Contractors, NEC (forming contractors and ornamental metal work contractors)</t>
  </si>
  <si>
    <t>Special Trade Contractors, NEC (building equipment installation contractors for service station equipment; boiler, duct, and pipe insulation; lightning rod installation; bowling alley equipment installation; church bell installation; and clock tower installation)</t>
  </si>
  <si>
    <t>Special Trade Contractors, NEC (paint and wallpaper stripping and removing contractors)</t>
  </si>
  <si>
    <t>Special Trade Contractors, NEC (countertop, residential-type, installation)</t>
  </si>
  <si>
    <t>Special Trade Contractors, NEC (building finishing contractors for weather stripping and damp proofing, window covering fixture installation, bathtub refinishing, modular furniture installation, trade show exhibit installation and removal, and spectator seating installation) )</t>
  </si>
  <si>
    <t>Special Trade Contractors, NEC (dewatering contractors, test drilling for construction, and core drilling for construction)</t>
  </si>
  <si>
    <t>Special Trade Contractors, NEC (except indoor swimming pool contractors; anchored earth retention contractors; glass tinting work; forming contractors; ornamental metal work contractors; lightning rod installation contractors; paint and wall paper removal contractors; countertop, residential-type, installation; miscellaneous residential building finishing contractors; dewatering contractors; test drilling for construction; and core drilling for construction)</t>
  </si>
  <si>
    <t>Special Trade Contractors, NEC (power washing building exteriors, not associated with construction)</t>
  </si>
  <si>
    <t>Other Services to Buildings and Dwellings</t>
  </si>
  <si>
    <t>Special Trade Contractors, NEC (asbestos abatement and lead paint removal contractors)</t>
  </si>
  <si>
    <t>Remediation Services</t>
  </si>
  <si>
    <t>Meat Packing Plants</t>
  </si>
  <si>
    <t>Sausages and Other Prepared Meat Products (except lard made from purchased materials)</t>
  </si>
  <si>
    <t xml:space="preserve">Meat Processed from Carcasses </t>
  </si>
  <si>
    <t>Sausages and Other Prepared Meat Products (lard made from purchased materials)</t>
  </si>
  <si>
    <t>Rendering and Meat Byproduct Processing</t>
  </si>
  <si>
    <t>Poultry Slaughtering and Processing (poultry slaughtering and processing)</t>
  </si>
  <si>
    <t>Poultry Processing</t>
  </si>
  <si>
    <t>Poultry Slaughtering and Processing (egg processing)</t>
  </si>
  <si>
    <t>All Other Miscellaneous Food Manufacturing</t>
  </si>
  <si>
    <t>Creamery Butter</t>
  </si>
  <si>
    <t>Creamery Butter Manufacturing</t>
  </si>
  <si>
    <t>Natural, Processed, and Imitation Cheese</t>
  </si>
  <si>
    <t>Cheese Manufacturing</t>
  </si>
  <si>
    <t>Dry, Condensed and Evaporated Dairy Products (liquid non-dairy creamer)</t>
  </si>
  <si>
    <t>Fluid Milk Manufacturing</t>
  </si>
  <si>
    <t>Dry, Condensed and Evaporated Dairy Products (except liquid non-dairy creamer)</t>
  </si>
  <si>
    <t>Dry, Condensed, and Evaporated Dairy Product Manufacturing</t>
  </si>
  <si>
    <t>Ice Cream and Frozen Desserts</t>
  </si>
  <si>
    <t>Ice Cream and Frozen Dessert Manufacturing</t>
  </si>
  <si>
    <t>Fluid Milk (except ultra-high temperature)</t>
  </si>
  <si>
    <t>Fluid Milk (ultra-high temperature)</t>
  </si>
  <si>
    <t>Canned Specialties (except canned puddings)</t>
  </si>
  <si>
    <t>Specialty Canning</t>
  </si>
  <si>
    <t>Canned Specialties (canned puddings)</t>
  </si>
  <si>
    <t>Canned Fruits, Vegetables, Preserves, Jams, and Jellies</t>
  </si>
  <si>
    <t>Fruit and Vegetable Canning</t>
  </si>
  <si>
    <t>Dried and Dehydrated Fruits, Vegetables and Soup Mixes (vegetable flour)</t>
  </si>
  <si>
    <t>Flour Milling</t>
  </si>
  <si>
    <t>Dried and Dehydrated Fruits, Vegetables and Soup Mixes (except vegetable flour and soup mixes made from purchased dried and dehydrated ingredients)</t>
  </si>
  <si>
    <t>Dried and Dehydrated Food Manufacturing</t>
  </si>
  <si>
    <t>Dried and Dehydrated Fruits, Vegetables, and Soup Mixes (soup mixes made from purchased dehydrated ingredients)</t>
  </si>
  <si>
    <t>Pickled Fruits and Vegetables, Vegetable Sauces and Seasonings, and Salad Dressings (pickled fruits and vegetables)</t>
  </si>
  <si>
    <t>Pickled Fruits and Vegetables, Vegetable Sauces and Seasonings, and Salad Dressings (sauces and salad dressings)</t>
  </si>
  <si>
    <t>Mayonnaise, Dressing, and Other Prepared Sauce Manufacturing</t>
  </si>
  <si>
    <t>Frozen Fruits, Fruit Juices, and Vegetables</t>
  </si>
  <si>
    <t>Frozen Fruit, Juice, and Vegetable Manufacturing</t>
  </si>
  <si>
    <t>Frozen Specialties, NEC</t>
  </si>
  <si>
    <t>Frozen Specialty Food Manufacturing</t>
  </si>
  <si>
    <t>Flour and Other Grain Mill Products</t>
  </si>
  <si>
    <t>Cereal Breakfast Foods (cereal breakfast foods and related preparations except grain based coffee substitutes)</t>
  </si>
  <si>
    <t>Breakfast Cereal Manufacturing</t>
  </si>
  <si>
    <t>Cereal Breakfast Foods (grain based coffee substitutes)</t>
  </si>
  <si>
    <t>Coffee and Tea Manufacturing</t>
  </si>
  <si>
    <t>Rice Milling</t>
  </si>
  <si>
    <t>Prepared Flour Mixes and Doughs</t>
  </si>
  <si>
    <t>Flour Mixes and Dough Manufacturing from Purchased Flour</t>
  </si>
  <si>
    <t>Wet Corn Milling (except refining purchased corn oil)</t>
  </si>
  <si>
    <t>Wet Corn Milling</t>
  </si>
  <si>
    <t>Wet Corn Milling (refining purchased corn oil)</t>
  </si>
  <si>
    <t>Fats and Oils Refining and Blending</t>
  </si>
  <si>
    <t>Dog and Cat Food</t>
  </si>
  <si>
    <t>Dog and Cat Food Manufacturing</t>
  </si>
  <si>
    <t>Prepared Feeds and Feed Ingredients for Animals and Fowls, Except Dogs and Cats (except slaughtering animals for pet food)</t>
  </si>
  <si>
    <t>Prepared Feeds and Feed Ingredients for Animals and Fowls, Except Dogs and Cats (slaughtering animals for pet food)</t>
  </si>
  <si>
    <t>Bread and Other Bakery Products, Except Cookies and Crackers</t>
  </si>
  <si>
    <t>Commercial Bakeries</t>
  </si>
  <si>
    <t>Cookies and Crackers (unleavened bread and soft pretzels)</t>
  </si>
  <si>
    <t>Cookies and Crackers (except unleavened bread and pretzels)</t>
  </si>
  <si>
    <t>Cookie and Cracker Manufacturing</t>
  </si>
  <si>
    <t>Cookies and Crackers (hard pretzels and snack pretzels, except soft)</t>
  </si>
  <si>
    <t>Other Snack Food Manufacturing</t>
  </si>
  <si>
    <t>Frozen Bakery Products, Except Bread</t>
  </si>
  <si>
    <t>Frozen Cakes, Pies, and Other Pastries Manufacturing</t>
  </si>
  <si>
    <t>Cane Sugar, Except Refining</t>
  </si>
  <si>
    <t>Sugarcane Mills</t>
  </si>
  <si>
    <t>Cane Sugar Refining</t>
  </si>
  <si>
    <t>Beet Sugar</t>
  </si>
  <si>
    <t>Beet Sugar Manufacturing</t>
  </si>
  <si>
    <t>Candy and Other Confectionery Products (chocolate confectionery)</t>
  </si>
  <si>
    <t xml:space="preserve">Confectionery Manufacturing from Purchased  Chocolate </t>
  </si>
  <si>
    <t>Candy and Other Confectionery Products (nonchocolate confectionery )</t>
  </si>
  <si>
    <t>Nonchocolate Confectionery Manufacturing</t>
  </si>
  <si>
    <t>Chocolate and Cocoa Products (except chocolate products, made from purchased chocolate)</t>
  </si>
  <si>
    <t>Chocolate and Confectionery Manufacturing from  Cacao Beans</t>
  </si>
  <si>
    <t>Chocolate and Cocoa Products (chocolate products made from purchased chocolate)</t>
  </si>
  <si>
    <t>Chewing Gum</t>
  </si>
  <si>
    <t>Salted and Roasted Nuts and Seeds</t>
  </si>
  <si>
    <t>Roasted Nuts and Peanut Butter Manufacturing</t>
  </si>
  <si>
    <t>Cottonseed Oil Mills (cottonseed processing)</t>
  </si>
  <si>
    <t>Other Oilseed Processing</t>
  </si>
  <si>
    <t>Cottonseed Oil Mills (processing purchased cottonseed oil)</t>
  </si>
  <si>
    <t>Soybean Oil Mills (soybean processing, except edible soybean oil)</t>
  </si>
  <si>
    <t>Soybean Processing</t>
  </si>
  <si>
    <t>Soybean Oil Mills (processing purchased soybean oil)</t>
  </si>
  <si>
    <t>Vegetable Oil Mills, Except Corn, Cottonseed, and Soybean (oilseed processing)</t>
  </si>
  <si>
    <t>Vegetable Oil Mills, Except Corn, Cottonseed, and Soybean (processing purchased vegetable and oilseed oils)</t>
  </si>
  <si>
    <t>Animal and Marine Fats and Oils (animal fats and oils)</t>
  </si>
  <si>
    <t>Animal and Marine Fats and Oils (canned marine fats and oils)</t>
  </si>
  <si>
    <t>Seafood Canning</t>
  </si>
  <si>
    <t>Animal and Marine Fats and Oils (fresh and frozen marine fats and oils)</t>
  </si>
  <si>
    <t>Fresh and Frozen Seafood Processing</t>
  </si>
  <si>
    <t>Shortening, Table Oils, Margarine, and Other Edible Fats and Oils, NEC (processing soybean oil into edible cooking oils from soybeans crushed in the same establishment)</t>
  </si>
  <si>
    <t>Shortening, Table Oils, Margarine and Other Edible Fats and Oils, NEC (processing vegetable oils, except soybean, into edible cooking oils from oilseeds and vegetables crushed in the same establishment)</t>
  </si>
  <si>
    <t>Shortening, Table Oils, Margarine, and Other Edible Fats and Oils, NEC (except processing vegetable and soybean oils into edible oils from oilseeds and vegetables crushed in the same establishment)</t>
  </si>
  <si>
    <t>Malt Beverages (malt extract)</t>
  </si>
  <si>
    <t>Spice and Extract Manufacturing</t>
  </si>
  <si>
    <t>Malt Beverages (except malt extract)</t>
  </si>
  <si>
    <t>Breweries</t>
  </si>
  <si>
    <t>Malt</t>
  </si>
  <si>
    <t>Malt Manufacturing</t>
  </si>
  <si>
    <t>Wines, Brandy, and Brandy Spirits</t>
  </si>
  <si>
    <t>Wineries</t>
  </si>
  <si>
    <t>Distilled and Blended Liquors (apple jack)</t>
  </si>
  <si>
    <t>Distilled and Blended Liquors (except apple jack)</t>
  </si>
  <si>
    <t>Distilleries</t>
  </si>
  <si>
    <t>Bottled and Canned Soft Drinks and Carbonated Water (except bottled water)</t>
  </si>
  <si>
    <t>Soft Drink Manufacturing</t>
  </si>
  <si>
    <t>Bottled and Canned Soft Drinks and Carbonated Water (bottled water)</t>
  </si>
  <si>
    <t>Bottled Water Manufacturing</t>
  </si>
  <si>
    <t>Flavoring Extracts and Flavoring Syrups, NEC (coffee flavoring and syrups)</t>
  </si>
  <si>
    <t>Flavoring Extracts and Flavoring Syrups, NEC  (flavoring syrups and concentrates except coffee)</t>
  </si>
  <si>
    <t>Flavoring Syrup and Concentrate Manufacturing</t>
  </si>
  <si>
    <t>Flavoring Extracts and Flavoring Syrups, NEC (flavoring extracts and natural food colorings)</t>
  </si>
  <si>
    <t>Flavoring Extracts and Flavoring Syrups, NEC (powered drink mix)</t>
  </si>
  <si>
    <t>Canned and Cured Fish and Seafoods</t>
  </si>
  <si>
    <t>Prepared Fresh or Frozen Fish and Seafoods</t>
  </si>
  <si>
    <t>Roasted Coffee</t>
  </si>
  <si>
    <t>Potato Chips, Corn Chips, and Similar Snacks</t>
  </si>
  <si>
    <t>Manufactured Ice</t>
  </si>
  <si>
    <t>Ice Manufacturing</t>
  </si>
  <si>
    <t>Macaroni, Spaghetti, Vermicelli and Noodles</t>
  </si>
  <si>
    <t xml:space="preserve">Dry Pasta Manufacturing </t>
  </si>
  <si>
    <t>Food Preparations, NEC (reducing maple sap to maple syrup)</t>
  </si>
  <si>
    <t>Food Preparations, NEC (rice, uncooked and packaged with other ingredients made in rice mills)</t>
  </si>
  <si>
    <t>Food Preparations, NEC (marshmallow creme)</t>
  </si>
  <si>
    <t>Food Preparations, NEC (bouillon and potatoes dried and packaged with other ingredients produced in dehydrating plants)</t>
  </si>
  <si>
    <t>Food Preparations, NEC (dry pasta packaged with other ingredients made in dry pasta plants)</t>
  </si>
  <si>
    <t>Food Preparations, NEC (tortillas)</t>
  </si>
  <si>
    <t xml:space="preserve">Tortilla Manufacturing </t>
  </si>
  <si>
    <t>Food Preparations, NEC (peanut butter)</t>
  </si>
  <si>
    <t>Food Preparations, NEC (tea)</t>
  </si>
  <si>
    <t>Food Preparations, NEC (vinegar, prepared dip)</t>
  </si>
  <si>
    <t>Food Preparations, NEC (spices, dry dip mix, dry salad dressing mix, and seasoning mix)</t>
  </si>
  <si>
    <t>Food Preparations, NEC (perishable prepared food)</t>
  </si>
  <si>
    <t>Perishable Prepared Food Manufacturing</t>
  </si>
  <si>
    <t>Food Preparations, NEC (except bouillon, marshmallow creme, spices, peanut butter, perishable prepared foods, tortillas, tea and tea extracts, dry dip mix, prepared dips, dry salad dressing mix, seasoning mix, dried potatoes, pasta, and rice mixed with other ingredients in mills or dehydrating plants, reducing maple sap to maple syrup, wool grease, and vinegar)</t>
  </si>
  <si>
    <t>Cigarettes</t>
  </si>
  <si>
    <t>Cigarette Manufacturing</t>
  </si>
  <si>
    <t>Cigars</t>
  </si>
  <si>
    <t>Other Tobacco Product Manufacturing</t>
  </si>
  <si>
    <t>Chewing and Smoking Tobacco and Snuff</t>
  </si>
  <si>
    <t>Tobacco Stemming and Redrying (stemming and redrying tobacco)</t>
  </si>
  <si>
    <t>Tobacco Stemming and Redrying</t>
  </si>
  <si>
    <t>Tobacco Stemming and Redrying (reconstituted tobacco)</t>
  </si>
  <si>
    <t>Broadwoven Fabric Mills, Cotton</t>
  </si>
  <si>
    <t>Broadwoven Fabric Mills</t>
  </si>
  <si>
    <t>Broadwoven Fabric Mills, Manmade Fiber and Silk</t>
  </si>
  <si>
    <t>Broadwoven Fabric Mills, Wool (Including Dyeing and Finishing) (except finishing wool fabric without weaving wool fabric)</t>
  </si>
  <si>
    <t>Broadwoven Fabric Mills, Wool (wool broadwoven fabric finishing without weaving fabric)</t>
  </si>
  <si>
    <t>Broadwoven Fabric Finishing Mills</t>
  </si>
  <si>
    <t>Broadwoven Fabric Mills, Wool (wool fabric, except broadwoven, finishing without weaving fabric)</t>
  </si>
  <si>
    <t>Textile and Fabric Finishing (except Broadwoven Fabric) Mills</t>
  </si>
  <si>
    <t>Narrow Fabric and Other Smallware Mills: Cotton, Wool, Silk and Manmade Fiber</t>
  </si>
  <si>
    <t>Narrow Fabric Mills</t>
  </si>
  <si>
    <t>Women’s Full-Length and Knee-Length Hosiery, Except Socks (dyeing and finishing sheer hosiery without knitting sheer hosiery)</t>
  </si>
  <si>
    <t>Women’s Full-Length and Knee-Length Hosiery, Except Socks (except dyeing and finishing sheer hosiery without knitting sheer hosiery)</t>
  </si>
  <si>
    <t>Sheer Hosiery Mills</t>
  </si>
  <si>
    <t>Hosiery, NEC (dyeing and finishing hosiery , except sheer, without knitting hosiery)</t>
  </si>
  <si>
    <t>Hosiery, NEC (girls’ full length and knee length sheer hosiery)</t>
  </si>
  <si>
    <t>Hosiery, NEC (except girls' full-length and knee-length sheer hosiery and dyeing and finishing hosiery without knitting hosiery)</t>
  </si>
  <si>
    <t>Other Hosiery and Sock Mills</t>
  </si>
  <si>
    <t>Knit Outerwear Mills (dyeing and finishing knit outerwear without knitting outerwear)</t>
  </si>
  <si>
    <t>Knit Outerwear Mills (except bath and lounging robes and dying and finish without knitting garments)</t>
  </si>
  <si>
    <t>Outerwear Knitting Mills</t>
  </si>
  <si>
    <t>Knit Outerwear Mills (knitting bath or lounging robes)</t>
  </si>
  <si>
    <t>Underwear and Nightwear Knitting Mills</t>
  </si>
  <si>
    <t>Knit Underwear and Nightwear Mills (dyeing and finishing underwear and nightwear without knitting garments)</t>
  </si>
  <si>
    <t>Knit Underwear and Nightwear Mills (except dyeing and finishing underwear and nightwear without knitting garments)</t>
  </si>
  <si>
    <t>Weft Knit Fabric Mills (except finishing without knitting weft fabric)</t>
  </si>
  <si>
    <t>Weft Knit Fabric Mills</t>
  </si>
  <si>
    <t>Weft Knit Fabric Mills (finishing weft fabric without knitting weft fabric)</t>
  </si>
  <si>
    <t>Lace and Warp Knit Fabric Mills (except finishing lace or warp fabric without knitting lace or warp fabric)</t>
  </si>
  <si>
    <t>Other Knit Fabric and Lace Mills</t>
  </si>
  <si>
    <t>Lace and Warp Knit Fabric Mills (finishing lace or warp fabric without knitting lace or warp fabric)</t>
  </si>
  <si>
    <t>Knitting Mills, NEC (knitting weft fabric and fabricating textile products, such as bedspreads, curtains, or towels)</t>
  </si>
  <si>
    <t>Knitting Mills, NEC (knitting lace or warp fabric and fabricating textile products, such as bedspreads, curtains, or towels)</t>
  </si>
  <si>
    <t>Knitting Mills, NEC (dyeing and finishing knit gloves and mittens without knitting gloves or mittens)</t>
  </si>
  <si>
    <t>Knitting Mills, NEC (knitting gloves and mittens)</t>
  </si>
  <si>
    <t>Knitting Mills, NEC (knitting girdles and allied foundation garments)</t>
  </si>
  <si>
    <t>Finishers of Broadwoven Fabrics of Cotton</t>
  </si>
  <si>
    <t>Finishers of Broadwoven Fabrics of Manmade Fiber and Silk</t>
  </si>
  <si>
    <t>Finishers of Textiles, NEC (linen fabric finishing)</t>
  </si>
  <si>
    <t>Finishers of Textiles, NEC (except linen fabric finishing)</t>
  </si>
  <si>
    <t>Carpets and Rugs</t>
  </si>
  <si>
    <t>Carpet and Rug Mills</t>
  </si>
  <si>
    <t>Yarn Spinning Mills</t>
  </si>
  <si>
    <t xml:space="preserve">Yarn Texturizing, Throwing, Twisting and Winding Mills </t>
  </si>
  <si>
    <t>Yarn Texturing, Throwing, and Twisting Mills</t>
  </si>
  <si>
    <t>Thread Mills (except finishing thread without manufacturing thread)</t>
  </si>
  <si>
    <t>Thread Mills</t>
  </si>
  <si>
    <t>Thread Mills (finishing thread without manufacturing thread)</t>
  </si>
  <si>
    <t>Coated Fabrics, Not Rubberized</t>
  </si>
  <si>
    <t>Fabric Coating Mills</t>
  </si>
  <si>
    <t>Tire Cord and Fabrics</t>
  </si>
  <si>
    <t>Tire Cord and Tire Fabric Mills</t>
  </si>
  <si>
    <t>Nonwoven Fabrics</t>
  </si>
  <si>
    <t>Nonwoven Fabric Mills</t>
  </si>
  <si>
    <t>Cordage and Twine (hemp rope made in spinning mills)</t>
  </si>
  <si>
    <t>Cordage and Twine (except hemp rope made in spinning mills)</t>
  </si>
  <si>
    <t>Rope, Cordage, and Twine Mills</t>
  </si>
  <si>
    <t>Textile Goods, NEC (hemp bags made in spinning mills)</t>
  </si>
  <si>
    <t>Textile Goods, NEC (spinning yarn of flax, hemp, jute, and ramie)</t>
  </si>
  <si>
    <t>Textile Goods, NEC (manufacturing thread of hemp, linen, and ramie)</t>
  </si>
  <si>
    <t>Textile Goods, NEC (broadwoven fabrics of jute, linen, hemp, and ramie and hand woven fabrics)</t>
  </si>
  <si>
    <t>Textile Goods, NEC (narrow woven fabric of jute, linen, hemp, and ramie)</t>
  </si>
  <si>
    <t>Textile Goods, NEC (nonwoven felt)</t>
  </si>
  <si>
    <t>Textile Goods, NEC (finishing hard fiber thread and yarn without manufacturing thread or yarn)</t>
  </si>
  <si>
    <t>Textile Goods, NEC (manufacturing other textile products)</t>
  </si>
  <si>
    <t>All Other Miscellaneous Textile Product Mills</t>
  </si>
  <si>
    <t>Men’s and Boys’ Suits, Coats, and Overcoats (contractors)</t>
  </si>
  <si>
    <t>Men’s and Boys’ Cut and Sew Apparel Contractors</t>
  </si>
  <si>
    <t>Men’s and Boys’ Suits, Coats, and Overcoats (except contractors)</t>
  </si>
  <si>
    <t xml:space="preserve">Men’s and Boys’ Cut and Sew Suit, Coat and Overcoat Manufacturing </t>
  </si>
  <si>
    <t>Men’s and Boys’ Shirts, Except Work Shirts (contractors)</t>
  </si>
  <si>
    <t>Men's and Boys' Cut and Sew Apparel Contractors</t>
  </si>
  <si>
    <t>Men’s and Boys’ Shirts, Except Work Shirts (except contractors)</t>
  </si>
  <si>
    <t>Men’s and Boys’ Cut and Sew Shirt (except Work Shirt) Manufacturing</t>
  </si>
  <si>
    <t>Men’s and Boys’ Underwear and Nightwear (contractors)</t>
  </si>
  <si>
    <t>Men’s and Boys’ Underwear and Nightwear (except contractors)</t>
  </si>
  <si>
    <t>Men’s and Boys’ Cut and Sew Underwear and Nightwear Manufacturing</t>
  </si>
  <si>
    <t>Men's and Boys' Neckwear (contractors)</t>
  </si>
  <si>
    <t>Men’s and Boys’ Neckwear (except contractors)</t>
  </si>
  <si>
    <t>Men’s and Boys’ Neckwear Manufacturing</t>
  </si>
  <si>
    <t>Men’s and Boys’ Separate Trousers and Slacks (contractors)</t>
  </si>
  <si>
    <t>Men’s and Boys’ Separate Trousers and Slacks (except  contractors)</t>
  </si>
  <si>
    <t xml:space="preserve">Men’s and Boys’ Cut and Sew Trouser, Slack and Jean Manufacturing </t>
  </si>
  <si>
    <t>Men’s and Boys’ Work Clothing (contractors)</t>
  </si>
  <si>
    <t>Men’s and Boys’ Work Clothing (except contractors)</t>
  </si>
  <si>
    <t>Men’s and Boys’ Cut and Sew Work Clothing Manufacturing</t>
  </si>
  <si>
    <t>Men’s and Boys’ Clothing, NEC (contractors)</t>
  </si>
  <si>
    <t>Men’s and Boys’ Clothing, NEC (except team athletic uniforms and contractors)</t>
  </si>
  <si>
    <t>Men’s and Boys’ Cut and Sew Other Outerwear Manufacturing</t>
  </si>
  <si>
    <t>Men’s and Boys’ Clothing, NEC (team athletic uniforms except contractors)</t>
  </si>
  <si>
    <t>All Other Cut and Sew Apparel Manufacturing</t>
  </si>
  <si>
    <t>Women’s, Misses’, and Juniors’ Blouses and Shirts (contractors)</t>
  </si>
  <si>
    <t>Women’s, Girls’, and Infants’ Cut and Sew Apparel Contractors</t>
  </si>
  <si>
    <t>Women’s, Misses’, and Juniors’ Blouses and Shirts (except contractors)</t>
  </si>
  <si>
    <t>Women’s and Girls’ Cut and Sew Blouse and Shirt Manufacturing</t>
  </si>
  <si>
    <t>Women’s, Misses’, and Juniors’ Dresses (contractors)</t>
  </si>
  <si>
    <t>Women's, Girls', and Infants' Cut and Sew Apparel Contractors</t>
  </si>
  <si>
    <t>Women’s, Misses’, and Juniors’ Dresses (except contractors)</t>
  </si>
  <si>
    <t>Women’s and Girls’ Cut and Sew Dress Manufacturing</t>
  </si>
  <si>
    <t>Women’s, Misses’, and Juniors’ Suits, Skirts, and Coats (contractors)</t>
  </si>
  <si>
    <t>Women’s, Misses’, and Juniors’ Suits, Skirts, and Coats (except contractors)</t>
  </si>
  <si>
    <t>Women’s and Girls’ Cut and Sew Suit, Coat, Tailored Jacket, and Skirt Manufacturing</t>
  </si>
  <si>
    <t>Women’s, Misses’, and Juniors’ Outerwear, NEC (contractors)</t>
  </si>
  <si>
    <t>Women’s, Misses’, and Juniors’ Outerwear, NEC (except team athletic uniforms, scarves,  and contractors)</t>
  </si>
  <si>
    <t xml:space="preserve">Women’s and Girls’ Cut and Sew Other Outerwear Manufacturing </t>
  </si>
  <si>
    <t>Women’s, Misses’, and Juniors’ Outerwear, NEC (team athletic uniforms except contractors)</t>
  </si>
  <si>
    <t>Women’s, Misses’, and Juniors’ Outerwear, NEC (scarves except contractors)</t>
  </si>
  <si>
    <t>Other Apparel Accessories and Other Apparel Manufacturing</t>
  </si>
  <si>
    <t>Women’s, Misses’, Children’s, and Infants’ Underwear and Nightwear (boys’ contractors)</t>
  </si>
  <si>
    <t>Women’s, Misses’, Children’s, and Infants’ Underwear and Nightwear (women's, girls', and infants' contractors)</t>
  </si>
  <si>
    <t>Women’s, Misses’, Children’s, and Infants’ Underwear and Nightwear (boys’ except contractors)</t>
  </si>
  <si>
    <t>Men's and Boys' Cut and Sew Underwear and Nightwear Manufacturing</t>
  </si>
  <si>
    <t>Women’s, Misses’, Children’s, and Infants’ Underwear and Nightwear (women and girls’ except contractors)</t>
  </si>
  <si>
    <t>Women’s and Girls’ Cut and Sew Lingerie, Loungewear, and Nightwear Manufacturing</t>
  </si>
  <si>
    <t>Women’s, Misses’, Children’s, and Infants’ Underwear and Nightwear (infants’ except contractors)</t>
  </si>
  <si>
    <t>Infants’ Cut and Sew Apparel Manufacturing</t>
  </si>
  <si>
    <t>Brassieres, Girdles, and Allied Garments (contractors)</t>
  </si>
  <si>
    <t>Brassieres, Girdles, and Allied Garments (except contractors)</t>
  </si>
  <si>
    <t>Hats, Caps, and Millinery (men's and boys' contractors)</t>
  </si>
  <si>
    <t>Hats, Caps, and Millinery (women's, girls', and infants' contractors)</t>
  </si>
  <si>
    <t>Hats, Caps, and Millinery (except contractors)</t>
  </si>
  <si>
    <t>Hat, Cap, and Millinery Manufacturing</t>
  </si>
  <si>
    <t>Girls’, Children’s, and Infants’ Dresses, Blouses, and Shirts (boys’ contractors)</t>
  </si>
  <si>
    <t>Girls’, Children’s, and Infants’ Dresses, Blouses, and Shirts (girls’ and infants’ contractors)</t>
  </si>
  <si>
    <t>Girls’, Children’s, and Infants’ Dresses, Blouses, and Shirts (boys’ shirts except  contractors)</t>
  </si>
  <si>
    <t>Girls’, Children’s, and Infants’ Dresses, Blouses, and Shirts (girls’ blouses and shirts except contractors)</t>
  </si>
  <si>
    <t>Girls’, Children’s, and Infants’ Dresses, Blouses, and Shirts (girls’ dresses except contractors)</t>
  </si>
  <si>
    <t>Girls’, Children’s, and Infants’ Dresses, Blouses, and Shirts (infants’ except contractors)</t>
  </si>
  <si>
    <t>Girls’, Children’s, and Infants’ Outerwear, NEC (boys’ contractors)</t>
  </si>
  <si>
    <t>Girls’, Children’s, and Infants’ Outerwear, NEC (girls’ and infants' contractors)</t>
  </si>
  <si>
    <t>Girls’, Children’s, and Infants’ Outerwear, NEC (boys’ robes except contractors)</t>
  </si>
  <si>
    <t>Girls’, Children’s, and Infants’ Outerwear, NEC (boys’ suits and coats except contractors)</t>
  </si>
  <si>
    <t>Men's and Boys' Cut and Sew Suit, Coat, and Overcoat Manufacturing</t>
  </si>
  <si>
    <t>Girls’, Children’s, and Infants’ Outerwear, NEC (boys’ trousers, slacks, and jeans except contractors)</t>
  </si>
  <si>
    <t>Girls’, Children’s, and Infants’ Outerwear, NEC (boys’ other outerwear except contractors)</t>
  </si>
  <si>
    <t>Girls’, Children’s, and Infants’ Outerwear, NEC (girls’ robes except contractors)</t>
  </si>
  <si>
    <t>Girls’, Children’s, and Infants’ Outerwear, NEC (girls’ suits, coats, jackets, and skirts except contractors)</t>
  </si>
  <si>
    <t>Girls’, Children’s, and Infants’ Outerwear, NEC (girls’ other outerwear except contractors)</t>
  </si>
  <si>
    <t>Girls’, Children’s, and Infants’ Outerwear, NEC (infants’ except contractors)</t>
  </si>
  <si>
    <t>Fur Goods (men's and boys' contractors)</t>
  </si>
  <si>
    <t>Fur Goods (women's, girls', and infants' contractors)</t>
  </si>
  <si>
    <t>Fur Goods (except contractors)</t>
  </si>
  <si>
    <t>Fur and Leather Apparel Manufacturing</t>
  </si>
  <si>
    <t>Dress and Work Gloves, Except Knit and All-Leather (men's and boys' contractors)</t>
  </si>
  <si>
    <t>Dress and Work Gloves, Except Knit and All-Leather (women's, girls', and infants' contractors)</t>
  </si>
  <si>
    <t>Dress and Work Gloves, Except Knit and All-Leather (except contractors)</t>
  </si>
  <si>
    <t>Glove and Mitten Manufacturing</t>
  </si>
  <si>
    <t>Robes and Dressing Gowns (men’s and boys’ contractors)</t>
  </si>
  <si>
    <t>Robes and Dressing Gowns (women’s, girls’, and infants' contractors)</t>
  </si>
  <si>
    <t>Robes and Dressing Gowns (men’s except contractors)</t>
  </si>
  <si>
    <t>Robes and Dressing Gowns (women’s except contractors)</t>
  </si>
  <si>
    <t>Waterproof Outerwear (men’s and boys' contractors)</t>
  </si>
  <si>
    <t>Waterproof Outerwear (women’s, girls’, and infants' contractors)</t>
  </si>
  <si>
    <t>Waterproof Outerwear (men’s and boys’ water resistant or water repellent tailored overcoats, except  made from rubberized fabric, plastics, etc. and contractors)</t>
  </si>
  <si>
    <t>Waterproof Outerwear (men’s and boys’ water resistant or water repellent nontailored outerwear, except made from rubberized fabric, plastics, etc. and contractors)</t>
  </si>
  <si>
    <t>Waterproof Outerwear (women’s and girls’ water resistant or water repellent tailored coats, except made from rubberized fabric, plastics, etc. and contractors)</t>
  </si>
  <si>
    <t>Waterproof Outerwear (other women’s and girls’ water resistant or water repellent nontailored outerwear, except made from  rubberized fabric, plastics, etc. and contractors)</t>
  </si>
  <si>
    <t>Waterproof Outerwear (infants’ waterproof outerwear made from rubberized fabric, plastics, etc. except contractors)</t>
  </si>
  <si>
    <t>Waterproof Outerwear (men's, boys', women's, and girls' waterproof outerwear made from rubberized fabric, plastics, etc. except contractors)</t>
  </si>
  <si>
    <t>Waterproof Outerwear (accessories, such as aprons, bibs, and other miscellaneous waterproof items, made from rubberized fabric, plastics, etc. except contractors)</t>
  </si>
  <si>
    <t>Leather and Sheep-Lined Clothing (men's and boys' contractors)</t>
  </si>
  <si>
    <t>Leather and Sheep-Lined Clothing (women's, girls', and infants' contractors)</t>
  </si>
  <si>
    <t>Leather and Sheep-lined Clothing (except contractors)</t>
  </si>
  <si>
    <t>Apparel Belts (men's and boys' contractors)</t>
  </si>
  <si>
    <t>Apparel Belts (women's, girls', and infants' contractors)</t>
  </si>
  <si>
    <t>Apparel Belts (except contractors)</t>
  </si>
  <si>
    <t>Apparel and Accessories, NEC (men's and boys' contractors)</t>
  </si>
  <si>
    <t>Apparel and Accessories, NEC (women's, girls', and infants' contractors)</t>
  </si>
  <si>
    <t>Apparel and Accessories, NEC (garters and garter belts except contractors)</t>
  </si>
  <si>
    <t>Apparel and Accessories, NEC (apparel, such as academic gowns, clerical outerwear, and band uniforms, except contractors)</t>
  </si>
  <si>
    <t>Apparel and Accessories, NEC (accessories such as, handkerchiefs, arm bands, cummerbunds, suspenders, etc., except contractors)</t>
  </si>
  <si>
    <t>Curtains and Draperies</t>
  </si>
  <si>
    <t>Curtain and Drapery Mills</t>
  </si>
  <si>
    <t>Housefurnishings, Except Curtains and Draperies (except mops, dust rags, and bags)</t>
  </si>
  <si>
    <t>Other Household Textile Product Mills</t>
  </si>
  <si>
    <t>Housefurnishings, Except Curtains and Draperies (blanket, laundry, and wardrobe bags)</t>
  </si>
  <si>
    <t>Textile Bag Mills</t>
  </si>
  <si>
    <t>Housefurnishings, Except Curtains and Draperies (dust rags)</t>
  </si>
  <si>
    <t>Housefurnishings, Except Curtains and Draperies (floor and dust mops)</t>
  </si>
  <si>
    <t>Broom, Brush, and Mop Manufacturing</t>
  </si>
  <si>
    <t>Textile Bags</t>
  </si>
  <si>
    <t>Canvas and Related Products</t>
  </si>
  <si>
    <t>Canvas and Related Product Mills</t>
  </si>
  <si>
    <t>Pleating, Decorative and Novelty Stitching, and Tucking for the Trade (except apparel contractors)</t>
  </si>
  <si>
    <t>Pleating, Decorative and Novelty Stitching, and Tucking for the Trade (men’s and boy’s apparel contractors)</t>
  </si>
  <si>
    <t>Pleating, Decorative and Novelty Stitching, and Tucking for the Trade (women’s, girls’, and infants’ apparel contractors)</t>
  </si>
  <si>
    <t>Automotive Trimmings, Apparel Findings, and Related Products (textile products except automotive and apparel trimmings and findings, printing or embossing on apparel, and contractors)</t>
  </si>
  <si>
    <t>Automotive Trimmings, Apparel Findings, and Related Products (men's and boys' contractors)</t>
  </si>
  <si>
    <t>Automotive Trimmings, Apparel Findings, and Related Products (women's, girls', and infants' contractors)</t>
  </si>
  <si>
    <t>Automotive Trimmings, Apparel Findings, and Related Products (apparel findings and trimmings, except contractors)</t>
  </si>
  <si>
    <t>Automotive Trimmings, Apparel Findings, and Related Products (printing and embossing on fabric articles)</t>
  </si>
  <si>
    <t>Commercial Screen Printing</t>
  </si>
  <si>
    <t>Automotive Trimmings, Apparel Findings, and Related Products (textile motor vehicle trimming except contractors)</t>
  </si>
  <si>
    <t>Motor Vehicle Seating and Interior Trim Manufacturing</t>
  </si>
  <si>
    <t>Schiffli Machine Embroideries</t>
  </si>
  <si>
    <t>Schiffli Machine Embroidery</t>
  </si>
  <si>
    <t>Fabricated Textile Products, NEC (except apparel and accessories, automotive seat belts, seat and tire covers, and contractors)</t>
  </si>
  <si>
    <t>Fabricated Textile Products, NEC (men's and boys' contractors)</t>
  </si>
  <si>
    <t>Fabricated Textile Products, NEC (women's, girls', and infants' contractors)</t>
  </si>
  <si>
    <t>Fabricated Textile Products, NEC (apparel and apparel accessories, except contractors)</t>
  </si>
  <si>
    <t>Fabricated Textile Products, NEC (seat belts, and seat and tire covers)</t>
  </si>
  <si>
    <t>Logging</t>
  </si>
  <si>
    <t>Sawmills and Planing Mills, General (sawmills)</t>
  </si>
  <si>
    <t>Sawmills</t>
  </si>
  <si>
    <t>Sawmills and Planing Mills, General (lumber manufacturing from purchased lumber, softwood cut stock, wood lath, fence pickets, and planing mill products)</t>
  </si>
  <si>
    <t>Cut Stock, Resawing Lumber, and Planing</t>
  </si>
  <si>
    <t>Sawmills and Planing Mills, General (softwood flooring)</t>
  </si>
  <si>
    <t xml:space="preserve">Other Millwork (including Flooring ) </t>
  </si>
  <si>
    <t>Sawmills and Planing Mills, General (box lumber made from purchased lumber)</t>
  </si>
  <si>
    <t>Wood Container and Pallet Manufacturing</t>
  </si>
  <si>
    <t>Sawmills and Planing Mills, General (kiln drying)</t>
  </si>
  <si>
    <t>All Other Miscellaneous Wood Product Manufacturing</t>
  </si>
  <si>
    <t>Hardwood Dimension and Flooring Mills (hardwood dimension lumber made from logs or bolts)</t>
  </si>
  <si>
    <t>Hardwood Dimension and Flooring Mills (hardwood cut stock, resawing hardwood lumber, and planing purchased hardwood lumber except flooring)</t>
  </si>
  <si>
    <t>Hardwood Dimension and Flooring Mills (hardwood flooring)</t>
  </si>
  <si>
    <t>Hardwood Dimension and Flooring Mills (wood furniture frames and finished furniture parts)</t>
  </si>
  <si>
    <t>Showcase, Partition, Shelving, and Locker Manufacturing</t>
  </si>
  <si>
    <t>Special Product Sawmills, NEC (shingle mills, shakes)</t>
  </si>
  <si>
    <t>Special Product Sawmills, Not Elsewhere Classified (cooperage stock)</t>
  </si>
  <si>
    <t>Special Product Sawmills, NEC (excelsior)</t>
  </si>
  <si>
    <t>Millwork (wood windows and doors)</t>
  </si>
  <si>
    <t>Wood Window and Door Manufacturing</t>
  </si>
  <si>
    <t>Millwork (except wood doors and windows)</t>
  </si>
  <si>
    <t>Wood Kitchen Cabinets</t>
  </si>
  <si>
    <t>Wood Kitchen Cabinet and Countertop Manufacturing</t>
  </si>
  <si>
    <t>Hardwood Veneer and Plywood</t>
  </si>
  <si>
    <t>Hardwood Veneer and Plywood Manufacturing</t>
  </si>
  <si>
    <t>Softwood Veneer and Plywood</t>
  </si>
  <si>
    <t>Softwood Veneer and Plywood Manufacturing</t>
  </si>
  <si>
    <t>Structural Wood Members, NEC (except trusses)</t>
  </si>
  <si>
    <t>Engineered Wood Member (except Truss) Manufacturing</t>
  </si>
  <si>
    <t>Structural Wood Members, NEC (trusses)</t>
  </si>
  <si>
    <t>Truss Manufacturing</t>
  </si>
  <si>
    <t>Nailed and Lock Corner Wood Boxes and Shook</t>
  </si>
  <si>
    <t>Wood Pallets and Skids</t>
  </si>
  <si>
    <t>Wood Containers, NEC</t>
  </si>
  <si>
    <t>Mobile Homes</t>
  </si>
  <si>
    <t>Manufactured Home (Mobile Home) Manufacturing</t>
  </si>
  <si>
    <t>Prefabricated Wood Buildings and Components</t>
  </si>
  <si>
    <t>Prefabricated Wood Building Manufacturing</t>
  </si>
  <si>
    <t>Wood Preserving</t>
  </si>
  <si>
    <t>Wood Preservation</t>
  </si>
  <si>
    <t>Reconstituted Wood Products</t>
  </si>
  <si>
    <t>Reconstituted Wood Product Manufacturing</t>
  </si>
  <si>
    <t>Wood Products, NEC (wood containers, such as noncoopered vats and reed or straw baskets)</t>
  </si>
  <si>
    <t>Wood Products, NEC (except wood containers, wood cooling towers, cork life preservers, mirror or picture frames, and laundry hampers of reed, rattan, and willow)</t>
  </si>
  <si>
    <t>Wood Products, NEC (wood cooling towers)</t>
  </si>
  <si>
    <t>Air-Conditioning and Warm Air Heating Equipment and Commercial and Industrial Refrigeration Equipment Manufacturing</t>
  </si>
  <si>
    <t>Wood Products, NEC (laundry hampers of reed, rattan, and willow)</t>
  </si>
  <si>
    <t>Household Furniture (except Wood and Metal) Manufacturing</t>
  </si>
  <si>
    <t>Wood Products, NEC (cork life preservers)</t>
  </si>
  <si>
    <t>Surgical Appliance and Supplies Manufacturing</t>
  </si>
  <si>
    <t>Wood Products, NEC (mirror and picture frames)</t>
  </si>
  <si>
    <t>All Other Miscellaneous Manufacturing</t>
  </si>
  <si>
    <t>Wood Household Furniture, Except Upholstered (except wood box spring frames)</t>
  </si>
  <si>
    <t>Nonupholstered Wood Household Furniture Manufacturing</t>
  </si>
  <si>
    <t>Wood Household Furniture, Except Upholstered (wood box spring frames(parts))</t>
  </si>
  <si>
    <t>Wood Household Furniture, Upholstered</t>
  </si>
  <si>
    <t>Upholstered Household Furniture Manufacturing</t>
  </si>
  <si>
    <t>Metal Household Furniture (upholstered)</t>
  </si>
  <si>
    <t>Metal Household Furniture (except upholstered metal furniture and metal box spring frames)</t>
  </si>
  <si>
    <t>Metal Household Furniture Manufacturing</t>
  </si>
  <si>
    <t>Metal Household Furniture (metal box spring frames)</t>
  </si>
  <si>
    <t>Mattresses, Foundations, and Convertible Beds (convertible beds)</t>
  </si>
  <si>
    <t>Mattresses, Foundations, and Convertible Beds (mattresses and foundations)</t>
  </si>
  <si>
    <t>Mattress Manufacturing</t>
  </si>
  <si>
    <t>Wood Television, Radio, Phonograph, and Sewing Machine Cabinets</t>
  </si>
  <si>
    <t>Wood Television, Radio, and Sewing Machine Cabinet Manufacturing</t>
  </si>
  <si>
    <t>Household Furniture, NEC</t>
  </si>
  <si>
    <t>Wood Office Furniture</t>
  </si>
  <si>
    <t xml:space="preserve">Wood Office Furniture Manufacturing </t>
  </si>
  <si>
    <t>Office Furniture, Except Wood</t>
  </si>
  <si>
    <t>Office Furniture (except Wood) Manufacturing</t>
  </si>
  <si>
    <t>Public Building and Related Furniture (seats for motor vehicles)</t>
  </si>
  <si>
    <t>Public Building and Related Furniture (except motor vehicle seats and blackboards)</t>
  </si>
  <si>
    <t>Institutional Furniture Manufacturing</t>
  </si>
  <si>
    <t>Public Building and Related Furniture (blackboards)</t>
  </si>
  <si>
    <t>Lead Pencil and Art Good Manufacturing</t>
  </si>
  <si>
    <t>Wood Office and Store Fixtures, Partitions, Shelving, and Lockers (counter tops)</t>
  </si>
  <si>
    <t>Wood Office and Store Fixtures, Partitions, Shelving, and Lockers (wood lunchroom tables and chairs)</t>
  </si>
  <si>
    <t>Wood Office and Store Fixtures, Partitions, Shelving, and Lockers ( custom architectural millwork)</t>
  </si>
  <si>
    <t>Custom Architectural Woodwork and Millwork Manufacturing</t>
  </si>
  <si>
    <t>Wood Office and Store Fixtures, Partitions, Shelving, and Lockers (except custom architectural millwork, counter tops, and lunchroom tables and chairs)</t>
  </si>
  <si>
    <t>Office and Store Fixtures, Partitions, Shelving, and Lockers, Except Wood (lunchroom tables and chairs)</t>
  </si>
  <si>
    <t>Office and Store Fixtures, Partitions, Shelving, and Lockers, Except Wood (except lunchroom tables and chairs)</t>
  </si>
  <si>
    <t>Drapery Hardware and Window Blinds and Shades</t>
  </si>
  <si>
    <t>Blind and Shade Manufacturing</t>
  </si>
  <si>
    <t>Furniture and Fixtures, NEC (except hospital beds)</t>
  </si>
  <si>
    <t>Furniture and Fixtures, NEC (hospital beds)</t>
  </si>
  <si>
    <t>Laboratory Apparatus and Furniture Manufacturing</t>
  </si>
  <si>
    <t>Pulp Mills (pulp producing mills only)</t>
  </si>
  <si>
    <t>Pulp Mills (pulp mills producing paper except newsprint)</t>
  </si>
  <si>
    <t>Paper (except Newsprint) Mills</t>
  </si>
  <si>
    <t>Pulp Mills (pulp mills producing newsprint)</t>
  </si>
  <si>
    <t>Newsprint Mills</t>
  </si>
  <si>
    <t>Pulp Mills (pulp mills producing paperboard)</t>
  </si>
  <si>
    <t>Paper Mills (except newsprint mills)</t>
  </si>
  <si>
    <t>Paper Mills (newsprint mills)</t>
  </si>
  <si>
    <t>Setup Paperboard Boxes</t>
  </si>
  <si>
    <t>Setup Paperboard Box Manufacturing</t>
  </si>
  <si>
    <t>Corrugated and Solid Fiber Boxes</t>
  </si>
  <si>
    <t>Corrugated and Solid Fiber Box Manufacturing</t>
  </si>
  <si>
    <t>Fiber Cans, Tubes, Drums, and Similar Products</t>
  </si>
  <si>
    <t>Fiber Can, Tube, Drum, and Similar Products Manufacturing</t>
  </si>
  <si>
    <t>Sanitary Food Containers, Except Folding</t>
  </si>
  <si>
    <t>Nonfolding Sanitary Food Container Manufacturing</t>
  </si>
  <si>
    <t>Folding Paperboard Boxes, Including Sanitary (except paperboard backs for blister or skin packages)</t>
  </si>
  <si>
    <t>Folding Paperboard Box Manufacturing</t>
  </si>
  <si>
    <t>Packaging Paper and Plastics Film, Coated and Laminated (except single-web and multi-web plastics packaging film and sheet)</t>
  </si>
  <si>
    <t>Coated and Laminated Packaging Paper and Plastics Film Manufacturing</t>
  </si>
  <si>
    <t>Packaging Paper and Plastics Film, Coated and Laminated (single-web and multi-web plastics packaging film and sheet)</t>
  </si>
  <si>
    <t>Plastics Packaging Film and Sheet (including Laminated) Manufacturing</t>
  </si>
  <si>
    <t>Coated and Laminated Paper, NEC</t>
  </si>
  <si>
    <t>Coated and Laminated Paper Manufacturing</t>
  </si>
  <si>
    <t>Plastics, Foil, and Coated Paper Bags (except single web or multi-web plastic bags)</t>
  </si>
  <si>
    <t>Plastics, Foil, and Coated Paper Bag Manufacturing</t>
  </si>
  <si>
    <t>Plastics, Foil, and Coated Paper Bags (single-web and multi-web plastics bags)</t>
  </si>
  <si>
    <t>Plastics Bag Manufacturing</t>
  </si>
  <si>
    <t>Uncoated Paper and Multiwall Bags</t>
  </si>
  <si>
    <t>Uncoated Paper and Multiwall Bag Manufacturing</t>
  </si>
  <si>
    <t>Die-Cut Paper and Paperboard and Cardboard (pasted, lined, laminated, or surface-coated paperboard)</t>
  </si>
  <si>
    <t>Surface-Coated Paperboard Manufacturing</t>
  </si>
  <si>
    <t>Die-Cut Paper and Paperboard and Cardboard (die-cut paper and paperboard office supplies, such as file folders, tabulating cards, and report covers)</t>
  </si>
  <si>
    <t>Die-Cut Paper and Paperboard Office Supplies Manufacturing</t>
  </si>
  <si>
    <t>Die-Cut Paper and Paperboard and Cardboard (except pasted, lined, laminated, or surface coated paperboard and die-cut paper and paperboard office supplies)</t>
  </si>
  <si>
    <t>All Other Converted Paper Product Manufacturing</t>
  </si>
  <si>
    <t>Sanitary Paper Products</t>
  </si>
  <si>
    <t>Sanitary Paper Product Manufacturing</t>
  </si>
  <si>
    <t>Envelopes</t>
  </si>
  <si>
    <t>Envelope Manufacturing</t>
  </si>
  <si>
    <t>Stationery, Tablets, and Related Products</t>
  </si>
  <si>
    <t>Stationery, Tablet, and Related Product Manufacturing</t>
  </si>
  <si>
    <t>Converted Paper and Paperboard Products, NEC (corrugated paper)</t>
  </si>
  <si>
    <t>Converted Paper and Paperboard Products, NEC (wallpaper and gift wrap paper)</t>
  </si>
  <si>
    <t>Converted Paper and Paperboard Products, NEC (paper supplies for business machines, such as adding machine tape, and other paper office supplies)</t>
  </si>
  <si>
    <t>Converted Paper and Paperboard Products, NEC ( except corrugated paper, wall paper, gift wrap paper, paper supplies for business machines, and other paper office supplies)</t>
  </si>
  <si>
    <t>Newspapers: Publishing, or Publishing and Printing (except Internet newspaper publishing)</t>
  </si>
  <si>
    <t>Newspaper Publishers</t>
  </si>
  <si>
    <t>Newspapers: Publishing, or Publishing and Printing (Internet newspaper publishing)</t>
  </si>
  <si>
    <t>Internet Publishing and Broadcasting</t>
  </si>
  <si>
    <t>Periodicals: Publishing, or Publishing and Printing (except Internet periodical publishing)</t>
  </si>
  <si>
    <t>Periodical Publishers</t>
  </si>
  <si>
    <t>Periodicals: Publishing, or Publishing and Printing (Internet periodical publishing)</t>
  </si>
  <si>
    <t>Books: Publishing, or Publishing and Printing (except music books and Internet book publishing)</t>
  </si>
  <si>
    <t xml:space="preserve"> Book Publishers</t>
  </si>
  <si>
    <t>Books: Publishing, or Publishing and Printing (music books)</t>
  </si>
  <si>
    <t>Music Publishers</t>
  </si>
  <si>
    <t>Books: Publishing, or Publishing and Printing (Internet book publishing)</t>
  </si>
  <si>
    <t>Book Printing</t>
  </si>
  <si>
    <t>Miscellaneous Publishing (shopping news and advertising periodical publishing or publishing and printing except Internet)</t>
  </si>
  <si>
    <t>Miscellaneous Publishing (technical manuals and books publishing or publishing and printing, except Internet)</t>
  </si>
  <si>
    <t>Miscellaneous Publishing (directory publishers, except Internet publishers)</t>
  </si>
  <si>
    <t>Directory and Mailing List Publishers</t>
  </si>
  <si>
    <t>Miscellaneous Publishing (except database, advertising periodicals, shopping news, technical manuals and books, and sheet music publishing or publishing and printing and Internet versions of these activities)</t>
  </si>
  <si>
    <t>All Other Publishers</t>
  </si>
  <si>
    <t>Miscellaneous Publishing (sheet music publishing or publishing and printing)</t>
  </si>
  <si>
    <t>Miscellaneous Publishing (miscellaneous Internet publishing)</t>
  </si>
  <si>
    <t>Commercial Printing, Lithographic (except quick printing)</t>
  </si>
  <si>
    <t>Commercial Lithographic Printing</t>
  </si>
  <si>
    <t>Commercial Printing, Lithographic (quick printing)</t>
  </si>
  <si>
    <t>Quick Printing</t>
  </si>
  <si>
    <t>Commercial Printing, Gravure</t>
  </si>
  <si>
    <t>Commercial Gravure Printing</t>
  </si>
  <si>
    <t>Commercial Printing, NEC (flexographic printing)</t>
  </si>
  <si>
    <t>Commercial Flexographic Printing</t>
  </si>
  <si>
    <t>Commercial Printing, NEC (screen printing)</t>
  </si>
  <si>
    <t>Commercial Printing, NEC (quick printing)</t>
  </si>
  <si>
    <t>Commercial Printing, NEC (digital printing, except quick printing)</t>
  </si>
  <si>
    <t>Digital Printing</t>
  </si>
  <si>
    <t>Commercial Printing, NEC (other commercial printing except flexographic, screen, digital, and quick printing)</t>
  </si>
  <si>
    <t xml:space="preserve">Other Commercial Printing </t>
  </si>
  <si>
    <t>Manifold Business Forms</t>
  </si>
  <si>
    <t>Manifold Business Form Printing</t>
  </si>
  <si>
    <t>Greeting Cards (lithographic printing of greeting cards)</t>
  </si>
  <si>
    <t>Greeting Cards (gravure printing of greeting cards)</t>
  </si>
  <si>
    <t>Greeting Cards (flexographic printing of greeting cards)</t>
  </si>
  <si>
    <t>Greeting Cards (screen printing of greeting cards)</t>
  </si>
  <si>
    <t>Greeting Cards (other printing of greeting cards)</t>
  </si>
  <si>
    <t>Greeting Cards (publishing greeting cards except Internet greeting card publishers)</t>
  </si>
  <si>
    <t>Greeting Card Publishers</t>
  </si>
  <si>
    <t>Greeting Cards (Internet greeting card publishers)</t>
  </si>
  <si>
    <t>Blankbooks, Looseleaf Binders and Devices (checkbooks)</t>
  </si>
  <si>
    <t>Blankbooks, Looseleaf Binders and Devices (except checkbooks)</t>
  </si>
  <si>
    <t>Blankbook, Loose-leaf Binder, and Device Manufacturing</t>
  </si>
  <si>
    <t>Bookbinding and Related Work</t>
  </si>
  <si>
    <t>Tradebinding and Related Work</t>
  </si>
  <si>
    <t>Typesetting</t>
  </si>
  <si>
    <t>Prepress Services</t>
  </si>
  <si>
    <t>Platemaking and Related Services</t>
  </si>
  <si>
    <t>Alkalies and Chlorine</t>
  </si>
  <si>
    <t>Alkalies and Chlorine Manufacturing</t>
  </si>
  <si>
    <t>Industrial Gases</t>
  </si>
  <si>
    <t>Industrial Gas Manufacturing</t>
  </si>
  <si>
    <t>Inorganic Pigments (except bone and lamp black)</t>
  </si>
  <si>
    <t>Inorganic Dye and Pigment Manufacturing</t>
  </si>
  <si>
    <t>Inorganic Pigments (bone and lamp black)</t>
  </si>
  <si>
    <t>Carbon Black Manufacturing</t>
  </si>
  <si>
    <t>Industrial Inorganic Chemicals, NEC (recovering sulfur from natural gas)</t>
  </si>
  <si>
    <t>Industrial Inorganic Chemicals, NEC (inorganic dyes)</t>
  </si>
  <si>
    <t>Industrial Inorganic Chemicals, NEC (except activated carbon and charcoal, alumina, recovering sulfur from natural gas, and inorganic dyes)</t>
  </si>
  <si>
    <t>Industrial Inorganic Chemicals, NEC (activated carbon and charcoal)</t>
  </si>
  <si>
    <t>All Other Miscellaneous Chemical Product and Preparation Manufacturing</t>
  </si>
  <si>
    <t>Industrial Inorganic Chemicals, NEC (alumina)</t>
  </si>
  <si>
    <t>Alumina Refining</t>
  </si>
  <si>
    <t>Plastics Materials, Synthetic and Resins, and Nonvulcanizable Elastomers</t>
  </si>
  <si>
    <t>Plastics Material and Resin Manufacturing</t>
  </si>
  <si>
    <t>Synthetic Rubber</t>
  </si>
  <si>
    <t>Synthetic Rubber Manufacturing</t>
  </si>
  <si>
    <t>Cellulosic Manmade Fibers</t>
  </si>
  <si>
    <t>Cellulosic Organic Fiber Manufacturing</t>
  </si>
  <si>
    <t>Manmade Organic Fibers, Except Cellulosic</t>
  </si>
  <si>
    <t>Noncellulosic Organic Fiber Manufacturing</t>
  </si>
  <si>
    <t>Medicinal Chemicals and Botanical Products</t>
  </si>
  <si>
    <t>Medicinal and Botanical Manufacturing</t>
  </si>
  <si>
    <t xml:space="preserve">Pharmaceutical Preparations </t>
  </si>
  <si>
    <t>Pharmaceutical Preparation  Manufacturing</t>
  </si>
  <si>
    <t>In Vitro and In Vivo Diagnostic Substances (except in-vitro diagnostic substances)</t>
  </si>
  <si>
    <t>In Vitro and In Vivo Diagnostic Substances (in-vitro diagnostic substances)</t>
  </si>
  <si>
    <t>In-Vitro Diagnostic Substance Manufacturing</t>
  </si>
  <si>
    <t>Biological Products, Except Diagnostic Substances</t>
  </si>
  <si>
    <t>Biological Product (except Diagnostic) Manufacturing</t>
  </si>
  <si>
    <t>Soaps and Other Detergents, Except Specialty Cleaners</t>
  </si>
  <si>
    <t>Soap and Other Detergent  Manufacturing</t>
  </si>
  <si>
    <t>Specialty Cleaning, Polishing, and Sanitation Preparations</t>
  </si>
  <si>
    <t>Polish and Other Sanitation Good Manufacturing</t>
  </si>
  <si>
    <t>Surface Active Agents, Finishing Agents, Sulfonated Oils, and Assistants</t>
  </si>
  <si>
    <t>Surface Active Agent  Manufacturing</t>
  </si>
  <si>
    <t>Perfumes, Cosmetics, and Other Toilet Preparations (toothpaste, gel, and dentifrice powders)</t>
  </si>
  <si>
    <t>Perfumes, Cosmetics, and Other Toilet Preparations (except toothpaste, gel, and dentifrice powders)</t>
  </si>
  <si>
    <t>Paints, Varnishes, Lacquers, Enamels and Allied Products</t>
  </si>
  <si>
    <t>Paint and Coating Manufacturing</t>
  </si>
  <si>
    <t>Gum and Wood Chemicals</t>
  </si>
  <si>
    <t>Gum and Wood Chemical Manufacturing</t>
  </si>
  <si>
    <t>Cyclic Organic Crudes and Intermediates, and Organic Dyes and Pigments (aromatics)</t>
  </si>
  <si>
    <t>Petrochemical Manufacturing</t>
  </si>
  <si>
    <t>Cyclic Organic Crudes and Intermediates, and Organic Dyes and Pigments (organic dyes and pigments)</t>
  </si>
  <si>
    <t>Synthetic Organic Dye and Pigment  Manufacturing</t>
  </si>
  <si>
    <t>Cyclic Organic Crudes and Intermediates and Organic Dyes and Pigments (except aromatics and organic dyes and pigments)</t>
  </si>
  <si>
    <t>Cyclic Crude and Intermediate Manufacturing</t>
  </si>
  <si>
    <t>Industrial Organic Chemicals, NEC (aliphatics)</t>
  </si>
  <si>
    <t>Industrial Organic Chemicals, NEC (fluorocarbon gases)</t>
  </si>
  <si>
    <t>Industrial Organic Chemicals, NEC (carbon bisulfide)</t>
  </si>
  <si>
    <t>Industrial Organic Chemicals, NEC (cyclopropane, diethylcyclohexane, naphthalene sulfonic acid)</t>
  </si>
  <si>
    <t>Industrial Organic Chemicals, NEC (ethyl alcohol)</t>
  </si>
  <si>
    <t>Ethyl Alcohol Manufacturing</t>
  </si>
  <si>
    <t>Industrial Organic Chemicals, NEC (except aliphatics, carbon bisulfide, ethyl alcohol, cyclopropane, diethylcyclohexane, napthalene sulfonic acid, synthetic hydraulic fluids, and fluorocarbon gases)</t>
  </si>
  <si>
    <t>All Other Basic Organic Chemical Manufacturing</t>
  </si>
  <si>
    <t>Industrial Organic Chemicals, NEC (synthetic hydraulic fluids)</t>
  </si>
  <si>
    <t>Nitrogenous Fertilizers</t>
  </si>
  <si>
    <t>Nitrogenous Fertilizer Manufacturing</t>
  </si>
  <si>
    <t>Phosphatic Fertilizers</t>
  </si>
  <si>
    <t>Phosphatic Fertilizer Manufacturing</t>
  </si>
  <si>
    <t>Fertilizers, Mixing Only</t>
  </si>
  <si>
    <t>Fertilizer (Mixing Only) Manufacturing</t>
  </si>
  <si>
    <t>Pesticides and Agricultural Chemicals, NEC</t>
  </si>
  <si>
    <t>Adhesives and Sealants</t>
  </si>
  <si>
    <t>Adhesive Manufacturing</t>
  </si>
  <si>
    <t>Printing Ink</t>
  </si>
  <si>
    <t>Printing Ink Manufacturing</t>
  </si>
  <si>
    <t>Carbon Black</t>
  </si>
  <si>
    <t>Chemicals and Chemical Preparations, NEC (table salt)</t>
  </si>
  <si>
    <t>Chemicals and Chemical Preparations, NEC (fatty acids)</t>
  </si>
  <si>
    <t>Chemicals and Chemical Preparations, NEC (frit and plastic wood fillers)</t>
  </si>
  <si>
    <t>Chemicals and Chemical Preparations, NEC (except frit, fatty acids, plastic wood fillers, and table salt)</t>
  </si>
  <si>
    <t>Petroleum Refineries</t>
  </si>
  <si>
    <t>Asphalt Paving Mixtures and Blocks</t>
  </si>
  <si>
    <t>Asphalt Paving Mixture and Block Manufacturing</t>
  </si>
  <si>
    <t>Asphalt Felts and Coatings</t>
  </si>
  <si>
    <t>Asphalt Shingle and Coating Materials Manufacturing</t>
  </si>
  <si>
    <t>Lubricating Oils and Greases</t>
  </si>
  <si>
    <t>Petroleum Lubricating Oil and Grease Manufacturing</t>
  </si>
  <si>
    <t>Products of Petroleum and Coal, NEC</t>
  </si>
  <si>
    <t>All Other Petroleum and Coal Products Manufacturing</t>
  </si>
  <si>
    <t>Tires and Inner Tubes</t>
  </si>
  <si>
    <t>Tire Manufacturing (except Retreading)</t>
  </si>
  <si>
    <t>Rubber and Plastics Footwear</t>
  </si>
  <si>
    <t>Rubber and Plastics Footwear Manufacturing</t>
  </si>
  <si>
    <t>Rubber and Plastics Hose and Belting</t>
  </si>
  <si>
    <t>Rubber and Plastics Hoses and Belting Manufacturing</t>
  </si>
  <si>
    <t>Gaskets, Packing, and Sealing Devices</t>
  </si>
  <si>
    <t>Gasket, Packing, and Sealing Device Manufacturing</t>
  </si>
  <si>
    <t>Molded, Extruded, and Lathe-Cut Mechanical Rubber Goods</t>
  </si>
  <si>
    <t>Rubber Product Manufacturing for Mechanical Use</t>
  </si>
  <si>
    <t>Fabricated Rubber Products, NEC (rubberizing fabric or purchased textile products)</t>
  </si>
  <si>
    <t>Fabricated Rubber Products, NEC (bags made from rubberized fabric)</t>
  </si>
  <si>
    <t>Fabricated Rubber Products, NEC (rubber cut and sew outerwear)</t>
  </si>
  <si>
    <t>Fabricated Rubber Products, NEC (bibs, bathing caps, related rubber accessories)</t>
  </si>
  <si>
    <t>Fabricated Rubber Products, NEC (rubber resilient floor coverings)</t>
  </si>
  <si>
    <t>Resilient Floor Covering Manufacturing</t>
  </si>
  <si>
    <t>Fabricated Rubber Products, NEC (except rubberized fabric and garments, gloves, life vests, wet suits, accessories, such as bibs and bathing caps, rubber toys, bags made from rubberized fabric, rubber diaper covers, and rubber resilient floor coverings)</t>
  </si>
  <si>
    <t>All Other Rubber Product Manufacturing</t>
  </si>
  <si>
    <t>Fabricated Rubber Products, NEC (rubber gloves, inflatable rubber lifejackets)</t>
  </si>
  <si>
    <t>Surgical and Appliance and Supplies Manufacturing</t>
  </si>
  <si>
    <t>Fabricated Rubber Products, NEC (wet suits)</t>
  </si>
  <si>
    <t>Sporting and Athletic Goods Manufacturing</t>
  </si>
  <si>
    <t>Fabricated Rubber Products, NEC (rubber toys, except dolls)</t>
  </si>
  <si>
    <t>Game, Toy, and Children's Vehicle Manufacturing</t>
  </si>
  <si>
    <t>Unsupported Plastics Film and Sheet</t>
  </si>
  <si>
    <t>Unlaminated Plastics Film and Sheet (except Packaging) Manufacturing</t>
  </si>
  <si>
    <t>Unsupported Plastics Profile Shapes</t>
  </si>
  <si>
    <t>Unlaminated Plastics Profile Shape Manufacturing</t>
  </si>
  <si>
    <t>Laminated Plastics Plate, Sheet, and Profile Shapes</t>
  </si>
  <si>
    <t>Laminated Plastics Plate, Sheet (except Packaging), and Shape Manufacturing</t>
  </si>
  <si>
    <t>Plastics Pipe</t>
  </si>
  <si>
    <t>Plastics Pipe and Pipe Fitting Manufacturing</t>
  </si>
  <si>
    <t>Plastics Bottles</t>
  </si>
  <si>
    <t>Plastics Bottle Manufacturing</t>
  </si>
  <si>
    <t>Plastics Foam Products (polystyrene foam products)</t>
  </si>
  <si>
    <t>Polystyrene Foam Product Manufacturing</t>
  </si>
  <si>
    <t>Plastics Foam Products (except polystyrene foam products)</t>
  </si>
  <si>
    <t>Urethane and Other Foam Product (except Polystyrene) Manufacturing</t>
  </si>
  <si>
    <t>Custom Compounding of Purchased Plastics Resins</t>
  </si>
  <si>
    <t>Plastics Plumbing Fixtures</t>
  </si>
  <si>
    <t>Plastics Plumbing Fixture Manufacturing</t>
  </si>
  <si>
    <t>Plastics Products, NEC (plastics sausage casings)</t>
  </si>
  <si>
    <t>Plastics Products, NEC (pipe fittings)</t>
  </si>
  <si>
    <t>Plastics Products, NEC (except plastics pipe fittings, inflatable plastics life jackets, plastics furniture parts, and plastics sausage casings)</t>
  </si>
  <si>
    <t>All Other Plastics Product Manufacturing</t>
  </si>
  <si>
    <t>Plastics Products, NEC (finished plastic furniture parts)</t>
  </si>
  <si>
    <t>Plastics Products, NEC (inflatable plastic life jackets)</t>
  </si>
  <si>
    <t>Leather and Hide Tanning and Finishing</t>
  </si>
  <si>
    <t>Boot and Shoe Cut Stock and Findings (except wood heels and metal buckles)</t>
  </si>
  <si>
    <t>All Other Leather Good Manufacturing</t>
  </si>
  <si>
    <t>Boot and Shoe Cut Stock and Findings (wood heels)</t>
  </si>
  <si>
    <t>Boot and Shoe Cut Stock and Findings (metal buckles)</t>
  </si>
  <si>
    <t>Fastener, Button, Needle, and Pin Manufacturing</t>
  </si>
  <si>
    <t>House Slippers</t>
  </si>
  <si>
    <t>House Slipper Manufacturing</t>
  </si>
  <si>
    <t>Men’s Footwear, Except Athletic</t>
  </si>
  <si>
    <t>Men’s Footwear (except Athletic) Manufacturing</t>
  </si>
  <si>
    <t>Women’s Footwear, Except Athletic</t>
  </si>
  <si>
    <t xml:space="preserve">Women’s Footwear (except Athletic) Manufacturing </t>
  </si>
  <si>
    <t>Footwear,  Except Rubber, NEC</t>
  </si>
  <si>
    <t>Other Footwear Manufacturing</t>
  </si>
  <si>
    <t>Leather Gloves and Mittens (men's and boys' contractors)</t>
  </si>
  <si>
    <t>Leather Gloves and Mittens (women's, girls', and infants' contractors)</t>
  </si>
  <si>
    <t>Leather Gloves and Mittens (except contractors)</t>
  </si>
  <si>
    <t>Luggage</t>
  </si>
  <si>
    <t>Luggage Manufacturing</t>
  </si>
  <si>
    <t>Women’s Handbags and Purses</t>
  </si>
  <si>
    <t>Women's Handbag and Purse Manufacturing</t>
  </si>
  <si>
    <t>Personal Leather Goods, Except Women’s Handbags and Purses (except nonprecious metal personal goods, such as card cases, cigar cases, and comb cases)</t>
  </si>
  <si>
    <t>Personal Leather Good (except Women’s Handbag and Purse) Manufacturing</t>
  </si>
  <si>
    <t>Personal Leather Goods, Except Women's Handbags and Purses (nonprecious metal personal goods, such as card cases, cigar cases, and comb cases)</t>
  </si>
  <si>
    <t>Costume Jewelry and Novelty Manufacturing</t>
  </si>
  <si>
    <t>Leather Goods, NEC</t>
  </si>
  <si>
    <t>Flat Glass</t>
  </si>
  <si>
    <t>Flat Glass Manufacturing</t>
  </si>
  <si>
    <t>Glass Containers</t>
  </si>
  <si>
    <t>Glass Container Manufacturing</t>
  </si>
  <si>
    <t>Pressed and Blown Glass and Glassware, NEC</t>
  </si>
  <si>
    <t>Other Pressed and Blown Glass and Glassware Manufacturing</t>
  </si>
  <si>
    <t>Glass Products Made of Purchased Glass</t>
  </si>
  <si>
    <t>Glass Product Manufacturing Made of Purchased Glass</t>
  </si>
  <si>
    <t>Cement, Hydraulic</t>
  </si>
  <si>
    <t>Cement Manufacturing</t>
  </si>
  <si>
    <t>Brick and Structural Clay Tile (except slumped brick)</t>
  </si>
  <si>
    <t>Brick and Structural Clay Tile Manufacturing</t>
  </si>
  <si>
    <t>Brick and Structural Clay Tile (slumped brick)</t>
  </si>
  <si>
    <t>Concrete Block and Brick Manufacturing</t>
  </si>
  <si>
    <t>Ceramic Wall and Floor Tile</t>
  </si>
  <si>
    <t>Ceramic Wall and Floor Tile Manufacturing</t>
  </si>
  <si>
    <t>Clay Refractories</t>
  </si>
  <si>
    <t>Clay Refractory Manufacturing</t>
  </si>
  <si>
    <t>Structural Clay Products, NEC</t>
  </si>
  <si>
    <t>Other Structural Clay Product Manufacturing</t>
  </si>
  <si>
    <t>Vitreous China Plumbing Fixtures and China and Earthenware Fittings and Bathroom Accessories</t>
  </si>
  <si>
    <t>Vitreous China Plumbing Fixture and China and Earthenware Bathroom Accessories Manufacturing</t>
  </si>
  <si>
    <t>Vitreous China Table and Kitchen Articles</t>
  </si>
  <si>
    <t>Vitreous China, Fine Earthenware, and Other Pottery Product Manufacturing</t>
  </si>
  <si>
    <t>Fine Earthenware (Whiteware) Table and Kitchen Articles</t>
  </si>
  <si>
    <t>Porcelain Electrical Supplies</t>
  </si>
  <si>
    <t>Porcelain Electrical Supply Manufacturing</t>
  </si>
  <si>
    <t>Pottery Products, NEC</t>
  </si>
  <si>
    <t>Concrete Block and Brick</t>
  </si>
  <si>
    <t>Concrete Products, Except Block and Brick (concrete pipe)</t>
  </si>
  <si>
    <t>Concrete Pipe Manufacturing</t>
  </si>
  <si>
    <t>Concrete Products, Except Block and Brick (concrete products, except dry mix concrete and pipe)</t>
  </si>
  <si>
    <t>Other Concrete Product Manufacturing</t>
  </si>
  <si>
    <t>Concrete Products, Except Block and Brick (dry mixture concrete)</t>
  </si>
  <si>
    <t>All Other Miscellaneous Nonmetallic Mineral Product Manufacturing</t>
  </si>
  <si>
    <t>Ready-Mixed Concrete</t>
  </si>
  <si>
    <t>Ready-Mix Concrete Manufacturing</t>
  </si>
  <si>
    <t>Lime</t>
  </si>
  <si>
    <t>Lime Manufacturing</t>
  </si>
  <si>
    <t>Gypsum Products</t>
  </si>
  <si>
    <t>Gypsum Product Manufacturing</t>
  </si>
  <si>
    <t>Cut Stone and Stone Products</t>
  </si>
  <si>
    <t>Cut Stone and Stone Product Manufacturing</t>
  </si>
  <si>
    <t>Abrasive Products (except steel wool with or without soap)</t>
  </si>
  <si>
    <t>Abrasive Product Manufacturing</t>
  </si>
  <si>
    <t>Abrasive Products (steel wool with or without soap)</t>
  </si>
  <si>
    <t>All Other Miscellaneous Fabricated Metal Product Manufacturing</t>
  </si>
  <si>
    <t>Asbestos Products (except brake pads and linings)</t>
  </si>
  <si>
    <t>Asbestos Products (asbestos brake linings and pads)</t>
  </si>
  <si>
    <t>Motor Vehicle Brake System Manufacturing</t>
  </si>
  <si>
    <t>Asbestos Products (asbestos clutch facings, motor vehicle)</t>
  </si>
  <si>
    <t>Motor Vehicle Transmission and Power Train Parts Manufacturing</t>
  </si>
  <si>
    <t>Minerals and Earths, Ground or Otherwise Treated (grinding, washing, separating, etc. of kaolin and ball clay)</t>
  </si>
  <si>
    <t>Minerals and Earths, Ground or Otherwise Treated (grinding, washing, separating, etc. of clay, ceramic, and refractory minerals nec)</t>
  </si>
  <si>
    <t>Minerals and Earths, Ground or Otherwise Treated (grinding, washing, separating, etc. of chemical and fertilizer minerals, nec)</t>
  </si>
  <si>
    <t>Minerals and Earths, Ground or Otherwise Treated (grinding, washing, separating, etc. of nonmetallic minerals, nec)</t>
  </si>
  <si>
    <t>Minerals and Earths, Ground or Otherwise Treated (except grinding, washing, separating, etc. of nonmetallic minerals)</t>
  </si>
  <si>
    <t>Ground or Treated Mineral and Earth Manufacturing</t>
  </si>
  <si>
    <t>Mineral Wool</t>
  </si>
  <si>
    <t>Mineral Wool Manufacturing</t>
  </si>
  <si>
    <t>Nonclay Refractories</t>
  </si>
  <si>
    <t>Nonclay Refractory Manufacturing</t>
  </si>
  <si>
    <t>Nonmetallic Mineral Products, NEC (clay statuary)</t>
  </si>
  <si>
    <t>Nonmetallic Mineral Products, NEC (moldings, ornamental and architectural plaster work, and gypsum statuary )</t>
  </si>
  <si>
    <t>Nonmetallic Mineral Products, NEC (except moldings, ornamental and architectural plaster work, clay statuary, and gypsum statuary)</t>
  </si>
  <si>
    <t>Steel Works, Blast Furnaces (Including Coke Ovens), and Rolling Mills (coke ovens)</t>
  </si>
  <si>
    <t>Steel Works, Blast Furnaces (Including Coke Ovens), and Rolling Mills (except coke ovens not integrated with steel mills and hot-rolling purchased steel)</t>
  </si>
  <si>
    <t>Iron and Steel Mills</t>
  </si>
  <si>
    <t>Steel Works, Blast Furnaces (Including Coke Ovens), and Rolling Mills (hot-rolling purchased steel)</t>
  </si>
  <si>
    <t>Rolled Steel Shape Manufacturing</t>
  </si>
  <si>
    <t>Electrometallurgical Products, Except Steel</t>
  </si>
  <si>
    <t>Electrometallurgical Ferroalloy Product Manufacturing</t>
  </si>
  <si>
    <t>Steel Wiredrawing and Steel Nails and Spikes (steel wire drawing)</t>
  </si>
  <si>
    <t>Steel Wire Drawing</t>
  </si>
  <si>
    <t>Steel Wiredrawing and Steel Nails and Spikes (nails, spikes, paper clips, and wire not made in wiredrawing plants)</t>
  </si>
  <si>
    <t>Other Fabricated Wire Product Manufacturing</t>
  </si>
  <si>
    <t>Cold-Rolled Steel Sheet, Strip, and Bars</t>
  </si>
  <si>
    <t>Steel Pipe and Tubes</t>
  </si>
  <si>
    <t>Iron and Steel Pipe and Tube Manufacturing from  Purchased Steel</t>
  </si>
  <si>
    <t>Gray and Ductile Iron Foundries</t>
  </si>
  <si>
    <t>Iron Foundries</t>
  </si>
  <si>
    <t>Malleable Iron Foundries</t>
  </si>
  <si>
    <t>Steel Investment Foundries</t>
  </si>
  <si>
    <t>Steel Foundries, NEC</t>
  </si>
  <si>
    <t>Steel Foundries (except Investment)</t>
  </si>
  <si>
    <t>Primary Smelting and Refining of Copper</t>
  </si>
  <si>
    <t>Primary Production of Aluminum</t>
  </si>
  <si>
    <t>Primary Aluminum Production</t>
  </si>
  <si>
    <t>Primary Smelting and Refining of Nonferrous Metals, Except Copper and Aluminum</t>
  </si>
  <si>
    <t>Primary Smelting and Refining of Nonferrous Metal (except Copper and Aluminum)</t>
  </si>
  <si>
    <t>Secondary Smelting and Refining of Nonferrous Metals (aluminum)</t>
  </si>
  <si>
    <t>Secondary Smelting and Alloying of Aluminum</t>
  </si>
  <si>
    <t>Secondary Smelting and Refining of Nonferrous Metals (copper)</t>
  </si>
  <si>
    <t>Secondary Smelting, Refining, and Alloying of Copper</t>
  </si>
  <si>
    <t>Secondary Smelting and Refining of Nonferrous Metals (except copper and aluminum)</t>
  </si>
  <si>
    <t>Secondary Smelting, Refining, and Alloying of Nonferrous Metal (except Copper and Aluminum)</t>
  </si>
  <si>
    <t>Rolling, Drawing, and Extruding of Copper</t>
  </si>
  <si>
    <t>Copper Rolling, Drawing, and Extruding</t>
  </si>
  <si>
    <t>Aluminum Sheet, Plate, and Foil</t>
  </si>
  <si>
    <t>Aluminum Sheet, Plate, and Foil Manufacturing</t>
  </si>
  <si>
    <t>Aluminum Extruded Products</t>
  </si>
  <si>
    <t>Aluminum Extruded Product Manufacturing</t>
  </si>
  <si>
    <t>Aluminum Rolling and Drawing, NEC</t>
  </si>
  <si>
    <t>Other Aluminum Rolling and Drawing</t>
  </si>
  <si>
    <t>Rolling, Drawing, and Extruding of Nonferrous Metals, Except Copper and Aluminum</t>
  </si>
  <si>
    <t>Nonferrous Metal (except Copper and Aluminum) Rolling, Drawing, and Extruding</t>
  </si>
  <si>
    <t>Drawing and Insulating of Nonferrous Wire (aluminum wire drawing)</t>
  </si>
  <si>
    <t>Drawing and Insulating of Nonferrous Wire (copper wire drawing)</t>
  </si>
  <si>
    <t>Copper Wire (except Mechanical) Drawing</t>
  </si>
  <si>
    <t>Drawing and Insulating of Nonferrous Wire (wire drawing except copper or aluminum)</t>
  </si>
  <si>
    <t>Drawing and Insulating of Nonferrous Wire (fiber optic cable-insulating only)</t>
  </si>
  <si>
    <t>Fiber Optic Cable Manufacturing</t>
  </si>
  <si>
    <t>Drawing and Insulating of Nonferrous Wire (communication and energy wire, except fiber optic-insulating only)</t>
  </si>
  <si>
    <t>Other Communication and Energy Wire Manufacturing</t>
  </si>
  <si>
    <t>Aluminum Die-Castings</t>
  </si>
  <si>
    <t>Aluminum Die-Casting Foundries</t>
  </si>
  <si>
    <t>Nonferrous Die-Castings, Except Aluminum</t>
  </si>
  <si>
    <t>Nonferrous (except Aluminum) Die-Casting Foundries</t>
  </si>
  <si>
    <t>Aluminum Foundries</t>
  </si>
  <si>
    <t>Aluminum Foundries (except Die-Casting)</t>
  </si>
  <si>
    <t>Copper Foundries</t>
  </si>
  <si>
    <t>Copper Foundries (except Die-Casting)</t>
  </si>
  <si>
    <t>Nonferrous Foundries, Except Aluminum and Copper</t>
  </si>
  <si>
    <t>Other Nonferrous Foundries (except Die-Casting)</t>
  </si>
  <si>
    <t>Metal Heat Treating</t>
  </si>
  <si>
    <t>Primary Metal Products, NEC (iron ore recovery from open hearth slag)</t>
  </si>
  <si>
    <t>Primary Metal Products, NEC (ferrous powder, paste, flakes, etc.)</t>
  </si>
  <si>
    <t>Primary Metal Products, NEC (aluminum powder, paste, flakes, etc.)</t>
  </si>
  <si>
    <t>Primary Metal Products, NEC (copper powder, paste, flakes, etc.)</t>
  </si>
  <si>
    <t>Primary Metal Products, NEC (nonferrous powder, paste, flakes, etc. except copper and aluminum)</t>
  </si>
  <si>
    <t>Primary Metal Products, NEC (nonferrous nails, brads, staples, tacks, etc. made from purchased nonferrous wire)</t>
  </si>
  <si>
    <t>Primary Metal Products, NEC (laminating steel for the trade)</t>
  </si>
  <si>
    <t>Electroplating, Plating, Polishing, Anodizing and Coloring</t>
  </si>
  <si>
    <t>Metal Cans</t>
  </si>
  <si>
    <t>Metal Can Manufacturing</t>
  </si>
  <si>
    <t>Metal Shipping Barrels, Drums, Kegs, and Pails</t>
  </si>
  <si>
    <t>Other Metal Container Manufacturing</t>
  </si>
  <si>
    <t>Cutlery (except hedge shears and trimmers, tinners' snips, and similar nonelectric hand tools)</t>
  </si>
  <si>
    <t>Cutlery and Flatware (except Precious) Manufacturing</t>
  </si>
  <si>
    <t>Cutlery (hedge shears and trimmers, tinners snips, and similar nonelectric hand tools)</t>
  </si>
  <si>
    <t>Hand and Edge Tool Manufacturing</t>
  </si>
  <si>
    <t>Hand and Edge Tools, Except Machine Tools and Handsaws</t>
  </si>
  <si>
    <t>Saw Blades and Handsaws</t>
  </si>
  <si>
    <t>Saw Blade and Handsaw Manufacturing</t>
  </si>
  <si>
    <t>Hardware, NEC (vacuum and insulated bottles, jugs, and chests)</t>
  </si>
  <si>
    <t>Hardware, NEC (except fire hose nozzles, hose couplings, vacuum and insulated bottles, jugs and chests, fireplace fixtures, time locks, turnbuckles, pulleys, tackle blocks, luggage and utility racks, sleep sofa mechanisms and chair glides, traps, handcuffs and leg irons, ladder jacks, and other like metal products)</t>
  </si>
  <si>
    <t>Hardware Manufacturing</t>
  </si>
  <si>
    <t>Hardware, NEC (turnbuckles and hose clamps)</t>
  </si>
  <si>
    <t>Bolt, Nut, Screw, Rivet, and Washer Manufacturing</t>
  </si>
  <si>
    <t>Hardware, NEC (fire hose nozzles and hose couplings)</t>
  </si>
  <si>
    <t>Other Metal Valve and Pipe Fitting Manufacturing</t>
  </si>
  <si>
    <t>Hardware, NEC (fireplace fixtures, traps, handcuffs and leg irons, ladder jacks, and other like metal products)</t>
  </si>
  <si>
    <t>Hardware, NEC (pulleys, tackle blocks, block and tackle assemblies)</t>
  </si>
  <si>
    <t>Overhead Traveling Crane, Hoist, and Monorail System Manufacturing</t>
  </si>
  <si>
    <t>Hardware, NEC (time locks)</t>
  </si>
  <si>
    <t>Watch, Clock, and Part Manufacturing</t>
  </si>
  <si>
    <t>Hardware, NEC (luggage and utility racks)</t>
  </si>
  <si>
    <t>All Other Motor Vehicle Parts Manufacturing</t>
  </si>
  <si>
    <t>Hardware, NEC (sleep sofa mechanisms and chair glides)</t>
  </si>
  <si>
    <t>Enameled Iron and Metal Sanitary Ware</t>
  </si>
  <si>
    <t>Enameled Iron and Metal Sanitary Ware Manufacturing</t>
  </si>
  <si>
    <t>Plumbing Fixture Fittings and Trim (except shower rods, lawn hose nozzles, and lawn sprinklers)</t>
  </si>
  <si>
    <t>Plumbing Fixture Fitting and Trim  Manufacturing</t>
  </si>
  <si>
    <t>Plumbing Fixture Fittings and Trim (lawn hose nozzles and lawn sprinklers)</t>
  </si>
  <si>
    <t>Plumbing Fixture Fittings and Trim (metal shower rods)</t>
  </si>
  <si>
    <t>Heating Equipment, Except Electric and Warm Air Furnaces</t>
  </si>
  <si>
    <t>Heating Equipment (except Warm Air Furnaces) Manufacturing</t>
  </si>
  <si>
    <t>Fabricated Structural Metal</t>
  </si>
  <si>
    <t>Fabricated Structural Metal Manufacturing</t>
  </si>
  <si>
    <t>Metal Doors, Sash, Frames, Molding, and Trim</t>
  </si>
  <si>
    <t xml:space="preserve">Metal Window and Door Manufacturing  </t>
  </si>
  <si>
    <t>Fabricated Plate Work (Boiler Shops) (fabricated plate work and metal weldments)</t>
  </si>
  <si>
    <t>Plate Work Manufacturing</t>
  </si>
  <si>
    <t>Fabricated Plate Work (Boiler Shops) (power boilers and heat exchangers)</t>
  </si>
  <si>
    <t>Power Boiler and Heat Exchanger Manufacturing</t>
  </si>
  <si>
    <t>Fabricated Plate Work (Boiler Shops) (heavy gauge tanks)</t>
  </si>
  <si>
    <t xml:space="preserve">Metal Tank (Heavy Gauge) Manufacturing </t>
  </si>
  <si>
    <t>Fabricated Plate Work (Boiler Shops) (metal cooling towers)</t>
  </si>
  <si>
    <t>Sheet Metal Work (stamped metal skylights)</t>
  </si>
  <si>
    <t>Sheet Metal Work (except sheet metal bins and vats, skylights, and sheet metal cooling towers)</t>
  </si>
  <si>
    <t>Sheet Metal Work Manufacturing</t>
  </si>
  <si>
    <t>Sheet Metal Work (metal bins and vats)</t>
  </si>
  <si>
    <t>Sheet Metal Work (cooling towers, sheet metal)</t>
  </si>
  <si>
    <t>Architectural and Ornamental Metal Work</t>
  </si>
  <si>
    <t>Ornamental and Architectural Metal Work Manufacturing</t>
  </si>
  <si>
    <t>Prefabricated Metal Buildings and Components</t>
  </si>
  <si>
    <t>Prefabricated Metal Building and Component  Manufacturing</t>
  </si>
  <si>
    <t>Miscellaneous Structural Metal Work (custom roll forming)</t>
  </si>
  <si>
    <t>Custom Roll Forming</t>
  </si>
  <si>
    <t>Miscellaneous Structural Metal Work (fabricated bar joists and concrete reinforcing bars)</t>
  </si>
  <si>
    <t>Miscellaneous Structural Metal Work (curtain wall and metal plaster bases and lath)</t>
  </si>
  <si>
    <t>Screw Machine Products</t>
  </si>
  <si>
    <t>Precision Turned Product Manufacturing</t>
  </si>
  <si>
    <t>Bolts, Nuts, Screws, Rivets, and Washers</t>
  </si>
  <si>
    <t>Iron and Steel Forgings</t>
  </si>
  <si>
    <t>Iron and Steel Forging</t>
  </si>
  <si>
    <t>Nonferrous Forgings</t>
  </si>
  <si>
    <t>Nonferrous Forging</t>
  </si>
  <si>
    <t>Automotive Stampings</t>
  </si>
  <si>
    <t>Motor Vehicle Metal Stamping</t>
  </si>
  <si>
    <t>Crowns and Closures</t>
  </si>
  <si>
    <t>Crown and Closure Manufacturing</t>
  </si>
  <si>
    <t>Metal Stampings, NEC (except kitchen utensils, pots and pans for cooking, coins, and stamped metal boxes)</t>
  </si>
  <si>
    <t>Metal Stamping</t>
  </si>
  <si>
    <t>Metal Stampings, NEC (kitchen utensils, pots, and pans for cooking)</t>
  </si>
  <si>
    <t>Kitchen Utensil, Pot, and Pan Manufacturing</t>
  </si>
  <si>
    <t>Metal Stampings, NEC (stamped metal tool, cash, mail, and lunch boxes)</t>
  </si>
  <si>
    <t>Electroplating, Plating, Polishing, Anodizing, and Coloring</t>
  </si>
  <si>
    <t>Coating, Engraving, and Allied Services, NEC (except jewelry, silverware, and flatware engraving and etching)</t>
  </si>
  <si>
    <t>Metal Coating, Engraving (except Jewelry and Silverware), and Allied Services to Manufacturers</t>
  </si>
  <si>
    <t>Coating, Engraving, and Allied Services, NEC (precious metal jewelry engraving and etching)</t>
  </si>
  <si>
    <t>Jewelry (except Costume) Manufacturing</t>
  </si>
  <si>
    <t>Coating, Engraving, and Allied Services, NEC (silver and plated ware engraving and etching)</t>
  </si>
  <si>
    <t>Silverware and Holloware Manufacturing</t>
  </si>
  <si>
    <t>Coating, Engraving, and Allied Services, NEC (costume jewelry engraving and etching)</t>
  </si>
  <si>
    <t>Small Arms Ammunition</t>
  </si>
  <si>
    <t>Small Arms Ammunition Manufacturing</t>
  </si>
  <si>
    <t>Ammunition, Except for Small Arms</t>
  </si>
  <si>
    <t>Ammunition (except Small Arms) Manufacturing</t>
  </si>
  <si>
    <t>Small Arms</t>
  </si>
  <si>
    <t>Small Arms Manufacturing</t>
  </si>
  <si>
    <t>Ordnance and Accessories, NEC</t>
  </si>
  <si>
    <t>Other Ordnance and Accessories Manufacturing</t>
  </si>
  <si>
    <t>Industrial Valves</t>
  </si>
  <si>
    <t>Industrial Valve Manufacturing</t>
  </si>
  <si>
    <t>Fluid Power Valves and Hose Fittings</t>
  </si>
  <si>
    <t>Fluid Power Valve and Hose Fitting Manufacturing</t>
  </si>
  <si>
    <t>Steel Springs, Except Wire</t>
  </si>
  <si>
    <t>Spring (Heavy Gauge) Manufacturing</t>
  </si>
  <si>
    <t>Valves and Pipe Fittings, NEC (except metal pipe hangers and supports)</t>
  </si>
  <si>
    <t>Valves and Pipe Fittings, NEC (metal pipe hangers and supports)</t>
  </si>
  <si>
    <t>Wire Springs (except watch and clock springs)</t>
  </si>
  <si>
    <t>Spring (Light Gauge) Manufacturing</t>
  </si>
  <si>
    <t>Wire Springs (clock and watch springs)</t>
  </si>
  <si>
    <t>Miscellaneous Fabricated Wire Products (potato mashers)</t>
  </si>
  <si>
    <t>Miscellaneous Fabricated Wire Products (except shopping carts and potato mashers)</t>
  </si>
  <si>
    <t>Miscellaneous Fabricated Wire Products (shopping carts made from purchased wire)</t>
  </si>
  <si>
    <t>Industrial Truck, Tractor, Trailer, and Stacker Machinery Manufacturing</t>
  </si>
  <si>
    <t>Metal Foil and Leaf (laminated aluminum foil rolls and sheets for flexible packaging uses)</t>
  </si>
  <si>
    <t>Laminated Aluminum Foil Manufacturing for Flexible Packaging Uses</t>
  </si>
  <si>
    <t>Metal Foil and Leaf (foil and foil containers)</t>
  </si>
  <si>
    <t>Fabricated Pipe and Pipe Fittings</t>
  </si>
  <si>
    <t>Fabricated Pipe and Pipe Fitting Manufacturing</t>
  </si>
  <si>
    <t>Fabricated Metal Products, NEC (powder metallurgy)</t>
  </si>
  <si>
    <t>Powder Metallurgy Part Manufacturing</t>
  </si>
  <si>
    <t>Fabricated Metal Products, NEC (metal boxes)</t>
  </si>
  <si>
    <t>Fabricated Metal Products, NEC (safe and vault locks)</t>
  </si>
  <si>
    <t>Fabricated Metal Products, NEC (metal aerosol valves)</t>
  </si>
  <si>
    <t>Fabricated Metal Products, NEC (other metal products)</t>
  </si>
  <si>
    <t>Fabricated Metal Products, NEC (metal automobile seat frames)</t>
  </si>
  <si>
    <t>Fabricated Metal Products, NEC (metal furniture frames)</t>
  </si>
  <si>
    <t>Steam, Gas, and Hydraulic Turbines, and Turbine Generator Set Units</t>
  </si>
  <si>
    <t>Turbine and Turbine Generator Set Units Manufacturing</t>
  </si>
  <si>
    <t>Internal Combustion Engines, NEC (except stationary engine radiators)</t>
  </si>
  <si>
    <t>Other Engine Equipment Manufacturing</t>
  </si>
  <si>
    <t>Internal Combustion Engines, NEC (stationary engine radiators)</t>
  </si>
  <si>
    <t>Farm Machinery and Equipment (hand hair clippers for animals)</t>
  </si>
  <si>
    <t>Farm Machinery and Equipment (corrals, stalls, and holding gates)</t>
  </si>
  <si>
    <t>Farm Machinery and Equipment (except corrals, stalls, holding gates, hand clippers for animals, and farm conveyors/elevators)</t>
  </si>
  <si>
    <t>Farm Machinery and Equipment Manufacturing</t>
  </si>
  <si>
    <t>Farm Machinery and Equipment (farm conveyors and elevators)</t>
  </si>
  <si>
    <t>Conveyor and Conveying Equipment Manufacturing</t>
  </si>
  <si>
    <t>Lawn and Garden Tractors and Home Lawn and Garden Equipment (nonpowered lawnmowers)</t>
  </si>
  <si>
    <t>Lawn and Garden Tractors and Home Lawn and Garden Equipment (except nonpowered lawnmowers)</t>
  </si>
  <si>
    <t>Lawn and Garden Tractor and Home Lawn and Garden Equipment Manufacturing</t>
  </si>
  <si>
    <t>Construction Machinery and Equipment (except railway track maintenance equipment; winches, aerial work platforms; and automotive wrecker hoists)</t>
  </si>
  <si>
    <t>Construction Machinery Manufacturing</t>
  </si>
  <si>
    <t>Construction Machinery and Equipment (winches, aerial work platforms, automobile wrecker hoists, locomotive cranes, and ship cranes)</t>
  </si>
  <si>
    <t>Construction Machinery and Equipment (railway track maintenance equipment)</t>
  </si>
  <si>
    <t>Railroad Rolling Stock Manufacturing</t>
  </si>
  <si>
    <t>Mining Machinery and Equipment, Except Oil and Gas Field Machinery and Equipment</t>
  </si>
  <si>
    <t>Mining Machinery and Equipment Manufacturing</t>
  </si>
  <si>
    <t>Oil and Gas Field Machinery and Equipment</t>
  </si>
  <si>
    <t>Oil and Gas Field Machinery and Equipment Manufacturing</t>
  </si>
  <si>
    <t>Elevators and Moving Stairways</t>
  </si>
  <si>
    <t>Elevator and Moving Stairway Manufacturing</t>
  </si>
  <si>
    <t>Conveyors and Conveying Equipment</t>
  </si>
  <si>
    <t>Overhead Traveling Cranes, Hoists, and Monorail Systems</t>
  </si>
  <si>
    <t>Industrial Trucks, Tractors, Trailers, and Stackers (metal air cargo containers)</t>
  </si>
  <si>
    <t>Industrial Trucks, Tractors, Trailers, and Stackers (metal pallets)</t>
  </si>
  <si>
    <t>Industrial Trucks, Tractors, Trailers, and Stackers (except metal pallets and metal air cargo containers)</t>
  </si>
  <si>
    <t>Machine Tools, Metal Cutting Types</t>
  </si>
  <si>
    <t>Machine Tool (Metal Cutting Types) Manufacturing</t>
  </si>
  <si>
    <t>Machine Tools, Metal Forming Type</t>
  </si>
  <si>
    <t>Machine Tool (Metal Forming Types) Manufacturing</t>
  </si>
  <si>
    <t>Industrial Patterns</t>
  </si>
  <si>
    <t>Industrial Pattern Manufacturing</t>
  </si>
  <si>
    <t>Special Dies and Tools, Die Sets, Jigs and Fixtures, and Industrial Molds (industrial molds)</t>
  </si>
  <si>
    <t>Industrial Mold Manufacturing</t>
  </si>
  <si>
    <t>Special Dies and Tools, Die Sets, Jigs and Fixtures, and Industrial Molds (except molds)</t>
  </si>
  <si>
    <t>Special Die and Tool, Die Set, Jig, and Fixture Manufacturing</t>
  </si>
  <si>
    <t>Cutting Tools, Machine Tool Accessories, and Machinist Precision Measuring Devices (precision measuring devices)</t>
  </si>
  <si>
    <t>Cutting Tools, Machine Tool Accessories, and Machinists' Precision Measuring Devices (except precision measuring devices)</t>
  </si>
  <si>
    <t>Cutting Tool and Machine Tool Accessory Manufacturing</t>
  </si>
  <si>
    <t>Power-Driven Handtools</t>
  </si>
  <si>
    <t>Power-Driven Hand Tool Manufacturing</t>
  </si>
  <si>
    <t>Rolling Mill Machinery and Equipment</t>
  </si>
  <si>
    <t>Rolling Mill Machinery and Equipment Manufacturing</t>
  </si>
  <si>
    <t>Electric and Gas Welding and Soldering Equipment (except transformers for arc-welding)</t>
  </si>
  <si>
    <t>Welding and Soldering Equipment Manufacturing</t>
  </si>
  <si>
    <t>Electric and Gas Welding and Soldering Equipment (transformers for arc-welders)</t>
  </si>
  <si>
    <t>Power, Distribution, and Specialty Transformer Manufacturing</t>
  </si>
  <si>
    <t>Metalworking Machinery, NEC</t>
  </si>
  <si>
    <t>Other Metalworking Machinery Manufacturing</t>
  </si>
  <si>
    <t>Textile Machinery</t>
  </si>
  <si>
    <t>Textile Machinery Manufacturing</t>
  </si>
  <si>
    <t>Woodworking Machinery</t>
  </si>
  <si>
    <t>Sawmill and Woodworking Machinery Manufacturing</t>
  </si>
  <si>
    <t>Paper Industries Machinery</t>
  </si>
  <si>
    <t>Paper Industry Machinery Manufacturing</t>
  </si>
  <si>
    <t>Printing Trades Machinery and Equipment</t>
  </si>
  <si>
    <t>Printing Machinery and Equipment Manufacturing</t>
  </si>
  <si>
    <t>Food Products Machinery</t>
  </si>
  <si>
    <t>Food Product Machinery Manufacturing</t>
  </si>
  <si>
    <t>Special Industry Machinery, NEC (nuclear control rod drive mechanisms)</t>
  </si>
  <si>
    <t>Special Industry Machinery, NEC (cotton ginning machinery)</t>
  </si>
  <si>
    <t>Special Industry Machinery, NEC (rubber and plastics manufacturing machinery)</t>
  </si>
  <si>
    <t>Plastics and Rubber Industry Machinery Manufacturing</t>
  </si>
  <si>
    <t>Special Industry Machinery, NEC (semiconductor machinery manufacturing)</t>
  </si>
  <si>
    <t>Semiconductor Machinery Manufacturing</t>
  </si>
  <si>
    <t>Special Industry Machinery, NEC (except rubber and plastics manufacturing machinery, semiconductor manufacturing machinery, and automotive maintenance equipment)</t>
  </si>
  <si>
    <t>All Other Industrial Machinery Manufacturing</t>
  </si>
  <si>
    <t>Special Industry Machinery, NEC (automotive maintenance equipment)</t>
  </si>
  <si>
    <t>Other Commercial and Service Industry Machinery Manufacturing</t>
  </si>
  <si>
    <t>Pumps and Pumping Equipment</t>
  </si>
  <si>
    <t>Pump and Pumping Equipment Manufacturing</t>
  </si>
  <si>
    <t>Ball and Roller Bearings</t>
  </si>
  <si>
    <t>Ball and Roller Bearing Manufacturing</t>
  </si>
  <si>
    <t>Air and Gas Compressors</t>
  </si>
  <si>
    <t xml:space="preserve">Air and Gas Compressor Manufacturing </t>
  </si>
  <si>
    <t>Industrial and Commercial Fans and Blowers and Air Purification Equipment (air purification equipment)</t>
  </si>
  <si>
    <t>Air Purification Equipment Manufacturing</t>
  </si>
  <si>
    <t>Industrial and Commercial Fans and Blowers and Air Purification Equipment (fans and blowers)</t>
  </si>
  <si>
    <t>Industrial and Commercial Fan and Blower Manufacturing</t>
  </si>
  <si>
    <t>Packaging Machinery</t>
  </si>
  <si>
    <t>Packaging Machinery Manufacturing</t>
  </si>
  <si>
    <t>Speed Changers, Industrial High-Speed Drives, and Gears</t>
  </si>
  <si>
    <t>Speed Changer, Industrial High-Speed Drive, and Gear Manufacturing</t>
  </si>
  <si>
    <t>Industrial Process Furnaces and Ovens</t>
  </si>
  <si>
    <t>Industrial Process Furnace and Oven Manufacturing</t>
  </si>
  <si>
    <t>Mechanical Power Transmission Equipment, NEC</t>
  </si>
  <si>
    <t>Mechanical Power Transmission Equipment Manufacturing</t>
  </si>
  <si>
    <t>General Industrial Machinery and Equipment, NEC (textile fire hose)</t>
  </si>
  <si>
    <t>General Industrial Machinery and Equipment, NEC (electric swimming pool heaters)</t>
  </si>
  <si>
    <t>General Industrial Machinery and Equipment, NEC (except fire hoses and electric swimming pool heaters)</t>
  </si>
  <si>
    <t>All Other Miscellaneous General Purpose Machinery  Manufacturing</t>
  </si>
  <si>
    <t>Electronic Computers</t>
  </si>
  <si>
    <t>Electronic Computer Manufacturing</t>
  </si>
  <si>
    <t>Computer Storage Devices</t>
  </si>
  <si>
    <t>Computer Storage Device Manufacturing</t>
  </si>
  <si>
    <t>Computer Terminals</t>
  </si>
  <si>
    <t>Computer Terminal Manufacturing</t>
  </si>
  <si>
    <t>Computer Peripheral Equipment, NEC (except plotter controllers and magnetic tape head cleaners)</t>
  </si>
  <si>
    <t>Other Computer Peripheral Equipment Manufacturing</t>
  </si>
  <si>
    <t>Computer Peripheral Equipment, NEC (plotter controllers)</t>
  </si>
  <si>
    <t>Printed Circuit Assembly (Electronic Assembly) Manufacturing</t>
  </si>
  <si>
    <t>Computer Peripheral Equipment, NEC (magnetic tape head cleaners)</t>
  </si>
  <si>
    <t>Magnetic and Optical Recording Media Manufacturing</t>
  </si>
  <si>
    <t>Calculating and Accounting Machinery, Except Electronic Computers (change making machines)</t>
  </si>
  <si>
    <t>Automatic Vending Machine Manufacturing</t>
  </si>
  <si>
    <t>Calculating and Accounting Machinery, Except Electronic Computers (except point of sales terminals, change making machines and funds transfer devices)</t>
  </si>
  <si>
    <t>Office Machinery Manufacturing</t>
  </si>
  <si>
    <t>Calculating and Accounting Machines, Except Electronic Computers (point of sale terminals and fund transfer devices)</t>
  </si>
  <si>
    <t>Office Machines, NEC (except timeclocks, time stamps, pencil sharpeners, stapling machines, etc.)</t>
  </si>
  <si>
    <t>Office Machines, NEC (time clocks and other time recording devices)</t>
  </si>
  <si>
    <t>Office Machines, NEC (pencil sharpeners, staplers and other office equipment)</t>
  </si>
  <si>
    <t>Automatic Vending Machines</t>
  </si>
  <si>
    <t>Commercial Laundry, Drycleaning, and Pressing Machines</t>
  </si>
  <si>
    <t>Commercial Laundry, Drycleaning, and Pressing Machine Manufacturing</t>
  </si>
  <si>
    <t>Air-Conditioning and Warm Air Heating Equipment and Commercial and Industrial Refrigeration Equipment (except motor vehicle air-conditioning)</t>
  </si>
  <si>
    <t>Air-Conditioning and Warm Air Heating Equipment and Commercial and Industrial Refrigeration Equipment (motor vehicle air-conditioning)</t>
  </si>
  <si>
    <t>Motor Vehicle Air-Conditioning Manufacturing</t>
  </si>
  <si>
    <t>Measuring and Dispensing Pumps</t>
  </si>
  <si>
    <t>Measuring and Dispensing Pump Manufacturing</t>
  </si>
  <si>
    <t>Service Industry Machinery, NEC</t>
  </si>
  <si>
    <t>Carburetors, Pistons, Piston Rings, and Valves</t>
  </si>
  <si>
    <t>Carburetor, Piston, Piston Ring, and Valve Manufacturing</t>
  </si>
  <si>
    <t>Fluid Power Cylinders and Actuators</t>
  </si>
  <si>
    <t>Fluid Power Cylinder and Actuator Manufacturing</t>
  </si>
  <si>
    <t>Fluid Power Pumps and Motors</t>
  </si>
  <si>
    <t>Fluid Power Pump and Motor Manufacturing</t>
  </si>
  <si>
    <t>Scales and Balances, Except Laboratory</t>
  </si>
  <si>
    <t>Scale and Balance (except Laboratory) Manufacturing</t>
  </si>
  <si>
    <t>Industrial and Commercial Machinery and Equipment, NEC (machine shops)</t>
  </si>
  <si>
    <t>Machine Shops</t>
  </si>
  <si>
    <t>Industrial and Commercial Machinery and Equipment, NEC (grinding castings for the trade)</t>
  </si>
  <si>
    <t>Industrial and Commercial Machinery and Equipment, NEC (flexible metal hose)</t>
  </si>
  <si>
    <t>Industrial and Commercial Machinery and Equipment, NEC (carnival amusement park equipment)</t>
  </si>
  <si>
    <t>Industrial and Commercial Machinery and Equipment, NEC (other industrial and commercial machinery and equipment)</t>
  </si>
  <si>
    <t>Industrial and Commercial Machinery and Equipment, NEC (water leak detectors)</t>
  </si>
  <si>
    <t>Other Measuring and Controlling Device Manufacturing</t>
  </si>
  <si>
    <t>Industrial and Commercial Machinery and Equipment, NEC (gasoline, oil, and intake filters for internal combustion engines, except for motor vehicles)</t>
  </si>
  <si>
    <t>Power, Distribution, and Specialty Transformers</t>
  </si>
  <si>
    <t>Switchgear and Switchboard Apparatus</t>
  </si>
  <si>
    <t>Switchgear and Switchboard Apparatus Manufacturing</t>
  </si>
  <si>
    <t>Motors and Generators</t>
  </si>
  <si>
    <t>Motor and Generator Manufacturing</t>
  </si>
  <si>
    <t xml:space="preserve">Carbon and Graphite Products </t>
  </si>
  <si>
    <t>Carbon and Graphite Product Manufacturing</t>
  </si>
  <si>
    <t>Relays and Industrial Controls</t>
  </si>
  <si>
    <t>Relay and Industrial Control Manufacturing</t>
  </si>
  <si>
    <t>Electrical Industrial Apparatus, NEC</t>
  </si>
  <si>
    <t>All Other Miscellaneous Electrical Equipment and Component Manufacturing</t>
  </si>
  <si>
    <t>Household Cooking Equipment</t>
  </si>
  <si>
    <t>Household Cooking Appliance Manufacturing</t>
  </si>
  <si>
    <t>Household Refrigerators and Home and Farm Freezers</t>
  </si>
  <si>
    <t>Household Refrigerator and Home Freezer Manufacturing</t>
  </si>
  <si>
    <t>Household Laundry Equipment</t>
  </si>
  <si>
    <t>Household Laundry Equipment Manufacturing</t>
  </si>
  <si>
    <t>Electric Housewares and Fans (wall and baseboard heating units for permanent installation)</t>
  </si>
  <si>
    <t>Electric Housewares and Fans (except wall and baseboard heating units for permanent installation, electronic cigarette lighters, and wall mount restroom hand dryers)</t>
  </si>
  <si>
    <t>Electric Housewares and Household Fan Manufacturing</t>
  </si>
  <si>
    <t>Electric Housewares and Fans (electronic cigarette lighters)</t>
  </si>
  <si>
    <t>Household Vacuum Cleaners</t>
  </si>
  <si>
    <t>Household Vacuum Cleaner Manufacturing</t>
  </si>
  <si>
    <t>Household Appliances, NEC (household sewing machines)</t>
  </si>
  <si>
    <t>Household Appliances, NEC (floor waxing and floor polishing machines)</t>
  </si>
  <si>
    <t>Household Appliances, NEC (except floor waxing and floor polishing machines, and household sewing machines)</t>
  </si>
  <si>
    <t>Other Major Household Appliance Manufacturing</t>
  </si>
  <si>
    <t>Electric Lamp Bulbs and Tubes</t>
  </si>
  <si>
    <t>Electric Lamp Bulb and Part Manufacturing</t>
  </si>
  <si>
    <t>Current-Carrying Wiring Devices</t>
  </si>
  <si>
    <t>Current-Carrying Wiring Device Manufacturing</t>
  </si>
  <si>
    <t>Noncurrent-Carrying Wiring Devices (fish wire, electrical wiring tool)</t>
  </si>
  <si>
    <t>Noncurrent-Carrying Wiring Devices (except fishwire, electrical wiring tool)</t>
  </si>
  <si>
    <t>Noncurrent-Carrying Wiring Device Manufacturing</t>
  </si>
  <si>
    <t>Residential Electric Lighting Fixtures</t>
  </si>
  <si>
    <t xml:space="preserve">Residential Electric Lighting Fixture Manufacturing </t>
  </si>
  <si>
    <t>Commercial, Industrial, and Institutional Electric Lighting Fixtures</t>
  </si>
  <si>
    <t>Commercial, Industrial, and Institutional Electric Lighting Fixture Manufacturing</t>
  </si>
  <si>
    <t>Vehicular Lighting Equipment</t>
  </si>
  <si>
    <t>Vehicular Lighting Equipment Manufacturing</t>
  </si>
  <si>
    <t>Lighting Equipment, NEC</t>
  </si>
  <si>
    <t>Other Lighting Equipment Manufacturing</t>
  </si>
  <si>
    <t>Household Audio and Video Equipment</t>
  </si>
  <si>
    <t>Audio and Video Equipment Manufacturing</t>
  </si>
  <si>
    <t>Phonograph Records and Prerecorded Audio Tapes and Disks (reproduction of all other media except video)</t>
  </si>
  <si>
    <t>Prerecorded Compact Disc (except Software), Tape, and Record Reproducing</t>
  </si>
  <si>
    <t>Phonograph Records and Prerecorded Audio Tapes and Disks (integrated record companies, except duplication only)</t>
  </si>
  <si>
    <t>Integrated Record Production/Distribution</t>
  </si>
  <si>
    <t>Telephone and Telegraph Apparatus (except consumer external modems)</t>
  </si>
  <si>
    <t>Telephone Apparatus Manufacturing</t>
  </si>
  <si>
    <t>Telephone and Telegraph Apparatus (consumer external modems)</t>
  </si>
  <si>
    <t>Radio and Television Broadcasting and Communications Equipment</t>
  </si>
  <si>
    <t>Radio and Television Broadcasting and Wireless Communications Equipment Manufacturing</t>
  </si>
  <si>
    <t>Communications Equipment, NEC</t>
  </si>
  <si>
    <t>Other Communications Equipment Manufacturing</t>
  </si>
  <si>
    <t>Electron Tubes</t>
  </si>
  <si>
    <t>Electron Tube Manufacturing</t>
  </si>
  <si>
    <t>Printed Circuit Boards</t>
  </si>
  <si>
    <t>Bare Printed Circuit Board Manufacturing</t>
  </si>
  <si>
    <t>Semiconductors and Related Devices</t>
  </si>
  <si>
    <t>Semiconductor and Related Device Manufacturing</t>
  </si>
  <si>
    <t>Electronic Capacitors</t>
  </si>
  <si>
    <t>Electronic Capacitor Manufacturing</t>
  </si>
  <si>
    <t>Electronic Resistors</t>
  </si>
  <si>
    <t>Electronic Resistor Manufacturing</t>
  </si>
  <si>
    <t>Electronic Coils, Transformers, and Other Inductors</t>
  </si>
  <si>
    <t>Electronic Coil, Transformer, and Other Inductor Manufacturing</t>
  </si>
  <si>
    <t>Electronic Connectors</t>
  </si>
  <si>
    <t>Electronic Connector Manufacturing</t>
  </si>
  <si>
    <t>Electronic Components, NEC (antennas)</t>
  </si>
  <si>
    <t>Electronic Components, NEC (radio headphones)</t>
  </si>
  <si>
    <t>Electronic Components, NEC (printed circuit/electronic assembly manufacturing)</t>
  </si>
  <si>
    <t>Electronic Components, NEC (other electronic components)</t>
  </si>
  <si>
    <t>Other Electronic Component Manufacturing</t>
  </si>
  <si>
    <t>Storage Batteries</t>
  </si>
  <si>
    <t>Storage Battery Manufacturing</t>
  </si>
  <si>
    <t>Primary Batteries, Dry and Wet</t>
  </si>
  <si>
    <t>Primary Battery Manufacturing</t>
  </si>
  <si>
    <t>Electrical Equipment for Internal Combustion Engines</t>
  </si>
  <si>
    <t>Other Motor Vehicle Electrical and Electronic Equipment Manufacturing</t>
  </si>
  <si>
    <t>Magnetic and Optical Recording Media</t>
  </si>
  <si>
    <t>Electrical Machinery, Equipment, and Supplies, NEC (electronic teaching machines and flight simulators)</t>
  </si>
  <si>
    <t>Electrical Machinery, Equipment, and Supplies, NEC (outboard electric motors)</t>
  </si>
  <si>
    <t>Electrical Machinery Equipment, and Supplies, NEC (laser welding and soldering equipment)</t>
  </si>
  <si>
    <t>Electrical Machinery, Equipment, and Supplies, NEC (Christmas tree lighting sets, electric insect lamps, electric fireplace logs, and trouble lights)</t>
  </si>
  <si>
    <t>Electrical Machinery, Equipment, and Supplies, NEC (other electrical industrial apparatus)</t>
  </si>
  <si>
    <t>Motor Vehicles and Passenger Car Bodies (automobiles)</t>
  </si>
  <si>
    <t>Automobile Manufacturing</t>
  </si>
  <si>
    <t>Motor Vehicles and Passenger Car Bodies (light trucks and utility vehicles)</t>
  </si>
  <si>
    <t xml:space="preserve">Light Truck and Utility Vehicle Manufacturing </t>
  </si>
  <si>
    <t>Motor Vehicles and Passenger Car Bodies (heavy duty trucks)</t>
  </si>
  <si>
    <t>Heavy Duty Truck Manufacturing</t>
  </si>
  <si>
    <t>Motor Vehicles and Passenger Car Bodies (kit car and other passenger car bodies)</t>
  </si>
  <si>
    <t>Motor Vehicle Body Manufacturing</t>
  </si>
  <si>
    <t>Motor Vehicles and Passenger Car Bodies (military armored vehicles)</t>
  </si>
  <si>
    <t>Military Armored Vehicle, Tank, and Tank Component Manufacturing</t>
  </si>
  <si>
    <t>Truck and Bus Bodies</t>
  </si>
  <si>
    <t>Motor Vehicle Parts and Accessories (dump truck lifting mechanisms and fifth wheels)</t>
  </si>
  <si>
    <t>Motor Vehicle Parts and Accessories (gasoline engines and engine parts including rebuilt)</t>
  </si>
  <si>
    <t>Gasoline Engine and Engine Parts Manufacturing</t>
  </si>
  <si>
    <t>Motor Vehicle Parts and Accessories (wiring harness sets, other than ignition; block heaters and battery heaters; instrument board assemblies; permanent defrosters; windshield washer-wiper mechanisms; cruise control mechanisms; and other electrical equipment for internal combustion engines)</t>
  </si>
  <si>
    <t>Motor Vehicle Parts and Accessories (steering and suspension parts)</t>
  </si>
  <si>
    <t>Motor Vehicle Steering and Suspension Components (except Spring) Manufacturing</t>
  </si>
  <si>
    <t>Motor Vehicle Parts and Accessories (brake and brake systems, including assemblies)</t>
  </si>
  <si>
    <t>Motor Vehicle Parts and Accessories (transmissions and power train parts, including rebuilding)</t>
  </si>
  <si>
    <t xml:space="preserve">Motor Vehicle Parts and Accessories (except truck and bus bodies, trailers, engine and engine parts, motor vehicle electrical and electronic equipment, motor vehicle steering and suspension components, motor vehicle brake systems, and motor vehicle transmission and power train parts) </t>
  </si>
  <si>
    <t>Truck Trailers</t>
  </si>
  <si>
    <t>Truck Trailer Manufacturing</t>
  </si>
  <si>
    <t>Motor Homes</t>
  </si>
  <si>
    <t>Motor Home Manufacturing</t>
  </si>
  <si>
    <t>Aircraft (except research and development not producing prototypes)</t>
  </si>
  <si>
    <t>Aircraft Manufacturing</t>
  </si>
  <si>
    <t>Aircraft (research and development not producing prototypes)</t>
  </si>
  <si>
    <t>Research and Development in the Physical, Engineering, and Life Sciences</t>
  </si>
  <si>
    <t>Aircraft Engines and Engine Parts (except research and development not producing prototypes)</t>
  </si>
  <si>
    <t>Aircraft Engine and Engine Parts Manufacturing</t>
  </si>
  <si>
    <t>Aircraft Engines and Engine Parts (research and development not producing prototypes)</t>
  </si>
  <si>
    <t>Aircraft Parts and Auxiliary Equipment, NEC (fluid power aircraft subassemblies)</t>
  </si>
  <si>
    <t>Aircraft Parts and Auxiliary Equipment, NEC (target drones)</t>
  </si>
  <si>
    <t>Aircraft Parts and Auxiliary Equipment, NEC (except fluid power aircraft subassemblies, target drones, and research and development not producing prototypes)</t>
  </si>
  <si>
    <t>Other Aircraft Part and Auxiliary Equipment Manufacturing</t>
  </si>
  <si>
    <t>Aircraft Parts and Auxiliary Equipment, NEC (research and development not producing prototypes)</t>
  </si>
  <si>
    <t>Ship Building and Repairing (except repairs in floating drydocks)</t>
  </si>
  <si>
    <t>Ship Building and Repairing</t>
  </si>
  <si>
    <t>Ship Building and Repairing (repair services provided by floating drydocks)</t>
  </si>
  <si>
    <t>Other Support Activities for Water Transportation</t>
  </si>
  <si>
    <t>Boat Building and Repairing (boat building)</t>
  </si>
  <si>
    <t xml:space="preserve">Boat Building </t>
  </si>
  <si>
    <t>Boat Building and Repairing (pleasure boat repair)</t>
  </si>
  <si>
    <t>Other Personal and Household Goods Repair and Maintenance</t>
  </si>
  <si>
    <t>Railroad Equipment (locomotive fuel lubricating or cooling medium pumps)</t>
  </si>
  <si>
    <t>Railroad Equipment (except locomotive fuel lubricating or cooling medium pumps)</t>
  </si>
  <si>
    <t>Motorcycles, Bicycles, and Parts</t>
  </si>
  <si>
    <t>Motorcycle, Bicycle, and Parts Manufacturing</t>
  </si>
  <si>
    <t>Guided Missiles and Space Vehicles (except research and development not producing prototypes)</t>
  </si>
  <si>
    <t>Guided Missile and Space Vehicle Manufacturing</t>
  </si>
  <si>
    <t>Guided Missiles and Space Vehicles (research and development not producing prototypes)</t>
  </si>
  <si>
    <t>Guided Missile and Space Vehicle Propulsion Units and Propulsion Unit Parts (except research and development not producing prototypes))</t>
  </si>
  <si>
    <t>Guided Missile and Space Vehicle Propulsion Unit and Propulsion Unit Parts Manufacturing</t>
  </si>
  <si>
    <t>Guided Missile and Space Vehicle Propulsion Units and Propulsion Unit Parts (research and development not producing prototypes)</t>
  </si>
  <si>
    <t>Guided Missile and Space Vehicle Parts and Auxiliary Equipment, NEC (except research and development not producing prototypes)</t>
  </si>
  <si>
    <t>Other Guided Missile and Space Vehicle Parts and Auxiliary Equipment Manufacturing</t>
  </si>
  <si>
    <t>Guided Missile and Space Vehicle Parts and Auxiliary Equipment, NEC (research and development not producing prototypes)</t>
  </si>
  <si>
    <t>Travel Trailers and Campers</t>
  </si>
  <si>
    <t>Travel Trailer and Camper Manufacturing</t>
  </si>
  <si>
    <t>Tanks and Tank Components</t>
  </si>
  <si>
    <t>Transportation Equipment, NEC (wheelbarrows)</t>
  </si>
  <si>
    <t>Transportation Equipment, NEC (automobile, boat, utility and light truck trailers)</t>
  </si>
  <si>
    <t>Transportation Equipment, NEC (trailer hitches)</t>
  </si>
  <si>
    <t>Transportation Equipment, NEC (except automobile, boat, utility light truck trailers, trailer hitches, and wheelbarrows)</t>
  </si>
  <si>
    <t>All Other Transportation Equipment Manufacturing</t>
  </si>
  <si>
    <t>Search, Detection, Navigation, Guidance, Aeronautical, and Nautical Systems and Instruments</t>
  </si>
  <si>
    <t>Search, Detection, Navigation, Guidance, Aeronautical, and  Nautical System and Instrument Manufacturing</t>
  </si>
  <si>
    <t>Laboratory Apparatus and Furniture</t>
  </si>
  <si>
    <t>Automatic Controls for Regulating Residential and Commercial Environments and Appliances</t>
  </si>
  <si>
    <t>Automatic Environmental Control Manufacturing for Residential, Commercial, and Appliance Use</t>
  </si>
  <si>
    <t>Industrial Instruments for Measurement, Display, and Control of Process Variables; and Related Products</t>
  </si>
  <si>
    <t>Instruments and Related Products Manufacturing for Measuring, Displaying, and Controlling Industrial Process Variables</t>
  </si>
  <si>
    <t>Totalizing Fluid Meters and Counting Devices</t>
  </si>
  <si>
    <t>Totalizing Fluid Meter and Counting Device Manufacturing</t>
  </si>
  <si>
    <t>Instruments for Measuring and Testing of Electricity and Electrical Signals (automotive ammeters and voltmeters)</t>
  </si>
  <si>
    <t>Instruments for Measuring and Testing of Electricity and Electrical Signals (except automotive instruments)</t>
  </si>
  <si>
    <t>Instrument Manufacturing for Measuring and Testing Electricity and Electrical Signals</t>
  </si>
  <si>
    <t>Laboratory Analytical Instruments</t>
  </si>
  <si>
    <t>Analytical Laboratory Instrument Manufacturing</t>
  </si>
  <si>
    <t>Optical Instruments and Lenses</t>
  </si>
  <si>
    <t>Optical Instrument and Lens Manufacturing</t>
  </si>
  <si>
    <t>Measuring and Controlling Devices, NEC (motor vehicle gauges)</t>
  </si>
  <si>
    <t>Measuring and Controlling Devices, NEC (electronic chronometers)</t>
  </si>
  <si>
    <t>Measuring and Controlling Devices, NEC (except medical thermometers, electronic chronometers and motor vehicle gauges)</t>
  </si>
  <si>
    <t>Measuring and Controlling Devices, NEC (medical thermometers)</t>
  </si>
  <si>
    <t>Surgical and Medical Instrument Manufacturing</t>
  </si>
  <si>
    <t>Surgical and Medical Instruments and Apparatus (tranquilizer guns)</t>
  </si>
  <si>
    <t>Surgical and Medical Instruments and Apparatus (operating room tables)</t>
  </si>
  <si>
    <t>Surgical and Medical Instruments and Apparatus (except tranquilizer guns and operating room tables)</t>
  </si>
  <si>
    <t>Orthopedic, Prosthetic, and Surgical Appliances and Supplies (incontinent pads and bed pads)</t>
  </si>
  <si>
    <t>Orthopedic, Prosthetic, and Surgical Appliances and Supplies (electronic hearing aids)</t>
  </si>
  <si>
    <t>Electromedical and Electrotherapeutic Apparatus Manufacturing</t>
  </si>
  <si>
    <t>Orthopedic, Prosthetic, and Surgical Appliances and Supplies (except electronic hearing aids, incontinent pads, anatomical models, and bed pads)</t>
  </si>
  <si>
    <t>Orthopedic, Prosthetic, and Surgical Appliances and Supplies (anatomical models)</t>
  </si>
  <si>
    <t>Dental Equipment and Supplies</t>
  </si>
  <si>
    <t>Dental Equipment and Supplies Manufacturing</t>
  </si>
  <si>
    <t>X-Ray Apparatus and Tubes and Related Irradiation Apparatus</t>
  </si>
  <si>
    <t>Irradiation Apparatus Manufacturing</t>
  </si>
  <si>
    <t>Electromedical and Electrotherapeutic Apparatus (except CT and CAT scanners)</t>
  </si>
  <si>
    <t>Electromedical and Electrotherapeutic Apparatus (CT and CAT Scanners)</t>
  </si>
  <si>
    <t>Ophthalmic Goods (intraoccular lenses, i.e., surgical implants)</t>
  </si>
  <si>
    <t>Ophthalmic Goods (except intraocular lenses)</t>
  </si>
  <si>
    <t>Ophthalmic Goods Manufacturing</t>
  </si>
  <si>
    <t>Photographic Equipment and Supplies (photographic films, paper, plates and chemicals)</t>
  </si>
  <si>
    <t>Photographic Film, Paper, Plate, and Chemical Manufacturing</t>
  </si>
  <si>
    <t>Photographic Equipment and Supplies (except photographic film, paper, plates, and chemicals)</t>
  </si>
  <si>
    <t>Photographic and Photocopying Equipment Manufacturing</t>
  </si>
  <si>
    <t>Watches, Clocks, Clockwork Operated Devices, and Parts</t>
  </si>
  <si>
    <t>Jewelry, Precious Metal</t>
  </si>
  <si>
    <t>Silverware, Plated Ware, and Stainless Steel Ware (cutlery and flatware, nonprecious and precious plated)</t>
  </si>
  <si>
    <t>Silverware, Plated Ware, and Stainless Steel Ware (precious metal plated hollowware)</t>
  </si>
  <si>
    <t>Silverware, Plated Ware, and Stainless Steel Ware (except  nonprecious and precious plated metal cutlery, flatware, and hollowware)</t>
  </si>
  <si>
    <t>Jewelers Findings and Materials and Lapidary Work (watch jewels)</t>
  </si>
  <si>
    <t>Jewelers' Findings and Materials, and Lapidary Work (except watch jewels)</t>
  </si>
  <si>
    <t>Jewelers' Material and Lapidary Work Manufacturing</t>
  </si>
  <si>
    <t>Musical Instruments</t>
  </si>
  <si>
    <t>Musical Instrument Manufacturing</t>
  </si>
  <si>
    <t>Dolls and Stuffed Toys</t>
  </si>
  <si>
    <t>Doll and Stuffed Toy Manufacturing</t>
  </si>
  <si>
    <t>Games, Toys, and Children’s Vehicles, Except Dolls and Bicycles (metal tricycles)</t>
  </si>
  <si>
    <t>Games, Toys, and Children's Vehicles, Except Dolls and Bicycles (except metal tricycles)</t>
  </si>
  <si>
    <t>Sporting and Athletic Goods, NEC</t>
  </si>
  <si>
    <t xml:space="preserve">Pens, Mechanical Pencils, and Parts </t>
  </si>
  <si>
    <t>Pen and Mechanical Pencil Manufacturing</t>
  </si>
  <si>
    <t>Lead Pencils and Art Goods (drawing inks and india ink)</t>
  </si>
  <si>
    <t>Lead Pencils, Crayons, and Artists' Materials (drafting tables and boards)</t>
  </si>
  <si>
    <t>Lead Pencils, Crayons, and Artists' Materials (except drawing ink, india ink, drafting tables and drafting boards)</t>
  </si>
  <si>
    <t>Marking Devices</t>
  </si>
  <si>
    <t>Marking Device Manufacturing</t>
  </si>
  <si>
    <t>Carbon Paper and Inked Ribbons</t>
  </si>
  <si>
    <t>Carbon Paper and Inked Ribbon Manufacturing</t>
  </si>
  <si>
    <t>Costume Jewelry and Costume Novelties, Except Precious Metal (except cuff links)</t>
  </si>
  <si>
    <t>Costume Jewelry and Costume Novelties, Except Precious Metal (nonprecious cuff links)</t>
  </si>
  <si>
    <t>Fasteners, Buttons, Needles, and Pins</t>
  </si>
  <si>
    <t>Brooms and Brushes</t>
  </si>
  <si>
    <t>Signs and Advertising Specialties (screen printing purchased advertising specialties)</t>
  </si>
  <si>
    <t>Signs and Advertising Specialties (signs)</t>
  </si>
  <si>
    <t>Sign Manufacturing</t>
  </si>
  <si>
    <t>Burial Caskets</t>
  </si>
  <si>
    <t>Burial Casket Manufacturing</t>
  </si>
  <si>
    <t>Linoleum, Asphalted-Felt-Base, and Other Hard Surface Floor Coverings, NEC</t>
  </si>
  <si>
    <t>Manufacturing Industries, NEC (fur dressing and finishing)</t>
  </si>
  <si>
    <t>Manufacturing Industries, NEC (burnt wood articles)</t>
  </si>
  <si>
    <t>Manufacturing Industries, NEC (matches)</t>
  </si>
  <si>
    <t>Manufacturing Industries, NEC (plastics products such as combs, hair curlers, etc.)</t>
  </si>
  <si>
    <t>Manufacturing Industries, NEC (hand operated hair clippers for humans)</t>
  </si>
  <si>
    <t>Manufacturing Industries, NEC (tape measures)</t>
  </si>
  <si>
    <t>Manufacturing Industries, NEC (flocking metal products for the trade)</t>
  </si>
  <si>
    <t>Manufacturing Industries, NEC (other miscellaneous metal products, such as combs, hair curlers, etc.)</t>
  </si>
  <si>
    <t>Manufacturing Industries, NEC (beauty and barber shop equipment, except chairs)</t>
  </si>
  <si>
    <t>Manufacturing Industries, NEC (lamp shades of paper or textile)</t>
  </si>
  <si>
    <t>Manufacturing Industries, NEC (electric hair clippers for humans)</t>
  </si>
  <si>
    <t>Manufacturing Industries, NEC (beauty and barber chairs)</t>
  </si>
  <si>
    <t>Manufacturing Industries, NEC (embroidery kits)</t>
  </si>
  <si>
    <t>Manufacturing Industries, NEC (other miscellaneous products not specially provided for previously)</t>
  </si>
  <si>
    <t>Railroads, Line-Haul Operating</t>
  </si>
  <si>
    <t>Line-Haul Railroads</t>
  </si>
  <si>
    <t>Railroad Switching and Terminal Establishments (short line railroads)</t>
  </si>
  <si>
    <t>Short Line Railroads</t>
  </si>
  <si>
    <t>Railroad Switching and Terminal Establishments (except short line railroads)</t>
  </si>
  <si>
    <t>Support Activities for Rail Transportation</t>
  </si>
  <si>
    <t>Local and Suburban Transit (mixed mode)</t>
  </si>
  <si>
    <t>Mixed Mode Transit Systems</t>
  </si>
  <si>
    <t>Local and Suburban Transit (commuter rail)</t>
  </si>
  <si>
    <t>Commuter Rail Systems</t>
  </si>
  <si>
    <t>Local and Suburban Transit (bus and motor vehicle)</t>
  </si>
  <si>
    <t>Bus and Other Motor Vehicle Transit Systems</t>
  </si>
  <si>
    <t>Local and Suburban Transit (except mixed mode, commuter rail, airport transportation service, and bus and motor vehicle)</t>
  </si>
  <si>
    <t>Other Urban Transit Systems</t>
  </si>
  <si>
    <t>Local and Suburban Transit (airport transportation service)</t>
  </si>
  <si>
    <t>All Other Transit and Ground Passenger Transportation</t>
  </si>
  <si>
    <t>Local Passenger Transportation, NEC (limousine rental with driver and automobile rental with driver)</t>
  </si>
  <si>
    <t>Limousine Service</t>
  </si>
  <si>
    <t>Local Passenger Transportation, NEC (employee transportation)</t>
  </si>
  <si>
    <t>School and Employee Bus Transportation</t>
  </si>
  <si>
    <t>Local Passenger Transportation, NEC (special needs transportation)</t>
  </si>
  <si>
    <t>Special Needs Transportation</t>
  </si>
  <si>
    <t>Local Passenger Transportation, NEC (hearse rental with driver and carpool and vanpool operation)</t>
  </si>
  <si>
    <t>Local Passenger Transportation, NEC (sightseeing buses and cable and cog railways, except scenic)</t>
  </si>
  <si>
    <t>Scenic and Sightseeing Transportation, Land</t>
  </si>
  <si>
    <t>Local Passenger Transportation, NEC (land ambulance)</t>
  </si>
  <si>
    <t>Ambulance Services</t>
  </si>
  <si>
    <t>Taxicabs</t>
  </si>
  <si>
    <t>Taxi Service</t>
  </si>
  <si>
    <t>Intercity and Rural Bus Transportation</t>
  </si>
  <si>
    <t>Interurban and Rural Bus Transportation</t>
  </si>
  <si>
    <t>Local Bus Charter Service</t>
  </si>
  <si>
    <t>Charter Bus Industry</t>
  </si>
  <si>
    <t>Bus Charter Service, Except Local</t>
  </si>
  <si>
    <t>School Buses</t>
  </si>
  <si>
    <t>Terminal and Service Facilities for Motor Vehicle Passenger Transportation</t>
  </si>
  <si>
    <t>Other Support Activities for Road Transportation</t>
  </si>
  <si>
    <t>Local Trucking Without Storage (general freight)</t>
  </si>
  <si>
    <t>General Freight Trucking, Local</t>
  </si>
  <si>
    <t>Local Trucking Without Storage (household goods moving)</t>
  </si>
  <si>
    <t>Used Household and Office Goods Moving</t>
  </si>
  <si>
    <t>Local Trucking Without Storage (specialized freight)</t>
  </si>
  <si>
    <t>Specialized Freight (except Used Goods) Trucking, Local</t>
  </si>
  <si>
    <t>Local Trucking Without Storage (solid waste collection without disposal)</t>
  </si>
  <si>
    <t>Solid Waste Collection</t>
  </si>
  <si>
    <t>Local Trucking Without Storage (hazardous waste collection without disposal)</t>
  </si>
  <si>
    <t>Hazardous Waste Collection</t>
  </si>
  <si>
    <t>Local Trucking Without Storage (other waste collection without disposal)</t>
  </si>
  <si>
    <t>Other Waste Collection</t>
  </si>
  <si>
    <t>Trucking, Except Local (general freight, truckload)</t>
  </si>
  <si>
    <t>General Freight Trucking, Long-Distance, Truckload</t>
  </si>
  <si>
    <t>Trucking, Except Local (general freight, less than truckload)</t>
  </si>
  <si>
    <t>General Freight Trucking, Long-Distance, Less Than Truckload</t>
  </si>
  <si>
    <t>Trucking, Except Local (household goods moving)</t>
  </si>
  <si>
    <t>Trucking, Except Local (specialized freight)</t>
  </si>
  <si>
    <t>Specialized Freight (except Used Goods) Trucking, Long-Distance</t>
  </si>
  <si>
    <t>Local Trucking With Storage (general freight)</t>
  </si>
  <si>
    <t>Local Trucking With Storage (household goods moving)</t>
  </si>
  <si>
    <t>Local Trucking With Storage (specialized freight)</t>
  </si>
  <si>
    <t>Courier Services, Except by Air (hub and spoke intercity delivery)</t>
  </si>
  <si>
    <t>Couriers</t>
  </si>
  <si>
    <t>Courier Services, Except by Air (local delivery)</t>
  </si>
  <si>
    <t>Local Messengers and Local Delivery</t>
  </si>
  <si>
    <t>Farm Product Warehousing and Storage</t>
  </si>
  <si>
    <t>Refrigerated Warehousing and Storage</t>
  </si>
  <si>
    <t>General Warehousing and Storage (except self-storage and miniwarehouses)</t>
  </si>
  <si>
    <t>General  Warehousing and Storage</t>
  </si>
  <si>
    <t>General Warehousing and Storage (miniwarehouses and self-storage units)</t>
  </si>
  <si>
    <t>Lessors of Miniwarehouses and Self-Storage Units</t>
  </si>
  <si>
    <t>Special Warehousing and Storage, NEC (warehousing in foreign trade zones)</t>
  </si>
  <si>
    <t>Special Warehousing and Storage, NEC (fur storage)</t>
  </si>
  <si>
    <t>Special Warehousing and Storage, NEC (except fur storage and warehousing in foreign trade zones)</t>
  </si>
  <si>
    <t>Other Warehousing and Storage</t>
  </si>
  <si>
    <t>Terminal and Joint Terminal Maintenance Facilities for Motor Freight Transportation</t>
  </si>
  <si>
    <t>United States Postal Service</t>
  </si>
  <si>
    <t>Postal Service</t>
  </si>
  <si>
    <t>Deep Sea Foreign Transportation of Freight</t>
  </si>
  <si>
    <t>Deep Sea Freight Transportation</t>
  </si>
  <si>
    <t>Deep Sea Domestic Transportation of Freight</t>
  </si>
  <si>
    <t>Coastal and Great Lakes Freight Transportation</t>
  </si>
  <si>
    <t>Freight Transportation on the Great Lakes - St. Lawrence Seaway</t>
  </si>
  <si>
    <t>Water Transportation of Freight, NEC</t>
  </si>
  <si>
    <t>Inland Water Freight Transportation</t>
  </si>
  <si>
    <t>Deep Sea Transportation of Passengers, Except by Ferry (deep sea activities)</t>
  </si>
  <si>
    <t>Deep Sea Passenger Transportation</t>
  </si>
  <si>
    <t>Deep Sea Transportation of Passengers, Except by Ferry (coastal activities)</t>
  </si>
  <si>
    <t>Coastal and Great Lakes Passenger Transportation</t>
  </si>
  <si>
    <t>Ferries (coastal and Great Lakes)</t>
  </si>
  <si>
    <t>Ferries (inland)</t>
  </si>
  <si>
    <t>Inland Water Passenger Transportation</t>
  </si>
  <si>
    <t>Water Transportation of Passengers, NEC (water taxi)</t>
  </si>
  <si>
    <t>Water Transportation of Passengers, NEC (airboats, excursion boats, and sightseeing boats)</t>
  </si>
  <si>
    <t>Scenic and Sightseeing Transportation, Water</t>
  </si>
  <si>
    <t>Marine Cargo Handling (dock and pier operations)</t>
  </si>
  <si>
    <t>Port and Harbor Operations</t>
  </si>
  <si>
    <t>Marine Cargo Handling (all but dock and pier operations)</t>
  </si>
  <si>
    <t>Marine Cargo Handling</t>
  </si>
  <si>
    <t xml:space="preserve">Towing and Tugboat Services </t>
  </si>
  <si>
    <t>Navigational Services to Shipping</t>
  </si>
  <si>
    <t>Marinas</t>
  </si>
  <si>
    <t>Water Transportation Services, NEC (lighterage)</t>
  </si>
  <si>
    <t>Water Transportation Services, NEC (lighthouse and canal operations)</t>
  </si>
  <si>
    <t>Water Transportation Services, NEC (piloting vessels in and out of harbors and marine salvage)</t>
  </si>
  <si>
    <t>Water Transportation Services, NEC (all but lighthouse operations, piloting vessels in and out of harbors, boat and ship rental, marine salvage, lighterage, marine surveyor services, and canal operations)</t>
  </si>
  <si>
    <t>Water Transportation Services, NEC (boat and ship rental, commercial)</t>
  </si>
  <si>
    <t>Commercial Air, Rail, and Water Transportation Equipment Rental and Leasing</t>
  </si>
  <si>
    <t>Water Transportation Services, NEC (marine surveying services)</t>
  </si>
  <si>
    <t>All Other Professional, Scientific, and Technical Services</t>
  </si>
  <si>
    <t>Air Transportation, Scheduled (passenger)</t>
  </si>
  <si>
    <t>Scheduled Passenger Air Transportation</t>
  </si>
  <si>
    <t>Air Transportation, Scheduled (freight)</t>
  </si>
  <si>
    <t>Scheduled Freight Air Transportation</t>
  </si>
  <si>
    <t>Air Courier Services</t>
  </si>
  <si>
    <t>Air Transportation, Nonscheduled (passenger)</t>
  </si>
  <si>
    <t>Nonscheduled Chartered Passenger Air Transportation</t>
  </si>
  <si>
    <t>Air Transportation, Nonscheduled (freight)</t>
  </si>
  <si>
    <t>Nonscheduled Chartered Freight Air Transportation</t>
  </si>
  <si>
    <t>Air Transportation, Nonscheduled (using general purpose aircraft for a variety of passenger, freight, courier, and other uses)</t>
  </si>
  <si>
    <t>Other Nonscheduled Air Transportation</t>
  </si>
  <si>
    <t>Air Transportation, Nonscheduled (sightseeing planes)</t>
  </si>
  <si>
    <t>Scenic and Sightseeing Transportation, Other</t>
  </si>
  <si>
    <t>Air Transportation, Nonscheduled (air ambulance)</t>
  </si>
  <si>
    <t>Airports, Flying Fields, and Airport Terminal Services (private air traffic control)</t>
  </si>
  <si>
    <t>Air Traffic Control</t>
  </si>
  <si>
    <t>Airports, Flying Fields, and Airport Terminal Services (air freight handling at airports, hangar operations, airport terminal services, aircraft storage, airports, and flying fields)</t>
  </si>
  <si>
    <t>Other Airport Operations</t>
  </si>
  <si>
    <t>Airports, Flying Fields, and Airport Terminal Services (aircraft servicing and repairing)</t>
  </si>
  <si>
    <t>Other Support Activities for Air Transportation</t>
  </si>
  <si>
    <t>Airports, Flying Fields, and Airport Terminal Services (airplane cleaning and janitorial services)</t>
  </si>
  <si>
    <t>Janitorial Services</t>
  </si>
  <si>
    <t>Airports, Flying Fields, and Airport Terminal Services (aircraft upholstery repair)</t>
  </si>
  <si>
    <t>Reupholstery and Furniture Repair</t>
  </si>
  <si>
    <t>Crude Petroleum Pipelines</t>
  </si>
  <si>
    <t>Pipeline Transportation of Crude Oil</t>
  </si>
  <si>
    <t>Refined Petroleum Pipelines</t>
  </si>
  <si>
    <t>Pipeline Transportation of Refined Petroleum Products</t>
  </si>
  <si>
    <t>Pipelines, NEC</t>
  </si>
  <si>
    <t>All Other Pipeline Transportation</t>
  </si>
  <si>
    <t>Travel Agencies</t>
  </si>
  <si>
    <t>Tour Operators</t>
  </si>
  <si>
    <t>Arrangement of Passenger Transportation, NEC (arrangement of carpools and vanpools)</t>
  </si>
  <si>
    <t>All Other Support Activities for Transportation</t>
  </si>
  <si>
    <t>Arrangement of Passenger Transportation, NEC (except arrangement of vanpools and carpools)</t>
  </si>
  <si>
    <t>All Other Travel Arrangement and Reservation Services</t>
  </si>
  <si>
    <t>Arrangement of Transportation of Freight and Cargo (except freight rate auditors, private mail centers, and tariff consultants)</t>
  </si>
  <si>
    <t>Freight Transportation Arrangement</t>
  </si>
  <si>
    <t>Arrangement of Transportation of Freight and Cargo (freight rate-auditors and tariff consulting)</t>
  </si>
  <si>
    <t>Process, Physical Distribution, and Logistics Consulting Services</t>
  </si>
  <si>
    <t>Rental of Railroad Cars (grain leveling in railroad cars, grain trimming for railroad equipment, precooling of fruits and vegetables in connection with transportation, and railroad car cleaning, icing, ventilating, and heating)</t>
  </si>
  <si>
    <t>Rental of Railroad Cars (rental of railroad cars)</t>
  </si>
  <si>
    <t>Packing and Crating</t>
  </si>
  <si>
    <t>Fixed Facilities and Inspection and Weighing Services for Motor Vehicle Transportation (marine cargo checkers)</t>
  </si>
  <si>
    <t>Fixed Facilities and Inspection and Weighing Services for Motor Vehicle Transportation (except marine cargo checkers)</t>
  </si>
  <si>
    <t>Transportation Services, NEC (horse-drawn cabs and carriages)</t>
  </si>
  <si>
    <t>Transportation Services, NEC (car loading and unloading; cleaning of railroad ballast; dining, parlor, sleeping, and other car operations; and railroad maintenance)</t>
  </si>
  <si>
    <t>Transportation Services, NEC (pipeline terminals and stockyards for transportation)</t>
  </si>
  <si>
    <t>Transportation Services, NEC (dining car operations on a fee or contract basis)</t>
  </si>
  <si>
    <t>Food Service Contractors</t>
  </si>
  <si>
    <t>Radiotelephone Communications (paging carriers)</t>
  </si>
  <si>
    <t>Paging</t>
  </si>
  <si>
    <t>Radiotelephone Communications (cellular carriers)</t>
  </si>
  <si>
    <t>Cellular and Other Wireless Telecommunications</t>
  </si>
  <si>
    <t>Radiotelephone Communications (paging and cellular resellers)</t>
  </si>
  <si>
    <t>Telecommunications Resellers</t>
  </si>
  <si>
    <t>Telephone Communications, Except Radiotelephone (except resellers)</t>
  </si>
  <si>
    <t>Wired Telecommunications Carriers</t>
  </si>
  <si>
    <t>Telephone Communications, Except Radiotelephone (resellers)</t>
  </si>
  <si>
    <t>Telegraph and Other Message Communications</t>
  </si>
  <si>
    <t>Radio Broadcasting Stations (networks)</t>
  </si>
  <si>
    <t>Radio Networks</t>
  </si>
  <si>
    <t>Radio Broadcasting Stations (except networks)</t>
  </si>
  <si>
    <t>Radio Stations</t>
  </si>
  <si>
    <t xml:space="preserve">Television Broadcasting Stations </t>
  </si>
  <si>
    <t xml:space="preserve">Television Broadcasting </t>
  </si>
  <si>
    <t>Cable and Other Pay Television Services (cable networks)</t>
  </si>
  <si>
    <t>Cable and Other Subscription Programming</t>
  </si>
  <si>
    <t>Cable and Other Pay Television Services (except cable and other subscription programming)</t>
  </si>
  <si>
    <t>Cable and Other Program Distribution</t>
  </si>
  <si>
    <t>Communications Services, NEC (radio broadcasting operated by cab companies)</t>
  </si>
  <si>
    <t>Communications Services, NEC (ship to shore broadcasting carriers)</t>
  </si>
  <si>
    <t>Communications Services, NEC (satellite communications)</t>
  </si>
  <si>
    <t>Satellite Telecommunications</t>
  </si>
  <si>
    <t>Communications Services, NEC (except ship to shore broadcasting, satellite communications, pay telephone concession operators)</t>
  </si>
  <si>
    <t>Other Telecommunications</t>
  </si>
  <si>
    <t>Communications Services, NEC (pay telephone concession operators)</t>
  </si>
  <si>
    <t>All Other Personal Services</t>
  </si>
  <si>
    <t>Electric Services (hydroelectric power generation)</t>
  </si>
  <si>
    <t>Hydroelectric Power Generation</t>
  </si>
  <si>
    <t>Electric Services (fossil fuel power generation)</t>
  </si>
  <si>
    <t>Fossil Fuel Electric Power Generation</t>
  </si>
  <si>
    <t>Electric Services (nuclear electric power generation)</t>
  </si>
  <si>
    <t>Nuclear Electric Power Generation</t>
  </si>
  <si>
    <t>Electric Services (other electric power generation)</t>
  </si>
  <si>
    <t>Other Electric Power Generation</t>
  </si>
  <si>
    <t>Electric Services (electric power transmission and control)</t>
  </si>
  <si>
    <t>Electric Bulk Power Transmission and Control</t>
  </si>
  <si>
    <t>Electric Services (electric power distribution)</t>
  </si>
  <si>
    <t>Electric Power Distribution</t>
  </si>
  <si>
    <t>Natural Gas Transmission</t>
  </si>
  <si>
    <t>Pipeline Transportation of Natural Gas</t>
  </si>
  <si>
    <t>Natural Gas Transmission and Distribution (distribution)</t>
  </si>
  <si>
    <t>Natural Gas Distribution</t>
  </si>
  <si>
    <t>Natural Gas Transmission and Distribution (transmission)</t>
  </si>
  <si>
    <t>Mixed, Manufactured, or Liquefied Petroleum Gas Production and/or Distribution</t>
  </si>
  <si>
    <t xml:space="preserve">Electric and Other Services Combined (hydroelectric power generation) </t>
  </si>
  <si>
    <t>Electric and Other Services Combined (fossil fuel power generation)</t>
  </si>
  <si>
    <t>Electric and Other Services Combined (nuclear power generation)</t>
  </si>
  <si>
    <t>Electric and Other Services Combined (other electric power generation)</t>
  </si>
  <si>
    <t>Electric and Other Services Combined (electric power transmission and control)</t>
  </si>
  <si>
    <t>Electric and Other Services Combined (electric power distribution)</t>
  </si>
  <si>
    <t>Electric and Other Services Combined (natural gas distribution)</t>
  </si>
  <si>
    <t>Gas and Other Services Combined (natural gas distribution)</t>
  </si>
  <si>
    <t>Combination Utilities, NEC (hydroelectric power generation)</t>
  </si>
  <si>
    <t>Combination Utilities, NEC (fossil fuel power generation)</t>
  </si>
  <si>
    <t>Combination Utilities, NEC (nuclear power generation)</t>
  </si>
  <si>
    <t>Combination Utilities, NEC (other electric power generation)</t>
  </si>
  <si>
    <t xml:space="preserve">Combination Utilities, NEC (electric power transmission and control) </t>
  </si>
  <si>
    <t>Combination Utilities, NEC (electric power distribution)</t>
  </si>
  <si>
    <t>Combination Utilities, NEC (natural gas distribution)</t>
  </si>
  <si>
    <t>Water Supply</t>
  </si>
  <si>
    <t>Water Supply and Irrigation Systems</t>
  </si>
  <si>
    <t>Sewerage Systems</t>
  </si>
  <si>
    <t>Sewage Treatment Facilities</t>
  </si>
  <si>
    <t>Refuse Systems (hazardous waste treatment and disposal)</t>
  </si>
  <si>
    <t>Hazardous Waste Treatment and Disposal</t>
  </si>
  <si>
    <t>Refuse Systems (solid waste landfills)</t>
  </si>
  <si>
    <t>Solid Waste Landfill</t>
  </si>
  <si>
    <t>Refuse Systems (solid waste combustors and incinerators)</t>
  </si>
  <si>
    <t>Solid Waste Combustors and Incinerators</t>
  </si>
  <si>
    <t>Refuse Systems (other nonhazardous waste treatment and disposal)</t>
  </si>
  <si>
    <t>Other Nonhazardous Waste Treatment and Disposal</t>
  </si>
  <si>
    <t>Refuse Systems (materials recovery facilities)</t>
  </si>
  <si>
    <t>Materials Recovery Facilities</t>
  </si>
  <si>
    <t>Sanitary Services, NEC (vacuuming of runways)</t>
  </si>
  <si>
    <t>Sanitary Services, NEC (snow plowing and sweeping streets and highways)</t>
  </si>
  <si>
    <t>Sanitary Services, NEC (mosquito eradication)</t>
  </si>
  <si>
    <t>Exterminating and Pest Control Services</t>
  </si>
  <si>
    <t>Sanitary Services, NEC (cleaning parking lots and driveways)</t>
  </si>
  <si>
    <t>Sanitary Services, NEC (remediation services)</t>
  </si>
  <si>
    <t>Sanitary Services, NEC (all but remediation services, malaria control, mosquito eradication, snow plowing, street sweeping, and airport runway vacuuming)</t>
  </si>
  <si>
    <t>All Other Miscellaneous Waste Management Services</t>
  </si>
  <si>
    <t>Steam and Air-Conditioning Supply</t>
  </si>
  <si>
    <t>Irrigation Systems</t>
  </si>
  <si>
    <t>Automobiles and Other Motor Vehicles (merchant wholesalers)</t>
  </si>
  <si>
    <t>Automobile and Other Motor Vehicle Merchant Wholesalers</t>
  </si>
  <si>
    <t>Automobiles and Other Motor Vehicles (business to business electronic markets)</t>
  </si>
  <si>
    <t>Business to Business Electronic Markets</t>
  </si>
  <si>
    <t>Automobiles and Other Motor Vehicles (agents and brokers)</t>
  </si>
  <si>
    <t>Wholesale Trade Agents and Brokers</t>
  </si>
  <si>
    <t xml:space="preserve">Motor Vehicle Supplies and New Parts (merchant wholesalers except those selling via retail method) </t>
  </si>
  <si>
    <t>Motor Vehicle Supplies and New Parts Merchant Wholesalers</t>
  </si>
  <si>
    <t>Motor Vehicle Supplies and New Parts (business to business electronic markets)</t>
  </si>
  <si>
    <t>Motor Vehicle Supplies and New Parts (agents and brokers)</t>
  </si>
  <si>
    <t>Motor Vehicle Supplies and New Parts (auto parts sold via retail method)</t>
  </si>
  <si>
    <t>Automotive Parts and Accessories Stores</t>
  </si>
  <si>
    <t>Tires and Tubes (merchant wholesalers except those selling via retail method)</t>
  </si>
  <si>
    <t>Tire and Tube Merchant Wholesalers</t>
  </si>
  <si>
    <t>Tires and Tubes (business to business electronic markets)</t>
  </si>
  <si>
    <t>Tires and Tubes (agents and brokers)</t>
  </si>
  <si>
    <t>Tires and Tubes (tires and tubes sold via retail method)</t>
  </si>
  <si>
    <t>Tire Dealers</t>
  </si>
  <si>
    <t>Motor Vehicle Parts, Used (merchant wholesalers except those selling via retail method)</t>
  </si>
  <si>
    <t>Motor Vehicle Parts (Used) Merchant Wholesalers</t>
  </si>
  <si>
    <t>Motor Vehicle Parts, Used (business to business electronic markets)</t>
  </si>
  <si>
    <t>Motor Vehicle Parts, Used (agents and brokers)</t>
  </si>
  <si>
    <t>Motor Vehicle Parts, Used (used auto parts sold via the retail method)</t>
  </si>
  <si>
    <t>Furniture (merchant wholesalers except those selling via retail method)</t>
  </si>
  <si>
    <t>Furniture Merchant Wholesalers</t>
  </si>
  <si>
    <t>Furniture (business to business electronic markets)</t>
  </si>
  <si>
    <t>Furniture (agents and brokers)</t>
  </si>
  <si>
    <t>Furniture (furniture sold via the retail method)</t>
  </si>
  <si>
    <t>Furniture Stores</t>
  </si>
  <si>
    <t>Homefurnishings (merchant wholesalers except those selling via retail method)</t>
  </si>
  <si>
    <t>Home Furnishing Merchant Wholesalers</t>
  </si>
  <si>
    <t>Homefurnishings (business to business electronic markets)</t>
  </si>
  <si>
    <t>Homefurnishings (agents and brokers)</t>
  </si>
  <si>
    <t>Homefurnishings (floor coverings sold via retail method)</t>
  </si>
  <si>
    <t>Floor Covering Stores</t>
  </si>
  <si>
    <t>Lumber, Plywood, Millwork, and Wood Panels (merchant wholesalers)</t>
  </si>
  <si>
    <t>Lumber, Plywood, Millwork, and Wood Panel Merchant Wholesalers</t>
  </si>
  <si>
    <t>Lumber, Plywood, Millwork, and Wood Panels (business to business electronic markets)</t>
  </si>
  <si>
    <t>Lumber, Plywood, Millwork, and Wood Panels (agents and brokers)</t>
  </si>
  <si>
    <t>Lumber, Plywood, Millwork, and Wood Panels (sold via retail method)</t>
  </si>
  <si>
    <t>Home Centers</t>
  </si>
  <si>
    <t>Brick, Stone, and Related Construction Materials  (merchant wholesalers except construction materials sold via retail method)</t>
  </si>
  <si>
    <t>Brick, Stone, and Related Construction Material Merchant Wholesalers</t>
  </si>
  <si>
    <t>Brick, Stone, and Related Construction Materials  (business to business electronic markets)</t>
  </si>
  <si>
    <t>Brick, Stone, and Related Construction Materials  (agents and brokers)</t>
  </si>
  <si>
    <t>Brick, Stone, and Related Construction Materials (brick, stone, and related construction materials sold via retail method)</t>
  </si>
  <si>
    <t>Other Building Material Dealers</t>
  </si>
  <si>
    <t>Roofing, Siding, and Insulation Materials (merchant wholesalers except those selling via retail method)</t>
  </si>
  <si>
    <t>Roofing, Siding, and Insulation Material Merchant Wholesalers</t>
  </si>
  <si>
    <t>Roofing, Siding, and Insulation Materials (business to business electronic markets)</t>
  </si>
  <si>
    <t>Roofing, Siding, and Insulation Materials (agents and brokers)</t>
  </si>
  <si>
    <t>Roofing, Siding, and Insulation Materials (roofing, siding, and insulation materials sold via retail method)</t>
  </si>
  <si>
    <t>Construction Materials, NEC (merchant wholesalers of prefabricated buildings and structural assemblies, wood)</t>
  </si>
  <si>
    <t>Construction Materials, NEC (merchant wholesalers of construction materials, nec except wood prefabricated buildings and structural assemblies and merchant wholesalers selling via retail method)</t>
  </si>
  <si>
    <t>Other Construction Material Merchant Wholesalers</t>
  </si>
  <si>
    <t>Construction Materials, NEC (business to business electronic markets)</t>
  </si>
  <si>
    <t>Construction Materials, NEC (agents and brokers)</t>
  </si>
  <si>
    <t>Construction Materials, NEC (glass sold via retail method)</t>
  </si>
  <si>
    <t>Photographic Equipment and Supplies (merchant wholesalers)</t>
  </si>
  <si>
    <t>Photographic Equipment and Supplies Merchant Wholesalers</t>
  </si>
  <si>
    <t>Photographic Equipment and Supplies (business to business electronic markets)</t>
  </si>
  <si>
    <t>Photographic Equipment and Supplies (agents and brokers)</t>
  </si>
  <si>
    <t>Office Equipment (merchant wholesalers except those selling office equipment via retail method)</t>
  </si>
  <si>
    <t>Office Equipment Merchant Wholesalers</t>
  </si>
  <si>
    <t>Office Equipment (business to business electronic markets)</t>
  </si>
  <si>
    <t>Office Equipment (agents and brokers)</t>
  </si>
  <si>
    <t>Office Equipment (office equipment sold via retail method)</t>
  </si>
  <si>
    <t>Office Supplies and Stationary Stores</t>
  </si>
  <si>
    <t>Computers and Computer Peripheral Equipment and Software (merchant wholesalers except those selling computers, equipment, and software via retail method)</t>
  </si>
  <si>
    <t>Computer and Computer Peripheral Equipment and Software Merchant Wholesalers</t>
  </si>
  <si>
    <t>Computers and Computer Peripheral Equipment and Software (business to business electronic markets)</t>
  </si>
  <si>
    <t>Computers and Computer Peripheral Equipment and Software (agents and brokers)</t>
  </si>
  <si>
    <t>Computers and Computer Peripheral Equipment and Software (computers, peripherals, and software sold via retail method)</t>
  </si>
  <si>
    <t>Computer and Software Stores</t>
  </si>
  <si>
    <t>Commercial Equipment, NEC (merchant wholesalers)</t>
  </si>
  <si>
    <t>Other Commercial Equipment Merchant Wholesalers</t>
  </si>
  <si>
    <t>Commercial Equipment, NEC (business to business electronic markets)</t>
  </si>
  <si>
    <t>Commercial Equipment, NEC (agents and brokers)</t>
  </si>
  <si>
    <t>Medical, Dental and Hospital Equipment and Supplies (merchant wholesalers except those selling medical, dental, and hospital equipment and supplies via retail method)</t>
  </si>
  <si>
    <t>Medical, Dental, and Hospital Equipment and Supplies Merchant Wholesalers</t>
  </si>
  <si>
    <t>Medical, Dental and Hospital Equipment and Supplies (business to business electronic markets)</t>
  </si>
  <si>
    <t>Medical, Dental and Hospital Equipment and Supplies (agents and brokers)</t>
  </si>
  <si>
    <t>Medical, Dental, and Hospital Equipment and Supplies (medical, dental, and hospital equipment and supplies sold via retail method)</t>
  </si>
  <si>
    <t xml:space="preserve">All Other Health and Personal Care Stores </t>
  </si>
  <si>
    <t>Ophthalmic Goods (merchant wholesalers)</t>
  </si>
  <si>
    <t>Ophthalmic Goods Merchant Wholesalers</t>
  </si>
  <si>
    <t>Ophthalmic Goods (business to business electronic markets)</t>
  </si>
  <si>
    <t>Ophthalmic Goods (agents and brokers)</t>
  </si>
  <si>
    <t xml:space="preserve">Professional Equipment and Supplies, NEC (merchant wholesalers except those selling religious and teacher's school supplies via retail method) </t>
  </si>
  <si>
    <t>Other Professional Equipment and Supplies Merchant Wholesalers</t>
  </si>
  <si>
    <t>Professional Equipment and Supplies, NEC (business to business electronic markets)</t>
  </si>
  <si>
    <t>Professional Equipment and Supplies, NEC (agents and brokers)</t>
  </si>
  <si>
    <t>Professional Equipment and Supplies, NEC (religious and teacher's school supplies sold via retail method)</t>
  </si>
  <si>
    <t>Office Supplies and Stationery Stores</t>
  </si>
  <si>
    <t xml:space="preserve">Metals Service Centers and Offices (merchant wholesalers) </t>
  </si>
  <si>
    <t>Metal Service Centers and Other Metal Merchant Wholesalers</t>
  </si>
  <si>
    <t xml:space="preserve">Metals Service Centers and Offices (business to business electronic markets) </t>
  </si>
  <si>
    <t xml:space="preserve">Metals Service Centers and Offices (agents and brokers) </t>
  </si>
  <si>
    <t>Coal and Other Minerals and Ores (merchant wholesalers)</t>
  </si>
  <si>
    <t>Coal and Other Mineral and Ore Merchant Wholesalers</t>
  </si>
  <si>
    <t>Coal and Other Minerals and Ores (business to business electronic markets)</t>
  </si>
  <si>
    <t>Coal and Other Minerals and Ores (agents and brokers)</t>
  </si>
  <si>
    <t>Electrical Apparatus and Equipment, Wiring Supplies and Construction Materials (merchant wholesalers except those selling electrical supplies, equipment, and apparatus via retail method)</t>
  </si>
  <si>
    <t>Electrical Apparatus and Equipment, Wiring Supplies, and Related Equipment Merchant Wholesalers</t>
  </si>
  <si>
    <t>Electrical Apparatus and Equipment, Wiring Supplies and Construction Materials (business to business electronic markets)</t>
  </si>
  <si>
    <t>Electrical Apparatus and Equipment, Wiring Supplies and Construction Materials (agents and brokers)</t>
  </si>
  <si>
    <t>Electrical Apparatus and Equipment, Wiring Supplies, and Construction Materials (electrical supplies, equipment, and apparatus sold via retail method)</t>
  </si>
  <si>
    <t>Electrical Appliances, Television and Radio Sets (merchant wholesalers except those selling appliances, TVs, and radios via retail method)</t>
  </si>
  <si>
    <t>Electrical and Electronic Appliance, Television, and Radio Set Merchant Wholesalers</t>
  </si>
  <si>
    <t>Electrical Appliances, Television and Radio Sets (business to business electronic markets)</t>
  </si>
  <si>
    <t>Electrical Appliances, Television and Radio Sets (agents and brokers)</t>
  </si>
  <si>
    <t>Electrical Appliances, Television and Radio Sets (household appliances sold via retail method)</t>
  </si>
  <si>
    <t>Household Appliance Stores</t>
  </si>
  <si>
    <t>Electrical Appliances, Television and Radio Sets (television and radio sets sold via retail method)</t>
  </si>
  <si>
    <t>Radio, Television, and Other Electronics Stores</t>
  </si>
  <si>
    <t>Electrical Appliances, Television and Radio Sets (ceiling fans sold via retail method)</t>
  </si>
  <si>
    <t>Electronic Parts and Equipment, NEC (merchant wholesalers except those selling electronic parts and equipment via retail method)</t>
  </si>
  <si>
    <t>Other Electronic Parts and Equipment Merchant Wholesalers</t>
  </si>
  <si>
    <t>Electronic Parts and Equipment, NEC (business to business electronic markets)</t>
  </si>
  <si>
    <t>Electronic Parts and Equipment, NEC (agents and brokers)</t>
  </si>
  <si>
    <t>Electronic Parts and Equipment, NEC (amateur radios, CB's, intercommunications equipment, public address equipment, and similar communications equipment sold via retail method)</t>
  </si>
  <si>
    <t>Electronic Parts and Equipment, NEC (modems and other computer components sold via retail method)</t>
  </si>
  <si>
    <t>Hardware (merchant wholesalers except those selling hardware via retail method)</t>
  </si>
  <si>
    <t>Hardware Merchant Wholesalers</t>
  </si>
  <si>
    <t>Hardware (business to business electronic markets)</t>
  </si>
  <si>
    <t>Hardware (agents and brokers)</t>
  </si>
  <si>
    <t>Hardware (hardware sold via retail method)</t>
  </si>
  <si>
    <t>Hardware Stores</t>
  </si>
  <si>
    <t>Plumbing and Heating Equipment and Supplies (Hydronics) (merchant wholesalers except those selling  plumbing and hydronic heating equipment via retail method)</t>
  </si>
  <si>
    <t xml:space="preserve">Plumbing and Heating Equipment and Supplies (Hydronics) Merchant Wholesalers </t>
  </si>
  <si>
    <t>Plumbing and Heating Equipment and Supplies (Hydronics) (business to business electronic markets)</t>
  </si>
  <si>
    <t>Plumbing and Heating Equipment and Supplies (Hydronics) (agents and brokers)</t>
  </si>
  <si>
    <t>Plumbing and Heating Equipment and Supplies (Hydronics)(plumbing and hydronic heating equipment sold via retail method)</t>
  </si>
  <si>
    <t>Warm Air Heating and Air-Conditioning Equipment and Supplies (merchant wholesalers)</t>
  </si>
  <si>
    <t>Warm Air Heating and Air-Conditioning Equipment and Supplies Merchant Wholesalers</t>
  </si>
  <si>
    <t>Warm Air Heating and Air-Conditioning Equipment and Supplies (business to business electronic markets)</t>
  </si>
  <si>
    <t>Warm Air Heating and Air-Conditioning Equipment and Supplies (agents and brokers)</t>
  </si>
  <si>
    <t>Refrigeration Equipment and Supplies (merchant wholesalers)</t>
  </si>
  <si>
    <t>Refrigeration Equipment and Supplies Merchant Wholesalers</t>
  </si>
  <si>
    <t>Refrigeration Equipment and Supplies (business to business electronic markets)</t>
  </si>
  <si>
    <t>Refrigeration Equipment and Supplies (agents and brokers)</t>
  </si>
  <si>
    <t>Construction and Mining (Except Petroleum) Machinery and Equipment (merchant wholesalers)</t>
  </si>
  <si>
    <t>Construction and Mining (except Oil Well) Machinery and Equipment Merchant Wholesalers</t>
  </si>
  <si>
    <t>Construction and Mining (Except Petroleum) Machinery and Equipment (business to business electronic markets)</t>
  </si>
  <si>
    <t>Construction and Mining (Except Petroleum) Machinery and Equipment (agents and brokers)</t>
  </si>
  <si>
    <t>Farm and Garden Machinery and Equipment (merchant wholesalers except those selling lawn and garden equipment via retail method)</t>
  </si>
  <si>
    <t>Farm and Garden Machinery and Equipment Merchant Wholesalers</t>
  </si>
  <si>
    <t>Farm and Garden Machinery and Equipment (business to business electronic markets)</t>
  </si>
  <si>
    <t>Farm and Garden Machinery and Equipment (agents and brokers)</t>
  </si>
  <si>
    <t>Farm and Garden Machinery and Equipment (lawn and garden equipment sold via retail method)</t>
  </si>
  <si>
    <t>Outdoor Power Equipment Stores</t>
  </si>
  <si>
    <t>Industrial Machinery and Equipment (merchant wholesalers)</t>
  </si>
  <si>
    <t>Industrial Machinery and Equipment Merchant Wholesalers</t>
  </si>
  <si>
    <t>Industrial Machinery and Equipment (business to business electronic markets)</t>
  </si>
  <si>
    <t>Industrial Machinery and Equipment (agents and brokers)</t>
  </si>
  <si>
    <t>Industrial Supplies (merchant wholesalers of fluid power accessories)</t>
  </si>
  <si>
    <t>Industrial Supplies (merchant wholesalers of industrial supplies except fluid power accessories and merchant wholesalers selling industrial supplies via retail method)</t>
  </si>
  <si>
    <t>Industrial Supplies Merchant Wholesalers</t>
  </si>
  <si>
    <t>Industrial Supplies (business to business electronic markets)</t>
  </si>
  <si>
    <t>Industrial Supplies (agents and brokers)</t>
  </si>
  <si>
    <t>Industrial Supplies (sold via retail method)</t>
  </si>
  <si>
    <t>All Other Miscellaneous Store Retailers (except Tobacco Stores)</t>
  </si>
  <si>
    <t>Service Establishment Equipment and Supplies (merchant wholesalers except those selling beauty and barber shop equipment and supplies via retail method)</t>
  </si>
  <si>
    <t>Service Establishment Equipment and Supplies Merchant Wholesalers</t>
  </si>
  <si>
    <t>Service Establishment Equipment and Supplies (business to business electronic markets)</t>
  </si>
  <si>
    <t>Service Establishment Equipment and Supplies (agents and brokers)</t>
  </si>
  <si>
    <t>Service Establishment Equipment and Supplies (beauty and barber shop equipment and supplies sold via retail method)</t>
  </si>
  <si>
    <t>Cosmetics, Beauty Supplies, and Perfume Stores</t>
  </si>
  <si>
    <t>Transportation Equipment and Supplies, Except Motor Vehicles (merchant wholesalers)</t>
  </si>
  <si>
    <t>Transportation Equipment and Supplies (except Motor Vehicle) Merchant Wholesalers</t>
  </si>
  <si>
    <t>Transportation Equipment and Supplies, Except Motor Vehicles (business to business electronic markets)</t>
  </si>
  <si>
    <t>Transportation Equipment and Supplies, Except Motor Vehicles (agents and brokers)</t>
  </si>
  <si>
    <t>Sporting and Recreational Goods and Supplies (merchant wholesalers except those selling sporting and recreational goods via retail method)</t>
  </si>
  <si>
    <t>Sporting and Recreational Goods and Supplies Merchant Wholesalers</t>
  </si>
  <si>
    <t>Sporting and Recreational Goods and Supplies (business to business electronic markets)</t>
  </si>
  <si>
    <t>Sporting and Recreational Goods and Supplies (agents and brokers)</t>
  </si>
  <si>
    <t>Sporting and Recreational Goods and Supplies (sporting and recreational goods sold via retail method)</t>
  </si>
  <si>
    <t>Sporting Goods Stores</t>
  </si>
  <si>
    <t>Toys and Hobby Goods and Supplies (merchant wholesalers except those selling toys and hobby goods and supplies via retail method)</t>
  </si>
  <si>
    <t>Toy and Hobby Goods and Supplies Merchant Wholesalers</t>
  </si>
  <si>
    <t>Toys and Hobby Goods and Supplies (business to business electronic markets)</t>
  </si>
  <si>
    <t>Toys and Hobby Goods and Supplies (agents and brokers)</t>
  </si>
  <si>
    <t>Toys and Hobby Goods and Supplies (toys and hobby goods and supplies sold via retail method)</t>
  </si>
  <si>
    <t>Hobby, Toy, and Game Stores</t>
  </si>
  <si>
    <t>Scrap and Waste Materials (merchant wholesalers)</t>
  </si>
  <si>
    <t>Recyclable Material Merchant Wholesalers</t>
  </si>
  <si>
    <t xml:space="preserve">Scrap and Waste Materials (business to business electronic markets) </t>
  </si>
  <si>
    <t>Scrap and Waste Materials (agents and brokers)</t>
  </si>
  <si>
    <t>Jewelry, Watches, Precious Stones, and Precious Metals (merchant wholesalers except those selling jewelry and related goods via retail method)</t>
  </si>
  <si>
    <t>Jewelry, Watch, Precious Stone, and Precious Metal Merchant Wholesalers</t>
  </si>
  <si>
    <t>Jewelry, Watches, Precious Stones, and Precious Metals (business to business electronic markets)</t>
  </si>
  <si>
    <t>Jewelry, Watches, Precious Stones, and Precious Metals (agents and brokers)</t>
  </si>
  <si>
    <t>Jewelry, Watches, Precious Stones, and Precious Metals (jewelry and related goods sold via retail method)</t>
  </si>
  <si>
    <t>Jewelry Stores</t>
  </si>
  <si>
    <t>Durable Goods, NEC (merchant wholesalers except those selling miscellaneous durable goods via retail method)</t>
  </si>
  <si>
    <t>Other Miscellaneous Durable Goods Merchant Wholesalers</t>
  </si>
  <si>
    <t>Durable Goods, NEC (business to business electronic markets)</t>
  </si>
  <si>
    <t>Durable Goods, NEC (agents and brokers)</t>
  </si>
  <si>
    <t>Durable Goods, NEC (gas lighting fixtures, rough timbers, and other wood or construction materials sold via retail method)</t>
  </si>
  <si>
    <t>Durable Goods, NEC (ammunition and firearms sold via retail method)</t>
  </si>
  <si>
    <t>Durable Goods, NEC (coin-operated game machines sold via retail method)</t>
  </si>
  <si>
    <t>Durable Goods, NEC (prerecorded audio and video tapes and discs sold via retail method)</t>
  </si>
  <si>
    <t>Prerecorded Tape, Compact Disc, and Record Stores</t>
  </si>
  <si>
    <t>Printing and Writing Paper (merchant wholesalers except those selling printing and writing paper via retail method)</t>
  </si>
  <si>
    <t>Printing and Writing Paper Merchant Wholesalers</t>
  </si>
  <si>
    <t>Printing and Writing Paper (business to business electronic markets)</t>
  </si>
  <si>
    <t>Printing and Writing Paper (agents and brokers)</t>
  </si>
  <si>
    <t>Printing and Writing Paper (printing and writing paper sold via retail method)</t>
  </si>
  <si>
    <t>Stationery and Office Supplies (merchant wholesalers except those selling stationery and office supplies via retail method)</t>
  </si>
  <si>
    <t>Stationery and Office Supplies Merchant Wholesalers</t>
  </si>
  <si>
    <t>Stationery and Office Supplies (business to business electronic markets)</t>
  </si>
  <si>
    <t>Stationery and Office Supplies (agents and brokers)</t>
  </si>
  <si>
    <t>Stationery and Office Supplies (stationery and office supplies sold via retail method)</t>
  </si>
  <si>
    <t>Industrial and Personal Service Paper (merchant wholesalers except those selling industrial and personal service paper via retail method)</t>
  </si>
  <si>
    <t>Industrial and Personal Service Paper Merchant Wholesalers</t>
  </si>
  <si>
    <t>Industrial and Personal Service Paper (business to business electronic markets)</t>
  </si>
  <si>
    <t>Industrial and Personal Service Paper (agents and brokers)</t>
  </si>
  <si>
    <t>Industrial and Personal Service Paper (industrial and personal service paper sold via retail method)</t>
  </si>
  <si>
    <t>Drugs, Drug Proprietaries, and Druggists’ Sundries (merchant wholesalers except those selling drugs and sundries via retail method)</t>
  </si>
  <si>
    <t>Drugs and Druggists’ Sundries Merchant Wholesalers</t>
  </si>
  <si>
    <t>Drugs, Drug Proprietaries, and Druggists’ Sundries (business to business electronic markets)</t>
  </si>
  <si>
    <t>Drugs, Drug Proprietaries, and Druggists’ Sundries (agents and brokers)</t>
  </si>
  <si>
    <t>Drugs, Drug Proprietaries, and Druggists’ Sundries (drugs and sundries sold via retail method)</t>
  </si>
  <si>
    <t>Pharmacies and Drug Stores</t>
  </si>
  <si>
    <t>Drugs, Drug Proprietaries, and Druggists’ Sundries (cosmetics sold via retail method)</t>
  </si>
  <si>
    <t>Drugs, Drug Proprietaries, and Druggists' Sundries (vitamins sold via retail method)</t>
  </si>
  <si>
    <t>Food (Health) Supplement Stores</t>
  </si>
  <si>
    <t>Piece Goods, Notions, and Other Dry Goods (broadwoven converters)</t>
  </si>
  <si>
    <t>Piece Goods, Notions, and Other Dry Goods (piece goods converters, except broadwoven)</t>
  </si>
  <si>
    <t>Piece Goods, Notions, and Other Dry Goods (merchant wholesalers except broadwoven and piece goods converters and merchant wholesalers selling piece goods, notions and other dry goods via retail method)</t>
  </si>
  <si>
    <t>Piece Goods, Notions, and Other Dry Goods Merchant Wholesalers</t>
  </si>
  <si>
    <t>Piece Goods, Notions, and Other Dry Goods (business to business electronic markets)</t>
  </si>
  <si>
    <t>Piece Goods, Notions, and Other Dry Goods (agents and brokers)</t>
  </si>
  <si>
    <t>Piece Goods, Notions, and Other Dry Goods (piece goods, notions, and other dry goods sold via retail method)</t>
  </si>
  <si>
    <t>Sewing, Needlework, and Piece Goods Stores</t>
  </si>
  <si>
    <t>Men's and Boys' Clothing and Furnishings (merchant wholesalers of athletic uniforms)</t>
  </si>
  <si>
    <t>Men’s and Boys’ Clothing and Furnishings (merchant wholesalers except wholesaling athletic uniforms and uniforms and merchant wholesalers selling work clothing via retail method)</t>
  </si>
  <si>
    <t>Men’s and Boys’ Clothing and Furnishings Merchant Wholesalers</t>
  </si>
  <si>
    <t>Men’s and Boys’ Clothing and Furnishings (business to business electronic markets)</t>
  </si>
  <si>
    <t>Men’s and Boys’ Clothing and Furnishings (agents and brokers)</t>
  </si>
  <si>
    <t>Men's and Boys' Clothing and Furnishings (men's and boys' apparel, except uniforms and work clothing, sold via retail method)</t>
  </si>
  <si>
    <t>Men's Clothing Stores</t>
  </si>
  <si>
    <t>Men's and Boys' Clothing and Furnishings (uniforms and work clothing sold via retail method)</t>
  </si>
  <si>
    <t>Other Clothing Stores</t>
  </si>
  <si>
    <t>Women's, Children's and Infants' Clothing and Accessories (merchant wholesalers of athletic uniforms)</t>
  </si>
  <si>
    <t>Women’s, Children’s, and Infants’ Clothing and Accessories (merchant wholesalers except wholesaling athletic uniforms and uniforms and merchant wholesalers selling work clothing via retail method)</t>
  </si>
  <si>
    <t>Women’s, Children’s, and Infants’ Clothing and Accessories Merchant Wholesalers</t>
  </si>
  <si>
    <t>Women’s, Children’s, and Infants’ Clothing and Accessories (business to business electronic markets)</t>
  </si>
  <si>
    <t>Women’s, Children’s, and Infants’ Clothing and Accessories (agents and brokers)</t>
  </si>
  <si>
    <t>Women's, Children's, and Infants' Clothing and Accessories (selling a general line of womens clothing via retail method)</t>
  </si>
  <si>
    <t>Women's Clothing Stores</t>
  </si>
  <si>
    <t>Women's, Children's and Infants' Clothing and Accessories (selling a general line of children's and infants' clothing via retail method)</t>
  </si>
  <si>
    <t>Children's and Infants' Clothing Stores</t>
  </si>
  <si>
    <t>Women’s, Children’s, and Infants’ Clothing and Accessories (uniforms and work clothing sold via retail method)</t>
  </si>
  <si>
    <t>Footwear (merchant wholesalers except those selling footwear via retail method)</t>
  </si>
  <si>
    <t>Footwear Merchant Wholesalers</t>
  </si>
  <si>
    <t>Footwear (business to business electronic markets)</t>
  </si>
  <si>
    <t>Footwear (agents and brokers)</t>
  </si>
  <si>
    <t>Footwear (footwear sold via retail method)</t>
  </si>
  <si>
    <t>Shoe Stores</t>
  </si>
  <si>
    <t>Groceries, General Line (merchant wholesalers except those selling general line groceries via retail method)</t>
  </si>
  <si>
    <t>General Line Grocery Merchant Wholesalers</t>
  </si>
  <si>
    <t>Groceries, General Line (business to business electronic markets)</t>
  </si>
  <si>
    <t>Groceries, General Line (agents and brokers)</t>
  </si>
  <si>
    <t>Groceries, General Line (general line groceries sold via retail method)</t>
  </si>
  <si>
    <t>Supermarkets and Other Grocery (except Convenience) Stores</t>
  </si>
  <si>
    <t>Packaged Frozen Foods (merchant wholesalers except those selling packaged frozen foods via retail method)</t>
  </si>
  <si>
    <t>Packaged Frozen Food Merchant Wholesalers</t>
  </si>
  <si>
    <t>Packaged Frozen Foods (business to business electronic markets)</t>
  </si>
  <si>
    <t>Packaged Frozen Foods (agents and brokers)</t>
  </si>
  <si>
    <t>Packaged Frozen Foods (frozen food sold via retail method)</t>
  </si>
  <si>
    <t>Other Direct Selling Establishments</t>
  </si>
  <si>
    <t>Dairy Products, Except Dried or Canned (merchant wholesalers except those selling dairy products via retail method)</t>
  </si>
  <si>
    <t>Dairy Product (except Dried or Canned) Merchant Wholesalers</t>
  </si>
  <si>
    <t>Dairy Products, Except Dried or Canned (business to business electronic markets)</t>
  </si>
  <si>
    <t>Dairy Products, Except Dried or Canned (agents and brokers)</t>
  </si>
  <si>
    <t>Dairy Products, Except Dried or Canned (dairy products sold via retail method)</t>
  </si>
  <si>
    <t>All Other Specialty Food Stores</t>
  </si>
  <si>
    <t>Poultry and Poultry Products (merchant wholesalers except those selling poultry and poultry products via retail method)</t>
  </si>
  <si>
    <t>Poultry and Poultry Product Merchant Wholesalers</t>
  </si>
  <si>
    <t>Poultry and Poultry Products (business to business electronic markets)</t>
  </si>
  <si>
    <t>Poultry and Poultry Products (agents and brokers)</t>
  </si>
  <si>
    <t>Poultry and Poultry Products (poultry and poultry products sold via retail method)</t>
  </si>
  <si>
    <t>Meat Markets</t>
  </si>
  <si>
    <t>Confectionery (merchant wholesalers except those selling confectionery via retail method)</t>
  </si>
  <si>
    <t>Confectionery Merchant Wholesalers</t>
  </si>
  <si>
    <t>Confectionery (business to business electronic markets)</t>
  </si>
  <si>
    <t>Confectionery (agents and brokers)</t>
  </si>
  <si>
    <t>Confectionery (confectionery sold via retail method)</t>
  </si>
  <si>
    <t>Confectionery and Nut Stores</t>
  </si>
  <si>
    <t>Fish and Seafoods (merchant wholesalers except those selling fish and seafoods via retail method)</t>
  </si>
  <si>
    <t>Fish and Seafood Merchant Wholesalers</t>
  </si>
  <si>
    <t>Fish and Seafoods (business to business electronic markets)</t>
  </si>
  <si>
    <t>Fish and Seafoods (agents and brokers)</t>
  </si>
  <si>
    <t>Fish and Seafoods (fish and seafoods sold via retail method)</t>
  </si>
  <si>
    <t>Fish and Seafood Markets</t>
  </si>
  <si>
    <t>Meats and Meat Products (boxed beef)</t>
  </si>
  <si>
    <t>Meats and Meat Products (merchant wholesalers except boxed beef manufacturers and merchant wholesalers selling meats and meat products via retail method)</t>
  </si>
  <si>
    <t>Meat and Meat Product Merchant Wholesalers</t>
  </si>
  <si>
    <t>Meats and Meat Products (business to business electronic markets)</t>
  </si>
  <si>
    <t>Meats and Meat Products (agents and brokers)</t>
  </si>
  <si>
    <t>Meat and Meat Products (meat and meat products sold via retail method)</t>
  </si>
  <si>
    <t>Fresh Fruits and Vegetables (merchant wholesalers except those selling fresh fruits and vegetables via retail method)</t>
  </si>
  <si>
    <t>Fresh Fruit and Vegetable Merchant Wholesalers</t>
  </si>
  <si>
    <t>Fresh Fruits and Vegetables (business to business electronic markets)</t>
  </si>
  <si>
    <t>Fresh Fruits and Vegetables (agents and brokers)</t>
  </si>
  <si>
    <t>Fresh Fruits and Vegetables (fresh fruits and vegetables sold via retail method)</t>
  </si>
  <si>
    <t>Fruit and Vegetable Markets</t>
  </si>
  <si>
    <t xml:space="preserve">Groceries and Related Products, NEC (processed bottled water manufacturing) </t>
  </si>
  <si>
    <t>Groceries and Related Products, NEC (merchant wholesalers except processed bottled water manufacturing and merchant wholesalers selling groceries and related products via retail method)</t>
  </si>
  <si>
    <t>Other Grocery and Related Products Merchant Wholesalers</t>
  </si>
  <si>
    <t>Groceries and Related Products, NEC (business to business electronic markets)</t>
  </si>
  <si>
    <t>Groceries and Related Products, NEC (agents and brokers)</t>
  </si>
  <si>
    <t>Groceries and Related Products, NEC (groceries and related products, except pet food, sold via retail method)</t>
  </si>
  <si>
    <t>Groceries and Related Products, NEC (pet food sold via retail method)</t>
  </si>
  <si>
    <t>Pet and Pet Supplies Stores</t>
  </si>
  <si>
    <t>Grain and Field Beans (merchant wholesalers except those selling grains and field beans via retail method)</t>
  </si>
  <si>
    <t>Grain and Field Bean Merchant Wholesalers</t>
  </si>
  <si>
    <t>Grain and Field Beans (business to business electronic markets)</t>
  </si>
  <si>
    <t>Grain and Field Beans (agents and brokers)</t>
  </si>
  <si>
    <t>Grain and Field Beans (grain and field beans sold via retail method)</t>
  </si>
  <si>
    <t>Nurseries, Garden Centers, and Farm Supply Stores</t>
  </si>
  <si>
    <t>Livestock (merchant wholesalers)</t>
  </si>
  <si>
    <t>Livestock Merchant Wholesalers</t>
  </si>
  <si>
    <t>Livestock (business to business electronic markets)</t>
  </si>
  <si>
    <t>Livestock (agents and brokers)</t>
  </si>
  <si>
    <t>Farm-Product Raw Materials, NEC (merchant wholesalers except those selling farm product raw materials, nec via retail method)</t>
  </si>
  <si>
    <t>Other Farm Product Raw Material Merchant Wholesalers</t>
  </si>
  <si>
    <t>Farm-Product Raw Materials, NEC (business to business electronic markets)</t>
  </si>
  <si>
    <t>Farm-Product Raw Materials, NEC (agents and brokers)</t>
  </si>
  <si>
    <t>Farm-Product Raw Materials, NEC (farm-product raw materials sold via retail method)</t>
  </si>
  <si>
    <t>Plastics Materials and Basic Forms and Shapes (merchant wholesalers except those selling plastics via retail method)</t>
  </si>
  <si>
    <t>Plastics Materials and Basic Forms and Shapes Merchant Wholesalers</t>
  </si>
  <si>
    <t>Plastics Materials and Basic Forms and Shapes (business to business electronic markets)</t>
  </si>
  <si>
    <t>Plastics Materials and Basic Forms and Shapes (agents and brokers)</t>
  </si>
  <si>
    <t>Plastics Materials and Basic Forms and Shapes (plastics materials, forms, and basic shapes sold via retail method)</t>
  </si>
  <si>
    <t>Chemicals and Allied Products, NEC (merchant wholesalers)</t>
  </si>
  <si>
    <t>Other Chemical and Allied Products Merchant Wholesalers</t>
  </si>
  <si>
    <t>Chemicals and Allied Products, NEC (business to business electronic markets)</t>
  </si>
  <si>
    <t>Chemicals and Allied Products, NEC (agents and brokers)</t>
  </si>
  <si>
    <t>Petroleum Bulk Stations and Terminals (except petroleum sold via retail method)</t>
  </si>
  <si>
    <t>Petroleum Bulk Stations and Terminals</t>
  </si>
  <si>
    <t>Petroleum Bulk Stations and Terminals (heating oil sold to final consumer)</t>
  </si>
  <si>
    <t>Heating Oil Dealers</t>
  </si>
  <si>
    <t>Petroleum Bulk Stations and Terminals (LP gas sold to final consumer)</t>
  </si>
  <si>
    <t>Liquefied Petroleum Gas (Bottled Gas) Dealers</t>
  </si>
  <si>
    <t>Petroleum and Petroleum Products Wholesalers, Except Bulk Stations and Terminals (merchant wholesalers)</t>
  </si>
  <si>
    <t>Petroleum and Petroleum Products Merchant Wholesalers (except Bulk Stations and Terminals)</t>
  </si>
  <si>
    <t>Petroleum and Petroleum Products Wholesalers, Except Bulk Stations and Terminals (business to business electronic markets)</t>
  </si>
  <si>
    <t>Petroleum and Petroleum Products Wholesalers, Except Bulk Stations and Terminals (agents and brokers)</t>
  </si>
  <si>
    <t>Beer and Ale (merchant wholesalers except those selling beer and ale via retail method)</t>
  </si>
  <si>
    <t>Beer and Ale Merchant Wholesalers</t>
  </si>
  <si>
    <t>Beer and Ale (business to business electronic markets)</t>
  </si>
  <si>
    <t>Beer and Ale (agents and brokers)</t>
  </si>
  <si>
    <t>Beer and Ale (beer and ale sold via retail method)</t>
  </si>
  <si>
    <t>Beer, Wine, and Liquor Stores</t>
  </si>
  <si>
    <t>Wine and Distilled Alcoholic Beverages (merchant wholesalers except those selling wine and distilled beverages via retail method)</t>
  </si>
  <si>
    <t>Wine and Distilled Alcoholic Beverage Merchant Wholesalers</t>
  </si>
  <si>
    <t>Wine and Distilled Alcoholic Beverages (business to business electronic markets)</t>
  </si>
  <si>
    <t>Wine and Distilled Alcoholic Beverages (agents and brokers)</t>
  </si>
  <si>
    <t>Wine and Distilled Alcoholic Beverages (wine and distilled alcoholic beverages sold via retail method)</t>
  </si>
  <si>
    <t>Farm Supplies (merchant wholesalers except those selling lawn and garden supplies via retail method)</t>
  </si>
  <si>
    <t>Farm Supplies Merchant Wholesalers</t>
  </si>
  <si>
    <t>Farm Supplies (business to business electronic markets)</t>
  </si>
  <si>
    <t>Farm Supplies (agents and brokers)</t>
  </si>
  <si>
    <t>Farm Supplies (lawn and garden supplies sold via retail method)</t>
  </si>
  <si>
    <t>Books, Periodicals, and Newspapers (merchant wholesalers except those selling publications via retail method)</t>
  </si>
  <si>
    <t>Book, Periodical, and Newspaper Merchant Wholesalers</t>
  </si>
  <si>
    <t>Books, Periodicals, and Newspapers (business to business electronic markets)</t>
  </si>
  <si>
    <t>Books, Periodicals, and Newspapers (agents and brokers)</t>
  </si>
  <si>
    <t>Books, Periodicals, and Newspapers (sold via retail method)</t>
  </si>
  <si>
    <t>Book Stores</t>
  </si>
  <si>
    <t>Flowers, Nursery Stock, and Florists’ Supplies (merchant wholesalers except those selling nursery stock via retail method)</t>
  </si>
  <si>
    <t>Flower, Nursery Stock, and Florists’ Supplies Merchant Wholesalers</t>
  </si>
  <si>
    <t>Flowers, Nursery Stock, and Florists’ Supplies (business to business electronic markets)</t>
  </si>
  <si>
    <t>Flowers, Nursery Stock, and Florists’ Supplies (agents and brokers)</t>
  </si>
  <si>
    <t>Flowers, Nursery Stock, and Florists’ Supplies (sold via retail method)</t>
  </si>
  <si>
    <t>Tobacco and Tobacco Products (merchant wholesalers except those selling tobacco and tobacco products via retail method)</t>
  </si>
  <si>
    <t>Tobacco and Tobacco Product Merchant Wholesalers</t>
  </si>
  <si>
    <t>Tobacco and Tobacco Products (business to business electronic markets)</t>
  </si>
  <si>
    <t>Tobacco and Tobacco Products (agents and brokers)</t>
  </si>
  <si>
    <t>Tobacco and Tobacco Products (sold via retail method)</t>
  </si>
  <si>
    <t>Tobacco Stores</t>
  </si>
  <si>
    <t xml:space="preserve">Paints, Varnishes, and Supplies (merchant wholesalers) </t>
  </si>
  <si>
    <t>Paint, Varnish, and Supplies Merchant Wholesalers</t>
  </si>
  <si>
    <t>Paints, Varnishes, and Supplies  (business to business electronic markets)</t>
  </si>
  <si>
    <t xml:space="preserve">Paints, Varnishes, and Supplies (agents and brokers) </t>
  </si>
  <si>
    <t>Nondurable Goods, NEC (merchant wholesalers of yarns, except industrial)</t>
  </si>
  <si>
    <t>Nondurable Goods, NEC (merchant wholesalers of footwear cutstock)</t>
  </si>
  <si>
    <t>Nondurable Goods, NEC (merchant wholesalers of plastics foam)</t>
  </si>
  <si>
    <t>Nondurable Goods, NEC (merchant wholesalers except advertising specialties goods distributors, wholesaling footwear cutstock, wholesaling plastics foam, wholesaling industrial yarns and merchant wholesalers selling miscellaneous nondurable goods via the retail method)</t>
  </si>
  <si>
    <t>Other Miscellaneous Nondurable Goods Merchant Wholesalers</t>
  </si>
  <si>
    <t>Nondurable Goods, NEC (business to business electronic markets)</t>
  </si>
  <si>
    <t>Nondurable Goods, NEC (agents and brokers)</t>
  </si>
  <si>
    <t>Nondurable Goods, NEC (curios, statuary, gifts, novelties, and souvenirs sold via retail method)</t>
  </si>
  <si>
    <t>Gift, Novelty, and Souvenir Stores</t>
  </si>
  <si>
    <t>Nondurable Goods, NEC (pets, pet supplies and tropical fish sold via retail method)</t>
  </si>
  <si>
    <t>Nondurable Goods, NEC (smokers' supplies sold via retail method)</t>
  </si>
  <si>
    <t>Nondurable Goods, NEC (advertising specialties goods distributors)</t>
  </si>
  <si>
    <t>Other Services Related to Advertising</t>
  </si>
  <si>
    <t>Lumber and Other Building Materials Dealers (home center stores)</t>
  </si>
  <si>
    <t>Lumber and Other Building Materials Dealers (except home center stores)</t>
  </si>
  <si>
    <t>Paint, Glass, and Wallpaper Stores (except glass)</t>
  </si>
  <si>
    <t>Paint and Wallpaper Stores</t>
  </si>
  <si>
    <t>Paint, Glass, and Wallpaper Stores (glass)</t>
  </si>
  <si>
    <t>Retail Nurseries, Lawn and Garden Supply Stores (outdoor power equipment)</t>
  </si>
  <si>
    <t>Retail Nurseries, Lawn and Garden Supply Stores (except outdoor power equipment)</t>
  </si>
  <si>
    <t>Mobile Home Dealers</t>
  </si>
  <si>
    <t>Manufactured (Mobile) Home Dealers</t>
  </si>
  <si>
    <t>Department Stores (except discount department stores and supercenters-general merchandise and groceries)</t>
  </si>
  <si>
    <t>Department Stores (except Discount Department Stores)</t>
  </si>
  <si>
    <t>Department Stores (discount department stores)</t>
  </si>
  <si>
    <t>Discount Department Stores</t>
  </si>
  <si>
    <t>Variety Stores</t>
  </si>
  <si>
    <t>All Other General Merchandise Stores</t>
  </si>
  <si>
    <t>Miscellaneous General Merchandise Stores (warehouse clubs and supermarket/general merchandise combination)</t>
  </si>
  <si>
    <t>Warehouse Clubs and Supercenters</t>
  </si>
  <si>
    <t>Miscellaneous General Merchandise Stores (except warehouse club and supermarket/general merchandise combination)</t>
  </si>
  <si>
    <t>Grocery Stores (except convenience stores, freezer plans, and grocery stores with substantial general merchandise)</t>
  </si>
  <si>
    <t>Grocery Stores (convenience stores without gas)</t>
  </si>
  <si>
    <t>Convenience Stores</t>
  </si>
  <si>
    <t>Grocery Stores (convenience store with gas)</t>
  </si>
  <si>
    <t>Gasoline Stations with Convenience Stores</t>
  </si>
  <si>
    <t>Grocery Stores (grocery stores and supermarkets selling substantial amounts of nonfood items)</t>
  </si>
  <si>
    <t>Grocery Stores (frozen food and freezer plan providers)</t>
  </si>
  <si>
    <t>Meat and Fish (Seafood) Markets, Including Freezer Provisioners (meat except freezer provisioners)</t>
  </si>
  <si>
    <t>Meat and Fish (Seafood) Markets, Including Freezer Provisioners (seafood)</t>
  </si>
  <si>
    <t>Meat and Fish (Seafood) Markets, Including Freezer Provisioners (freezer provisioners)</t>
  </si>
  <si>
    <t>Fruit and Vegetable Markets (except temporary fruit and vegetable stands)</t>
  </si>
  <si>
    <t>Fruit and Vegetable Markets (temporary fruit and vegetable stands)</t>
  </si>
  <si>
    <t>Candy, Nut, and Confectionery Stores (chocolate candy stores, preparing on premises)</t>
  </si>
  <si>
    <t>Candy, Nut, and Confectionery Stores (nonchocolate candy stores, preparing on premises)</t>
  </si>
  <si>
    <t>Candy, Nut, and Confectionery Stores (except stores preparing candy on premises)</t>
  </si>
  <si>
    <t xml:space="preserve">Confectionery and Nut Stores </t>
  </si>
  <si>
    <t>Dairy Products Stores</t>
  </si>
  <si>
    <t>Retail Bakeries (bread, cake and related products baked and sold on premise)</t>
  </si>
  <si>
    <t>Retail Bakeries</t>
  </si>
  <si>
    <t>Retail Bakeries (selling only)</t>
  </si>
  <si>
    <t>Baked Goods Stores</t>
  </si>
  <si>
    <t>Retail Bakeries (snacks)</t>
  </si>
  <si>
    <t>Snack and Nonalcoholic Beverage Bars</t>
  </si>
  <si>
    <t>Miscellaneous Food Stores (poultry and poultry products)</t>
  </si>
  <si>
    <t>Miscellaneous Food Stores (except food supplement stores and  poultry stores)</t>
  </si>
  <si>
    <t>Miscellaneous Food Stores (food supplements)</t>
  </si>
  <si>
    <t>Motor Vehicle Dealers (New and Used)</t>
  </si>
  <si>
    <t>New Car Dealers</t>
  </si>
  <si>
    <t>Motor Vehicle Dealers (Used Only)</t>
  </si>
  <si>
    <t>Used Car Dealers</t>
  </si>
  <si>
    <t>Auto and Home Supply Stores (auto supply stores)</t>
  </si>
  <si>
    <t>Auto and Home Supply Stores (tires and tubes)</t>
  </si>
  <si>
    <t>Auto and Home Supply Stores (other auto and home supply stores)</t>
  </si>
  <si>
    <t>Gasoline Service Station (gasoline station with convenience store)</t>
  </si>
  <si>
    <t>Gasoline Service Station (gasoline station without convenience store)</t>
  </si>
  <si>
    <t>Other Gasoline Stations</t>
  </si>
  <si>
    <t xml:space="preserve">Boat Dealers </t>
  </si>
  <si>
    <t>Boat Dealers</t>
  </si>
  <si>
    <t>Recreational Vehicle Dealers</t>
  </si>
  <si>
    <t>Motorcycle Dealers</t>
  </si>
  <si>
    <t>Automotive Dealers, NEC</t>
  </si>
  <si>
    <t>All Other Motor Vehicle Dealers</t>
  </si>
  <si>
    <t>Men's and Boys' Clothing and Accessory Stores (clothing stores)</t>
  </si>
  <si>
    <t>Men’s and Boys’ Clothing and Accessory Stores (accessories)</t>
  </si>
  <si>
    <t>Clothing Accessories Stores</t>
  </si>
  <si>
    <t>Women's Clothing Stores (except dress shops and bridal shops)</t>
  </si>
  <si>
    <t>Women's Clothing Stores (dress shops and bridal shops)</t>
  </si>
  <si>
    <t xml:space="preserve">Other Clothing Stores </t>
  </si>
  <si>
    <t>Women's Accessory and Specialty Stores (accessories)</t>
  </si>
  <si>
    <t>Women’s Accessory and Specialty Stores (specialty stores)</t>
  </si>
  <si>
    <t>Children's and Infants’ Wear Stores</t>
  </si>
  <si>
    <t>Family Clothing Stores</t>
  </si>
  <si>
    <t>Miscellaneous Apparel and Accessory Stores (custom tailors)</t>
  </si>
  <si>
    <t>Miscellaneous Apparel and Accessory Stores (custom dressmakers)</t>
  </si>
  <si>
    <t>Miscellaneous Apparel and Accessory Stores (accessories)</t>
  </si>
  <si>
    <t>Miscellaneous Apparel and Accessory Stores (miscellaneous apparel except accessories and custom tailors)</t>
  </si>
  <si>
    <t>Furniture Stores (custom wood cabinets)</t>
  </si>
  <si>
    <t>Furniture  Stores (custom made upholstered household furniture)</t>
  </si>
  <si>
    <t>Furniture Stores (custom made nonupholstered wood household furniture except cabinets)</t>
  </si>
  <si>
    <t>Furniture Stores (except custom furniture and cabinets)</t>
  </si>
  <si>
    <t>Floor Coverings Stores</t>
  </si>
  <si>
    <t>Drapery, Curtain, and Upholstery Stores (custom drapes)</t>
  </si>
  <si>
    <t>Drapery, Curtain, and Upholstery Stores (custom slipcovers)</t>
  </si>
  <si>
    <t>Drapery, Curtain, and Upholstery Stores (drapery and curtain stores except primarily custom)</t>
  </si>
  <si>
    <t>Window Treatment Stores</t>
  </si>
  <si>
    <t>Drapery, Curtain, and Upholstery Stores (upholstery materials)</t>
  </si>
  <si>
    <t>Miscellaneous Homefurnishings Stores (manufacturing and selling pottery on site)</t>
  </si>
  <si>
    <t>Miscellaneous Homefurnishings Stores (blinds and shades)</t>
  </si>
  <si>
    <t xml:space="preserve">Miscellaneous Homefurnishings Stores (except pottery and crafts made and sold on site and  window furnishings) </t>
  </si>
  <si>
    <t>All Other Home Furnishings Stores</t>
  </si>
  <si>
    <t>Radio, Television, and Consumer Electronics Stores (automobile radios)</t>
  </si>
  <si>
    <t>Radio, Television, and Consumer Electronics Stores (except automobile radios)</t>
  </si>
  <si>
    <t>Computer and Computer Software Stores</t>
  </si>
  <si>
    <t>Record and Prerecorded Tape Stores</t>
  </si>
  <si>
    <t>Musical Instruments Stores</t>
  </si>
  <si>
    <t>Musical Instrument and Supplies Stores</t>
  </si>
  <si>
    <t>Eating Places (dinner theaters)</t>
  </si>
  <si>
    <t>Theater Companies and Dinner Theaters</t>
  </si>
  <si>
    <t>Eating Places (full-service restaurants)</t>
  </si>
  <si>
    <t>Full-Service Restaurants</t>
  </si>
  <si>
    <t>Eating Places (limited-service restaurants)</t>
  </si>
  <si>
    <t>Limited-Service Restaurants</t>
  </si>
  <si>
    <t>Eating Places (cafeterias)</t>
  </si>
  <si>
    <t>Cafeterias</t>
  </si>
  <si>
    <t>Eating Places (snack and nonalcoholic beverage bars)</t>
  </si>
  <si>
    <t>Eating Places (food service contractors)</t>
  </si>
  <si>
    <t>Eating Places (caterers)</t>
  </si>
  <si>
    <t>Caterers</t>
  </si>
  <si>
    <t>Drinking Places (Alcoholic Beverages)</t>
  </si>
  <si>
    <t>Drug Stores and Proprietary Stores</t>
  </si>
  <si>
    <t>Liquor Stores</t>
  </si>
  <si>
    <t>Used Merchandise Stores (except pawn shops)</t>
  </si>
  <si>
    <t>Used Merchandise Stores</t>
  </si>
  <si>
    <t>Used Merchandise Stores (pawnshops)</t>
  </si>
  <si>
    <t>All Other Nondepository Credit Intermediation</t>
  </si>
  <si>
    <t>Sporting Goods Stores and Bicycle Shops</t>
  </si>
  <si>
    <t>Stationery Stores</t>
  </si>
  <si>
    <t>Camera and Photographic Supply Stores</t>
  </si>
  <si>
    <t>Camera and Photographic Supplies Stores</t>
  </si>
  <si>
    <t>Gift, Novelty, and Souvenir Shops</t>
  </si>
  <si>
    <t>Luggage and Leather Goods Stores</t>
  </si>
  <si>
    <t>Catalog and Mail-Order Houses (electronic shopping web sites)</t>
  </si>
  <si>
    <t>Electronic Shopping</t>
  </si>
  <si>
    <t>Catalog and Mail-Order Houses (electronic auctions)</t>
  </si>
  <si>
    <t>Electronic Auctions</t>
  </si>
  <si>
    <t>Catalog and Mail-Order Houses (mail-order houses)</t>
  </si>
  <si>
    <t>Mail-Order Houses</t>
  </si>
  <si>
    <t>Automatic Merchandise Machine Operators</t>
  </si>
  <si>
    <t>Vending Machine Operators</t>
  </si>
  <si>
    <t>Direct Selling Establishments (except mobile food services and food wagons)</t>
  </si>
  <si>
    <t>Direct Selling Establishments (mobile food services and food wagons)</t>
  </si>
  <si>
    <t>Mobile Food Services</t>
  </si>
  <si>
    <t>Fuel Oil Dealers</t>
  </si>
  <si>
    <t>Fuel Dealers, NEC</t>
  </si>
  <si>
    <t>Other Fuel Dealers</t>
  </si>
  <si>
    <t>Florists</t>
  </si>
  <si>
    <t>Tobacco Stores and Stands</t>
  </si>
  <si>
    <t xml:space="preserve">News Dealers and Newsstands </t>
  </si>
  <si>
    <t>News Dealers and Newsstands</t>
  </si>
  <si>
    <t>Optical Goods Stores (optical laboratories grinding lenses to prescription)</t>
  </si>
  <si>
    <t>Optical Goods Stores (except  labs grinding prescription lenses)</t>
  </si>
  <si>
    <t>Optical Goods Stores</t>
  </si>
  <si>
    <t>Miscellaneous Retail Stores, NEC (manufacture of orthopedic devices to prescription in a retail environment)</t>
  </si>
  <si>
    <t>Miscellaneous Retail Stores, NEC (typewriters and telephones)</t>
  </si>
  <si>
    <t>Miscellaneous Retail Stores, NEC (cosmetics and perfumes)</t>
  </si>
  <si>
    <t>Miscellaneous Retail Stores, NEC (hearing aids and artificial limbs)</t>
  </si>
  <si>
    <t>Miscellaneous Retail Stores, NEC (pet and pet supplies)</t>
  </si>
  <si>
    <t>Miscellaneous Retail Stores, NEC  (art dealer)</t>
  </si>
  <si>
    <t>Art Dealers</t>
  </si>
  <si>
    <t>Miscellaneous Retail Stores, NEC  (except art dealers, pet and pet supplies, hearing aids, artificial limbs, cosmetics, telephones, sunglasses, manufacture of orthopedic devices to prescription in a retail environment, and typewriters)</t>
  </si>
  <si>
    <t>Federal Reserve Banks</t>
  </si>
  <si>
    <t>Monetary Authorities - Central Bank</t>
  </si>
  <si>
    <t>Central Reserve Depository Institutions, NEC</t>
  </si>
  <si>
    <t>National Commercial Banks (banking)</t>
  </si>
  <si>
    <t>Commercial Banking</t>
  </si>
  <si>
    <t>National Commercial Banks (credit card issuing)</t>
  </si>
  <si>
    <t>Credit Card Issuing</t>
  </si>
  <si>
    <t>State Commercial Banks (commercial banking)</t>
  </si>
  <si>
    <t>State Commercial Banks (private and industrial banking)</t>
  </si>
  <si>
    <t>Other Depository Credit Intermediation</t>
  </si>
  <si>
    <t>State Commercial Banks (credit card issuing)</t>
  </si>
  <si>
    <t xml:space="preserve">Commercial Banks, NEC </t>
  </si>
  <si>
    <t>Savings Institutions, Federally Chartered</t>
  </si>
  <si>
    <t>Savings Institutions</t>
  </si>
  <si>
    <t>Savings Institutions, Not Federally Chartered</t>
  </si>
  <si>
    <t>Credit Unions, Federally Chartered</t>
  </si>
  <si>
    <t>Credit Unions</t>
  </si>
  <si>
    <t>Credit Unions, Not Federally Chartered</t>
  </si>
  <si>
    <t>Branches and Agencies of Foreign Banks (branches)</t>
  </si>
  <si>
    <t>Branches and Agencies of Foreign Banks (international trade financing)</t>
  </si>
  <si>
    <t>International Trade Financing</t>
  </si>
  <si>
    <t>Branches and Agencies of Foreign Banks (agencies, except international trade financing)</t>
  </si>
  <si>
    <t>Foreign Trade and International Banking Institutions (international trade financing)</t>
  </si>
  <si>
    <t>Foreign Trade and International Banking Institutions (except international trade financing)</t>
  </si>
  <si>
    <t xml:space="preserve">Nondeposit Trust Facilities </t>
  </si>
  <si>
    <t>Trust, Fiduciary, and Custody Activities</t>
  </si>
  <si>
    <t>Functions Related to Depository Banking, NEC (electronic funds transfer networks and clearinghouse associations)</t>
  </si>
  <si>
    <t>Financial Transactions Processing, Reserve, and Clearinghouse Activities</t>
  </si>
  <si>
    <t>Functions Related to Depository Banking, NEC (except electronic funds transfer networks and clearinghouses, foreign currency exchanges, escrow and fiduciary agencies and deposit brokers)</t>
  </si>
  <si>
    <t>Other Activities Related to Credit Intermediation</t>
  </si>
  <si>
    <t>Functions Related to Depository Banking, NEC  (foreign currency exchange)</t>
  </si>
  <si>
    <t>Commodity Contracts Dealing</t>
  </si>
  <si>
    <t>Functions Related to Depository Banking, NEC  (escrow and fiduciary agencies)</t>
  </si>
  <si>
    <t>Federal and Federally-Sponsored Credit Agencies (trade banks)</t>
  </si>
  <si>
    <t>Real Estate Credit</t>
  </si>
  <si>
    <t>Federal and Federally Sponsored Credit Agencies (secondary market financing)</t>
  </si>
  <si>
    <t>Secondary Market Financing</t>
  </si>
  <si>
    <t>Federal and Federally-Sponsored Credit Agencies (except trade banks, secondary market financing and Federal Land Banks)</t>
  </si>
  <si>
    <t>Personal Credit Institutions (credit card issuing)</t>
  </si>
  <si>
    <t>Personal Credit Institutions (installment sales finance)</t>
  </si>
  <si>
    <t>Sales Financing</t>
  </si>
  <si>
    <t>Personal Credit Institutions (except installment sales finance, industrial nondeposit banks, and credit card issuing)</t>
  </si>
  <si>
    <t>Consumer Lending</t>
  </si>
  <si>
    <t>Personal Credit Institutions (industrial nondeposit banks)</t>
  </si>
  <si>
    <t>Short-Term Business Credit Institutions, Except Agricultural (credit card issuing)</t>
  </si>
  <si>
    <t>Short-Term Business Credit Institutions, Except Agricultural (business sales finance).</t>
  </si>
  <si>
    <t>Short Term Business Credit Institutions, Except Agricultural (short term inventory credit and purchasing accounts receivable)</t>
  </si>
  <si>
    <t>Short-Term Business Credit Institutions, Except Agricultural (credit card service)</t>
  </si>
  <si>
    <t>Short-Term Business Credit Institutions, Except Agricultural (except credit card service and issuing, short term inventory credit, purchasing accounts receivable, and business sales finance)</t>
  </si>
  <si>
    <t>Miscellaneous Intermediation</t>
  </si>
  <si>
    <t>Miscellaneous Business Credit Institutions (finance leasing combined with sales financing)</t>
  </si>
  <si>
    <t>Miscellaneous Business Credit Institutions (farm mortgage companies)</t>
  </si>
  <si>
    <t>Miscellaneous Business Credit Institutions (trade banks)</t>
  </si>
  <si>
    <t>Miscellaneous Business Credit Institutions (secondary market financing)</t>
  </si>
  <si>
    <t>Miscellaneous Business Credit Institutions (except trade banks, farm mortgage companies, secondary market financing, and finance leasing combined with sales financing)</t>
  </si>
  <si>
    <t>Mortgage Bankers and Loan Correspondents (mortgage bankers and originators)</t>
  </si>
  <si>
    <t>Mortgage Bankers and Loan Correspondents (mortgage  servicing)</t>
  </si>
  <si>
    <t>Loan Brokers</t>
  </si>
  <si>
    <t>Mortgage and Nonmortgage Loan Brokers</t>
  </si>
  <si>
    <t>Security Brokers, Dealers, and Flotation Companies (security dealers and underwriters)</t>
  </si>
  <si>
    <t>Investment Banking and Securities Dealing</t>
  </si>
  <si>
    <t>Security Brokers, Dealers, and Flotation Companies (security brokers, note brokers)</t>
  </si>
  <si>
    <t>Securities Brokerage</t>
  </si>
  <si>
    <t>Security Brokers, Dealers, and Flotation Companies (except security dealers and underwriters, and security, oil lease, and gas lease brokers)</t>
  </si>
  <si>
    <t>Security Brokers, Dealers, and Flotation Companies (oil lease and gas lease brokers offices)</t>
  </si>
  <si>
    <t>Miscellaneous Financial Investment Activities</t>
  </si>
  <si>
    <t>Commodity Contracts Brokers and Dealers (commodity dealers)</t>
  </si>
  <si>
    <t>Commodity Contracts Brokers and Dealers (commodity brokers)</t>
  </si>
  <si>
    <t>Commodity Contracts Brokerage</t>
  </si>
  <si>
    <t>Security and Commodity Exchanges</t>
  </si>
  <si>
    <t>Securities and Commodity Exchanges</t>
  </si>
  <si>
    <t>Investment Advice (portfolio managers)</t>
  </si>
  <si>
    <t>Portfolio Management</t>
  </si>
  <si>
    <t>Investment Advice (except portfolio managers)</t>
  </si>
  <si>
    <t>Investment Advice</t>
  </si>
  <si>
    <t>Services Allied With the Exchange of Securities or Commodities, NEC (security custodians)</t>
  </si>
  <si>
    <t>Services Allied With the Exchange of Securities or Commodities, NEC (except security custodians)</t>
  </si>
  <si>
    <t>Life Insurance (life insurers-direct)</t>
  </si>
  <si>
    <t>Direct Life Insurance Carriers</t>
  </si>
  <si>
    <t>Life Insurance (burial insurance)</t>
  </si>
  <si>
    <t>Other Direct Insurance (except Life, Health, and Medical) Carriers</t>
  </si>
  <si>
    <t>Life Insurance (reinsurers)</t>
  </si>
  <si>
    <t>Reinsurance Carriers</t>
  </si>
  <si>
    <t>Accident and Health Insurance (disability insurers-direct)</t>
  </si>
  <si>
    <t>Accident and Health Insurance (health and medical insurers-direct)</t>
  </si>
  <si>
    <t>Direct Health and Medical Insurance Carriers</t>
  </si>
  <si>
    <t>Accident and Health Insurance (reinsurers)</t>
  </si>
  <si>
    <t>Accident and Health Insurance (self insurers)</t>
  </si>
  <si>
    <t>Other Insurance Funds</t>
  </si>
  <si>
    <t>Hospital and Medical Service Plans (health and medical insurers-direct)</t>
  </si>
  <si>
    <t>Hospital and Medical Service Plans (reinsurers)</t>
  </si>
  <si>
    <t>Hospital and Medical Service Plans (self insurers)</t>
  </si>
  <si>
    <t>Fire, Marine, and Casualty Insurance (fire, marine, and casualty insurers-direct, except contact lens insurance)</t>
  </si>
  <si>
    <t>Direct Property and Casualty Insurance Carriers</t>
  </si>
  <si>
    <t>Fire, Marine, and Casualty Insurance (contact lens insurance)</t>
  </si>
  <si>
    <t>Fire, Marine, and Casualty Insurance (reinsurers)</t>
  </si>
  <si>
    <t>Fire, Marine, and Casualty Insurance (self insurers)</t>
  </si>
  <si>
    <t>Surety Insurance (financial responsibility insurers-direct)</t>
  </si>
  <si>
    <t>Surety Insurance (warranty insurance, home)</t>
  </si>
  <si>
    <t>Surety Insurance (reinsurers)</t>
  </si>
  <si>
    <t>Title Insurance (title insurers-direct)</t>
  </si>
  <si>
    <t>Direct Title Insurance Carriers</t>
  </si>
  <si>
    <t>Title Insurance (reinsurers)</t>
  </si>
  <si>
    <t>Pension, Health, and Welfare Funds (managers)</t>
  </si>
  <si>
    <t>Pension, Health, and Welfare Funds (administrators)</t>
  </si>
  <si>
    <t>Third Party Administration of Insurance and Pension Funds</t>
  </si>
  <si>
    <t>Pension, Health, and Welfare Funds (pension funds)</t>
  </si>
  <si>
    <t>Pension Funds</t>
  </si>
  <si>
    <t>Pension, Health, and Welfare Funds (health and welfare funds)</t>
  </si>
  <si>
    <t>Health and Welfare Funds</t>
  </si>
  <si>
    <t>Pension, Health, and Welfare Funds (profit sharing funds)</t>
  </si>
  <si>
    <t>Other Financial Vehicles</t>
  </si>
  <si>
    <t>Insurance Carriers, NEC</t>
  </si>
  <si>
    <t>Insurance Agents, Brokers, and Service (insurance agents and brokers)</t>
  </si>
  <si>
    <t>Insurance Agencies and Brokerages</t>
  </si>
  <si>
    <t>Insurance Agents, Brokers, and Service (insurance claims adjusters)</t>
  </si>
  <si>
    <t>Claims Adjusting</t>
  </si>
  <si>
    <t>Insurance Agents, Brokers, and Service (processors)</t>
  </si>
  <si>
    <t>Insurance Agents, Brokers, and Service (except processors, agents and brokers, and claims adjusters)</t>
  </si>
  <si>
    <t>All Other Insurance Related Activities</t>
  </si>
  <si>
    <t>Operators of Nonresidential Buildings (except stadium and arena owners)</t>
  </si>
  <si>
    <t>Lessors of Nonresidential Buildings (except Miniwarehouses)</t>
  </si>
  <si>
    <t>Operators of Nonresidential Buildings (stadium and arena owners)</t>
  </si>
  <si>
    <t>Promoters of Performing Arts, Sports, and Similar Events with Facilities</t>
  </si>
  <si>
    <t>Operators of Apartment Buildings</t>
  </si>
  <si>
    <t>Lessors of Residential Buildings and Dwellings</t>
  </si>
  <si>
    <t>Operators of Dwellings Other Than Apartment Buildings</t>
  </si>
  <si>
    <t>Operators of Residential Mobile Home Sites</t>
  </si>
  <si>
    <t>Lessors of Other Real Estate Property</t>
  </si>
  <si>
    <t>Lessors of Railroad Property</t>
  </si>
  <si>
    <t>Lessors of Real Property, NEC</t>
  </si>
  <si>
    <t>Real Estate Agents and Managers (operating housing authorities)</t>
  </si>
  <si>
    <t>Real Estate Agents and Managers (agents and brokers)</t>
  </si>
  <si>
    <t>Offices of Real Estate Agents and Brokers</t>
  </si>
  <si>
    <t>Real Estate Agents and Managers (residential property managers)</t>
  </si>
  <si>
    <t>Residential Property Managers</t>
  </si>
  <si>
    <t>Real Estate Agents and Managers (nonresidential property managers)</t>
  </si>
  <si>
    <t>Nonresidential Property Managers</t>
  </si>
  <si>
    <t>Real Estate Agents and Managers (appraisers)</t>
  </si>
  <si>
    <t>Offices of Real Estate Appraisers</t>
  </si>
  <si>
    <t>Real Estate Agents and Managers (except property managers, condominium associations, cemetery management, agents and brokers, operating housing authorities, and appraisers)</t>
  </si>
  <si>
    <t>Other Activities Related to Real Estate</t>
  </si>
  <si>
    <t>Real Estate Agents and Managers (cemetery management)</t>
  </si>
  <si>
    <t>Cemeteries and Crematories</t>
  </si>
  <si>
    <t>Real Estate Agents and Managers (condominium associations)</t>
  </si>
  <si>
    <t>Other Similar Organizations (except Business, Professional, Labor, and Political Organizations)</t>
  </si>
  <si>
    <t>Title Abstract Offices</t>
  </si>
  <si>
    <t>Title Abstract and Settlement Offices</t>
  </si>
  <si>
    <t>Land Subdividers and Developers, Except Cemeteries</t>
  </si>
  <si>
    <t>Land Subdivision</t>
  </si>
  <si>
    <t>Cemetery Subdividers and Developers</t>
  </si>
  <si>
    <t>Offices of Bank Holding Companies</t>
  </si>
  <si>
    <t>Offices of  Bank Holding Companies</t>
  </si>
  <si>
    <t>Offices of Holding Companies, NEC</t>
  </si>
  <si>
    <t>Offices of  Other Holding Companies</t>
  </si>
  <si>
    <t xml:space="preserve">Management Investment Offices, Open-End </t>
  </si>
  <si>
    <t>Open-End Investment Funds</t>
  </si>
  <si>
    <t>Unit Investment Trusts, Face-Amount Certificate Offices, and Closed-End Management Investment Offices</t>
  </si>
  <si>
    <t>Educational, Religious, and Charitable Trusts</t>
  </si>
  <si>
    <t>Grantmaking Foundations</t>
  </si>
  <si>
    <t>Trusts, Except Educational, Religious, and Charitable (managers)</t>
  </si>
  <si>
    <t>Trusts, Except Educational, Religious, and Charitable (administrators of private estates)</t>
  </si>
  <si>
    <t>Trusts, Except Educational, Religious, and Charitable (vacation funds for employees)</t>
  </si>
  <si>
    <t>Trusts, Except Educational, Religious, and Charitable (personal trusts, estates, and agency accounts)</t>
  </si>
  <si>
    <t>Trusts, Estates, and Agency Accounts</t>
  </si>
  <si>
    <t>Oil Royalty Traders (investing on own account)</t>
  </si>
  <si>
    <t>Oil Royalty Traders (oil and gas royalty leasing)</t>
  </si>
  <si>
    <t xml:space="preserve">Lessors of Nonfinancial Intangible Assets (except Copyrighted Works) </t>
  </si>
  <si>
    <t>Patent Owners and Lessors</t>
  </si>
  <si>
    <t>Lessors of Nonfinancial Intangible Assets (except Copyrighted Works)</t>
  </si>
  <si>
    <t>Real Estate Investment Trusts</t>
  </si>
  <si>
    <t>Investors, NEC (commodity contract trading companies)</t>
  </si>
  <si>
    <t>Investors, NEC (venture capital companies, investment clubs, and speculators for own account)</t>
  </si>
  <si>
    <t>Investors, NEC (commodity contract pool operators)</t>
  </si>
  <si>
    <t>Hotels and Motels (hotels, except casino hotels, and motels)</t>
  </si>
  <si>
    <t>Hotels (except Casino Hotels) and Motels</t>
  </si>
  <si>
    <t>Hotels and Motels (casino hotels)</t>
  </si>
  <si>
    <t>Casino Hotels</t>
  </si>
  <si>
    <t>Hotels and Motels (bed and breakfast inns)</t>
  </si>
  <si>
    <t>Bed-and-Breakfast Inns</t>
  </si>
  <si>
    <t>Hotels and Motels (except hotels, motels, and bed and breakfast inns)</t>
  </si>
  <si>
    <t>All Other Traveler Accommodation</t>
  </si>
  <si>
    <t>Rooming and Boarding Houses</t>
  </si>
  <si>
    <t>Sporting and Recreational Camps</t>
  </si>
  <si>
    <t>Recreational and Vacation Camps (except Campgrounds)</t>
  </si>
  <si>
    <t>Recreational Vehicle Parks and Campsites</t>
  </si>
  <si>
    <t>RV (Recreational Vehicle) Parks and Campgrounds</t>
  </si>
  <si>
    <t>Organization Hotels and Lodging Houses, on Membership Basis (hotels)</t>
  </si>
  <si>
    <t>Organization Hotels and Lodging Houses, on Membership Basis (except hotels)</t>
  </si>
  <si>
    <t>Power Laundries, Family and Commercial</t>
  </si>
  <si>
    <t>Drycleaning and Laundry Services (except Coin-Operated)</t>
  </si>
  <si>
    <t>Garment Pressing, and Agents for Laundries and Drycleaners</t>
  </si>
  <si>
    <t>Linen Supply</t>
  </si>
  <si>
    <t xml:space="preserve">Coin-Operated Laundry and Drycleaning </t>
  </si>
  <si>
    <t>Coin-Operated Laundries and Drycleaners</t>
  </si>
  <si>
    <t>Drycleaning Plants, Except Rug Cleaning</t>
  </si>
  <si>
    <t>Carpet and Upholstery Cleaning</t>
  </si>
  <si>
    <t>Carpet and Upholstery Cleaning Services</t>
  </si>
  <si>
    <t>Industrial Launderers</t>
  </si>
  <si>
    <t>Laundry and Garment Services, NEC (alteration and repair)</t>
  </si>
  <si>
    <t>Laundry and Garment Services, NEC (except diaper service and clothing alteration and repair)</t>
  </si>
  <si>
    <t>Laundry and Garment Services, NEC (diaper service)</t>
  </si>
  <si>
    <t>Photographic Studios, Portrait</t>
  </si>
  <si>
    <t>Photography Studios, Portrait</t>
  </si>
  <si>
    <t>Beauty Shops (beauty and cosmetology schools)</t>
  </si>
  <si>
    <t>Cosmetology and Barber Schools</t>
  </si>
  <si>
    <t>Beauty Shops (except beauty and cosmetology schools and manicure and pedicure salons)</t>
  </si>
  <si>
    <t>Beauty Salons</t>
  </si>
  <si>
    <t>Beauty Shops (manicure and pedicure salons)</t>
  </si>
  <si>
    <t>Nail Salons</t>
  </si>
  <si>
    <t>Barber Shops (barber colleges)</t>
  </si>
  <si>
    <t>Barber Shops (except barber colleges)</t>
  </si>
  <si>
    <t>Shoe Repair Shops and Shoeshine Parlors (shoe repair shops)</t>
  </si>
  <si>
    <t>Footwear and Leather Goods Repair</t>
  </si>
  <si>
    <t>Shoe Repair Shops and Shoeshine Parlors (hatcleaning and blocking shops)</t>
  </si>
  <si>
    <t>Shoe Repair Shops and Shoeshine Parlors (shoeshine parlors)</t>
  </si>
  <si>
    <t>Funeral Services and Crematories (funeral homes and services)</t>
  </si>
  <si>
    <t>Funeral Homes and Funeral Services</t>
  </si>
  <si>
    <t>Funeral Services and Crematories (crematories)</t>
  </si>
  <si>
    <t>Tax Return Preparation Services</t>
  </si>
  <si>
    <t>Tax Preparation Services</t>
  </si>
  <si>
    <t>Miscellaneous Personal Services, NEC (formal wear and costume rental)</t>
  </si>
  <si>
    <t>Formal Wear and Costume Rental</t>
  </si>
  <si>
    <t>Miscellaneous Personal Services, NEC (consumer credit and debt counseling services)</t>
  </si>
  <si>
    <t>Miscellaneous Personal Services, NEC (babysitting bureaus)</t>
  </si>
  <si>
    <t>Employment Placement Agencies</t>
  </si>
  <si>
    <t>Miscellaneous Personal Services, NEC (consumer bartering services)</t>
  </si>
  <si>
    <t>All Other Support Services</t>
  </si>
  <si>
    <t>Miscellaneous Personal Services, NEC (diet and weight reducing services)</t>
  </si>
  <si>
    <t>Diet and Weight Reducing  Centers</t>
  </si>
  <si>
    <t>Miscellaneous Personal Services, NEC (personal care services)</t>
  </si>
  <si>
    <t>Other Personal Care Services</t>
  </si>
  <si>
    <t>Miscellaneous Personal Services, NEC (valet parking services)</t>
  </si>
  <si>
    <t>Parking Lots and Garages</t>
  </si>
  <si>
    <t>Miscellaneous Personal Services, NEC (except diet and weight reducing services, personal care services, valet parking services, babysitting bureaus, debt and credit counseling, consumer bartering services, and formal wear and costume rental)</t>
  </si>
  <si>
    <t>Advertising Agencies</t>
  </si>
  <si>
    <t>Outdoor Advertising Services</t>
  </si>
  <si>
    <t>Display Advertising</t>
  </si>
  <si>
    <t>Radio, Television, and Publishers’ Advertising Representatives</t>
  </si>
  <si>
    <t>Media Representatives</t>
  </si>
  <si>
    <t>Advertising, NEC (using general purpose aircraft for aerial advertising and a variety of other services)</t>
  </si>
  <si>
    <t>Advertising, NEC (media buying services)</t>
  </si>
  <si>
    <t>Media Buying Agencies</t>
  </si>
  <si>
    <t>Advertising, NEC (display advertising, aerial advertising using special purpose aircraft, such as blimps)</t>
  </si>
  <si>
    <t>Advertising, NEC (advertising materials distributor)</t>
  </si>
  <si>
    <t>Advertising Material Distribution Services</t>
  </si>
  <si>
    <t>Advertising, NEC (except media buying, display advertising, except outdoor; and advertising material distributors)</t>
  </si>
  <si>
    <t>541890</t>
  </si>
  <si>
    <t>Adjustment and Collection Services</t>
  </si>
  <si>
    <t>Collection Agencies</t>
  </si>
  <si>
    <t>Credit Reporting Services</t>
  </si>
  <si>
    <t xml:space="preserve"> Credit Bureaus</t>
  </si>
  <si>
    <t>Direct Mail Advertising Services (mailing list compilers)</t>
  </si>
  <si>
    <t>Direct Mail Advertising Services (except mailing list compilers)</t>
  </si>
  <si>
    <t>Direct Mail Advertising</t>
  </si>
  <si>
    <t>Photocopying and Duplicating Services (quick printing)</t>
  </si>
  <si>
    <t>Photocopying and Duplicating Services (except quick printing)</t>
  </si>
  <si>
    <t>Other Business Service Centers (including Copy Shops)</t>
  </si>
  <si>
    <t>Commercial Photography (using general purpose aircraft for aerial photography and a variety of other services)</t>
  </si>
  <si>
    <t>Commercial Photography (except using general purpose aircraft for aerial photography and a variety of other services)</t>
  </si>
  <si>
    <t>Commercial Photography</t>
  </si>
  <si>
    <t>Commercial Art and Graphic Design</t>
  </si>
  <si>
    <t>Graphic Design Services</t>
  </si>
  <si>
    <t>Secretarial and Court Reporting (secretarial services)</t>
  </si>
  <si>
    <t>Document Preparation Services</t>
  </si>
  <si>
    <t>Secretarial and Court Reporting (court reporting services)</t>
  </si>
  <si>
    <t>Court Reporting and Stenotype Services</t>
  </si>
  <si>
    <t>Disinfecting and Pest Control Services (exterminating and pest control)</t>
  </si>
  <si>
    <t>Disinfecting and Pest Control Services (except exterminating and pest control)</t>
  </si>
  <si>
    <t>Building Cleaning and Maintenance Services, NEC (janitorial services)</t>
  </si>
  <si>
    <t>Building Cleaning and Maintenance Services, NEC (services to buildings and dwellings, except janitorial services)</t>
  </si>
  <si>
    <t>Medical Equipment Rental and Leasing (home health furniture and equipment rental and leasing)</t>
  </si>
  <si>
    <t>Home Health Equipment Rental</t>
  </si>
  <si>
    <t>Medical Equipment Rental and Leasing (medical machinery and equipment, except home health furniture and equipment, rental and leasing)</t>
  </si>
  <si>
    <t>Other Commercial and Industrial Machinery and Equipment Rental and Leasing</t>
  </si>
  <si>
    <t>Heavy Construction Equipment Rental and Leasing (rental of construction equipment [except cranes] with operator)</t>
  </si>
  <si>
    <t>Heavy Construction Equipment Rental and Leasing (crane rental with operator)</t>
  </si>
  <si>
    <t>Heavy Construction Equipment Rental and Leasing (heavy construction equipment rental without operators)</t>
  </si>
  <si>
    <t>Construction, Mining, and Forestry Machinery and Equipment Rental and Leasing</t>
  </si>
  <si>
    <t>Equipment Rental and Leasing, NEC (appliances; TVs, VCRs, and other consumer electronic equipment rental)</t>
  </si>
  <si>
    <t>Consumer Electronics and Appliances Rental</t>
  </si>
  <si>
    <t>Equipment Rental and Leasing, NEC (except aircraft; industrial truck and equipment; TV, VCR, and other consumer electronic equipment; appliances; general rental centers; portable toilets; office machines; oil field and oil well drilling equipment; and home and garden equipment rental and leasing)</t>
  </si>
  <si>
    <t>All Other Consumer Goods Rental</t>
  </si>
  <si>
    <t>Equipment Rental and Leasing, NEC (general rental centers and home and garden equipment rental centers)</t>
  </si>
  <si>
    <t>General Rental Centers</t>
  </si>
  <si>
    <t>Equipment Rental and Leasing, NEC (aircraft rental and leasing)</t>
  </si>
  <si>
    <t>Equipment Rental and Leasing, NEC (oil field and well drilling equipment)</t>
  </si>
  <si>
    <t>Equipment Rental and Leasing, NEC (office machine rental and leasing)</t>
  </si>
  <si>
    <t>Office Machinery and Equipment Rental and Leasing</t>
  </si>
  <si>
    <t>Equipment Rental and Leasing, NEC (industrial truck and equipment rental and leasing)</t>
  </si>
  <si>
    <t>Equipment Rental and Leasing, NEC (portable toilet rental)</t>
  </si>
  <si>
    <t>Septic Tank and Related Services</t>
  </si>
  <si>
    <t>Employment Agencies (executive placement services)</t>
  </si>
  <si>
    <t>Human Resources and Executive Search Consulting Services</t>
  </si>
  <si>
    <t>Employment Agencies (except executive placement services)</t>
  </si>
  <si>
    <t>Help Supply Services (temporary help services)</t>
  </si>
  <si>
    <t>Temporary Help Services</t>
  </si>
  <si>
    <t>Help Supply Services (employee leasing services, professional employer organizations)</t>
  </si>
  <si>
    <t>Professional Employer Organizations</t>
  </si>
  <si>
    <t>Computer Programming Services</t>
  </si>
  <si>
    <t>Custom Computer Programming Services</t>
  </si>
  <si>
    <t>Prepackaged Software (mass reproduction of software)</t>
  </si>
  <si>
    <t>Software Reproducing</t>
  </si>
  <si>
    <t>Prepackaged Software (software publishing)</t>
  </si>
  <si>
    <t xml:space="preserve"> Software Publishers</t>
  </si>
  <si>
    <t>Computer Integrated Systems Design</t>
  </si>
  <si>
    <t>Computer Systems Design Services</t>
  </si>
  <si>
    <t>Computer Processing and Data Preparation and Processing Services</t>
  </si>
  <si>
    <t xml:space="preserve">Data Processing, Hosting, and Related Services </t>
  </si>
  <si>
    <t>Information Retrieval Services (Internet service providers and Internet access providers)</t>
  </si>
  <si>
    <t>Internet Service Providers</t>
  </si>
  <si>
    <t>Computer Facilities Management Services</t>
  </si>
  <si>
    <t>Computer Rental and Leasing</t>
  </si>
  <si>
    <t>Computer Maintenance and Repair (sales locations providing supporting repair services as major source of receipts)</t>
  </si>
  <si>
    <t>Computer Maintenance and Repair (except sales locations providing supporting repair services as major source of revenue)</t>
  </si>
  <si>
    <t>Computer and Office Machine Repair and Maintenance</t>
  </si>
  <si>
    <t>Computer Related Services, NEC (disk conversion services)</t>
  </si>
  <si>
    <t>Data Processing, Hosting, and Related Services</t>
  </si>
  <si>
    <t>Computer Related Services, NEC (computer systems consultants)</t>
  </si>
  <si>
    <t>Computer Related Services, NEC (except computer systems consultants and disk conversion services)</t>
  </si>
  <si>
    <t>Other Computer Related Services</t>
  </si>
  <si>
    <t>Detective, Guard, and Armored Car Services (detective services)</t>
  </si>
  <si>
    <t>Investigation Services</t>
  </si>
  <si>
    <t>Detective, Guard, and Armored Car Services (guard services)</t>
  </si>
  <si>
    <t>Security Guards and Patrol Services</t>
  </si>
  <si>
    <t>Detective, Guard, and Armored Car Services (armored car services)</t>
  </si>
  <si>
    <t>Armored Car Services</t>
  </si>
  <si>
    <t>Security Systems Services</t>
  </si>
  <si>
    <t>Security Systems Services (except Locksmiths)</t>
  </si>
  <si>
    <t>News Syndicates (except independent news correspondents)</t>
  </si>
  <si>
    <t>News Syndicates</t>
  </si>
  <si>
    <t>News Syndicates (independent news correspondents)</t>
  </si>
  <si>
    <t>Independent Artists, Writers, and Performers</t>
  </si>
  <si>
    <t>Photofinishing Laboratories (except one-hour)</t>
  </si>
  <si>
    <t>Photofinishing Laboratories (except One-Hour)</t>
  </si>
  <si>
    <t>Photofinishing Laboratories (one-hour)</t>
  </si>
  <si>
    <t>One-Hour Photofinishing</t>
  </si>
  <si>
    <t>Business Services, NEC (tobacco sheeting service)</t>
  </si>
  <si>
    <t>Business Services, NEC (sponging, shrinking, etc. fabric for tailors and dress makers, batik work)</t>
  </si>
  <si>
    <t>Business Services, NEC (embroidery of advertising on shirts and rug binding for the trade)</t>
  </si>
  <si>
    <t>Business Services, NEC (aerosol packaging, solvent recovery service-contract)</t>
  </si>
  <si>
    <t>Business Services, NEC (yacht brokers)</t>
  </si>
  <si>
    <t>Business Services, NEC (driving services, e.g., auto or truck delivery and pilot car services)</t>
  </si>
  <si>
    <t>Business Services, NEC (post office contract stations)</t>
  </si>
  <si>
    <t>Business Services, NEC (recording studios)</t>
  </si>
  <si>
    <t>Sound Recording Studios</t>
  </si>
  <si>
    <t>Business Services, NEC (audio taping services)</t>
  </si>
  <si>
    <t>Other Sound Recording Industries</t>
  </si>
  <si>
    <t>Business Services, NEC (microfilm services)</t>
  </si>
  <si>
    <t>Business Services, NEC (press clipping services and stock photo agencies)</t>
  </si>
  <si>
    <t>All Other Information Services</t>
  </si>
  <si>
    <t>Business Services, NEC (credit card and check validation service)</t>
  </si>
  <si>
    <t>Business Services, NEC (process services, patent agents, notaries public, paralegal services )</t>
  </si>
  <si>
    <t>All Other Legal Services</t>
  </si>
  <si>
    <t xml:space="preserve">Business Services, NEC (drafting service) </t>
  </si>
  <si>
    <t>Drafting Services</t>
  </si>
  <si>
    <t>Business Services, NEC (home and building inspection services)</t>
  </si>
  <si>
    <t xml:space="preserve">Building Inspection Services  </t>
  </si>
  <si>
    <t>Business Services, NEC (map making services)</t>
  </si>
  <si>
    <t>Surveying and Mapping (except Geophysical) Services</t>
  </si>
  <si>
    <t>Business Services, NEC (interior design)</t>
  </si>
  <si>
    <t>Interior Design Services</t>
  </si>
  <si>
    <t>Business Services, NEC (industrial design)</t>
  </si>
  <si>
    <t>Industrial Design Services</t>
  </si>
  <si>
    <t>Business Services, NEC (fashion, furniture, and other design services)</t>
  </si>
  <si>
    <t>Other Specialized Design Services</t>
  </si>
  <si>
    <t>Business Services, NEC (distribution of telephone directories on a fee or contract basis)</t>
  </si>
  <si>
    <t>Business Services, NEC (sign painting and lettering, showcard painting, mannequin decorating service and other advertising related business services)</t>
  </si>
  <si>
    <t>Business Services, NEC (translation and interpretation services)</t>
  </si>
  <si>
    <t>Translation and Interpretation Services</t>
  </si>
  <si>
    <t>Business Services (appraisers except insurance and real estate, outplacement services, and miscellaneous professional, scientific, and technical services)</t>
  </si>
  <si>
    <t>Business Services, NEC (radio transcription services)</t>
  </si>
  <si>
    <t>Business Services, NEC (telephone answering services)</t>
  </si>
  <si>
    <t>Telephone Answering Services</t>
  </si>
  <si>
    <t>Business Services, NEC (telemarketing bureaus and telephone soliciting)</t>
  </si>
  <si>
    <t>Telemarketing Bureaus</t>
  </si>
  <si>
    <t>Business Services, NEC (private mail centers and mailbox rental)</t>
  </si>
  <si>
    <t>Private Mail Centers</t>
  </si>
  <si>
    <t>Business Services, NEC (other business service centers, except private mail centers and mailbox rental)</t>
  </si>
  <si>
    <t>Business Services, NEC (tax collection for federal, state, or local agencies)</t>
  </si>
  <si>
    <t>Business Services, NEC (recovery and repossession services)</t>
  </si>
  <si>
    <t>Repossession Services</t>
  </si>
  <si>
    <t>Business Services, NEC (business support services except telephone answering, telemarketing bureaus, private mail centers and repossession services)</t>
  </si>
  <si>
    <t>All Other Business Support Services</t>
  </si>
  <si>
    <t>Business Services, NEC (convention and visitors bureaus, tourist information bureaus)</t>
  </si>
  <si>
    <t>Convention and Visitors Bureaus</t>
  </si>
  <si>
    <t>Business Services, NEC (reservation systems for hotels, restaurants, and time-share condominium exchanges)</t>
  </si>
  <si>
    <t>Business Services, NEC (swimming pool cleaning and maintenance)</t>
  </si>
  <si>
    <t>Business Services, NEC (packaging and labeling services)</t>
  </si>
  <si>
    <t>Packaging and Labeling Services</t>
  </si>
  <si>
    <t>Business Services, NEC (convention and trade show services)</t>
  </si>
  <si>
    <t>Convention and Trade Show Organizers</t>
  </si>
  <si>
    <t>Business Services, NEC (other support services except packaging and labeling, convention and trade shows services, convention and visitor bureaus, tourist information bureaus)</t>
  </si>
  <si>
    <t>Business Services, NEC (promoters of air shows, heritage festivals, and ethnic festivals with facilities)</t>
  </si>
  <si>
    <t>Business Services, NEC (promoters of air shows, heritage festivals, and ethnic festivals without facilities)</t>
  </si>
  <si>
    <t>Promoters of Performing Arts, Sports, and Similar Events without Facilities</t>
  </si>
  <si>
    <t>Business Services, NEC (agents and brokers for authors and artists and speaker bureaus)</t>
  </si>
  <si>
    <t>Agents and Managers for Artists, Athletes, Entertainers,  and Other Public Figures</t>
  </si>
  <si>
    <t>Business Services, NEC (apparel pressing service for the trade)</t>
  </si>
  <si>
    <t>Miscellaneous Business Services (bail bonding)</t>
  </si>
  <si>
    <t>Truck Rental and Leasing Without Drivers</t>
  </si>
  <si>
    <t>Truck, Utility Trailer, and RV (Recreational Vehicle) Rental and Leasing</t>
  </si>
  <si>
    <t>Passenger Car Rental</t>
  </si>
  <si>
    <t>Passenger Car Leasing</t>
  </si>
  <si>
    <t xml:space="preserve">Passenger Car Leasing  </t>
  </si>
  <si>
    <t>Utility Trailers and Recreational Vehicle Rental</t>
  </si>
  <si>
    <t>Automobile Parking</t>
  </si>
  <si>
    <t>Top, Body, and Upholstery Repair Shops and Paint Shops</t>
  </si>
  <si>
    <t xml:space="preserve">Automotive Body, Paint, and Interior Repair and Maintenance </t>
  </si>
  <si>
    <t>Automotive Exhaust System Repair Shops</t>
  </si>
  <si>
    <t>Automotive Exhaust System Repair</t>
  </si>
  <si>
    <t>Tire Retreading and Repair Shops (rebuilding tires and retreaded tire manufacturing)</t>
  </si>
  <si>
    <t>Tire Retreading</t>
  </si>
  <si>
    <t>Tire Retreading and Repair Shops (tire repair)</t>
  </si>
  <si>
    <t>All Other Automotive Repair and Maintenance</t>
  </si>
  <si>
    <t>Automotive Glass Replacement Shops</t>
  </si>
  <si>
    <t>Automotive Transmission Repair Shops</t>
  </si>
  <si>
    <t>Automotive Transmission Repair</t>
  </si>
  <si>
    <t>General Automotive Repair Shops</t>
  </si>
  <si>
    <t>General Automotive Repair</t>
  </si>
  <si>
    <t>Automotive Repair Shops, NEC (except automotive air-conditioning repair)</t>
  </si>
  <si>
    <t>Other Automotive Mechanical and Electrical Repair and Maintenance</t>
  </si>
  <si>
    <t>Automotive Repair Shops, NEC (automotive air-conditioning repair)</t>
  </si>
  <si>
    <t>Carwashes</t>
  </si>
  <si>
    <t>Car Washes</t>
  </si>
  <si>
    <t>Automotive Services, Except Repair and Carwashes (towing)</t>
  </si>
  <si>
    <t>Motor Vehicle Towing</t>
  </si>
  <si>
    <t>Automotive Services, Except Repair and Carwashes (automotive window tinting)</t>
  </si>
  <si>
    <t>Automotive Services, Except Repair and Carwashes (lubricating service, automotive)</t>
  </si>
  <si>
    <t>Automotive Oil Change and Lubrication Shops</t>
  </si>
  <si>
    <t>Automotive Services, Except Repair and Carwashes (except automotive lubricating, automotive window tinting, and towing services)</t>
  </si>
  <si>
    <t>Radio and Television Repair Shops (household antenna installation and household-type satellite dish installation)</t>
  </si>
  <si>
    <t>Radio and Television Repair Shops (new retail sales combined with repair-repair services as major source of receipts)</t>
  </si>
  <si>
    <t>Radio and Television Repair Shops (stereo, TV, VCR, and radio repair)</t>
  </si>
  <si>
    <t>Consumer Electronics Repair and Maintenance</t>
  </si>
  <si>
    <t>Radio and Television Repair Shops (telecommunication equipment repair)</t>
  </si>
  <si>
    <t>Communication Equipment Repair and Maintenance</t>
  </si>
  <si>
    <t>Refrigeration and Air-Conditioning Services and Repair Shops (new retail sales combined with repair-repair services as major source of receipts)</t>
  </si>
  <si>
    <t>Refrigeration and Air-Conditioning Services and Repair Shops (commercial refrigerator equipment repair)</t>
  </si>
  <si>
    <t>Commercial and Industrial Machinery and Equipment (except Automotive and Electronic) Repair and Maintenance</t>
  </si>
  <si>
    <t>Refrigeration and Air-Conditioning Service and Repair Shops (except commercial refrigeration equipment repair, and sales locations with repair as major source of receipts)</t>
  </si>
  <si>
    <t>Appliance Repair and Maintenance</t>
  </si>
  <si>
    <t>Electrical and Electronic Repair Shops, NEC (new retail sales combined with repair-repair services as major source of receipts)</t>
  </si>
  <si>
    <t>Electrical and Electronic Repair Shops, NEC (other consumer electronic equipment, except business and office machines, telephones, and appliances-repair and maintenance)</t>
  </si>
  <si>
    <t xml:space="preserve">Electrical and Electronic Repair Shops, NEC (business and office machine repair, electrical) </t>
  </si>
  <si>
    <t>Electrical and Electronic Repair Shops, NEC (telephone set repair)</t>
  </si>
  <si>
    <t>Electrical and Electronic Repair Shops, NEC (electrical measuring instrument repair and calibration, medical electrical equipment repair)</t>
  </si>
  <si>
    <t>Other Electronic and Precision Equipment Repair and Maintenance</t>
  </si>
  <si>
    <t>Electrical and Electronic Repair Shops, NEC (electrical appliance repair, washing machine repair, electric razor repair)</t>
  </si>
  <si>
    <t>Watch, Clock, and Jewelry Repair (new retail sales combined with repair-repair services as major source of receipts)</t>
  </si>
  <si>
    <t>Watch, Clock, and Jewelry Repair (except new retail sales combined with repair services)</t>
  </si>
  <si>
    <t>Welding Repair</t>
  </si>
  <si>
    <t>Armature Rewinding Shops (remanufacturing)</t>
  </si>
  <si>
    <t>Armature Rewinding Shops (repair)</t>
  </si>
  <si>
    <t>Repair Shops and Related Services, NEC (farriers)</t>
  </si>
  <si>
    <t>Repair Shops and Related Services, NEC (boiler cleaning, chipping, and scaling)</t>
  </si>
  <si>
    <t>Repair Shops and Related Services, NEC (custom picture framing shops)</t>
  </si>
  <si>
    <t>Repair Shops and Related Services, NEC (new power tool retail sales combined with repair-repair services as major source of receipts)</t>
  </si>
  <si>
    <t>Repair Shops and Related Services, NEC (new lawn and garden equipment retail sales combined with repair-repair services as major source of receipts)</t>
  </si>
  <si>
    <t>Repair Shops and Related Services, NEC (new bicycle retail sales combined with repair-repair services for bicycles as major source of receipts)</t>
  </si>
  <si>
    <t xml:space="preserve">Repair Shops and Related Services, NEC (ship scaling) </t>
  </si>
  <si>
    <t>Repair Shops and Related Services, NEC (locksmith shops)</t>
  </si>
  <si>
    <t>Locksmiths</t>
  </si>
  <si>
    <t>Repair Shops and Related Services, NEC (furnace, duct, gutter, and drain cleaning services)</t>
  </si>
  <si>
    <t>Repair Shops and Related Services, NEC (cesspool and septic tank cleaning)</t>
  </si>
  <si>
    <t>Repair Shops and Related Services, NEC (sewer cleaning and rodding)</t>
  </si>
  <si>
    <t>Repair Shops and Related Services, NEC (taxidermists and antique repair and restoration, except antique car restoration)</t>
  </si>
  <si>
    <t>Repair Shops and Related Services, NEC (camera repair)</t>
  </si>
  <si>
    <t>Repair Shops and Related Services, NEC (typewriter repair, refilling or recycling ink jet cartridges)</t>
  </si>
  <si>
    <t>Repair Shops and Related Services, NEC (dental instrument repair, laboratory instrument repair, medical equipment and other electronic and precision equipment repair, except typewriters)</t>
  </si>
  <si>
    <t>Repair Shops and Related Services, NEC (other non-automotive transportation equipment and industrial machines and equipment, and sharpening commercial blades)</t>
  </si>
  <si>
    <t>Repair Shops and Related Services, NEC (lawnmower repair shops, sharpening and repairing knives, saws and tools)</t>
  </si>
  <si>
    <t>Home and Garden Equipment Repair and Maintenance</t>
  </si>
  <si>
    <t>Repair Shops and Related Services, NEC (gas appliance repair service, sewing machine repair, stove repair shops, and other non-electrical appliance)</t>
  </si>
  <si>
    <t>Repair Shops and Related Services, NEC (leather goods repair shops, luggage repair shops, pocketbook repair shops)</t>
  </si>
  <si>
    <t>Repair Shops and Related Services, NEC (except industrial, electronic, home and garden, appliance, and leather goods)</t>
  </si>
  <si>
    <t>Motion Picture and Video Tape Production</t>
  </si>
  <si>
    <t>Motion Picture and Video Production</t>
  </si>
  <si>
    <t>Services Allied to Motion Picture Production (reproduction of video)</t>
  </si>
  <si>
    <t>Services Allied to Motion Picture Production (teleproduction and postproduction services)</t>
  </si>
  <si>
    <t xml:space="preserve"> Teleproduction and Other Postproduction Services</t>
  </si>
  <si>
    <t>Services Allied to Motion Picture Production (except casting bureaus, wardrobe and equipment rental, talent payment services, teleproduction and other postproduction services, reproduction of videos, independent film directors, and other independent motion picture production related services)</t>
  </si>
  <si>
    <t>Other  Motion Picture and Video Industries</t>
  </si>
  <si>
    <t>Services Allied to Motion Picture Production (wardrobe rental for motion picture film production)</t>
  </si>
  <si>
    <t>Services Allied to Motion Picture Production (motion picture equipment rental)</t>
  </si>
  <si>
    <t>Services Allied to Motion Picture Production (talent payment services)</t>
  </si>
  <si>
    <t>Payroll Services</t>
  </si>
  <si>
    <t>Services Allied to Motion Picture Production (motion picture consulting)</t>
  </si>
  <si>
    <t>Services Allied to Motion Picture Production (casting bureaus)</t>
  </si>
  <si>
    <t>Services Allied to Motion Picture Production (film directors and related motion picture production services, independent)</t>
  </si>
  <si>
    <t>Motion Picture and Video Tape Distribution (prerecorded video tape and cassette wholesalers)</t>
  </si>
  <si>
    <t>Motion Picture and Video Tape Distribution (except video tape and cassette wholesalers)</t>
  </si>
  <si>
    <t>Motion Picture and Video Distribution</t>
  </si>
  <si>
    <t>Services Allied to Motion Picture Distribution (commercial distribution film libraries)</t>
  </si>
  <si>
    <t>Services Allied to Motion Picture Distribution (except commercial film distribution libraries and film archives)</t>
  </si>
  <si>
    <t>Services Allied to Motion Picture Distribution (film archives)</t>
  </si>
  <si>
    <t>Libraries and Archives</t>
  </si>
  <si>
    <t>Motion Picture Theaters, Except Drive-In</t>
  </si>
  <si>
    <t>Motion Picture Theaters (except Drive-Ins)</t>
  </si>
  <si>
    <t>Drive-In Motion Picture Theaters</t>
  </si>
  <si>
    <t>Video Tape Rental</t>
  </si>
  <si>
    <t>Video Tape and Disc Rental</t>
  </si>
  <si>
    <t>Dance Studios, Schools, and Halls (dance instructors, and professional and other dance schools)</t>
  </si>
  <si>
    <t>Fine Arts Schools</t>
  </si>
  <si>
    <t>Dance Studios, Schools, and Halls (except instruction)</t>
  </si>
  <si>
    <t>All Other Amusement and Recreation Industries</t>
  </si>
  <si>
    <t>Theatrical Producers (Except Motion Picture) and Miscellaneous Theatrical Services (producers of radio programs)</t>
  </si>
  <si>
    <t>Theatrical Producers (Except Motion Picture) and Miscellaneous Theatrical Services (theatrical equipment rental)</t>
  </si>
  <si>
    <t>Theatrical Producers (Except Motion Picture) and Miscellaneous Theatrical Services (casting agencies and television employment agencies)</t>
  </si>
  <si>
    <t>Theatrical Producers (Except Motion Picture) and Miscellaneous Theatrical Services (theatrical ticket agencies)</t>
  </si>
  <si>
    <t>Theatrical Producers (Except Motion Pictures) and Miscellaneous Theatrical Services (theater companies, opera companies)</t>
  </si>
  <si>
    <t>Theatrical Producers (Except Motion Pictures) and Miscellaneous Theatrical Services (ballet and dance companies)</t>
  </si>
  <si>
    <t>Dance Companies</t>
  </si>
  <si>
    <t>Theatrical Producers (Except Motion Picture) and Miscellaneous Theatrical Services (theater operators)</t>
  </si>
  <si>
    <t>Theatrical Producers (Except Motion Picture) and Miscellaneous Theatrical Services (theatrical promoters)</t>
  </si>
  <si>
    <t>Theatrical Producers (Except Motion Picture) and Miscellaneous Theatrical Services (theatrical agents)</t>
  </si>
  <si>
    <t>Theatrical Producers (Except Motion Picture) and Miscellaneous Theatrical Services (theatrical costume design)</t>
  </si>
  <si>
    <t>Bands, Orchestras, Actors, and Other Entertainers Entertainment Groups (musical groups, musical artists, and orchestras)</t>
  </si>
  <si>
    <t>Musical Groups and Artists</t>
  </si>
  <si>
    <t>Bands, Orchestras, Actors, and Entertainment Groups, (except musical groups, musical artists, orchestras, actors, and actresses)</t>
  </si>
  <si>
    <t>Other Performing Arts Companies</t>
  </si>
  <si>
    <t>Bands, Orchestras, Actors, and Other Entertainers and Entertainment Groups (actors and actresses)</t>
  </si>
  <si>
    <t>Bowling Centers</t>
  </si>
  <si>
    <t>Professional Sports Clubs and Promoters (professional sports clubs)</t>
  </si>
  <si>
    <t>Sports Teams and Clubs</t>
  </si>
  <si>
    <t xml:space="preserve">Professional Sports Clubs and Promoters (stadium operators promoting events in their own facilities) </t>
  </si>
  <si>
    <t>Professional Sports Clubs and Promoters (sports promoters)</t>
  </si>
  <si>
    <t>Professional Sports Clubs and Promoters (sports agents)</t>
  </si>
  <si>
    <t>Racing, Including Track Operations (track operations)</t>
  </si>
  <si>
    <t>Racetracks</t>
  </si>
  <si>
    <t>Racing, Including Track Operations  (except track operators)</t>
  </si>
  <si>
    <t>Other Spectator Sports</t>
  </si>
  <si>
    <t>Physical Fitness Facilities</t>
  </si>
  <si>
    <t>Fitness and Recreational Sports Centers</t>
  </si>
  <si>
    <t>Public Golf Courses</t>
  </si>
  <si>
    <t>Golf Courses and Country Clubs</t>
  </si>
  <si>
    <t>Coin-Operated Amusement Devices (amusement arcades)</t>
  </si>
  <si>
    <t>Amusement Arcades</t>
  </si>
  <si>
    <t>Coin-Operated Amusement Devices (slot machine operators)</t>
  </si>
  <si>
    <t>Other Gambling Industries</t>
  </si>
  <si>
    <t>Coin-Operated Amusement Devices (except amusement arcades and slot machine operators)</t>
  </si>
  <si>
    <t>Amusement Parks</t>
  </si>
  <si>
    <t>Amusement and Theme Parks</t>
  </si>
  <si>
    <t>Membership Sports and Recreation Clubs (flying clubs primarily providing a variety of flying services to the public using general purpose aircraft)</t>
  </si>
  <si>
    <t>Membership Sports and Recreation Clubs (flying fields operated by aviation clubs)</t>
  </si>
  <si>
    <t>Membership Sports and Recreation Clubs (golf clubs)</t>
  </si>
  <si>
    <t>Membership Sports and Recreation Clubs (recreation clubs with facilities)</t>
  </si>
  <si>
    <t>Membership Sports and Recreation Clubs (recreation clubs without facilities)</t>
  </si>
  <si>
    <t>Amusement and Recreation Services, NEC (scenic transport operations, land)</t>
  </si>
  <si>
    <t>Amusement and Recreation Services, NEC (charter fishing)</t>
  </si>
  <si>
    <t>Amusement and Recreation Services, NEC (aerial tramways, scenic and amusement)</t>
  </si>
  <si>
    <t>Amusement and Recreation Services, NEC (canoe, pleasure boats, bicycles, motorcycles, moped, go carts, etc. rental)</t>
  </si>
  <si>
    <t>Recreational Goods Rental</t>
  </si>
  <si>
    <t>Amusement and Recreation Services, NEC (ticket agencies)</t>
  </si>
  <si>
    <t>Amusement and Recreation Services, NEC (baseball, basketball, bowling, gymnastic, judo, karate, parachute, scuba and skin diving, skating, ski, swimming, tennis, and other sports instruction; and sports instructional schools and camps)</t>
  </si>
  <si>
    <t>Sports and Recreation Instruction</t>
  </si>
  <si>
    <t>Amusement and Recreation Services, NEC (bridge instruction, yoga instruction, and similar nonathletic instruction)</t>
  </si>
  <si>
    <t>All Other Miscellaneous Schools and Instruction</t>
  </si>
  <si>
    <t>Amusement and Recreation Services, NEC (circus companies and traveling carnival shows)</t>
  </si>
  <si>
    <t>Amusement and Recreation Services, NEC (professional athletes)</t>
  </si>
  <si>
    <t>Amusement and Recreation Services, NEC (state fairs, agriculture fairs and county fairs with facilities)</t>
  </si>
  <si>
    <t>Amusement and Recreation Services, NEC (state fairs, agriculture fairs and county fairs without facilities)</t>
  </si>
  <si>
    <t>Amusement and Recreation Services, NEC (caverns and miscellaneous commercial parks)</t>
  </si>
  <si>
    <t>Nature Parks and Other Similar Institutions</t>
  </si>
  <si>
    <t>Amusement and Recreation Services, NEC (casinos, except hotel casinos)</t>
  </si>
  <si>
    <t>Casinos (except Casino Hotels)</t>
  </si>
  <si>
    <t>Amusement and Recreation Services, NEC (lottery, bingo, bookie, and other gambling operations)</t>
  </si>
  <si>
    <t>Amusement and Recreation Services, NEC (skiing facilities)</t>
  </si>
  <si>
    <t>Skiing Facilities</t>
  </si>
  <si>
    <t>Amusement and Recreation Services, NEC (nonmembership fitness and recreational sports centers)</t>
  </si>
  <si>
    <t>Amusement and Recreation Services, NEC (except circuses, traveling carnivals, professional athletes, caverns and other commercial parks, skiing facilities, casinos and other gambling operations, nonmembership fitness and recreational sports centers, sports instruction, sports equipment rental, ticket agencies, charter fishing, state fairs, agriculture fairs, county fairs, operation of fishing lakes, phrenologists services, and amusement or scenic transport operations)</t>
  </si>
  <si>
    <t>Amusement and Recreation Services, NEC (phrenologists services)</t>
  </si>
  <si>
    <t>Offices and Clinics of Doctors of Medicine (except mental health specialists, HMO medical centers, and ambulatory surgical and emergency centers)</t>
  </si>
  <si>
    <t>Offices of Physicians (except Mental Health Specialists)</t>
  </si>
  <si>
    <t>Offices and Clinics of Doctors of Medicine (mental health specialists)</t>
  </si>
  <si>
    <t>Offices of Physicians, Mental Health Specialists</t>
  </si>
  <si>
    <t>Offices and Clinics of Doctors of Medicine (HMO Medical Centers)</t>
  </si>
  <si>
    <t>HMO Medical Centers</t>
  </si>
  <si>
    <t>Offices and Clinics of Doctors of Medicine (ambulatory surgical and emergency centers)</t>
  </si>
  <si>
    <t>Freestanding Ambulatory Surgical and Emergency Centers</t>
  </si>
  <si>
    <t>Offices and Clinics of Dentists</t>
  </si>
  <si>
    <t>Offices of Dentists</t>
  </si>
  <si>
    <t xml:space="preserve">Offices and Clinics of Doctors of Osteopathy (except mental health specialists) </t>
  </si>
  <si>
    <t>Offices and Clinics of Doctors of Osteopathy (mental health specialists)</t>
  </si>
  <si>
    <t>Offices and Clinics of Chiropractors</t>
  </si>
  <si>
    <t>Offices of Chiropractors</t>
  </si>
  <si>
    <t>Offices and Clinics of Optometrists</t>
  </si>
  <si>
    <t>Offices of Optometrists</t>
  </si>
  <si>
    <t>Offices and Clinics of Podiatrists</t>
  </si>
  <si>
    <t>Offices of Podiatrists</t>
  </si>
  <si>
    <t>Offices and Clinics of Health Practitioners, NEC (mental health practitioners except physicians)</t>
  </si>
  <si>
    <t>Offices of Mental Health Practitioners (except Physicians)</t>
  </si>
  <si>
    <t>Offices and Clinics of Health Practitioners, NEC (physical, occupational, recreational and speech therapists, and audiologists)</t>
  </si>
  <si>
    <t>Offices of Physical, Occupational Speech Therapists, and Audiologists</t>
  </si>
  <si>
    <t>Offices and Clinics of Health Practitioners, NEC (except mental health practitioners, physical, occupational, speech therapists, and audiologists)</t>
  </si>
  <si>
    <t>Offices of All Other Miscellaneous Health Practitioners</t>
  </si>
  <si>
    <t>Skilled Nursing Care Facilities (except continuing care retirement communities and mental retardation hospitals)</t>
  </si>
  <si>
    <t>Nursing Care Facilities</t>
  </si>
  <si>
    <t>Skilled Nursing Care Facilities (mental retardation hospitals)</t>
  </si>
  <si>
    <t>Residential Mental Retardation Facilities</t>
  </si>
  <si>
    <t>Skilled Nursing Care Facilities (continuing care retirement communities)</t>
  </si>
  <si>
    <t xml:space="preserve">Continuing Care Retirement Communities </t>
  </si>
  <si>
    <t>Intermediate Care Facilities (except continuing care retirement communities and mental retardation facilities)</t>
  </si>
  <si>
    <t>Intermediate Care Facilities (mental retardation facilities)</t>
  </si>
  <si>
    <t xml:space="preserve">Intermediate Care Facilities (continuing care retirement communities) </t>
  </si>
  <si>
    <t>Nursing and Personal Care Facilities, NEC (except continuing care retirement communities, psychiatric convalescent homes with health care, and homes for the mentally retarded with health care)</t>
  </si>
  <si>
    <t>Nursing and Personal Care Facilities, NEC (homes for the mentally retarded with health care)</t>
  </si>
  <si>
    <t>Nursing and Personal Care Facilities, NEC (continuing care retirement communities)</t>
  </si>
  <si>
    <t>General Medical and Surgical Hospitals</t>
  </si>
  <si>
    <t>Psychiatric Hospitals</t>
  </si>
  <si>
    <t>Psychiatric and Substance Abuse Hospitals</t>
  </si>
  <si>
    <t>Specialty Hospitals, Except Psychiatric (children’s hospitals)</t>
  </si>
  <si>
    <t>Specialty Hospitals, Except Psychiatric (substance abuse hospitals)</t>
  </si>
  <si>
    <t xml:space="preserve">Specialty Hospitals, Except Psychiatric (except children’s and substance abuse hospitals) </t>
  </si>
  <si>
    <t>Specialty (except Psychiatric and Substance Abuse) Hospitals</t>
  </si>
  <si>
    <t>Medical Laboratories (except diagnostic imaging centers)</t>
  </si>
  <si>
    <t>Medical Laboratories</t>
  </si>
  <si>
    <t>Medical Laboratories (diagnostic imaging centers)</t>
  </si>
  <si>
    <t>Diagnostic Imaging Centers</t>
  </si>
  <si>
    <t>Dental Laboratories</t>
  </si>
  <si>
    <t>Home Health Care Services</t>
  </si>
  <si>
    <t>Kidney Dialysis Centers</t>
  </si>
  <si>
    <t>Specialty Outpatient Facilities, NEC (respiratory therapy clinics and offices)</t>
  </si>
  <si>
    <t>Specialty Outpatient Facilities, NEC (family planning centers)</t>
  </si>
  <si>
    <t>Family Planning Centers</t>
  </si>
  <si>
    <t>Specialty Outpatient Facilities, NEC (mental health facilities)</t>
  </si>
  <si>
    <t>Outpatient Mental Health and Substance Abuse Centers</t>
  </si>
  <si>
    <t>Specialty Outpatient Facilities, NEC (except family planning centers, mental health centers, and respritory therapy clinics and offices)</t>
  </si>
  <si>
    <t>All Other Outpatient Care Centers</t>
  </si>
  <si>
    <t>Health and Allied Services, NEC (medical artists)</t>
  </si>
  <si>
    <t>Health and Allied Services, NEC (medical photography)</t>
  </si>
  <si>
    <t>Health and Allied Services, NEC (childbirth preparation)</t>
  </si>
  <si>
    <t>Health and Allied Services, NEC (blood and organ banks)</t>
  </si>
  <si>
    <t>Blood and Organ Banks</t>
  </si>
  <si>
    <t>Health and Allied Services, NEC (except blood and organ banks, medical artists, medical photography, and childbirth preparation classes)</t>
  </si>
  <si>
    <t>All Other Miscellaneous Ambulatory Health Care Services</t>
  </si>
  <si>
    <t>Legal Services</t>
  </si>
  <si>
    <t xml:space="preserve">Offices of Lawyers </t>
  </si>
  <si>
    <t>Elementary and Secondary Schools</t>
  </si>
  <si>
    <t>Colleges, Universities, and Professional Schools</t>
  </si>
  <si>
    <t>Junior Colleges and Technical Institutes</t>
  </si>
  <si>
    <t>Junior Colleges</t>
  </si>
  <si>
    <t>Libraries</t>
  </si>
  <si>
    <t>Data Processing Schools (except computer repair training)</t>
  </si>
  <si>
    <t xml:space="preserve">Computer Training </t>
  </si>
  <si>
    <t>Data Processing Schools (computer repair training)</t>
  </si>
  <si>
    <t>Other Technical and Trade Schools</t>
  </si>
  <si>
    <t>Business and Secretarial Schools</t>
  </si>
  <si>
    <t>Vocational Schools, NEC (aviation schools, excluding flying instruction)</t>
  </si>
  <si>
    <t>Flight Training</t>
  </si>
  <si>
    <t>Vocational Schools, NEC (vocational apprenticeship training)</t>
  </si>
  <si>
    <t>Apprenticeship Training</t>
  </si>
  <si>
    <t>Vocational Schools, NEC (except aviation and flight training and apprenticeship training)</t>
  </si>
  <si>
    <t>Schools and Educational Services, NEC (professional and management development training)</t>
  </si>
  <si>
    <t>Professional and Management Development Training</t>
  </si>
  <si>
    <t>Schools and Educational Services, NEC (flying instruction)</t>
  </si>
  <si>
    <t>Schools and Educational Services, NEC (cooking and modeling schools)</t>
  </si>
  <si>
    <t>Schools and Educational Services, NEC (art, drama, and music schools)</t>
  </si>
  <si>
    <t>Schools and Educational Services, NEC (baton instruction)</t>
  </si>
  <si>
    <t>Schools and Educational Services, NEC (language schools)</t>
  </si>
  <si>
    <t>Language Schools</t>
  </si>
  <si>
    <t xml:space="preserve">Schools and Educational Services, NEC (exam preparation and tutoring) </t>
  </si>
  <si>
    <t>Exam Preparation and Tutoring</t>
  </si>
  <si>
    <t>Schools and Educational Services, NEC (automobile driving instruction)</t>
  </si>
  <si>
    <t>Automobile Driving Schools</t>
  </si>
  <si>
    <t>Schools and Educational Services, NEC (except professional and management training, aviation and flight training, fine arts schools, language schools, exam preparation and tutoring, automobile driving schools, and educational support services)</t>
  </si>
  <si>
    <t>Schools and Educational Services NEC (educational support services)</t>
  </si>
  <si>
    <t>Educational Support Services</t>
  </si>
  <si>
    <t>Individual and Family Social Services (child and youth services)</t>
  </si>
  <si>
    <t>Child and Youth Services</t>
  </si>
  <si>
    <t>Individual and Family Social Services (services for the elderly and disabled)</t>
  </si>
  <si>
    <t>Services for the Elderly and Persons with Disabilities</t>
  </si>
  <si>
    <t>Individual and Family Social Services (except services for children, youth, elderly, and disabled; community food assistance services; housing services (except temporary), emergency and relief services, and government parole or probation offices)</t>
  </si>
  <si>
    <t>Other Individual and Family Services</t>
  </si>
  <si>
    <t>Individual and Family Social Services ( community food assistance services)</t>
  </si>
  <si>
    <t>Community Food Services</t>
  </si>
  <si>
    <t>Individual and Family Social Services (temporary shelter)</t>
  </si>
  <si>
    <t>Temporary Shelters</t>
  </si>
  <si>
    <t>Individual and Family Social Services (housing services except temporary shelter)</t>
  </si>
  <si>
    <t>Other Community Housing Services</t>
  </si>
  <si>
    <t>Individual and Family Social Services (emergency and relief services)</t>
  </si>
  <si>
    <t>Emergency and Other Relief Services</t>
  </si>
  <si>
    <t>Individual and Family Social Services (government parole and probation offices)</t>
  </si>
  <si>
    <t>Parole Offices and Probation Offices</t>
  </si>
  <si>
    <t>Job Training and Vocational Rehabilitation Services</t>
  </si>
  <si>
    <t>Vocational Rehabilitation Services</t>
  </si>
  <si>
    <t>Child Day Care Services</t>
  </si>
  <si>
    <t>Residential Care (homes for the mentally handicapped with incidental health care)</t>
  </si>
  <si>
    <t xml:space="preserve">Residential Care (mental health and substance abuse facilities) </t>
  </si>
  <si>
    <t>Residential Mental Health and Substance Abuse Facilities</t>
  </si>
  <si>
    <t>Residential Care (homes for the elderly)</t>
  </si>
  <si>
    <t>Homes for the Elderly</t>
  </si>
  <si>
    <t>Residential Care (except mental health and substance abuse facilities, homes for the elderly, and homes for the mentally handicapped with incidental health care)</t>
  </si>
  <si>
    <t>Other Residential Care Facilities</t>
  </si>
  <si>
    <t>Social Services, NEC (voluntary health organizations)</t>
  </si>
  <si>
    <t>Voluntary Health Organizations</t>
  </si>
  <si>
    <t>Social Services, NEC (grantmaking and giving)</t>
  </si>
  <si>
    <t>Other Grantmaking and Giving Services</t>
  </si>
  <si>
    <t>Social Services, NEC (human rights organizations)</t>
  </si>
  <si>
    <t>Human Rights Organizations</t>
  </si>
  <si>
    <t>Social Services, NEC (environment, conservation, and wildlife advocacy)</t>
  </si>
  <si>
    <t>Environment, Conservation and Wildlife Organizations</t>
  </si>
  <si>
    <t>Social Services, NEC (except human rights, environment, conservation and wildlife advocacy organizations, grantmaking and giving, and voluntary health organizations)</t>
  </si>
  <si>
    <t>Other Social Advocacy Organizations</t>
  </si>
  <si>
    <t>Museums and Art Galleries (except historic and heritage sites)</t>
  </si>
  <si>
    <t>Museums</t>
  </si>
  <si>
    <t>Museums and Art Galleries (historic and heritage sites)</t>
  </si>
  <si>
    <t>Historical Sites</t>
  </si>
  <si>
    <t>Arboreta and Botanical or Zoological Gardens (except nature parks and reserves)</t>
  </si>
  <si>
    <t>Zoos and Botanical Gardens</t>
  </si>
  <si>
    <t>Arboreta and Botanical or Zoological Gardens (nature parks and reserves)</t>
  </si>
  <si>
    <t>Business Associations</t>
  </si>
  <si>
    <t>Professional Membership Organizations</t>
  </si>
  <si>
    <t>Professional Organizations</t>
  </si>
  <si>
    <t>Labor Unions and Similar Labor Organizations</t>
  </si>
  <si>
    <t>Civic, Social, and Fraternal Associations (taxpayers' associations, tenants' advocacy associations, temperance organizations)</t>
  </si>
  <si>
    <t>Civic, Social, and Fraternal Associations (except condominium and homeowner associations, taxpayers associations, tenants advocacy associations, temperance organizations, and Indian and Alaska Native Tribal Councils)</t>
  </si>
  <si>
    <t>Civic and Social Organizations</t>
  </si>
  <si>
    <t>Civic, Social, and Fraternal Associations (condominium and homeowner associations)</t>
  </si>
  <si>
    <t>Civic, Social, and Fraternal Associations (Indian and Alaska Native Tribal Councils)</t>
  </si>
  <si>
    <t>American Indian and Alaska Native Tribal Governments</t>
  </si>
  <si>
    <t>Political Organizations</t>
  </si>
  <si>
    <t>Religious Organizations</t>
  </si>
  <si>
    <t>Membership Organizations, NEC (travel motor clubs)</t>
  </si>
  <si>
    <t>Membership Organizations, NEC (humane societies)</t>
  </si>
  <si>
    <t>Membership Organizations, NEC (except humane societies, farm business organizations, athletic associations, and travel motor clubs)</t>
  </si>
  <si>
    <t>Membership Organizations, NEC (farm business organizations)</t>
  </si>
  <si>
    <t>Membership Organizations, NEC (athletic associations)</t>
  </si>
  <si>
    <t>Engineering Services</t>
  </si>
  <si>
    <t>Architectural Services</t>
  </si>
  <si>
    <t>Architectural  Services</t>
  </si>
  <si>
    <t>Surveying Services (geophysical surveying )</t>
  </si>
  <si>
    <t>Surveying Services (except geophysical surveying)</t>
  </si>
  <si>
    <t>Accounting, Auditing, and Bookkeeping Services (auditing  accountants)</t>
  </si>
  <si>
    <t>Offices of Certified Public Accountants</t>
  </si>
  <si>
    <t>Accounting, Auditing, and Bookkeeping Services (payroll services)</t>
  </si>
  <si>
    <t>Accounting, Auditing, and Bookkeeping Services (other accounting services)</t>
  </si>
  <si>
    <t>Other Accounting Services</t>
  </si>
  <si>
    <t>Commercial Physical and Biological Research</t>
  </si>
  <si>
    <t>Commercial Economic, Sociological, and Educational Research (social sciences and humanities)</t>
  </si>
  <si>
    <t>Research and Development in the Social Sciences and Humanities</t>
  </si>
  <si>
    <t>Commercial Economic, Sociological, and Educational Research (market research and opinion research)</t>
  </si>
  <si>
    <t>Marketing Research and Public Opinion Polling</t>
  </si>
  <si>
    <t>Noncommercial Research Organizations (physical, engineering, and life sciences)</t>
  </si>
  <si>
    <t>Noncommercial Research Organizations (social sciences and humanities)</t>
  </si>
  <si>
    <t>Testing Laboratories (except veterinary testing laboratories)</t>
  </si>
  <si>
    <t>Testing Laboratories</t>
  </si>
  <si>
    <t>Testing Laboratories (veterinary testing laboratories)</t>
  </si>
  <si>
    <t>Management Services (single-family housing construction management)</t>
  </si>
  <si>
    <t>Management Services (multifamily housing construction management)</t>
  </si>
  <si>
    <t>Management Services (residential remodeling construction management)</t>
  </si>
  <si>
    <t>Management Services (industrial building and nonbuilding structure construction management)</t>
  </si>
  <si>
    <t>Management Services (commercial and institutional building construction management)</t>
  </si>
  <si>
    <t>Management Services (construction management of water, sewer, and related structure construction projects)</t>
  </si>
  <si>
    <t>Management Services (construction management of oil and gas pipelines and related structure  construction projects)</t>
  </si>
  <si>
    <t>Management Services (construction management of power generation [except hydroelectric] facilities, and transmission and distribution station construction projects)</t>
  </si>
  <si>
    <t>Management Services (highway, street, and bridge construction management)</t>
  </si>
  <si>
    <t xml:space="preserve">Management Services (construction management for other heavy and civil engineering construction) </t>
  </si>
  <si>
    <t>Management Services (except construction management)</t>
  </si>
  <si>
    <t>Office Administrative Services</t>
  </si>
  <si>
    <t>Management Consulting Services (administrative management and general management consulting)</t>
  </si>
  <si>
    <t xml:space="preserve">Administrative Management and General Management Consulting Services </t>
  </si>
  <si>
    <t>Management Consulting Services (human resources and personnel management consulting)</t>
  </si>
  <si>
    <t>Management Consulting Services (marketing consulting)</t>
  </si>
  <si>
    <t>Marketing Consulting Services</t>
  </si>
  <si>
    <t>Management Consulting Services (manufacturing management, physical distribution, and site location consulting)</t>
  </si>
  <si>
    <t>Public Relations Services</t>
  </si>
  <si>
    <t>Public Relations Agencies</t>
  </si>
  <si>
    <t>Facilities Support Management Services</t>
  </si>
  <si>
    <t>Facilities Support Services</t>
  </si>
  <si>
    <t>Business Consulting Services, NEC (urban planners and industrial development organizations)</t>
  </si>
  <si>
    <t>Business Consulting Services, NEC (traffic consultants)</t>
  </si>
  <si>
    <t>Business Consulting Services, NEC (except educational testing and consulting, economic consulting, safety and security, agriculture consulting, environmental consulting firms, urban planning and industrial development organizations)</t>
  </si>
  <si>
    <t>Other Management Consulting Services</t>
  </si>
  <si>
    <t>Business Consulting Services, NEC (safety, security, agriculture, and economic consultants)</t>
  </si>
  <si>
    <t>Business Consulting Services, NEC (educational test development and evaluation services, educational testing services, and educational consultants)</t>
  </si>
  <si>
    <t>Private Households</t>
  </si>
  <si>
    <t>Services, NEC (record production)</t>
  </si>
  <si>
    <t xml:space="preserve">Record Production </t>
  </si>
  <si>
    <t>Services, NEC (music publishing)</t>
  </si>
  <si>
    <t>Services, NEC (Internet broadcasting, special interest web sites, entertainment sites, and interactive game sites)</t>
  </si>
  <si>
    <t>Services, NEC (Internet web search portals)</t>
  </si>
  <si>
    <t>Web Search Portals</t>
  </si>
  <si>
    <t>Services, NEC (actuarial consulting)</t>
  </si>
  <si>
    <t>Services, NEC (environmental consultants)</t>
  </si>
  <si>
    <t>Environmental Consulting Services</t>
  </si>
  <si>
    <t>Services, NEC (scientific and related consulting services)</t>
  </si>
  <si>
    <t>Services, NEC (weather forecasting services)</t>
  </si>
  <si>
    <t xml:space="preserve">Services, NEC (authors, artists, and related technical services, independent) </t>
  </si>
  <si>
    <t>Executive Offices</t>
  </si>
  <si>
    <t>Legislative Bodies</t>
  </si>
  <si>
    <t xml:space="preserve">Executive and Legislative Office Combined </t>
  </si>
  <si>
    <t xml:space="preserve">Executive and Legislative Offices, Combined </t>
  </si>
  <si>
    <t>General Government, NEC</t>
  </si>
  <si>
    <t>Other General Government Support</t>
  </si>
  <si>
    <t>Courts</t>
  </si>
  <si>
    <t>Police Protection</t>
  </si>
  <si>
    <t>Legal Counsel and Prosecution</t>
  </si>
  <si>
    <t>Correctional Institutions</t>
  </si>
  <si>
    <t>Fire Protection</t>
  </si>
  <si>
    <t>Public Order and Safety, NEC</t>
  </si>
  <si>
    <t>All Other Justice, Public Order, and Safety Activities</t>
  </si>
  <si>
    <t>Public Finance, Taxation, and Monetary Policy</t>
  </si>
  <si>
    <t>Public Finance Activities</t>
  </si>
  <si>
    <t>Administration of Educational Programs</t>
  </si>
  <si>
    <t>Administration of Education Programs</t>
  </si>
  <si>
    <t>Administration of Public Health Programs</t>
  </si>
  <si>
    <t>Administration of Social, Human Resource and Income Maintenance Programs</t>
  </si>
  <si>
    <t>Administration of Human Resource Programs (except Education, Public Health, and Veteran’s Affairs Programs)</t>
  </si>
  <si>
    <t>Administration of Veterans’ Affairs, Except Health and Insurance</t>
  </si>
  <si>
    <t>Administration of Veteran’s Affairs</t>
  </si>
  <si>
    <t>Air and Water Resource and Solid Waste Management</t>
  </si>
  <si>
    <t>Administration of Air and Water Resource and Solid Waste Management Programs</t>
  </si>
  <si>
    <t>Land, Mineral, Wildlife, and Forest Conservation</t>
  </si>
  <si>
    <t>Administration of Conservation Programs</t>
  </si>
  <si>
    <t>Administration of Housing Programs</t>
  </si>
  <si>
    <t>Administration of Urban Planning and Community and Rural Development</t>
  </si>
  <si>
    <t>Administration of General Economic Programs</t>
  </si>
  <si>
    <t>Regulation and Administration of Transportation Programs (government air traffic control)</t>
  </si>
  <si>
    <t>Regulation and Administration of Transportation Programs (except air traffic control)</t>
  </si>
  <si>
    <t>Regulation and Administration of Transportation Programs</t>
  </si>
  <si>
    <t>Regulation and Administration of Communications, Electric, Gas, and Other Utilities</t>
  </si>
  <si>
    <t>Regulation of Agricultural Marketing and Commodities</t>
  </si>
  <si>
    <t>Regulation, Licensing, and Inspection of Miscellaneous Commercial Sectors</t>
  </si>
  <si>
    <t>Space Research and Technology</t>
  </si>
  <si>
    <t>International Affairs</t>
  </si>
  <si>
    <t>Nonclassifiable Establishments</t>
  </si>
  <si>
    <t>Aux</t>
  </si>
  <si>
    <t>These establishments were included as auxiliaries in the 1987 Standard Industrial Classification</t>
  </si>
  <si>
    <t>Corporate, Subsidiary, and Regional Managing Offices</t>
  </si>
  <si>
    <t>Null Set for U.S.</t>
  </si>
  <si>
    <t>Dual Purpose Cattle Ranching and Farming</t>
  </si>
  <si>
    <t>Offices of Notaries</t>
  </si>
  <si>
    <t>2002 NAICS U.S. Matched to 2007 NAICS U.S. (Full Concordance)</t>
  </si>
  <si>
    <t>(Note:  2007 NAICS codes in bold indicate pieces of the 2007 industry came from more than one 2002 NAICS industry; 2002 NAICS codes in italics indicate the 2002 industry split to two or more 2007 NAICS industries.)</t>
  </si>
  <si>
    <t>2002 NAICS Code</t>
  </si>
  <si>
    <r>
      <t>2002 NAICS Title
(</t>
    </r>
    <r>
      <rPr>
        <b/>
        <i/>
        <sz val="10"/>
        <rFont val="Arial"/>
        <family val="2"/>
      </rPr>
      <t xml:space="preserve">and specific piece of the 2002 industry that is contained in the 2007 industry) </t>
    </r>
  </si>
  <si>
    <t>2007 NAICS Code</t>
  </si>
  <si>
    <t>2007 NAICS Title</t>
  </si>
  <si>
    <t>Soybean Farming</t>
  </si>
  <si>
    <r>
      <t xml:space="preserve">Other Vegetable (except Potato) and Melon Farming - </t>
    </r>
    <r>
      <rPr>
        <i/>
        <sz val="10"/>
        <rFont val="Arial"/>
        <family val="2"/>
      </rPr>
      <t>sweet potato and yam farming</t>
    </r>
  </si>
  <si>
    <r>
      <t xml:space="preserve">Other Vegetable (except Potato) and Melon Farming - </t>
    </r>
    <r>
      <rPr>
        <i/>
        <sz val="10"/>
        <rFont val="Arial"/>
        <family val="2"/>
      </rPr>
      <t>except sweet potato and yam farming</t>
    </r>
  </si>
  <si>
    <t>Citrus (except Orange) Groves</t>
  </si>
  <si>
    <r>
      <t xml:space="preserve">All Other Miscellaneous Crop Farming - </t>
    </r>
    <r>
      <rPr>
        <i/>
        <sz val="10"/>
        <rFont val="Arial"/>
        <family val="2"/>
      </rPr>
      <t>except algae, seaweed, and other plant aquaculture</t>
    </r>
  </si>
  <si>
    <r>
      <t xml:space="preserve">All Other Miscellaneous Crop Farming - </t>
    </r>
    <r>
      <rPr>
        <i/>
        <sz val="10"/>
        <rFont val="Arial"/>
        <family val="2"/>
      </rPr>
      <t>algae, seaweed, and other plant aquaculture</t>
    </r>
  </si>
  <si>
    <t>Other Aquaculture</t>
  </si>
  <si>
    <t>Dual-Purpose Cattle Ranching and Farming</t>
  </si>
  <si>
    <r>
      <t xml:space="preserve">Other Animal Aquaculture - </t>
    </r>
    <r>
      <rPr>
        <i/>
        <sz val="10"/>
        <rFont val="Arial"/>
        <family val="2"/>
      </rPr>
      <t>animal aquaculture except finfish and shellfish</t>
    </r>
  </si>
  <si>
    <t>Horses and Other Equine Production</t>
  </si>
  <si>
    <t>Electrical Contractors and Other Wiring Installation Contractors</t>
  </si>
  <si>
    <t>Painting and Wall Covering Contractors</t>
  </si>
  <si>
    <t>Chocolate and Confectionery Manufacturing from Cacao Beans</t>
  </si>
  <si>
    <t>Confectionery Manufacturing from Purchased Chocolate</t>
  </si>
  <si>
    <t>Meat Processed from Carcasses</t>
  </si>
  <si>
    <t>Dry Pasta Manufacturing</t>
  </si>
  <si>
    <t>Tortilla Manufacturing</t>
  </si>
  <si>
    <t>Yarn Texturizing, Throwing, and Twisting Mills</t>
  </si>
  <si>
    <r>
      <t xml:space="preserve">Men's and Boys' Cut and Sew Apparel Contractors - </t>
    </r>
    <r>
      <rPr>
        <i/>
        <sz val="10"/>
        <rFont val="Arial"/>
        <family val="2"/>
      </rPr>
      <t>embroidery contractors</t>
    </r>
  </si>
  <si>
    <r>
      <t xml:space="preserve">Men's and Boys' Cut and Sew Apparel Contractors - </t>
    </r>
    <r>
      <rPr>
        <i/>
        <sz val="10"/>
        <rFont val="Arial"/>
        <family val="2"/>
      </rPr>
      <t>except embroidery contractors</t>
    </r>
  </si>
  <si>
    <r>
      <t xml:space="preserve">Women's, Girls', and Infants' Cut and Sew Apparel Contractors - </t>
    </r>
    <r>
      <rPr>
        <i/>
        <sz val="10"/>
        <rFont val="Arial"/>
        <family val="2"/>
      </rPr>
      <t>embroidery contractors</t>
    </r>
  </si>
  <si>
    <r>
      <t xml:space="preserve">Women's, Girls', and Infants' Cut and Sew Apparel Contractors - </t>
    </r>
    <r>
      <rPr>
        <i/>
        <sz val="10"/>
        <rFont val="Arial"/>
        <family val="2"/>
      </rPr>
      <t>except embroidery contractors</t>
    </r>
  </si>
  <si>
    <t>Women's Girls', and Infants' Cut and Sew Apparel Contractors</t>
  </si>
  <si>
    <t>Men's and Boys' Cut and Sew Shirt (except Work Shirt) Manufacturing</t>
  </si>
  <si>
    <t>Men's and Boys' Cut and Sew Trouser, Slack, and Jean Manufacturing</t>
  </si>
  <si>
    <t>Men's and Boys' Cut and Sew Work Clothing Manufacturing</t>
  </si>
  <si>
    <t>Men's and Boys' Cut and Sew Other Outerwear Manufacturing</t>
  </si>
  <si>
    <t>Women's and Girls' Cut and Sew Lingerie, Loungewear, and Nightwear Manufacturing</t>
  </si>
  <si>
    <t>Women's and Girls' Cut and Sew Blouse and Shirt Manufacturing</t>
  </si>
  <si>
    <t>Women's and Girls' Cut and Sew Dress Manufacturing</t>
  </si>
  <si>
    <t>Women's and Girls' Cut and Sew Suit, Coat, Tailored Jacket, and Skirt Manufacturing</t>
  </si>
  <si>
    <t>Women's and Girls' Cut and Sew Other Outerwear Manufacturing</t>
  </si>
  <si>
    <t>Infants' Cut and Sew Apparel Manufacturing</t>
  </si>
  <si>
    <t>Men's and Boys' Neckwear Manufacturing</t>
  </si>
  <si>
    <t>Men's Footwear (except Athletic) Manufacturing</t>
  </si>
  <si>
    <t>Women's Footwear (except Athletic) Manufacturing</t>
  </si>
  <si>
    <t>Personal Leather Good (except Women's Handbag and Purse) Manufacturing</t>
  </si>
  <si>
    <t>All Other Leather Good and Allied Product Manufacturing</t>
  </si>
  <si>
    <t>Other Millwork (including Flooring)</t>
  </si>
  <si>
    <t>Coated and Laminated Packaging Paper Manufacturing</t>
  </si>
  <si>
    <t>Coated Paper Bag and Pouch Manufacturing</t>
  </si>
  <si>
    <t>Manifold Business Forms Printing</t>
  </si>
  <si>
    <t>Books Printing</t>
  </si>
  <si>
    <t>Blankbook, Looseleaf Binders, and Devices Manufacturing</t>
  </si>
  <si>
    <t>Other Commercial Printing</t>
  </si>
  <si>
    <t>Synthetic Organic Dye and Pigment Manufacturing</t>
  </si>
  <si>
    <t>Pharmaceutical Preparation Manufacturing</t>
  </si>
  <si>
    <t>Soap and Other Detergent Manufacturing</t>
  </si>
  <si>
    <t>Surface Active Agent Manufacturing</t>
  </si>
  <si>
    <t>Custom Compounding of Purchased Resins</t>
  </si>
  <si>
    <t>Plastics Bag and Pouch Manufacturing</t>
  </si>
  <si>
    <r>
      <t xml:space="preserve">All Other Plastics Product Manufacturing - </t>
    </r>
    <r>
      <rPr>
        <i/>
        <sz val="10"/>
        <rFont val="Arial"/>
        <family val="2"/>
      </rPr>
      <t>except inflatable plastics boats</t>
    </r>
  </si>
  <si>
    <r>
      <t xml:space="preserve">All Other Plastics Product Manufacturing - </t>
    </r>
    <r>
      <rPr>
        <i/>
        <sz val="10"/>
        <rFont val="Arial"/>
        <family val="2"/>
      </rPr>
      <t>inflatable plastics boats</t>
    </r>
  </si>
  <si>
    <t>Boat Building</t>
  </si>
  <si>
    <r>
      <t xml:space="preserve">Rubber Product Manufacturing for Mechanical Use - </t>
    </r>
    <r>
      <rPr>
        <i/>
        <sz val="10"/>
        <rFont val="Arial"/>
        <family val="2"/>
      </rPr>
      <t>except rubber tubing for mechanical use</t>
    </r>
  </si>
  <si>
    <r>
      <t xml:space="preserve">Rubber Product Manufacturing for Mechanical Use - </t>
    </r>
    <r>
      <rPr>
        <i/>
        <sz val="10"/>
        <rFont val="Arial"/>
        <family val="2"/>
      </rPr>
      <t>rubber tubing for mechanical use</t>
    </r>
  </si>
  <si>
    <r>
      <t xml:space="preserve">All Other Rubber Product Manufacturing - </t>
    </r>
    <r>
      <rPr>
        <i/>
        <sz val="10"/>
        <rFont val="Arial"/>
        <family val="2"/>
      </rPr>
      <t>except inflatable rubber boats</t>
    </r>
  </si>
  <si>
    <r>
      <t>All Other Rubber Product Manufacturing - i</t>
    </r>
    <r>
      <rPr>
        <i/>
        <sz val="10"/>
        <rFont val="Arial"/>
        <family val="2"/>
      </rPr>
      <t>nflatable rubber boats</t>
    </r>
  </si>
  <si>
    <t>Iron and Steel Pipe and Tube Manufacturing from Purchased Steel</t>
  </si>
  <si>
    <t>Prefabricated Metal Building and Component Manufacturing</t>
  </si>
  <si>
    <t>Metal Window and Door Manufacturing</t>
  </si>
  <si>
    <t>Metal Tank (Heavy Gauge) Manufacturing</t>
  </si>
  <si>
    <t>Plumbing Fixture Fitting and Trim Manufacturing</t>
  </si>
  <si>
    <t>Air and Gas Compressor Manufacturing</t>
  </si>
  <si>
    <t>Power-Driven Handtool Manufacturing</t>
  </si>
  <si>
    <t>Scale and Balance Manufacturing</t>
  </si>
  <si>
    <t>All Other Miscellaneous General Purpose Machinery Manufacturing</t>
  </si>
  <si>
    <r>
      <t xml:space="preserve">Radio and Television Broadcasting and Wireless Communications Equipment Manufacturing - </t>
    </r>
    <r>
      <rPr>
        <i/>
        <sz val="10"/>
        <rFont val="Arial"/>
        <family val="2"/>
      </rPr>
      <t>except communications signal testing and evaluation equipment</t>
    </r>
  </si>
  <si>
    <r>
      <t xml:space="preserve">Radio and Television Broadcasting and Wireless Communications Equipment Manufacturing - </t>
    </r>
    <r>
      <rPr>
        <i/>
        <sz val="10"/>
        <rFont val="Arial"/>
        <family val="2"/>
      </rPr>
      <t>communications signal testing and evaluation equipment</t>
    </r>
  </si>
  <si>
    <t>Search, Detection, Navigation, Guidance, Aeronautical, and Nautical System and Instrument Manufacturing</t>
  </si>
  <si>
    <t>Residential Electric Lighting Fixture Manufacturing</t>
  </si>
  <si>
    <t>Light Truck and Utility Vehicle Manufacturing</t>
  </si>
  <si>
    <t>Other Aircraft Parts and Auxiliary Equipment Manufacturing</t>
  </si>
  <si>
    <t>Wood Office Furniture Manufacturing</t>
  </si>
  <si>
    <r>
      <t xml:space="preserve">Laboratory Apparatus and Furniture Manufacturing - </t>
    </r>
    <r>
      <rPr>
        <i/>
        <sz val="10"/>
        <rFont val="Arial"/>
        <family val="2"/>
      </rPr>
      <t>laboratory distilling equipment</t>
    </r>
  </si>
  <si>
    <r>
      <t xml:space="preserve">Laboratory Apparatus and Furniture Manufacturing - </t>
    </r>
    <r>
      <rPr>
        <i/>
        <sz val="10"/>
        <rFont val="Arial"/>
        <family val="2"/>
      </rPr>
      <t>laboratory freezers</t>
    </r>
  </si>
  <si>
    <r>
      <t xml:space="preserve">Laboratory Apparatus and Furniture Manufacturing - </t>
    </r>
    <r>
      <rPr>
        <i/>
        <sz val="10"/>
        <rFont val="Arial"/>
        <family val="2"/>
      </rPr>
      <t>laboratory furnaces and ovens</t>
    </r>
  </si>
  <si>
    <r>
      <t xml:space="preserve">Laboratory Apparatus and Furniture Manufacturing - </t>
    </r>
    <r>
      <rPr>
        <i/>
        <sz val="10"/>
        <rFont val="Arial"/>
        <family val="2"/>
      </rPr>
      <t>laboratory scales and balances</t>
    </r>
  </si>
  <si>
    <r>
      <t xml:space="preserve">Laboratory Apparatus and Furniture Manufacturing - </t>
    </r>
    <r>
      <rPr>
        <i/>
        <sz val="10"/>
        <rFont val="Arial"/>
        <family val="2"/>
      </rPr>
      <t>laboratory centrifuges</t>
    </r>
  </si>
  <si>
    <r>
      <t xml:space="preserve">Laboratory Apparatus and Furniture Manufacturing - </t>
    </r>
    <r>
      <rPr>
        <i/>
        <sz val="10"/>
        <rFont val="Arial"/>
        <family val="2"/>
      </rPr>
      <t>laboratory furniture (e.g., stools, tables, benches)</t>
    </r>
  </si>
  <si>
    <r>
      <t xml:space="preserve">Laboratory Apparatus and Furniture Manufacturing - </t>
    </r>
    <r>
      <rPr>
        <i/>
        <sz val="10"/>
        <rFont val="Arial"/>
        <family val="2"/>
      </rPr>
      <t>except laboratory distilling equipment, freezers, furnaces, ovens, scales, balances, centrifuges, and furniture</t>
    </r>
  </si>
  <si>
    <t>Silverware and Hollowware Manufacturing</t>
  </si>
  <si>
    <t>Electrical Apparatus and Equipment, Wiring Supplies, and Related Equipment Merchant  Wholesalers</t>
  </si>
  <si>
    <t>Plumbing and Heating Equipment and Supplies (Hydronics) Merchant Wholesalers</t>
  </si>
  <si>
    <t>Drugs and Druggists' Sundries Merchant Wholesalers</t>
  </si>
  <si>
    <t>Men's and Boys' Clothing and Furnishings Merchant Wholesalers</t>
  </si>
  <si>
    <t>Women's, Children's, and Infants' Clothing and Accessories Merchant Wholesalers</t>
  </si>
  <si>
    <t>Flower, Nursery Stock, and Florists' Supplies Merchant Wholesalers</t>
  </si>
  <si>
    <t>Motorcycle, ATV, and Personal Watercraft Dealers</t>
  </si>
  <si>
    <t>Nursery, Garden Center, and Farm Supply Stores</t>
  </si>
  <si>
    <t>All Other Health and Personal Care Stores</t>
  </si>
  <si>
    <t>Couriers and Express Delivery Services</t>
  </si>
  <si>
    <t>General Warehousing and Storage</t>
  </si>
  <si>
    <t>Book Publishers</t>
  </si>
  <si>
    <t>Software Publishers</t>
  </si>
  <si>
    <t>Teleproduction and Other Postproduction Services</t>
  </si>
  <si>
    <t>Other Motion Picture and Video Industries</t>
  </si>
  <si>
    <t>Record Production</t>
  </si>
  <si>
    <t>Television Broadcasting</t>
  </si>
  <si>
    <t>Internet Publishing and Broadcasting and Web Search Portals</t>
  </si>
  <si>
    <t>Wireless Telecommunications Carriers (except Satellite)</t>
  </si>
  <si>
    <t>All Other Telecommunications</t>
  </si>
  <si>
    <r>
      <t xml:space="preserve">Internet Service Providers - </t>
    </r>
    <r>
      <rPr>
        <i/>
        <sz val="10"/>
        <rFont val="Arial"/>
        <family val="2"/>
      </rPr>
      <t>broadband Internet service providers (e.g., cable, DSL)</t>
    </r>
  </si>
  <si>
    <r>
      <t xml:space="preserve">Internet Service Providers - </t>
    </r>
    <r>
      <rPr>
        <i/>
        <sz val="10"/>
        <rFont val="Arial"/>
        <family val="2"/>
      </rPr>
      <t>Internet services providers providing services via client-supplied telecommunications connection</t>
    </r>
  </si>
  <si>
    <r>
      <t xml:space="preserve">Real Estate Investment Trusts - </t>
    </r>
    <r>
      <rPr>
        <i/>
        <sz val="10"/>
        <rFont val="Arial"/>
        <family val="2"/>
      </rPr>
      <t>hybrid or mortgage REIT's primarily underwriting or investing in mortgages</t>
    </r>
  </si>
  <si>
    <r>
      <t xml:space="preserve">Real Estate Investment Trusts - </t>
    </r>
    <r>
      <rPr>
        <i/>
        <sz val="10"/>
        <rFont val="Arial"/>
        <family val="2"/>
      </rPr>
      <t>hybrid or equity REIT's primarily leasing residentdial buildings and dwellings</t>
    </r>
  </si>
  <si>
    <r>
      <t xml:space="preserve">Real Estate Investment Trusts - </t>
    </r>
    <r>
      <rPr>
        <i/>
        <sz val="10"/>
        <rFont val="Arial"/>
        <family val="2"/>
      </rPr>
      <t>hybrid or equity REIT's primarily leasing nonresidentdial buildings</t>
    </r>
  </si>
  <si>
    <t>Lessors of Nonresidential Buildings (excpet Miniwarehouses)</t>
  </si>
  <si>
    <r>
      <t xml:space="preserve">Real Estate Investment Trusts - </t>
    </r>
    <r>
      <rPr>
        <i/>
        <sz val="10"/>
        <rFont val="Arial"/>
        <family val="2"/>
      </rPr>
      <t>hybrid or equity REIT's primarily leasing miniwarehouses or self-storage units</t>
    </r>
  </si>
  <si>
    <r>
      <t xml:space="preserve">Real Estate Investment Trusts - </t>
    </r>
    <r>
      <rPr>
        <i/>
        <sz val="10"/>
        <rFont val="Arial"/>
        <family val="2"/>
      </rPr>
      <t>hybrid or equity REIT's primarily leasing other real estate property</t>
    </r>
  </si>
  <si>
    <t>Offices of Lawyers</t>
  </si>
  <si>
    <t>Building Inspection Services</t>
  </si>
  <si>
    <t>Administrative Management and General Management Consulting Services</t>
  </si>
  <si>
    <r>
      <t xml:space="preserve">Human Resources and Executive Search Consulting Services - </t>
    </r>
    <r>
      <rPr>
        <i/>
        <sz val="10"/>
        <rFont val="Arial"/>
        <family val="2"/>
      </rPr>
      <t>except executive search consulting services</t>
    </r>
  </si>
  <si>
    <t>Human Resourse Consulting Services</t>
  </si>
  <si>
    <r>
      <t xml:space="preserve">Human Resources and Executive Search Consulting Services - </t>
    </r>
    <r>
      <rPr>
        <i/>
        <sz val="10"/>
        <rFont val="Arial"/>
        <family val="2"/>
      </rPr>
      <t>executive search consulting services</t>
    </r>
  </si>
  <si>
    <t>Executive Search Services</t>
  </si>
  <si>
    <r>
      <t xml:space="preserve">Research and Development in the Physical, Engineering, and Life Sciences - </t>
    </r>
    <r>
      <rPr>
        <i/>
        <sz val="10"/>
        <rFont val="Arial"/>
        <family val="2"/>
      </rPr>
      <t>biotechnology research and developmen</t>
    </r>
    <r>
      <rPr>
        <sz val="10"/>
        <rFont val="Arial"/>
        <family val="2"/>
      </rPr>
      <t>t</t>
    </r>
  </si>
  <si>
    <t>Research and Development in Biotechnology</t>
  </si>
  <si>
    <r>
      <t xml:space="preserve">Research and Development in the Physical, Engineering, and Life Sciences - </t>
    </r>
    <r>
      <rPr>
        <i/>
        <sz val="10"/>
        <rFont val="Arial"/>
        <family val="2"/>
      </rPr>
      <t>except biotechnology research and development</t>
    </r>
  </si>
  <si>
    <t>Research and Development in the Physical, Engineering, and Life Sciences (except Biotechnology)</t>
  </si>
  <si>
    <t>Offices of Other Holding Companies</t>
  </si>
  <si>
    <t>Telemarketing Bureaus and Other Contact Centers</t>
  </si>
  <si>
    <t>Credit Bureaus</t>
  </si>
  <si>
    <t>Computer Training</t>
  </si>
  <si>
    <t>Offices of Physical, Occupational and Speech Therapists, and Audiologists</t>
  </si>
  <si>
    <t>Continuing Care Retirement Communities</t>
  </si>
  <si>
    <t>Agents and Managers for Artists, Athletes, Entertainers, and Other Public Figures</t>
  </si>
  <si>
    <t>Cafeterias, Grill Buffets, and Buffets</t>
  </si>
  <si>
    <t>Automotive Body, Paint, and Interior Repair and Maintenance</t>
  </si>
  <si>
    <t>Diet and Weight Reducing Centers</t>
  </si>
  <si>
    <t>Executive and Legislative Offices, Combined</t>
  </si>
  <si>
    <t>Other Justice, Public Order, and Safety Activities</t>
  </si>
  <si>
    <t>Administration of Human Resource Programs (except Education, Public Health, and Veterans' Affairs Programs)</t>
  </si>
  <si>
    <t>Administration of Veterans' Affairs</t>
  </si>
  <si>
    <t>2007 NAICS U.S. Matched to 2012 NAICS U.S. (Full Concordance)</t>
  </si>
  <si>
    <t>(Note:  2012 NAICS codes in bold indicate pieces of the 2012 industry came from more than one 2007 NAICS industry; 2007 NAICS codes in italics indicate the 2007 industry split to two or more 2012 NAICS industries.)</t>
  </si>
  <si>
    <r>
      <t xml:space="preserve">2007 NAICS Title
</t>
    </r>
    <r>
      <rPr>
        <b/>
        <i/>
        <sz val="10"/>
        <rFont val="Arial"/>
        <family val="2"/>
      </rPr>
      <t>(and specific piece of the 2007 industry that is contained in the 2012 industry)</t>
    </r>
  </si>
  <si>
    <t>2012 NAICS Code</t>
  </si>
  <si>
    <t>2012 NAICS Title</t>
  </si>
  <si>
    <t>Support Activities for Nonmetallic Minerals (except Fuels) Mining</t>
  </si>
  <si>
    <r>
      <t xml:space="preserve">Other Electric Power Generation - </t>
    </r>
    <r>
      <rPr>
        <i/>
        <sz val="10"/>
        <rFont val="Arial"/>
        <family val="2"/>
      </rPr>
      <t>solar electric power generation</t>
    </r>
  </si>
  <si>
    <t>Solar Electric Power Generation</t>
  </si>
  <si>
    <r>
      <t xml:space="preserve">Other Electric Power Generation - </t>
    </r>
    <r>
      <rPr>
        <i/>
        <sz val="10"/>
        <rFont val="Arial"/>
        <family val="2"/>
      </rPr>
      <t>wind electric power generation</t>
    </r>
  </si>
  <si>
    <t>Wind Electric Power Generation</t>
  </si>
  <si>
    <r>
      <t xml:space="preserve">Other Electric Power Generation - </t>
    </r>
    <r>
      <rPr>
        <i/>
        <sz val="10"/>
        <rFont val="Arial"/>
        <family val="2"/>
      </rPr>
      <t>geothermal electric power generation</t>
    </r>
  </si>
  <si>
    <t>Geothermal Electric Power Generation</t>
  </si>
  <si>
    <r>
      <t xml:space="preserve">Other Electric Power Generation - </t>
    </r>
    <r>
      <rPr>
        <i/>
        <sz val="10"/>
        <rFont val="Arial"/>
        <family val="2"/>
      </rPr>
      <t>biomass electric power generation</t>
    </r>
  </si>
  <si>
    <t>Biomass Electric Power Generation</t>
  </si>
  <si>
    <r>
      <t xml:space="preserve">Other Electric Power Generation - </t>
    </r>
    <r>
      <rPr>
        <i/>
        <sz val="10"/>
        <rFont val="Arial"/>
        <family val="2"/>
      </rPr>
      <t>except solar, wind, geothermal, and biomass electric power generation</t>
    </r>
  </si>
  <si>
    <t>New Single-Family Housing Construction (except For-Sale Builders)</t>
  </si>
  <si>
    <t>New Multifamily Housing Construction (except For-Sale Builders)</t>
  </si>
  <si>
    <t>New Housing For-Sale Builders</t>
  </si>
  <si>
    <r>
      <t xml:space="preserve">Other Foundation, Structure, and Building Exterior Contractors - </t>
    </r>
    <r>
      <rPr>
        <i/>
        <sz val="10"/>
        <rFont val="Arial"/>
        <family val="2"/>
      </rPr>
      <t>except building fireproofing contractors</t>
    </r>
  </si>
  <si>
    <r>
      <t xml:space="preserve">Other Foundation, Structure, and Building Exterior Contractors - </t>
    </r>
    <r>
      <rPr>
        <i/>
        <sz val="10"/>
        <rFont val="Arial"/>
        <family val="2"/>
      </rPr>
      <t>building fireproofing contractors</t>
    </r>
  </si>
  <si>
    <r>
      <t xml:space="preserve">Flooring Contractors - </t>
    </r>
    <r>
      <rPr>
        <i/>
        <sz val="10"/>
        <rFont val="Arial"/>
        <family val="2"/>
      </rPr>
      <t>fireproof flooring construction contractors</t>
    </r>
  </si>
  <si>
    <r>
      <t xml:space="preserve">Flooring Contractors - </t>
    </r>
    <r>
      <rPr>
        <i/>
        <sz val="10"/>
        <rFont val="Arial"/>
        <family val="2"/>
      </rPr>
      <t>except fireproof flooring construction contractors</t>
    </r>
  </si>
  <si>
    <t>Soybean and Other Oilseed Processing</t>
  </si>
  <si>
    <t>Cane Sugar Manufacturing</t>
  </si>
  <si>
    <t>Seafood Product Preparation and Packaging</t>
  </si>
  <si>
    <t>Dry Pasta, Dough, and Flour Mixes Manufacturing from Purchased Flour</t>
  </si>
  <si>
    <t>Tobacco Manufacturing</t>
  </si>
  <si>
    <t>Fiber, Yarn, and Thread Mills</t>
  </si>
  <si>
    <t>Narrow Fabric Mills and Schiffli Machine Embroidery</t>
  </si>
  <si>
    <t>Knit Fabric Mills</t>
  </si>
  <si>
    <t>Textile and Fabric Finishing Mills</t>
  </si>
  <si>
    <t>Curtain and Linen Mills</t>
  </si>
  <si>
    <t>Textile Bag and Canvas Mills</t>
  </si>
  <si>
    <t>Rope, Cordage, Twine, Tire Cord, and Tire Fabric Mills</t>
  </si>
  <si>
    <t>Hosiery and Sock Mills</t>
  </si>
  <si>
    <t>Other Apparel Knitting Mills</t>
  </si>
  <si>
    <t>Cut and Sew Apparel Contractors</t>
  </si>
  <si>
    <t>Men's and Boys' Cut and Sew Apparel Manufacturing</t>
  </si>
  <si>
    <t>Women's, Girls', and Infants' Cut and Sew Apparel Manufacturing</t>
  </si>
  <si>
    <t>Other Cut and Sew Apparel Manufacturing</t>
  </si>
  <si>
    <t>Apparel Accessories and Other Apparel Manufacturing</t>
  </si>
  <si>
    <t>Footwear Manufacturing</t>
  </si>
  <si>
    <t>Other Paperboard Container Manufacturing</t>
  </si>
  <si>
    <t>Paper Bag and Coated and Treated Paper Manufacturing</t>
  </si>
  <si>
    <t>Stationery Product Manufacturing</t>
  </si>
  <si>
    <t>Commercial Printing (except Screen and Books)</t>
  </si>
  <si>
    <t>Support Activites for Printing</t>
  </si>
  <si>
    <t>Synthetic Dye and Pigment Manufacturing</t>
  </si>
  <si>
    <t>Other Basic Inorganic Chemical Manufacturing</t>
  </si>
  <si>
    <t>Cyclic Crude, Intermediate, and Gum and Wood Chemical Manufacturing</t>
  </si>
  <si>
    <t>Artificial and Synthetic Fibers and Filaments Manufacturing</t>
  </si>
  <si>
    <t>Pottery, Ceramics, and Plumbing Fixture Manufacturing</t>
  </si>
  <si>
    <t>Clay Building Material and Refractories Manufacturing</t>
  </si>
  <si>
    <t>Iron and Steel Mills and Ferroalloy Manufacturing</t>
  </si>
  <si>
    <t>Alumina Refining and Primary Aluminum Production</t>
  </si>
  <si>
    <t>Other Aluminum Rolling, Drawing, and Extruding</t>
  </si>
  <si>
    <t>Nonferrous Metal (except Aluminum) Smelting and Refining</t>
  </si>
  <si>
    <t>Copper Rolling, Drawing, Extruding, and Alloying</t>
  </si>
  <si>
    <t>Nonferrous Metal Die-Casting Foundries</t>
  </si>
  <si>
    <t>Other Nonferrous Metal Foundries (except Die-Casting)</t>
  </si>
  <si>
    <t>Metal Crown, Closure, and Other Metal Stamping (except Automotive)</t>
  </si>
  <si>
    <t>Metal Kitchen Cookware, Utensil, Cutlery, and Flatware (except Precious) Manufacturing</t>
  </si>
  <si>
    <t>Saw Blade and Handtool Manufacturing</t>
  </si>
  <si>
    <t>Spring Manufacturing</t>
  </si>
  <si>
    <t>Small Arms, Ordnance, and Ordnance Accessories Manufacturing</t>
  </si>
  <si>
    <t>Sawmill, Woodworking, and Paper Machinery Manufacturing</t>
  </si>
  <si>
    <t>Other Industrial Machinery Manufacturing</t>
  </si>
  <si>
    <t>Industrial and Commercial Fan and Blower and Air Purification Equipment Manufacturing</t>
  </si>
  <si>
    <t>Machine Tool Manufacturing</t>
  </si>
  <si>
    <t>Rolling Mill and Other Metalworking Machinery Manufacturing</t>
  </si>
  <si>
    <t>Computer Terminal and Other Computer Peripheral Equipment Manufacturing</t>
  </si>
  <si>
    <r>
      <t xml:space="preserve">Other Computer Peripheral Equipment Manufacturing - </t>
    </r>
    <r>
      <rPr>
        <i/>
        <sz val="10"/>
        <rFont val="Arial"/>
        <family val="2"/>
      </rPr>
      <t>digital camera manufacturing</t>
    </r>
  </si>
  <si>
    <r>
      <t xml:space="preserve">Other Computer Peripheral Equipment Manufacturing - </t>
    </r>
    <r>
      <rPr>
        <i/>
        <sz val="10"/>
        <rFont val="Arial"/>
        <family val="2"/>
      </rPr>
      <t>except digital camera manufacturing</t>
    </r>
  </si>
  <si>
    <t>Capacitor, Resistor, Coil, Transformer, and Other Inductor Manufacturing</t>
  </si>
  <si>
    <t xml:space="preserve">Software and Other Prerecorded Compact Disc, Tape, and Record Reproducing </t>
  </si>
  <si>
    <t>Blank Magnetic and Optical Recording Media Manufacturing</t>
  </si>
  <si>
    <t>Small Electrical Appliance Manufacturing</t>
  </si>
  <si>
    <t>Motor Vehicle Gasoline Engine and Engine Parts Manufacturing</t>
  </si>
  <si>
    <t>Motor Vehicle Electrical and Electronic Equipment Manufacturing</t>
  </si>
  <si>
    <t>Other Motor Vehicle Parts Manufacturing</t>
  </si>
  <si>
    <t>Jewelry and Silverware Manufacturing</t>
  </si>
  <si>
    <t>Doll, Toy, and Game Manufacturing</t>
  </si>
  <si>
    <r>
      <t xml:space="preserve">Electrical and Electronic Appliance, Television, and Radio Set Merchant Wholesalers - </t>
    </r>
    <r>
      <rPr>
        <i/>
        <sz val="10"/>
        <rFont val="Arial"/>
        <family val="2"/>
      </rPr>
      <t>except electric water heaters</t>
    </r>
  </si>
  <si>
    <t>Household Appliances, Electric Housewares, and Consumer Electronics Merchant Wholesalers</t>
  </si>
  <si>
    <r>
      <t xml:space="preserve">Electrical and Electronic Appliance, Television, and Radio Set Merchant Wholesalers - </t>
    </r>
    <r>
      <rPr>
        <i/>
        <sz val="10"/>
        <rFont val="Arial"/>
        <family val="2"/>
      </rPr>
      <t>electric water heaters</t>
    </r>
  </si>
  <si>
    <r>
      <t xml:space="preserve">Plumbing and Heating Equipment and Supplies (Hydronics) Merchant Wholesalers - </t>
    </r>
    <r>
      <rPr>
        <i/>
        <sz val="10"/>
        <rFont val="Arial"/>
        <family val="2"/>
      </rPr>
      <t>gas household appliances</t>
    </r>
  </si>
  <si>
    <r>
      <t xml:space="preserve">Plumbing and Heating Equipment and Supplies (Hydronics) Merchant Wholesalers - </t>
    </r>
    <r>
      <rPr>
        <i/>
        <sz val="10"/>
        <rFont val="Arial"/>
        <family val="2"/>
      </rPr>
      <t>except</t>
    </r>
    <r>
      <rPr>
        <sz val="10"/>
        <rFont val="Arial"/>
        <family val="2"/>
      </rPr>
      <t xml:space="preserve"> </t>
    </r>
    <r>
      <rPr>
        <i/>
        <sz val="10"/>
        <rFont val="Arial"/>
        <family val="2"/>
      </rPr>
      <t>gas household appliances</t>
    </r>
  </si>
  <si>
    <t>Motorcycle, ATV, and All Other Motor Vehicle Dealers</t>
  </si>
  <si>
    <t>Electronics Stores</t>
  </si>
  <si>
    <t>Fuel Dealers</t>
  </si>
  <si>
    <t>Monetary Authorities-Central Bank</t>
  </si>
  <si>
    <t>Human Resources Consulting Services</t>
  </si>
  <si>
    <t>Outdoor Advertising</t>
  </si>
  <si>
    <t>Nursing Care Facilities (Skilled Nursing Facilities)</t>
  </si>
  <si>
    <t>Residential Intellectual and Developmental Disability Facilities</t>
  </si>
  <si>
    <t>Assisted Living Facilities for the Elderly</t>
  </si>
  <si>
    <t>2012 NAICS U.S. Matched to 2017 NAICS U.S. (Full Concordance)</t>
  </si>
  <si>
    <t>(Note:  2017 NAICS codes in bold indicate pieces of the 2017 industry came from more than one 2012 NAICS industry; 2012 NAICS codes in italics indicate the 2012 industry split to two or more 2017 NAICS industries.)</t>
  </si>
  <si>
    <r>
      <t xml:space="preserve">2012 NAICS Title
</t>
    </r>
    <r>
      <rPr>
        <b/>
        <i/>
        <sz val="10"/>
        <rFont val="Arial"/>
        <family val="2"/>
      </rPr>
      <t>(and specific piece of the 2012 industry that is contained in the 2017 industry)</t>
    </r>
  </si>
  <si>
    <t>2017 NAICS Code</t>
  </si>
  <si>
    <t>2017 NAICS Title</t>
  </si>
  <si>
    <r>
      <t xml:space="preserve">Crude Petroleum and Natural Gas Extraction - </t>
    </r>
    <r>
      <rPr>
        <i/>
        <sz val="10"/>
        <rFont val="Arial"/>
        <family val="2"/>
      </rPr>
      <t>crude petroleum extraction</t>
    </r>
  </si>
  <si>
    <t>Crude Petroleum Extraction</t>
  </si>
  <si>
    <r>
      <t xml:space="preserve">Crude Petroleum and Natural Gas Extraction - </t>
    </r>
    <r>
      <rPr>
        <i/>
        <sz val="10"/>
        <rFont val="Arial"/>
        <family val="2"/>
      </rPr>
      <t>natural gas extraction</t>
    </r>
  </si>
  <si>
    <t>Natural Gas Extraction</t>
  </si>
  <si>
    <t>Copper, Nickel, Lead, and Zinc Mining</t>
  </si>
  <si>
    <t>Measuring, Dispensing, and Other Pumping Equipment Manufacturing</t>
  </si>
  <si>
    <t>Major Household Appliance Manufacturing</t>
  </si>
  <si>
    <t>Department Stores</t>
  </si>
  <si>
    <r>
      <t xml:space="preserve">Discount Department Stores - </t>
    </r>
    <r>
      <rPr>
        <i/>
        <sz val="10"/>
        <rFont val="Arial"/>
        <family val="2"/>
      </rPr>
      <t>insignificant perishable grocery sales</t>
    </r>
  </si>
  <si>
    <r>
      <t xml:space="preserve">Discount Department Stores - </t>
    </r>
    <r>
      <rPr>
        <i/>
        <sz val="10"/>
        <rFont val="Arial"/>
        <family val="2"/>
      </rPr>
      <t>significant perishable grocery sales</t>
    </r>
  </si>
  <si>
    <t>Electronic Shopping and Mail-Order Houses</t>
  </si>
  <si>
    <t>Record Production and Distribution</t>
  </si>
  <si>
    <r>
      <t xml:space="preserve">Research and Development in Biotechnology - </t>
    </r>
    <r>
      <rPr>
        <i/>
        <sz val="10"/>
        <rFont val="Arial"/>
        <family val="2"/>
      </rPr>
      <t>nanobiotechnologies research and experimental development laboratories</t>
    </r>
  </si>
  <si>
    <t>Research and Development in Nanotechnology</t>
  </si>
  <si>
    <r>
      <t xml:space="preserve">Research and Development in Biotechnology - </t>
    </r>
    <r>
      <rPr>
        <i/>
        <sz val="10"/>
        <rFont val="Arial"/>
        <family val="2"/>
      </rPr>
      <t xml:space="preserve">except nanobiotechnologies research and experimental development laboratories </t>
    </r>
  </si>
  <si>
    <t>Research and Development in Biotechnology (except Nanobiotechnology)</t>
  </si>
  <si>
    <r>
      <t xml:space="preserve">Research and Development in the Physical, Engineering, and Life Sciences (except Biotechnology) - </t>
    </r>
    <r>
      <rPr>
        <i/>
        <sz val="10"/>
        <rFont val="Arial"/>
        <family val="2"/>
      </rPr>
      <t>nanotechnology research and experimental development laboratories</t>
    </r>
  </si>
  <si>
    <r>
      <t>Research and Development in the Physical, Engineering, and Life Sciences (except Biotechnology) -</t>
    </r>
    <r>
      <rPr>
        <i/>
        <sz val="10"/>
        <rFont val="Arial"/>
        <family val="2"/>
      </rPr>
      <t xml:space="preserve"> except nanotechnology research and experimental development laboratories</t>
    </r>
  </si>
  <si>
    <t>Research and Development in the Physical, Engineering, and Life Sciences (except Nanotechnology and Biotechnology)</t>
  </si>
  <si>
    <t xml:space="preserve">Rooming and Boarding Houses, Dormitories, and Workers' Camps </t>
  </si>
  <si>
    <t>Maximum 12DCP estimated downstream concentration from surface water releases</t>
  </si>
  <si>
    <t>Not mapped to OES</t>
  </si>
  <si>
    <t xml:space="preserve"> Remediation (NV0024232)</t>
  </si>
  <si>
    <t>Not mapped to OES (IL0002917)</t>
  </si>
  <si>
    <t>Aggregate (acute)</t>
  </si>
  <si>
    <t xml:space="preserve">tribal incidental </t>
  </si>
  <si>
    <t>Adult tribal acute fish ingestion = 1.69E-04</t>
  </si>
  <si>
    <t>(see Supplemental File: "Draft General Population Fish Ingestion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</si>
</sst>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3" formatCode="_(* #,##0.00_);_(* \(#,##0.00\);_(* &quot;-&quot;??_);_(@_)"/>
    <numFmt numFmtId="164" formatCode="0000"/>
    <numFmt numFmtId="165" formatCode="000000000000000000000000000000000000000000000"/>
    <numFmt numFmtId="166" formatCode="0.000"/>
    <numFmt numFmtId="167" formatCode="0.00000"/>
    <numFmt numFmtId="168" formatCode="0.0000"/>
    <numFmt numFmtId="169" formatCode="0.0000E+00"/>
    <numFmt numFmtId="170" formatCode="0.000E+00"/>
  </numFmts>
  <fonts count="45" x14ac:knownFonts="1">
    <font>
      <sz val="11"/>
      <color theme="1"/>
      <name val="Calibri"/>
      <family val="2"/>
      <scheme val="minor"/>
    </font>
    <font>
      <b/>
      <sz val="11"/>
      <color theme="1"/>
      <name val="Calibri"/>
      <family val="2"/>
      <scheme val="minor"/>
    </font>
    <font>
      <b/>
      <sz val="10"/>
      <name val="Arial"/>
      <family val="2"/>
    </font>
    <font>
      <sz val="10"/>
      <name val="Arial"/>
      <family val="2"/>
    </font>
    <font>
      <b/>
      <sz val="14"/>
      <name val="Arial"/>
      <family val="2"/>
    </font>
    <font>
      <b/>
      <i/>
      <sz val="10"/>
      <name val="Arial"/>
      <family val="2"/>
    </font>
    <font>
      <i/>
      <sz val="10"/>
      <name val="Arial"/>
      <family val="2"/>
    </font>
    <font>
      <sz val="11"/>
      <color rgb="FFFF0000"/>
      <name val="Calibri"/>
      <family val="2"/>
      <scheme val="minor"/>
    </font>
    <font>
      <u/>
      <sz val="11"/>
      <color theme="10"/>
      <name val="Calibri"/>
      <family val="2"/>
      <scheme val="minor"/>
    </font>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vertAlign val="subscript"/>
      <sz val="11"/>
      <color theme="1"/>
      <name val="Calibri"/>
      <family val="2"/>
      <scheme val="minor"/>
    </font>
    <font>
      <b/>
      <sz val="14"/>
      <name val="Times New Roman"/>
      <family val="1"/>
    </font>
    <font>
      <sz val="12"/>
      <name val="Times New Roman"/>
      <family val="1"/>
    </font>
    <font>
      <sz val="12"/>
      <color theme="1"/>
      <name val="Times New Roman"/>
      <family val="1"/>
    </font>
    <font>
      <sz val="11"/>
      <color theme="1"/>
      <name val="Times New Roman"/>
      <family val="1"/>
    </font>
    <font>
      <b/>
      <sz val="11"/>
      <color theme="1"/>
      <name val="Times New Roman"/>
      <family val="1"/>
    </font>
    <font>
      <vertAlign val="subscript"/>
      <sz val="11"/>
      <color theme="1"/>
      <name val="Times New Roman"/>
      <family val="1"/>
    </font>
    <font>
      <vertAlign val="superscript"/>
      <sz val="11"/>
      <color theme="1"/>
      <name val="Times New Roman"/>
      <family val="1"/>
    </font>
    <font>
      <vertAlign val="superscript"/>
      <sz val="11"/>
      <color theme="1"/>
      <name val="Calibri"/>
      <family val="2"/>
      <scheme val="minor"/>
    </font>
    <font>
      <sz val="10"/>
      <color rgb="FF000000"/>
      <name val="Times New Roman"/>
      <family val="1"/>
    </font>
    <font>
      <b/>
      <sz val="10"/>
      <color theme="1"/>
      <name val="Calibri"/>
      <family val="2"/>
      <scheme val="minor"/>
    </font>
    <font>
      <sz val="10"/>
      <color theme="1"/>
      <name val="Calibri"/>
      <family val="2"/>
      <scheme val="minor"/>
    </font>
    <font>
      <b/>
      <vertAlign val="subscript"/>
      <sz val="10"/>
      <color theme="1"/>
      <name val="Calibri"/>
      <family val="2"/>
      <scheme val="minor"/>
    </font>
    <font>
      <b/>
      <sz val="12"/>
      <color theme="1"/>
      <name val="Calibri"/>
      <family val="2"/>
      <scheme val="minor"/>
    </font>
    <font>
      <sz val="10"/>
      <color rgb="FFFF0000"/>
      <name val="Calibri"/>
      <family val="2"/>
      <scheme val="minor"/>
    </font>
    <font>
      <sz val="14"/>
      <color rgb="FFFF0000"/>
      <name val="Times New Roman"/>
      <family val="1"/>
    </font>
    <font>
      <b/>
      <sz val="16"/>
      <color rgb="FF000000"/>
      <name val="Times New Roman"/>
      <family val="1"/>
    </font>
    <font>
      <b/>
      <sz val="14"/>
      <color theme="1"/>
      <name val="Times New Roman"/>
      <family val="1"/>
    </font>
    <font>
      <b/>
      <sz val="12"/>
      <color theme="1"/>
      <name val="Times New Roman"/>
      <family val="1"/>
    </font>
    <font>
      <sz val="11"/>
      <name val="Times New Roman"/>
      <family val="1"/>
    </font>
  </fonts>
  <fills count="46">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39994506668294322"/>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12" applyNumberFormat="0" applyAlignment="0" applyProtection="0"/>
    <xf numFmtId="0" fontId="19" fillId="9" borderId="13" applyNumberFormat="0" applyAlignment="0" applyProtection="0"/>
    <xf numFmtId="0" fontId="20" fillId="9" borderId="12" applyNumberFormat="0" applyAlignment="0" applyProtection="0"/>
    <xf numFmtId="0" fontId="21" fillId="0" borderId="14" applyNumberFormat="0" applyFill="0" applyAlignment="0" applyProtection="0"/>
    <xf numFmtId="0" fontId="22" fillId="10" borderId="15" applyNumberFormat="0" applyAlignment="0" applyProtection="0"/>
    <xf numFmtId="0" fontId="7" fillId="0" borderId="0" applyNumberFormat="0" applyFill="0" applyBorder="0" applyAlignment="0" applyProtection="0"/>
    <xf numFmtId="0" fontId="10" fillId="11" borderId="16" applyNumberFormat="0" applyFont="0" applyAlignment="0" applyProtection="0"/>
    <xf numFmtId="0" fontId="23" fillId="0" borderId="0" applyNumberFormat="0" applyFill="0" applyBorder="0" applyAlignment="0" applyProtection="0"/>
    <xf numFmtId="0" fontId="1" fillId="0" borderId="17" applyNumberFormat="0" applyFill="0" applyAlignment="0" applyProtection="0"/>
    <xf numFmtId="0" fontId="2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2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2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2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34" fillId="0" borderId="0"/>
    <xf numFmtId="43" fontId="10" fillId="0" borderId="0" applyFont="0" applyFill="0" applyBorder="0" applyAlignment="0" applyProtection="0"/>
  </cellStyleXfs>
  <cellXfs count="182">
    <xf numFmtId="0" fontId="0" fillId="0" borderId="0" xfId="0"/>
    <xf numFmtId="1" fontId="0" fillId="0" borderId="0" xfId="0" applyNumberFormat="1"/>
    <xf numFmtId="0" fontId="1" fillId="0" borderId="0" xfId="0" applyFont="1"/>
    <xf numFmtId="0" fontId="0" fillId="4" borderId="0" xfId="0" applyFill="1"/>
    <xf numFmtId="11" fontId="0" fillId="0" borderId="0" xfId="0" applyNumberFormat="1"/>
    <xf numFmtId="1" fontId="0" fillId="4" borderId="0" xfId="0" applyNumberFormat="1" applyFill="1"/>
    <xf numFmtId="0" fontId="1" fillId="4" borderId="0" xfId="0" applyFont="1" applyFill="1"/>
    <xf numFmtId="11" fontId="1" fillId="4" borderId="0" xfId="0" applyNumberFormat="1" applyFont="1" applyFill="1"/>
    <xf numFmtId="11" fontId="0" fillId="4" borderId="0" xfId="0" applyNumberFormat="1" applyFill="1"/>
    <xf numFmtId="11" fontId="1" fillId="0" borderId="0" xfId="0" applyNumberFormat="1" applyFont="1"/>
    <xf numFmtId="0" fontId="26" fillId="0" borderId="21" xfId="0" applyFont="1" applyBorder="1" applyProtection="1"/>
    <xf numFmtId="0" fontId="0" fillId="0" borderId="0" xfId="0" applyProtection="1"/>
    <xf numFmtId="0" fontId="0" fillId="0" borderId="0" xfId="0" applyAlignment="1" applyProtection="1">
      <alignment horizontal="center"/>
    </xf>
    <xf numFmtId="0" fontId="0" fillId="0" borderId="0" xfId="0" applyAlignment="1" applyProtection="1">
      <alignment horizontal="center"/>
    </xf>
    <xf numFmtId="0" fontId="27" fillId="0" borderId="6" xfId="0" applyFont="1" applyBorder="1" applyProtection="1"/>
    <xf numFmtId="0" fontId="28" fillId="0" borderId="6" xfId="0" applyFont="1" applyBorder="1" applyAlignment="1" applyProtection="1">
      <alignment horizontal="right"/>
    </xf>
    <xf numFmtId="0" fontId="27" fillId="0" borderId="4" xfId="0" applyFont="1" applyBorder="1" applyProtection="1"/>
    <xf numFmtId="0" fontId="28" fillId="0" borderId="4" xfId="0" applyFont="1" applyBorder="1" applyAlignment="1" applyProtection="1">
      <alignment horizontal="right"/>
    </xf>
    <xf numFmtId="2" fontId="0" fillId="0" borderId="0" xfId="0" applyNumberFormat="1" applyProtection="1"/>
    <xf numFmtId="0" fontId="27" fillId="0" borderId="4" xfId="0" applyFont="1" applyBorder="1" applyAlignment="1" applyProtection="1">
      <alignment horizontal="right"/>
    </xf>
    <xf numFmtId="0" fontId="28" fillId="0" borderId="4" xfId="0" applyFont="1" applyBorder="1" applyProtection="1"/>
    <xf numFmtId="0" fontId="40" fillId="0" borderId="0" xfId="0" applyFont="1" applyAlignment="1" applyProtection="1">
      <alignment horizontal="center"/>
    </xf>
    <xf numFmtId="49" fontId="40" fillId="0" borderId="0" xfId="0" applyNumberFormat="1" applyFont="1" applyAlignment="1" applyProtection="1">
      <alignment horizontal="center"/>
    </xf>
    <xf numFmtId="0" fontId="41" fillId="3" borderId="0" xfId="0" applyFont="1" applyFill="1" applyAlignment="1" applyProtection="1">
      <alignment horizontal="center" wrapText="1"/>
    </xf>
    <xf numFmtId="0" fontId="42" fillId="3" borderId="0" xfId="0" applyFont="1" applyFill="1" applyAlignment="1" applyProtection="1">
      <alignment horizontal="center" vertical="center"/>
    </xf>
    <xf numFmtId="0" fontId="28" fillId="0" borderId="0" xfId="0" applyFont="1" applyAlignment="1" applyProtection="1">
      <alignment horizontal="center"/>
    </xf>
    <xf numFmtId="49" fontId="43" fillId="0" borderId="0" xfId="0" applyNumberFormat="1" applyFont="1" applyAlignment="1" applyProtection="1">
      <alignment horizontal="left"/>
    </xf>
    <xf numFmtId="0" fontId="0" fillId="0" borderId="0" xfId="0" applyAlignment="1" applyProtection="1">
      <alignment wrapText="1"/>
    </xf>
    <xf numFmtId="0" fontId="0" fillId="0" borderId="0" xfId="0" applyAlignment="1" applyProtection="1">
      <alignment vertical="top" wrapText="1"/>
    </xf>
    <xf numFmtId="0" fontId="1" fillId="0" borderId="0" xfId="0" applyFont="1" applyProtection="1"/>
    <xf numFmtId="0" fontId="0" fillId="43" borderId="0" xfId="0" applyFill="1" applyAlignment="1" applyProtection="1">
      <alignment horizontal="center"/>
    </xf>
    <xf numFmtId="0" fontId="1" fillId="44" borderId="0" xfId="0" applyFont="1" applyFill="1" applyAlignment="1" applyProtection="1">
      <alignment horizontal="center"/>
    </xf>
    <xf numFmtId="0" fontId="1" fillId="0" borderId="5" xfId="0" applyFont="1" applyBorder="1" applyAlignment="1" applyProtection="1">
      <alignment wrapText="1"/>
    </xf>
    <xf numFmtId="0" fontId="1" fillId="0" borderId="5" xfId="0" applyFont="1" applyBorder="1" applyProtection="1"/>
    <xf numFmtId="1" fontId="0" fillId="0" borderId="0" xfId="0" applyNumberFormat="1" applyProtection="1"/>
    <xf numFmtId="11" fontId="0" fillId="0" borderId="0" xfId="0" applyNumberFormat="1" applyProtection="1"/>
    <xf numFmtId="0" fontId="0" fillId="4" borderId="0" xfId="0" applyFill="1" applyProtection="1"/>
    <xf numFmtId="0" fontId="1" fillId="4" borderId="0" xfId="0" applyFont="1" applyFill="1" applyProtection="1"/>
    <xf numFmtId="1" fontId="0" fillId="4" borderId="0" xfId="0" applyNumberFormat="1" applyFill="1" applyProtection="1"/>
    <xf numFmtId="11" fontId="1" fillId="4" borderId="0" xfId="0" applyNumberFormat="1" applyFont="1" applyFill="1" applyProtection="1"/>
    <xf numFmtId="0" fontId="0" fillId="4" borderId="0" xfId="0" applyFill="1" applyAlignment="1" applyProtection="1">
      <alignment wrapText="1"/>
    </xf>
    <xf numFmtId="0" fontId="36" fillId="0" borderId="0" xfId="0" applyFont="1" applyAlignment="1" applyProtection="1">
      <alignment horizontal="center" vertical="center" wrapText="1"/>
    </xf>
    <xf numFmtId="0" fontId="38" fillId="0" borderId="0" xfId="0" applyFont="1" applyProtection="1"/>
    <xf numFmtId="0" fontId="36" fillId="0" borderId="0" xfId="0" applyFont="1" applyAlignment="1" applyProtection="1">
      <alignment horizontal="center" vertical="center"/>
    </xf>
    <xf numFmtId="0" fontId="35" fillId="42" borderId="4" xfId="0" applyFont="1" applyFill="1" applyBorder="1" applyAlignment="1" applyProtection="1">
      <alignment horizontal="center" vertical="center" wrapText="1"/>
    </xf>
    <xf numFmtId="0" fontId="35" fillId="39" borderId="4" xfId="0" applyFont="1" applyFill="1" applyBorder="1" applyAlignment="1" applyProtection="1">
      <alignment horizontal="center" vertical="center"/>
    </xf>
    <xf numFmtId="0" fontId="35" fillId="40" borderId="4" xfId="0" applyFont="1" applyFill="1" applyBorder="1" applyAlignment="1" applyProtection="1">
      <alignment horizontal="center" vertical="center"/>
    </xf>
    <xf numFmtId="0" fontId="35" fillId="41" borderId="4" xfId="0" applyFont="1" applyFill="1" applyBorder="1" applyAlignment="1" applyProtection="1">
      <alignment horizontal="center" vertical="center"/>
    </xf>
    <xf numFmtId="0" fontId="35" fillId="42" borderId="4" xfId="0" applyFont="1" applyFill="1" applyBorder="1" applyAlignment="1" applyProtection="1">
      <alignment horizontal="center" vertical="center"/>
    </xf>
    <xf numFmtId="0" fontId="35" fillId="37" borderId="4" xfId="0" applyFont="1" applyFill="1" applyBorder="1" applyAlignment="1" applyProtection="1">
      <alignment horizontal="center" vertical="center" wrapText="1"/>
    </xf>
    <xf numFmtId="0" fontId="35" fillId="0" borderId="4" xfId="0" applyFont="1" applyBorder="1" applyAlignment="1" applyProtection="1">
      <alignment horizontal="center" vertical="center" wrapText="1"/>
    </xf>
    <xf numFmtId="0" fontId="35" fillId="36" borderId="4" xfId="0" applyFont="1" applyFill="1" applyBorder="1" applyAlignment="1" applyProtection="1">
      <alignment horizontal="center" vertical="center" wrapText="1"/>
    </xf>
    <xf numFmtId="0" fontId="36" fillId="42" borderId="4" xfId="0" applyFont="1" applyFill="1" applyBorder="1" applyAlignment="1" applyProtection="1">
      <alignment horizontal="center" vertical="center" wrapText="1"/>
    </xf>
    <xf numFmtId="167" fontId="39" fillId="0" borderId="0" xfId="0" applyNumberFormat="1" applyFont="1" applyAlignment="1" applyProtection="1">
      <alignment horizontal="center" vertical="center"/>
    </xf>
    <xf numFmtId="11" fontId="39" fillId="0" borderId="0" xfId="44" applyNumberFormat="1" applyFont="1" applyAlignment="1" applyProtection="1">
      <alignment horizontal="center" vertical="center"/>
    </xf>
    <xf numFmtId="41" fontId="39" fillId="0" borderId="0" xfId="44" applyNumberFormat="1" applyFont="1" applyAlignment="1" applyProtection="1">
      <alignment horizontal="center" vertical="center"/>
    </xf>
    <xf numFmtId="2" fontId="39" fillId="0" borderId="0" xfId="0" applyNumberFormat="1" applyFont="1" applyAlignment="1" applyProtection="1">
      <alignment horizontal="center" vertical="center"/>
    </xf>
    <xf numFmtId="11" fontId="39" fillId="0" borderId="0" xfId="0" applyNumberFormat="1" applyFont="1" applyAlignment="1" applyProtection="1">
      <alignment horizontal="center" vertical="center"/>
    </xf>
    <xf numFmtId="169" fontId="36" fillId="0" borderId="0" xfId="0" applyNumberFormat="1" applyFont="1" applyAlignment="1" applyProtection="1">
      <alignment horizontal="center" vertical="center"/>
    </xf>
    <xf numFmtId="11" fontId="36" fillId="0" borderId="0" xfId="0" applyNumberFormat="1" applyFont="1" applyAlignment="1" applyProtection="1">
      <alignment horizontal="center" vertical="center"/>
    </xf>
    <xf numFmtId="166" fontId="39" fillId="0" borderId="0" xfId="0" applyNumberFormat="1" applyFont="1" applyAlignment="1" applyProtection="1">
      <alignment horizontal="center" vertical="center"/>
    </xf>
    <xf numFmtId="0" fontId="36" fillId="0" borderId="0" xfId="0" quotePrefix="1" applyFont="1" applyAlignment="1" applyProtection="1">
      <alignment horizontal="center" vertical="center"/>
    </xf>
    <xf numFmtId="0" fontId="36" fillId="4" borderId="0" xfId="0" applyFont="1" applyFill="1" applyAlignment="1" applyProtection="1">
      <alignment horizontal="center" vertical="center" wrapText="1"/>
    </xf>
    <xf numFmtId="2" fontId="36" fillId="0" borderId="0" xfId="0" applyNumberFormat="1" applyFont="1" applyAlignment="1" applyProtection="1">
      <alignment horizontal="center" vertical="center"/>
    </xf>
    <xf numFmtId="0" fontId="35" fillId="45" borderId="4" xfId="0" applyFont="1" applyFill="1" applyBorder="1" applyAlignment="1" applyProtection="1">
      <alignment horizontal="center" vertical="center"/>
    </xf>
    <xf numFmtId="0" fontId="35" fillId="45" borderId="4" xfId="0" applyFont="1" applyFill="1" applyBorder="1" applyAlignment="1" applyProtection="1">
      <alignment horizontal="center" vertical="center" wrapText="1"/>
    </xf>
    <xf numFmtId="0" fontId="36" fillId="42" borderId="7" xfId="0" applyFont="1" applyFill="1" applyBorder="1" applyAlignment="1" applyProtection="1">
      <alignment horizontal="center" vertical="center" wrapText="1"/>
    </xf>
    <xf numFmtId="0" fontId="36" fillId="4" borderId="4" xfId="0" applyFont="1" applyFill="1" applyBorder="1" applyAlignment="1" applyProtection="1">
      <alignment horizontal="center" vertical="center" wrapText="1"/>
    </xf>
    <xf numFmtId="2" fontId="36" fillId="0" borderId="4" xfId="0" applyNumberFormat="1" applyFont="1" applyBorder="1" applyAlignment="1" applyProtection="1">
      <alignment horizontal="center" vertical="center"/>
    </xf>
    <xf numFmtId="0" fontId="36" fillId="0" borderId="4" xfId="0" applyFont="1" applyBorder="1" applyAlignment="1" applyProtection="1">
      <alignment horizontal="center" vertical="center"/>
    </xf>
    <xf numFmtId="169" fontId="36" fillId="0" borderId="4" xfId="0" applyNumberFormat="1" applyFont="1" applyBorder="1" applyAlignment="1" applyProtection="1">
      <alignment horizontal="center" vertical="center"/>
    </xf>
    <xf numFmtId="11" fontId="36" fillId="0" borderId="4" xfId="0" applyNumberFormat="1" applyFont="1" applyBorder="1" applyAlignment="1" applyProtection="1">
      <alignment horizontal="center" vertical="center"/>
    </xf>
    <xf numFmtId="0" fontId="36" fillId="0" borderId="4" xfId="0" applyFont="1" applyBorder="1" applyAlignment="1" applyProtection="1">
      <alignment horizontal="center" vertical="center" wrapText="1"/>
    </xf>
    <xf numFmtId="0" fontId="35" fillId="41" borderId="4" xfId="0" applyFont="1" applyFill="1" applyBorder="1" applyAlignment="1" applyProtection="1">
      <alignment horizontal="center" vertical="center"/>
    </xf>
    <xf numFmtId="0" fontId="35" fillId="42" borderId="4" xfId="0" applyFont="1" applyFill="1" applyBorder="1" applyAlignment="1" applyProtection="1">
      <alignment horizontal="center" vertical="center"/>
    </xf>
    <xf numFmtId="0" fontId="35" fillId="41" borderId="4" xfId="0" applyFont="1" applyFill="1" applyBorder="1" applyAlignment="1" applyProtection="1">
      <alignment horizontal="center" vertical="center" wrapText="1"/>
    </xf>
    <xf numFmtId="0" fontId="35" fillId="42" borderId="4" xfId="0" applyFont="1" applyFill="1" applyBorder="1" applyAlignment="1" applyProtection="1">
      <alignment horizontal="center" vertical="center" wrapText="1"/>
    </xf>
    <xf numFmtId="170" fontId="36" fillId="0" borderId="0" xfId="0" applyNumberFormat="1" applyFont="1" applyAlignment="1" applyProtection="1">
      <alignment horizontal="center" vertical="center"/>
    </xf>
    <xf numFmtId="0" fontId="0" fillId="0" borderId="4" xfId="0" applyBorder="1" applyProtection="1"/>
    <xf numFmtId="0" fontId="0" fillId="0" borderId="4" xfId="0" applyBorder="1" applyAlignment="1" applyProtection="1">
      <alignment wrapText="1"/>
    </xf>
    <xf numFmtId="0" fontId="0" fillId="0" borderId="4" xfId="0" applyBorder="1" applyAlignment="1" applyProtection="1">
      <alignment vertical="top" wrapText="1"/>
    </xf>
    <xf numFmtId="0" fontId="36" fillId="42" borderId="18" xfId="0" applyFont="1" applyFill="1" applyBorder="1" applyAlignment="1" applyProtection="1">
      <alignment horizontal="center" vertical="center" wrapText="1"/>
    </xf>
    <xf numFmtId="11" fontId="0" fillId="0" borderId="4" xfId="0" applyNumberFormat="1" applyBorder="1" applyProtection="1"/>
    <xf numFmtId="0" fontId="0" fillId="0" borderId="0" xfId="0" quotePrefix="1" applyProtection="1"/>
    <xf numFmtId="0" fontId="1" fillId="0" borderId="0" xfId="0" applyFont="1" applyAlignment="1" applyProtection="1">
      <alignment vertical="center"/>
    </xf>
    <xf numFmtId="0" fontId="1" fillId="38" borderId="19" xfId="0" applyFont="1" applyFill="1" applyBorder="1" applyAlignment="1" applyProtection="1">
      <alignment horizontal="left" vertical="top"/>
    </xf>
    <xf numFmtId="0" fontId="1" fillId="38" borderId="19" xfId="0" applyFont="1" applyFill="1" applyBorder="1" applyAlignment="1" applyProtection="1">
      <alignment horizontal="left" vertical="top" wrapText="1"/>
    </xf>
    <xf numFmtId="0" fontId="1" fillId="38" borderId="20" xfId="0" applyFont="1" applyFill="1" applyBorder="1" applyAlignment="1" applyProtection="1">
      <alignment horizontal="left" vertical="top"/>
    </xf>
    <xf numFmtId="0" fontId="0" fillId="0" borderId="6" xfId="0" applyBorder="1" applyAlignment="1" applyProtection="1">
      <alignment horizontal="left" vertical="top"/>
    </xf>
    <xf numFmtId="0" fontId="0" fillId="0" borderId="6" xfId="0" applyBorder="1" applyAlignment="1" applyProtection="1">
      <alignment horizontal="left" vertical="top" wrapText="1"/>
    </xf>
    <xf numFmtId="166" fontId="0" fillId="0" borderId="6" xfId="0" applyNumberFormat="1" applyBorder="1" applyAlignment="1" applyProtection="1">
      <alignment horizontal="left" vertical="top"/>
    </xf>
    <xf numFmtId="0" fontId="0" fillId="0" borderId="6" xfId="0" applyBorder="1" applyAlignment="1" applyProtection="1">
      <alignment horizontal="left" vertical="top" wrapText="1"/>
    </xf>
    <xf numFmtId="0" fontId="8" fillId="0" borderId="4" xfId="1" applyBorder="1" applyAlignment="1" applyProtection="1">
      <alignment horizontal="left" vertical="top" wrapText="1"/>
    </xf>
    <xf numFmtId="0" fontId="0" fillId="0" borderId="4" xfId="0" applyBorder="1" applyAlignment="1" applyProtection="1">
      <alignment horizontal="left" vertical="top"/>
    </xf>
    <xf numFmtId="0" fontId="0" fillId="0" borderId="4" xfId="0" applyBorder="1" applyAlignment="1" applyProtection="1">
      <alignment horizontal="left" vertical="top" wrapText="1"/>
    </xf>
    <xf numFmtId="166" fontId="0" fillId="0" borderId="4" xfId="0" applyNumberFormat="1" applyBorder="1" applyAlignment="1" applyProtection="1">
      <alignment horizontal="left" vertical="top"/>
    </xf>
    <xf numFmtId="0" fontId="0" fillId="0" borderId="4" xfId="0" applyBorder="1" applyAlignment="1" applyProtection="1">
      <alignment horizontal="left" vertical="top" wrapText="1"/>
    </xf>
    <xf numFmtId="2" fontId="0" fillId="0" borderId="4" xfId="0" applyNumberFormat="1" applyBorder="1" applyAlignment="1" applyProtection="1">
      <alignment horizontal="left" vertical="top"/>
    </xf>
    <xf numFmtId="168" fontId="0" fillId="0" borderId="4" xfId="0" applyNumberFormat="1" applyBorder="1" applyAlignment="1" applyProtection="1">
      <alignment horizontal="left" vertical="top"/>
    </xf>
    <xf numFmtId="0" fontId="0" fillId="4" borderId="4" xfId="0" applyFill="1" applyBorder="1" applyAlignment="1" applyProtection="1">
      <alignment horizontal="left" vertical="top"/>
    </xf>
    <xf numFmtId="0" fontId="0" fillId="0" borderId="4" xfId="0" applyBorder="1" applyAlignment="1" applyProtection="1">
      <alignment horizontal="left" vertical="top"/>
    </xf>
    <xf numFmtId="0" fontId="0" fillId="0" borderId="1" xfId="0" applyBorder="1" applyAlignment="1" applyProtection="1">
      <alignment horizontal="left" vertical="top" wrapText="1"/>
    </xf>
    <xf numFmtId="0" fontId="0" fillId="0" borderId="4" xfId="0" applyBorder="1" applyAlignment="1" applyProtection="1">
      <alignment horizontal="center" vertical="top"/>
    </xf>
    <xf numFmtId="0" fontId="0" fillId="4" borderId="1" xfId="0" applyFill="1" applyBorder="1" applyAlignment="1" applyProtection="1">
      <alignment horizontal="left" vertical="top"/>
    </xf>
    <xf numFmtId="0" fontId="0" fillId="0" borderId="1" xfId="0" applyBorder="1" applyAlignment="1" applyProtection="1">
      <alignment horizontal="center" vertical="top"/>
    </xf>
    <xf numFmtId="0" fontId="0" fillId="0" borderId="2" xfId="0" applyBorder="1" applyAlignment="1" applyProtection="1">
      <alignment horizontal="center" vertical="top"/>
    </xf>
    <xf numFmtId="0" fontId="0" fillId="0" borderId="3" xfId="0" applyBorder="1" applyAlignment="1" applyProtection="1">
      <alignment horizontal="center" vertical="top"/>
    </xf>
    <xf numFmtId="0" fontId="0" fillId="4" borderId="4" xfId="0" applyFill="1" applyBorder="1" applyAlignment="1" applyProtection="1">
      <alignment horizontal="left" vertical="top"/>
    </xf>
    <xf numFmtId="0" fontId="0" fillId="0" borderId="8" xfId="0" applyBorder="1" applyAlignment="1" applyProtection="1">
      <alignment horizontal="left" vertical="top"/>
    </xf>
    <xf numFmtId="0" fontId="0" fillId="0" borderId="8" xfId="0" applyBorder="1" applyAlignment="1" applyProtection="1">
      <alignment horizontal="left" vertical="top" wrapText="1"/>
    </xf>
    <xf numFmtId="0" fontId="9" fillId="0" borderId="4" xfId="0" applyFont="1" applyBorder="1" applyAlignment="1" applyProtection="1">
      <alignment horizontal="left" vertical="top"/>
    </xf>
    <xf numFmtId="0" fontId="7" fillId="0" borderId="4" xfId="0" applyFont="1" applyBorder="1" applyAlignment="1" applyProtection="1">
      <alignment horizontal="left" vertical="top"/>
    </xf>
    <xf numFmtId="0" fontId="0" fillId="0" borderId="1"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1" fillId="0" borderId="0" xfId="0" applyFont="1" applyAlignment="1" applyProtection="1">
      <alignment horizontal="left" vertical="top"/>
    </xf>
    <xf numFmtId="0" fontId="0" fillId="0" borderId="0" xfId="0" applyAlignment="1" applyProtection="1">
      <alignment horizontal="left" vertical="top" wrapText="1"/>
    </xf>
    <xf numFmtId="0" fontId="1" fillId="0" borderId="0" xfId="0" applyFont="1" applyAlignment="1" applyProtection="1">
      <alignment horizontal="left" vertical="top" wrapText="1"/>
    </xf>
    <xf numFmtId="11" fontId="0" fillId="0" borderId="0" xfId="0" applyNumberFormat="1" applyAlignment="1" applyProtection="1">
      <alignment horizontal="left" vertical="top"/>
    </xf>
    <xf numFmtId="0" fontId="0" fillId="0" borderId="0" xfId="0" applyAlignment="1" applyProtection="1">
      <alignment horizontal="left" vertical="top"/>
    </xf>
    <xf numFmtId="0" fontId="1" fillId="38" borderId="19" xfId="0" applyFont="1" applyFill="1" applyBorder="1" applyAlignment="1" applyProtection="1">
      <alignment horizontal="left" vertical="top"/>
    </xf>
    <xf numFmtId="0" fontId="1" fillId="38" borderId="7" xfId="0" applyFont="1" applyFill="1" applyBorder="1" applyAlignment="1" applyProtection="1">
      <alignment horizontal="left" vertical="top" wrapText="1"/>
    </xf>
    <xf numFmtId="0" fontId="0" fillId="0" borderId="23" xfId="0" applyBorder="1" applyAlignment="1" applyProtection="1">
      <alignment horizontal="left" vertical="top" wrapText="1"/>
    </xf>
    <xf numFmtId="0" fontId="8" fillId="0" borderId="4" xfId="1" applyBorder="1" applyAlignment="1" applyProtection="1">
      <alignment horizontal="left" vertical="top"/>
    </xf>
    <xf numFmtId="11" fontId="0" fillId="0" borderId="4" xfId="0" applyNumberFormat="1" applyBorder="1" applyAlignment="1" applyProtection="1">
      <alignment horizontal="left" vertical="top"/>
    </xf>
    <xf numFmtId="168" fontId="0" fillId="0" borderId="0" xfId="0" applyNumberFormat="1" applyAlignment="1" applyProtection="1">
      <alignment horizontal="left" vertical="top"/>
    </xf>
    <xf numFmtId="0" fontId="0" fillId="0" borderId="1" xfId="0" applyBorder="1" applyAlignment="1" applyProtection="1">
      <alignment horizontal="center" vertical="top" wrapText="1"/>
    </xf>
    <xf numFmtId="0" fontId="0" fillId="0" borderId="2" xfId="0" applyBorder="1" applyAlignment="1" applyProtection="1">
      <alignment horizontal="center" vertical="top" wrapText="1"/>
    </xf>
    <xf numFmtId="0" fontId="0" fillId="0" borderId="3" xfId="0" applyBorder="1" applyAlignment="1" applyProtection="1">
      <alignment horizontal="center" vertical="top" wrapText="1"/>
    </xf>
    <xf numFmtId="11" fontId="0" fillId="4" borderId="4" xfId="0" applyNumberFormat="1" applyFill="1" applyBorder="1" applyAlignment="1" applyProtection="1">
      <alignment horizontal="left" vertical="top"/>
    </xf>
    <xf numFmtId="0" fontId="1" fillId="38" borderId="20" xfId="0" applyFont="1" applyFill="1" applyBorder="1" applyAlignment="1" applyProtection="1">
      <alignment horizontal="left" vertical="top" wrapText="1"/>
    </xf>
    <xf numFmtId="0" fontId="1" fillId="38" borderId="22" xfId="0" applyFont="1" applyFill="1" applyBorder="1" applyAlignment="1" applyProtection="1">
      <alignment horizontal="left" vertical="top" wrapText="1"/>
    </xf>
    <xf numFmtId="0" fontId="1" fillId="38" borderId="19" xfId="0" applyFont="1" applyFill="1" applyBorder="1" applyAlignment="1" applyProtection="1">
      <alignment horizontal="left" vertical="top" wrapText="1"/>
    </xf>
    <xf numFmtId="0" fontId="0" fillId="0" borderId="24" xfId="0" applyBorder="1" applyAlignment="1" applyProtection="1">
      <alignment horizontal="left" vertical="top" wrapText="1"/>
    </xf>
    <xf numFmtId="0" fontId="0" fillId="4" borderId="6" xfId="0" applyFill="1" applyBorder="1" applyAlignment="1" applyProtection="1">
      <alignment horizontal="left" vertical="top" wrapText="1"/>
    </xf>
    <xf numFmtId="1" fontId="0" fillId="4" borderId="6" xfId="0" applyNumberFormat="1" applyFill="1" applyBorder="1" applyAlignment="1" applyProtection="1">
      <alignment horizontal="left" vertical="top"/>
    </xf>
    <xf numFmtId="0" fontId="0" fillId="0" borderId="3" xfId="0" applyBorder="1" applyAlignment="1" applyProtection="1">
      <alignment horizontal="left" vertical="top" wrapText="1"/>
    </xf>
    <xf numFmtId="0" fontId="0" fillId="0" borderId="25" xfId="0" applyBorder="1" applyAlignment="1" applyProtection="1">
      <alignment horizontal="left" vertical="top" wrapText="1"/>
    </xf>
    <xf numFmtId="0" fontId="0" fillId="0" borderId="26" xfId="0" applyBorder="1" applyAlignment="1" applyProtection="1">
      <alignment horizontal="left" vertical="top" wrapText="1"/>
    </xf>
    <xf numFmtId="11" fontId="0" fillId="4" borderId="4" xfId="0" applyNumberFormat="1" applyFill="1" applyBorder="1" applyAlignment="1" applyProtection="1">
      <alignment horizontal="left" vertical="top"/>
    </xf>
    <xf numFmtId="0" fontId="1" fillId="38" borderId="21" xfId="0" applyFont="1" applyFill="1" applyBorder="1" applyAlignment="1" applyProtection="1">
      <alignment horizontal="left" vertical="top"/>
    </xf>
    <xf numFmtId="0" fontId="1" fillId="38" borderId="22" xfId="0" applyFont="1" applyFill="1" applyBorder="1" applyAlignment="1" applyProtection="1">
      <alignment horizontal="left" vertical="top"/>
    </xf>
    <xf numFmtId="3" fontId="0" fillId="4" borderId="4" xfId="0" applyNumberFormat="1" applyFill="1" applyBorder="1" applyProtection="1"/>
    <xf numFmtId="0" fontId="30" fillId="0" borderId="0" xfId="0" applyFont="1" applyProtection="1"/>
    <xf numFmtId="0" fontId="29" fillId="0" borderId="0" xfId="0" applyFont="1" applyProtection="1"/>
    <xf numFmtId="0" fontId="29" fillId="0" borderId="0" xfId="0" applyFont="1" applyAlignment="1" applyProtection="1">
      <alignment vertical="center" wrapText="1"/>
    </xf>
    <xf numFmtId="0" fontId="30" fillId="0" borderId="0" xfId="0" applyFont="1" applyAlignment="1" applyProtection="1">
      <alignment vertical="center"/>
    </xf>
    <xf numFmtId="0" fontId="29" fillId="0" borderId="0" xfId="0" applyFont="1" applyAlignment="1" applyProtection="1">
      <alignment vertical="center"/>
    </xf>
    <xf numFmtId="0" fontId="30" fillId="0" borderId="0" xfId="0" applyFont="1" applyAlignment="1" applyProtection="1">
      <alignment horizontal="right"/>
    </xf>
    <xf numFmtId="11" fontId="29" fillId="0" borderId="0" xfId="0" applyNumberFormat="1" applyFont="1" applyProtection="1"/>
    <xf numFmtId="0" fontId="29" fillId="42" borderId="0" xfId="0" applyFont="1" applyFill="1" applyAlignment="1" applyProtection="1">
      <alignment vertical="center"/>
    </xf>
    <xf numFmtId="166" fontId="29" fillId="0" borderId="0" xfId="0" applyNumberFormat="1" applyFont="1" applyAlignment="1" applyProtection="1">
      <alignment vertical="center"/>
    </xf>
    <xf numFmtId="170" fontId="29" fillId="0" borderId="0" xfId="0" applyNumberFormat="1" applyFont="1" applyProtection="1"/>
    <xf numFmtId="2" fontId="29" fillId="0" borderId="0" xfId="0" applyNumberFormat="1" applyFont="1" applyProtection="1"/>
    <xf numFmtId="0" fontId="29" fillId="0" borderId="0" xfId="0" applyFont="1" applyAlignment="1" applyProtection="1">
      <alignment vertical="top" wrapText="1"/>
    </xf>
    <xf numFmtId="0" fontId="29" fillId="0" borderId="0" xfId="0" applyFont="1" applyAlignment="1" applyProtection="1">
      <alignment horizontal="left" vertical="top" wrapText="1"/>
    </xf>
    <xf numFmtId="0" fontId="29" fillId="0" borderId="0" xfId="0" applyFont="1" applyAlignment="1" applyProtection="1">
      <alignment horizontal="left" vertical="top" wrapText="1"/>
    </xf>
    <xf numFmtId="11" fontId="30" fillId="0" borderId="0" xfId="0" applyNumberFormat="1" applyFont="1" applyProtection="1"/>
    <xf numFmtId="0" fontId="44" fillId="0" borderId="0" xfId="0" applyFont="1" applyAlignment="1" applyProtection="1">
      <alignment vertical="center"/>
    </xf>
    <xf numFmtId="164" fontId="2" fillId="0" borderId="0" xfId="0" applyNumberFormat="1" applyFont="1" applyAlignment="1" applyProtection="1">
      <alignment horizontal="center" vertical="top" wrapText="1"/>
    </xf>
    <xf numFmtId="0" fontId="2" fillId="0" borderId="0" xfId="0" applyFont="1" applyAlignment="1" applyProtection="1">
      <alignment horizontal="center" vertical="top" wrapText="1"/>
    </xf>
    <xf numFmtId="164" fontId="3" fillId="0" borderId="0" xfId="0" applyNumberFormat="1" applyFont="1" applyAlignment="1" applyProtection="1">
      <alignment vertical="top" wrapText="1"/>
    </xf>
    <xf numFmtId="0" fontId="3" fillId="0" borderId="0" xfId="0" applyFont="1" applyAlignment="1" applyProtection="1">
      <alignment vertical="top" wrapText="1"/>
    </xf>
    <xf numFmtId="0" fontId="3" fillId="0" borderId="0" xfId="0" applyFont="1" applyAlignment="1" applyProtection="1">
      <alignment horizontal="right" vertical="top" wrapText="1"/>
    </xf>
    <xf numFmtId="0" fontId="3" fillId="0" borderId="0" xfId="0" applyFont="1" applyAlignment="1" applyProtection="1">
      <alignment vertical="top"/>
    </xf>
    <xf numFmtId="1" fontId="3" fillId="0" borderId="0" xfId="0" applyNumberFormat="1" applyFont="1" applyAlignment="1" applyProtection="1">
      <alignment horizontal="right" vertical="top"/>
    </xf>
    <xf numFmtId="1" fontId="3" fillId="0" borderId="0" xfId="0" applyNumberFormat="1" applyFont="1" applyAlignment="1" applyProtection="1">
      <alignment vertical="top" wrapText="1"/>
    </xf>
    <xf numFmtId="0" fontId="3" fillId="0" borderId="0" xfId="0" quotePrefix="1" applyFont="1" applyAlignment="1" applyProtection="1">
      <alignment horizontal="right" vertical="top" wrapText="1"/>
    </xf>
    <xf numFmtId="164" fontId="3" fillId="0" borderId="0" xfId="0" applyNumberFormat="1" applyFont="1" applyAlignment="1" applyProtection="1">
      <alignment horizontal="right" vertical="top" wrapText="1"/>
    </xf>
    <xf numFmtId="0" fontId="4" fillId="2" borderId="1" xfId="0" applyFont="1" applyFill="1" applyBorder="1" applyProtection="1"/>
    <xf numFmtId="0" fontId="0" fillId="2" borderId="2" xfId="0" applyFill="1" applyBorder="1" applyProtection="1"/>
    <xf numFmtId="0" fontId="0" fillId="2" borderId="3" xfId="0" applyFill="1" applyBorder="1" applyProtection="1"/>
    <xf numFmtId="0" fontId="0" fillId="2" borderId="4" xfId="0" applyFill="1" applyBorder="1" applyAlignment="1" applyProtection="1">
      <alignment vertical="top"/>
    </xf>
    <xf numFmtId="0" fontId="2" fillId="2" borderId="4" xfId="0" applyFont="1" applyFill="1" applyBorder="1" applyAlignment="1" applyProtection="1">
      <alignment horizontal="center" wrapText="1"/>
    </xf>
    <xf numFmtId="165" fontId="2" fillId="2" borderId="4" xfId="0" applyNumberFormat="1" applyFont="1" applyFill="1" applyBorder="1" applyAlignment="1" applyProtection="1">
      <alignment horizontal="center" wrapText="1"/>
    </xf>
    <xf numFmtId="0" fontId="2" fillId="2" borderId="4" xfId="0" applyFont="1" applyFill="1" applyBorder="1" applyAlignment="1" applyProtection="1">
      <alignment horizontal="center" vertical="top" wrapText="1"/>
    </xf>
    <xf numFmtId="0" fontId="3" fillId="0" borderId="4"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6" fillId="0" borderId="4" xfId="0" applyFont="1" applyBorder="1" applyAlignment="1" applyProtection="1">
      <alignment horizontal="left" vertical="top" wrapText="1"/>
    </xf>
    <xf numFmtId="0" fontId="3" fillId="0" borderId="4" xfId="0" applyFont="1" applyBorder="1" applyAlignment="1" applyProtection="1">
      <alignment horizontal="left" vertical="top"/>
    </xf>
    <xf numFmtId="0" fontId="3" fillId="2" borderId="4" xfId="0" applyFont="1" applyFill="1" applyBorder="1" applyAlignment="1" applyProtection="1">
      <alignment vertical="top"/>
    </xf>
    <xf numFmtId="0" fontId="0" fillId="2" borderId="4" xfId="0" applyFill="1" applyBorder="1" applyAlignment="1" applyProtection="1">
      <alignmen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4"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2" xfId="43" xr:uid="{7C415B9E-880D-46E9-B232-E144DD2033F6}"/>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5">
    <dxf>
      <font>
        <color rgb="FF9C0006"/>
      </font>
      <fill>
        <patternFill>
          <bgColor rgb="FFFFFF00"/>
        </patternFill>
      </fill>
    </dxf>
    <dxf>
      <numFmt numFmtId="171" formatCode="0.0E+00"/>
    </dxf>
    <dxf>
      <numFmt numFmtId="171" formatCode="0.0E+00"/>
    </dxf>
    <dxf>
      <numFmt numFmtId="3" formatCode="#,##0"/>
    </dxf>
    <dxf>
      <font>
        <color rgb="FF9C0006"/>
      </font>
      <fill>
        <patternFill>
          <bgColor rgb="FFFFFF00"/>
        </patternFill>
      </fill>
    </dxf>
    <dxf>
      <font>
        <color rgb="FF9C0006"/>
      </font>
      <fill>
        <patternFill>
          <bgColor rgb="FFFFC7CE"/>
        </patternFill>
      </fill>
    </dxf>
    <dxf>
      <numFmt numFmtId="171" formatCode="0.0E+00"/>
    </dxf>
    <dxf>
      <numFmt numFmtId="171" formatCode="0.0E+00"/>
    </dxf>
    <dxf>
      <numFmt numFmtId="3" formatCode="#,##0"/>
    </dxf>
    <dxf>
      <numFmt numFmtId="171" formatCode="0.0E+00"/>
    </dxf>
    <dxf>
      <numFmt numFmtId="171" formatCode="0.0E+00"/>
    </dxf>
    <dxf>
      <numFmt numFmtId="3" formatCode="#,##0"/>
    </dxf>
    <dxf>
      <numFmt numFmtId="171" formatCode="0.0E+00"/>
    </dxf>
    <dxf>
      <numFmt numFmtId="171" formatCode="0.0E+00"/>
    </dxf>
    <dxf>
      <numFmt numFmtId="3" formatCode="#,##0"/>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2317750</xdr:colOff>
      <xdr:row>7</xdr:row>
      <xdr:rowOff>28575</xdr:rowOff>
    </xdr:from>
    <xdr:to>
      <xdr:col>0</xdr:col>
      <xdr:colOff>5229225</xdr:colOff>
      <xdr:row>23</xdr:row>
      <xdr:rowOff>19050</xdr:rowOff>
    </xdr:to>
    <xdr:pic>
      <xdr:nvPicPr>
        <xdr:cNvPr id="2" name="Picture 1">
          <a:extLst>
            <a:ext uri="{FF2B5EF4-FFF2-40B4-BE49-F238E27FC236}">
              <a16:creationId xmlns:a16="http://schemas.microsoft.com/office/drawing/2014/main" id="{AB40DCBC-03B8-4E42-8D17-F480C3760B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750" y="1781175"/>
          <a:ext cx="2911475" cy="29495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116553</xdr:colOff>
      <xdr:row>1</xdr:row>
      <xdr:rowOff>107398</xdr:rowOff>
    </xdr:from>
    <xdr:to>
      <xdr:col>5</xdr:col>
      <xdr:colOff>424528</xdr:colOff>
      <xdr:row>4</xdr:row>
      <xdr:rowOff>40723</xdr:rowOff>
    </xdr:to>
    <xdr:pic>
      <xdr:nvPicPr>
        <xdr:cNvPr id="2" name="Picture 1">
          <a:extLst>
            <a:ext uri="{FF2B5EF4-FFF2-40B4-BE49-F238E27FC236}">
              <a16:creationId xmlns:a16="http://schemas.microsoft.com/office/drawing/2014/main" id="{72A6F209-1071-443E-9D90-5BCDB61DA79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6553" y="678898"/>
          <a:ext cx="3206888" cy="479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8</xdr:row>
      <xdr:rowOff>106891</xdr:rowOff>
    </xdr:from>
    <xdr:to>
      <xdr:col>6</xdr:col>
      <xdr:colOff>246590</xdr:colOff>
      <xdr:row>11</xdr:row>
      <xdr:rowOff>27516</xdr:rowOff>
    </xdr:to>
    <xdr:pic>
      <xdr:nvPicPr>
        <xdr:cNvPr id="3" name="Picture 2">
          <a:extLst>
            <a:ext uri="{FF2B5EF4-FFF2-40B4-BE49-F238E27FC236}">
              <a16:creationId xmlns:a16="http://schemas.microsoft.com/office/drawing/2014/main" id="{F63915BB-AB45-47F1-85E5-BAF1ED80698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954741"/>
          <a:ext cx="3829050" cy="47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12</xdr:row>
      <xdr:rowOff>44450</xdr:rowOff>
    </xdr:from>
    <xdr:to>
      <xdr:col>5</xdr:col>
      <xdr:colOff>341840</xdr:colOff>
      <xdr:row>14</xdr:row>
      <xdr:rowOff>158750</xdr:rowOff>
    </xdr:to>
    <xdr:pic>
      <xdr:nvPicPr>
        <xdr:cNvPr id="4" name="Picture 3">
          <a:extLst>
            <a:ext uri="{FF2B5EF4-FFF2-40B4-BE49-F238E27FC236}">
              <a16:creationId xmlns:a16="http://schemas.microsoft.com/office/drawing/2014/main" id="{5D46F743-50FA-4236-9B3E-C05B9C882134}"/>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2628900"/>
          <a:ext cx="3314700" cy="48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57</xdr:row>
      <xdr:rowOff>171450</xdr:rowOff>
    </xdr:from>
    <xdr:to>
      <xdr:col>4</xdr:col>
      <xdr:colOff>189440</xdr:colOff>
      <xdr:row>59</xdr:row>
      <xdr:rowOff>123825</xdr:rowOff>
    </xdr:to>
    <xdr:pic>
      <xdr:nvPicPr>
        <xdr:cNvPr id="5" name="Picture 4">
          <a:extLst>
            <a:ext uri="{FF2B5EF4-FFF2-40B4-BE49-F238E27FC236}">
              <a16:creationId xmlns:a16="http://schemas.microsoft.com/office/drawing/2014/main" id="{8E6B9A4E-85E9-4590-B04F-F8E49C56E446}"/>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0883900"/>
          <a:ext cx="2552700" cy="30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41</xdr:row>
      <xdr:rowOff>104775</xdr:rowOff>
    </xdr:from>
    <xdr:to>
      <xdr:col>3</xdr:col>
      <xdr:colOff>418040</xdr:colOff>
      <xdr:row>43</xdr:row>
      <xdr:rowOff>57150</xdr:rowOff>
    </xdr:to>
    <xdr:pic>
      <xdr:nvPicPr>
        <xdr:cNvPr id="6" name="Picture 5">
          <a:extLst>
            <a:ext uri="{FF2B5EF4-FFF2-40B4-BE49-F238E27FC236}">
              <a16:creationId xmlns:a16="http://schemas.microsoft.com/office/drawing/2014/main" id="{DBEFA1B6-96DB-4359-80D1-E35BA71C552C}"/>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7972425"/>
          <a:ext cx="2171700" cy="30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60</xdr:row>
      <xdr:rowOff>76200</xdr:rowOff>
    </xdr:from>
    <xdr:to>
      <xdr:col>5</xdr:col>
      <xdr:colOff>284690</xdr:colOff>
      <xdr:row>62</xdr:row>
      <xdr:rowOff>28575</xdr:rowOff>
    </xdr:to>
    <xdr:pic>
      <xdr:nvPicPr>
        <xdr:cNvPr id="7" name="Picture 6">
          <a:extLst>
            <a:ext uri="{FF2B5EF4-FFF2-40B4-BE49-F238E27FC236}">
              <a16:creationId xmlns:a16="http://schemas.microsoft.com/office/drawing/2014/main" id="{C17D1060-CE3E-49C2-961A-5D0D1F15CA0F}"/>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1322050"/>
          <a:ext cx="3257550" cy="307975"/>
        </a:xfrm>
        <a:prstGeom prst="rect">
          <a:avLst/>
        </a:prstGeom>
        <a:noFill/>
      </xdr:spPr>
    </xdr:pic>
    <xdr:clientData/>
  </xdr:twoCellAnchor>
  <xdr:twoCellAnchor>
    <xdr:from>
      <xdr:col>0</xdr:col>
      <xdr:colOff>170114</xdr:colOff>
      <xdr:row>38</xdr:row>
      <xdr:rowOff>187601</xdr:rowOff>
    </xdr:from>
    <xdr:to>
      <xdr:col>2</xdr:col>
      <xdr:colOff>420939</xdr:colOff>
      <xdr:row>40</xdr:row>
      <xdr:rowOff>139976</xdr:rowOff>
    </xdr:to>
    <xdr:pic>
      <xdr:nvPicPr>
        <xdr:cNvPr id="8" name="Picture 7">
          <a:extLst>
            <a:ext uri="{FF2B5EF4-FFF2-40B4-BE49-F238E27FC236}">
              <a16:creationId xmlns:a16="http://schemas.microsoft.com/office/drawing/2014/main" id="{49DFA3BA-F473-478E-93FC-0F6824C7A33A}"/>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0114" y="13961579"/>
          <a:ext cx="141039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5</xdr:row>
      <xdr:rowOff>26458</xdr:rowOff>
    </xdr:from>
    <xdr:to>
      <xdr:col>6</xdr:col>
      <xdr:colOff>19284</xdr:colOff>
      <xdr:row>7</xdr:row>
      <xdr:rowOff>114300</xdr:rowOff>
    </xdr:to>
    <xdr:pic>
      <xdr:nvPicPr>
        <xdr:cNvPr id="9" name="Picture 8">
          <a:extLst>
            <a:ext uri="{FF2B5EF4-FFF2-40B4-BE49-F238E27FC236}">
              <a16:creationId xmlns:a16="http://schemas.microsoft.com/office/drawing/2014/main" id="{650F60F5-167E-4A53-9E7A-F4AF1C694A40}"/>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312333"/>
          <a:ext cx="3601744" cy="449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hyperlink" Target="https://hero.epa.gov/hero/index.cfm/reference/details/reference_id/7485096" TargetMode="External"/><Relationship Id="rId13" Type="http://schemas.openxmlformats.org/officeDocument/2006/relationships/hyperlink" Target="https://hero.epa.gov/hero/index.cfm/reference/details/reference_id/7485096" TargetMode="External"/><Relationship Id="rId18" Type="http://schemas.openxmlformats.org/officeDocument/2006/relationships/hyperlink" Target="https://hero.epa.gov/hero/index.cfm/reference/details/reference_id/7485096" TargetMode="External"/><Relationship Id="rId3" Type="http://schemas.openxmlformats.org/officeDocument/2006/relationships/hyperlink" Target="https://hero.epa.gov/hero/index.cfm/reference/details/reference_id/7267482" TargetMode="External"/><Relationship Id="rId21" Type="http://schemas.openxmlformats.org/officeDocument/2006/relationships/hyperlink" Target="https://hero.epa.gov/hero/index.cfm/reference/details/reference_id/6811897" TargetMode="External"/><Relationship Id="rId7" Type="http://schemas.openxmlformats.org/officeDocument/2006/relationships/hyperlink" Target="https://hero.epa.gov/hero/index.cfm/reference/details/reference_id/7267482" TargetMode="External"/><Relationship Id="rId12" Type="http://schemas.openxmlformats.org/officeDocument/2006/relationships/hyperlink" Target="https://hero.epa.gov/hero/index.cfm/reference/details/reference_id/7485096" TargetMode="External"/><Relationship Id="rId17" Type="http://schemas.openxmlformats.org/officeDocument/2006/relationships/hyperlink" Target="https://hero.epa.gov/hero/index.cfm/reference/details/reference_id/7485096" TargetMode="External"/><Relationship Id="rId2" Type="http://schemas.openxmlformats.org/officeDocument/2006/relationships/hyperlink" Target="https://hero.epa.gov/hero/index.cfm/reference/details/reference_id/4565445" TargetMode="External"/><Relationship Id="rId16" Type="http://schemas.openxmlformats.org/officeDocument/2006/relationships/hyperlink" Target="https://hero.epa.gov/hero/index.cfm/reference/details/reference_id/7267482" TargetMode="External"/><Relationship Id="rId20" Type="http://schemas.openxmlformats.org/officeDocument/2006/relationships/hyperlink" Target="https://hero.epa.gov/hero/index.cfm/reference/details/reference_id/6811897" TargetMode="External"/><Relationship Id="rId1" Type="http://schemas.openxmlformats.org/officeDocument/2006/relationships/hyperlink" Target="https://hero.epa.gov/hero/index.cfm/reference/details/reference_id/7485096" TargetMode="External"/><Relationship Id="rId6" Type="http://schemas.openxmlformats.org/officeDocument/2006/relationships/hyperlink" Target="https://hero.epa.gov/hero/index.cfm/reference/details/reference_id/7485096" TargetMode="External"/><Relationship Id="rId11" Type="http://schemas.openxmlformats.org/officeDocument/2006/relationships/hyperlink" Target="https://hero.epa.gov/hero/index.cfm/reference/details/reference_id/7485096" TargetMode="External"/><Relationship Id="rId5" Type="http://schemas.openxmlformats.org/officeDocument/2006/relationships/hyperlink" Target="https://hero.epa.gov/hero/index.cfm/reference/details/reference_id/7485096" TargetMode="External"/><Relationship Id="rId15" Type="http://schemas.openxmlformats.org/officeDocument/2006/relationships/hyperlink" Target="https://hero.epa.gov/hero/index.cfm/reference/details/reference_id/6811897" TargetMode="External"/><Relationship Id="rId23" Type="http://schemas.openxmlformats.org/officeDocument/2006/relationships/printerSettings" Target="../printerSettings/printerSettings4.bin"/><Relationship Id="rId10" Type="http://schemas.openxmlformats.org/officeDocument/2006/relationships/hyperlink" Target="https://hero.epa.gov/hero/index.cfm/reference/details/reference_id/7485096" TargetMode="External"/><Relationship Id="rId19" Type="http://schemas.openxmlformats.org/officeDocument/2006/relationships/hyperlink" Target="https://hero.epa.gov/hero/index.cfm/reference/details/reference_id/7485096" TargetMode="External"/><Relationship Id="rId4" Type="http://schemas.openxmlformats.org/officeDocument/2006/relationships/hyperlink" Target="https://hero.epa.gov/hero/index.cfm/reference/details/reference_id/7485096" TargetMode="External"/><Relationship Id="rId9" Type="http://schemas.openxmlformats.org/officeDocument/2006/relationships/hyperlink" Target="https://hero.epa.gov/hero/index.cfm/reference/details/reference_id/4565445" TargetMode="External"/><Relationship Id="rId14" Type="http://schemas.openxmlformats.org/officeDocument/2006/relationships/hyperlink" Target="https://hero.epa.gov/hero/index.cfm/reference/details/reference_id/7485096" TargetMode="External"/><Relationship Id="rId22" Type="http://schemas.openxmlformats.org/officeDocument/2006/relationships/hyperlink" Target="https://hero.epa.gov/hero/index.cfm/reference/details/reference_id/74850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BBA6-FCF9-4D51-841A-A6AB4FAA0AC3}">
  <sheetPr codeName="Sheet17"/>
  <dimension ref="A1:AT805"/>
  <sheetViews>
    <sheetView topLeftCell="A234" workbookViewId="0">
      <selection activeCell="A250" sqref="A1:A1048576"/>
    </sheetView>
  </sheetViews>
  <sheetFormatPr defaultColWidth="8.85546875" defaultRowHeight="15" x14ac:dyDescent="0.25"/>
  <cols>
    <col min="1" max="1" width="33.42578125" style="11" customWidth="1"/>
    <col min="2" max="3" width="8.85546875" style="11"/>
    <col min="4" max="4" width="41.42578125" style="11" customWidth="1"/>
    <col min="5" max="12" width="11.42578125" style="11" customWidth="1"/>
    <col min="13" max="14" width="12.140625" style="11" customWidth="1"/>
    <col min="15" max="16" width="11.42578125" style="11" customWidth="1"/>
    <col min="17" max="17" width="17.42578125" style="11" customWidth="1"/>
    <col min="18" max="18" width="12.140625" style="11" customWidth="1"/>
    <col min="19" max="26" width="8.85546875" style="11"/>
    <col min="27" max="30" width="0" style="11" hidden="1" customWidth="1"/>
    <col min="31" max="31" width="8.85546875" style="11" hidden="1" customWidth="1"/>
    <col min="32" max="32" width="9.42578125" style="11" hidden="1" customWidth="1"/>
    <col min="33" max="16384" width="8.85546875" style="11"/>
  </cols>
  <sheetData>
    <row r="1" spans="1:46" ht="19.5" thickBot="1" x14ac:dyDescent="0.35">
      <c r="A1" s="10" t="s">
        <v>0</v>
      </c>
      <c r="B1" s="10" t="s">
        <v>1</v>
      </c>
      <c r="C1" s="11" t="s">
        <v>2</v>
      </c>
      <c r="F1" s="12" t="s">
        <v>3</v>
      </c>
      <c r="G1" s="12"/>
      <c r="H1" s="12"/>
      <c r="I1" s="12"/>
      <c r="J1" s="12"/>
      <c r="K1" s="12" t="s">
        <v>4</v>
      </c>
      <c r="L1" s="12"/>
      <c r="M1" s="13"/>
      <c r="N1" s="13"/>
      <c r="O1" s="12"/>
      <c r="P1" s="12"/>
      <c r="Q1" s="12"/>
      <c r="R1" s="12"/>
      <c r="AA1" s="11" t="s">
        <v>5</v>
      </c>
      <c r="AG1" s="11" t="s">
        <v>6</v>
      </c>
    </row>
    <row r="2" spans="1:46" ht="16.5" thickTop="1" x14ac:dyDescent="0.25">
      <c r="A2" s="14" t="s">
        <v>7</v>
      </c>
      <c r="B2" s="15">
        <v>1010</v>
      </c>
      <c r="D2" s="11" t="s">
        <v>1</v>
      </c>
      <c r="E2" s="11" t="s">
        <v>8</v>
      </c>
      <c r="F2" s="11" t="s">
        <v>9</v>
      </c>
      <c r="G2" s="11" t="s">
        <v>10</v>
      </c>
      <c r="H2" s="11" t="s">
        <v>11</v>
      </c>
      <c r="I2" s="11" t="s">
        <v>12</v>
      </c>
      <c r="J2" s="11" t="s">
        <v>13</v>
      </c>
      <c r="K2" s="11" t="s">
        <v>9</v>
      </c>
      <c r="L2" s="11" t="s">
        <v>12</v>
      </c>
      <c r="AA2" s="11" t="s">
        <v>10</v>
      </c>
      <c r="AC2" s="11" t="s">
        <v>11</v>
      </c>
      <c r="AE2" s="11" t="s">
        <v>13</v>
      </c>
      <c r="AG2" s="11" t="s">
        <v>10</v>
      </c>
      <c r="AI2" s="11" t="s">
        <v>11</v>
      </c>
      <c r="AK2" s="11" t="s">
        <v>13</v>
      </c>
    </row>
    <row r="3" spans="1:46" ht="15.75" x14ac:dyDescent="0.25">
      <c r="A3" s="16" t="s">
        <v>7</v>
      </c>
      <c r="B3" s="17">
        <v>1011</v>
      </c>
      <c r="D3" s="11" t="s">
        <v>14</v>
      </c>
      <c r="E3" s="11">
        <v>50</v>
      </c>
      <c r="F3" s="11">
        <v>585.76700000000005</v>
      </c>
      <c r="G3" s="11">
        <v>226.89</v>
      </c>
      <c r="H3" s="11">
        <v>125.13</v>
      </c>
      <c r="I3" s="11">
        <v>79.03</v>
      </c>
      <c r="J3" s="11">
        <v>65.02</v>
      </c>
      <c r="K3" s="11">
        <v>3285.3890000000001</v>
      </c>
      <c r="L3" s="11">
        <v>672.33600000000001</v>
      </c>
      <c r="AA3" s="11">
        <v>10</v>
      </c>
      <c r="AB3" s="11">
        <v>50</v>
      </c>
      <c r="AC3" s="11">
        <v>10</v>
      </c>
      <c r="AD3" s="11">
        <v>50</v>
      </c>
      <c r="AE3" s="11">
        <v>10</v>
      </c>
      <c r="AF3" s="11">
        <v>50</v>
      </c>
    </row>
    <row r="4" spans="1:46" ht="15.75" x14ac:dyDescent="0.25">
      <c r="A4" s="16" t="s">
        <v>7</v>
      </c>
      <c r="B4" s="17">
        <v>1012</v>
      </c>
      <c r="D4" s="11" t="s">
        <v>14</v>
      </c>
      <c r="E4" s="11">
        <v>10</v>
      </c>
      <c r="F4" s="11">
        <v>295.423</v>
      </c>
      <c r="G4" s="11">
        <v>66.08</v>
      </c>
      <c r="H4" s="11">
        <v>13.33</v>
      </c>
      <c r="I4" s="11">
        <v>7.78</v>
      </c>
      <c r="J4" s="11">
        <v>6.51</v>
      </c>
      <c r="K4" s="11">
        <v>326.84899999999999</v>
      </c>
      <c r="L4" s="11">
        <v>15.473000000000001</v>
      </c>
      <c r="AA4" s="18" t="e">
        <f>1.194*((((0.409*#REF!)^0.473)*((0.409*#REF!)^0.552))/0.409)</f>
        <v>#REF!</v>
      </c>
      <c r="AB4" s="18" t="e">
        <f>1.194*((((0.409*#REF!)^0.473)*((0.409*#REF!)^0.552))/0.409)</f>
        <v>#REF!</v>
      </c>
      <c r="AC4" s="18" t="e">
        <f>1.782*(((0.409*#REF!)^0.966)/0.409)</f>
        <v>#REF!</v>
      </c>
      <c r="AD4" s="18" t="e">
        <f>1.782*(((0.409*#REF!)^0.966)/0.409)</f>
        <v>#REF!</v>
      </c>
      <c r="AE4" s="18" t="e">
        <f>0.843*(((0.409*#REF!)^0.993)/0.409)</f>
        <v>#REF!</v>
      </c>
      <c r="AF4" s="18" t="e">
        <f>0.843*(((0.409*#REF!)^0.993)/0.409)</f>
        <v>#REF!</v>
      </c>
    </row>
    <row r="5" spans="1:46" ht="15.75" x14ac:dyDescent="0.25">
      <c r="A5" s="16" t="s">
        <v>7</v>
      </c>
      <c r="B5" s="17">
        <v>1013</v>
      </c>
      <c r="D5" s="11" t="s">
        <v>15</v>
      </c>
      <c r="E5" s="11">
        <v>50</v>
      </c>
      <c r="F5" s="11">
        <v>4322.79</v>
      </c>
      <c r="G5" s="11">
        <v>843.45</v>
      </c>
      <c r="H5" s="11">
        <v>184.01</v>
      </c>
      <c r="I5" s="11">
        <v>117.81</v>
      </c>
      <c r="J5" s="11">
        <v>96.65</v>
      </c>
      <c r="K5" s="11">
        <v>6885.7380000000003</v>
      </c>
      <c r="L5" s="11">
        <v>144.82599999999999</v>
      </c>
      <c r="AA5" s="18" t="e">
        <f>1.194*((((0.409*#REF!)^0.473)*((0.409*#REF!)^0.552))/0.409)</f>
        <v>#REF!</v>
      </c>
      <c r="AB5" s="18" t="e">
        <f>1.194*((((0.409*#REF!)^0.473)*((0.409*#REF!)^0.552))/0.409)</f>
        <v>#REF!</v>
      </c>
      <c r="AC5" s="18" t="e">
        <f>1.782*(((0.409*#REF!)^0.966)/0.409)</f>
        <v>#REF!</v>
      </c>
      <c r="AD5" s="18" t="e">
        <f>1.782*(((0.409*#REF!)^0.966)/0.409)</f>
        <v>#REF!</v>
      </c>
      <c r="AE5" s="18" t="e">
        <f>0.843*(((0.409*#REF!)^0.993)/0.409)</f>
        <v>#REF!</v>
      </c>
      <c r="AF5" s="18" t="e">
        <f>0.843*(((0.409*#REF!)^0.993)/0.409)</f>
        <v>#REF!</v>
      </c>
    </row>
    <row r="6" spans="1:46" ht="15.75" x14ac:dyDescent="0.25">
      <c r="A6" s="16" t="s">
        <v>7</v>
      </c>
      <c r="B6" s="17">
        <v>1014</v>
      </c>
      <c r="D6" s="11" t="s">
        <v>15</v>
      </c>
      <c r="E6" s="11">
        <v>10</v>
      </c>
      <c r="F6" s="11">
        <v>1240.3119999999999</v>
      </c>
      <c r="G6" s="11">
        <v>371.94</v>
      </c>
      <c r="H6" s="11">
        <v>137.57</v>
      </c>
      <c r="I6" s="11">
        <v>87.21</v>
      </c>
      <c r="J6" s="11">
        <v>81.319999999999993</v>
      </c>
      <c r="K6" s="11">
        <v>1380.2460000000001</v>
      </c>
      <c r="L6" s="11">
        <v>29.765000000000001</v>
      </c>
      <c r="AA6" s="18" t="e">
        <f>1.194*((((0.409*#REF!)^0.473)*((0.409*#REF!)^0.552))/0.409)</f>
        <v>#REF!</v>
      </c>
      <c r="AB6" s="18" t="e">
        <f>1.194*((((0.409*#REF!)^0.473)*((0.409*#REF!)^0.552))/0.409)</f>
        <v>#REF!</v>
      </c>
      <c r="AC6" s="18" t="e">
        <f>1.782*(((0.409*#REF!)^0.966)/0.409)</f>
        <v>#REF!</v>
      </c>
      <c r="AD6" s="18" t="e">
        <f>1.782*(((0.409*#REF!)^0.966)/0.409)</f>
        <v>#REF!</v>
      </c>
      <c r="AE6" s="18" t="e">
        <f>0.843*(((0.409*#REF!)^0.993)/0.409)</f>
        <v>#REF!</v>
      </c>
      <c r="AF6" s="18" t="e">
        <f>0.843*(((0.409*#REF!)^0.993)/0.409)</f>
        <v>#REF!</v>
      </c>
    </row>
    <row r="7" spans="1:46" ht="15.75" x14ac:dyDescent="0.25">
      <c r="A7" s="16" t="s">
        <v>7</v>
      </c>
      <c r="B7" s="17">
        <v>1015</v>
      </c>
      <c r="D7" s="11" t="s">
        <v>16</v>
      </c>
      <c r="E7" s="11">
        <v>50</v>
      </c>
      <c r="F7" s="11">
        <v>10884.425999999999</v>
      </c>
      <c r="G7" s="11">
        <v>4677.38</v>
      </c>
      <c r="H7" s="11">
        <v>1171.5</v>
      </c>
      <c r="I7" s="11">
        <v>800.46</v>
      </c>
      <c r="J7" s="11">
        <v>647.98</v>
      </c>
      <c r="K7" s="11">
        <v>6635.8890000000001</v>
      </c>
      <c r="L7" s="11">
        <v>655.53899999999999</v>
      </c>
      <c r="AA7" s="18" t="e">
        <f>1.194*((((0.409*#REF!)^0.473)*((0.409*#REF!)^0.552))/0.409)</f>
        <v>#REF!</v>
      </c>
      <c r="AB7" s="18" t="e">
        <f>1.194*((((0.409*#REF!)^0.473)*((0.409*#REF!)^0.552))/0.409)</f>
        <v>#REF!</v>
      </c>
      <c r="AC7" s="18" t="e">
        <f>1.782*(((0.409*#REF!)^0.966)/0.409)</f>
        <v>#REF!</v>
      </c>
      <c r="AD7" s="18" t="e">
        <f>1.782*(((0.409*#REF!)^0.966)/0.409)</f>
        <v>#REF!</v>
      </c>
      <c r="AE7" s="18" t="e">
        <f>0.843*(((0.409*#REF!)^0.993)/0.409)</f>
        <v>#REF!</v>
      </c>
      <c r="AF7" s="18" t="e">
        <f>0.843*(((0.409*#REF!)^0.993)/0.409)</f>
        <v>#REF!</v>
      </c>
    </row>
    <row r="8" spans="1:46" ht="15.75" x14ac:dyDescent="0.25">
      <c r="A8" s="16" t="s">
        <v>7</v>
      </c>
      <c r="B8" s="17">
        <v>1016</v>
      </c>
      <c r="D8" s="11" t="s">
        <v>16</v>
      </c>
      <c r="E8" s="11">
        <v>10</v>
      </c>
      <c r="F8" s="11">
        <v>465.214</v>
      </c>
      <c r="G8" s="11">
        <v>33.200000000000003</v>
      </c>
      <c r="H8" s="11">
        <v>11.01</v>
      </c>
      <c r="I8" s="11">
        <v>6.38</v>
      </c>
      <c r="J8" s="11">
        <v>5.34</v>
      </c>
      <c r="K8" s="11">
        <v>135.857</v>
      </c>
      <c r="L8" s="11">
        <v>4.7359999999999998</v>
      </c>
      <c r="AA8" s="18" t="e">
        <f>1.194*((((0.409*#REF!)^0.473)*((0.409*#REF!)^0.552))/0.409)</f>
        <v>#REF!</v>
      </c>
      <c r="AB8" s="18" t="e">
        <f>1.194*((((0.409*#REF!)^0.473)*((0.409*#REF!)^0.552))/0.409)</f>
        <v>#REF!</v>
      </c>
      <c r="AC8" s="18" t="e">
        <f>1.782*(((0.409*#REF!)^0.966)/0.409)</f>
        <v>#REF!</v>
      </c>
      <c r="AD8" s="18" t="e">
        <f>1.782*(((0.409*#REF!)^0.966)/0.409)</f>
        <v>#REF!</v>
      </c>
      <c r="AE8" s="18" t="e">
        <f>0.843*(((0.409*#REF!)^0.993)/0.409)</f>
        <v>#REF!</v>
      </c>
      <c r="AF8" s="18" t="e">
        <f>0.843*(((0.409*#REF!)^0.993)/0.409)</f>
        <v>#REF!</v>
      </c>
    </row>
    <row r="9" spans="1:46" ht="15.75" x14ac:dyDescent="0.25">
      <c r="A9" s="16" t="s">
        <v>7</v>
      </c>
      <c r="B9" s="17">
        <v>1017</v>
      </c>
      <c r="D9" s="11" t="s">
        <v>17</v>
      </c>
      <c r="E9" s="11">
        <v>50</v>
      </c>
      <c r="F9" s="11">
        <v>975.91499999999996</v>
      </c>
      <c r="G9" s="11">
        <v>268.85000000000002</v>
      </c>
      <c r="H9" s="11">
        <v>99.79</v>
      </c>
      <c r="I9" s="11">
        <v>62.57</v>
      </c>
      <c r="J9" s="11">
        <v>51.56</v>
      </c>
      <c r="K9" s="11">
        <v>327.53899999999999</v>
      </c>
      <c r="L9" s="11">
        <v>24.826000000000001</v>
      </c>
      <c r="AA9" s="18" t="e">
        <f>1.194*((((0.409*#REF!)^0.473)*((0.409*#REF!)^0.552))/0.409)</f>
        <v>#REF!</v>
      </c>
      <c r="AB9" s="18" t="e">
        <f>1.194*((((0.409*#REF!)^0.473)*((0.409*#REF!)^0.552))/0.409)</f>
        <v>#REF!</v>
      </c>
      <c r="AC9" s="18" t="e">
        <f>1.782*(((0.409*#REF!)^0.966)/0.409)</f>
        <v>#REF!</v>
      </c>
      <c r="AD9" s="18" t="e">
        <f>1.782*(((0.409*#REF!)^0.966)/0.409)</f>
        <v>#REF!</v>
      </c>
      <c r="AE9" s="18" t="e">
        <f>0.843*(((0.409*#REF!)^0.993)/0.409)</f>
        <v>#REF!</v>
      </c>
      <c r="AF9" s="18" t="e">
        <f>0.843*(((0.409*#REF!)^0.993)/0.409)</f>
        <v>#REF!</v>
      </c>
    </row>
    <row r="10" spans="1:46" ht="15.75" x14ac:dyDescent="0.25">
      <c r="A10" s="16" t="s">
        <v>7</v>
      </c>
      <c r="B10" s="17">
        <v>1018</v>
      </c>
      <c r="D10" s="11" t="s">
        <v>17</v>
      </c>
      <c r="E10" s="11">
        <v>10</v>
      </c>
      <c r="F10" s="11">
        <v>141.92500000000001</v>
      </c>
      <c r="G10" s="11">
        <v>7.81</v>
      </c>
      <c r="H10" s="11">
        <v>0.88</v>
      </c>
      <c r="I10" s="11">
        <v>0.47</v>
      </c>
      <c r="J10" s="11">
        <v>0.47</v>
      </c>
      <c r="K10" s="11">
        <v>105.95699999999999</v>
      </c>
      <c r="L10" s="11">
        <v>1.1819999999999999</v>
      </c>
      <c r="AA10" s="18" t="e">
        <f>1.194*((((0.409*#REF!)^0.473)*((0.409*#REF!)^0.552))/0.409)</f>
        <v>#REF!</v>
      </c>
      <c r="AB10" s="18" t="e">
        <f>1.194*((((0.409*#REF!)^0.473)*((0.409*#REF!)^0.552))/0.409)</f>
        <v>#REF!</v>
      </c>
      <c r="AC10" s="18" t="e">
        <f>1.782*(((0.409*#REF!)^0.966)/0.409)</f>
        <v>#REF!</v>
      </c>
      <c r="AD10" s="18" t="e">
        <f>1.782*(((0.409*#REF!)^0.966)/0.409)</f>
        <v>#REF!</v>
      </c>
      <c r="AE10" s="18" t="e">
        <f>0.843*(((0.409*#REF!)^0.993)/0.409)</f>
        <v>#REF!</v>
      </c>
      <c r="AF10" s="18" t="e">
        <f>0.843*(((0.409*#REF!)^0.993)/0.409)</f>
        <v>#REF!</v>
      </c>
    </row>
    <row r="11" spans="1:46" ht="15.75" x14ac:dyDescent="0.25">
      <c r="A11" s="16" t="s">
        <v>7</v>
      </c>
      <c r="B11" s="17">
        <v>1019</v>
      </c>
      <c r="D11" s="11" t="s">
        <v>18</v>
      </c>
      <c r="E11" s="11">
        <v>50</v>
      </c>
      <c r="F11" s="11">
        <v>836.92700000000002</v>
      </c>
      <c r="G11" s="11">
        <v>303.7</v>
      </c>
      <c r="H11" s="11">
        <v>146.96</v>
      </c>
      <c r="I11" s="11">
        <v>93.34</v>
      </c>
      <c r="J11" s="11">
        <v>76.709999999999994</v>
      </c>
      <c r="K11" s="11">
        <v>2414.34</v>
      </c>
      <c r="L11" s="11">
        <v>175.642</v>
      </c>
      <c r="AA11" s="18" t="e">
        <f>1.194*((((0.409*#REF!)^0.473)*((0.409*#REF!)^0.552))/0.409)</f>
        <v>#REF!</v>
      </c>
      <c r="AB11" s="18" t="e">
        <f>1.194*((((0.409*#REF!)^0.473)*((0.409*#REF!)^0.552))/0.409)</f>
        <v>#REF!</v>
      </c>
      <c r="AC11" s="18" t="e">
        <f>1.782*(((0.409*#REF!)^0.966)/0.409)</f>
        <v>#REF!</v>
      </c>
      <c r="AD11" s="18" t="e">
        <f>1.782*(((0.409*#REF!)^0.966)/0.409)</f>
        <v>#REF!</v>
      </c>
      <c r="AE11" s="18" t="e">
        <f>0.843*(((0.409*#REF!)^0.993)/0.409)</f>
        <v>#REF!</v>
      </c>
      <c r="AF11" s="18" t="e">
        <f>0.843*(((0.409*#REF!)^0.993)/0.409)</f>
        <v>#REF!</v>
      </c>
    </row>
    <row r="12" spans="1:46" ht="15.75" x14ac:dyDescent="0.25">
      <c r="A12" s="16" t="s">
        <v>7</v>
      </c>
      <c r="B12" s="17">
        <v>1020</v>
      </c>
      <c r="D12" s="11" t="s">
        <v>18</v>
      </c>
      <c r="E12" s="11">
        <v>10</v>
      </c>
      <c r="F12" s="11">
        <v>150.66399999999999</v>
      </c>
      <c r="G12" s="11">
        <v>43.5</v>
      </c>
      <c r="H12" s="11">
        <v>16.96</v>
      </c>
      <c r="I12" s="11">
        <v>9.99</v>
      </c>
      <c r="J12" s="11">
        <v>8.74</v>
      </c>
      <c r="K12" s="11">
        <v>59.155000000000001</v>
      </c>
      <c r="L12" s="11">
        <v>2.149</v>
      </c>
      <c r="AA12" s="18" t="e">
        <f>1.194*((((0.409*#REF!)^0.473)*((0.409*#REF!)^0.552))/0.409)</f>
        <v>#REF!</v>
      </c>
      <c r="AB12" s="18" t="e">
        <f>1.194*((((0.409*#REF!)^0.473)*((0.409*#REF!)^0.552))/0.409)</f>
        <v>#REF!</v>
      </c>
      <c r="AC12" s="18" t="e">
        <f>1.782*(((0.409*#REF!)^0.966)/0.409)</f>
        <v>#REF!</v>
      </c>
      <c r="AD12" s="18" t="e">
        <f>1.782*(((0.409*#REF!)^0.966)/0.409)</f>
        <v>#REF!</v>
      </c>
      <c r="AE12" s="18" t="e">
        <f>0.843*(((0.409*#REF!)^0.993)/0.409)</f>
        <v>#REF!</v>
      </c>
      <c r="AF12" s="18" t="e">
        <f>0.843*(((0.409*#REF!)^0.993)/0.409)</f>
        <v>#REF!</v>
      </c>
    </row>
    <row r="13" spans="1:46" ht="15.75" x14ac:dyDescent="0.25">
      <c r="A13" s="16" t="s">
        <v>7</v>
      </c>
      <c r="B13" s="17">
        <v>1021</v>
      </c>
      <c r="D13" s="11" t="s">
        <v>19</v>
      </c>
      <c r="E13" s="11">
        <v>50</v>
      </c>
      <c r="F13" s="11">
        <v>1322.328</v>
      </c>
      <c r="G13" s="11">
        <v>347.95</v>
      </c>
      <c r="H13" s="11">
        <v>132.96</v>
      </c>
      <c r="I13" s="11">
        <v>84.15</v>
      </c>
      <c r="J13" s="11">
        <v>69.209999999999994</v>
      </c>
      <c r="K13" s="11">
        <v>3183.2979999999998</v>
      </c>
      <c r="L13" s="11">
        <v>131.274</v>
      </c>
      <c r="AA13" s="18" t="e">
        <f>1.194*((((0.409*#REF!)^0.473)*((0.409*#REF!)^0.552))/0.409)</f>
        <v>#REF!</v>
      </c>
      <c r="AB13" s="18" t="e">
        <f>1.194*((((0.409*#REF!)^0.473)*((0.409*#REF!)^0.552))/0.409)</f>
        <v>#REF!</v>
      </c>
      <c r="AC13" s="18" t="e">
        <f>1.782*(((0.409*#REF!)^0.966)/0.409)</f>
        <v>#REF!</v>
      </c>
      <c r="AD13" s="18" t="e">
        <f>1.782*(((0.409*#REF!)^0.966)/0.409)</f>
        <v>#REF!</v>
      </c>
      <c r="AE13" s="18" t="e">
        <f>0.843*(((0.409*#REF!)^0.993)/0.409)</f>
        <v>#REF!</v>
      </c>
      <c r="AF13" s="18" t="e">
        <f>0.843*(((0.409*#REF!)^0.993)/0.409)</f>
        <v>#REF!</v>
      </c>
    </row>
    <row r="14" spans="1:46" ht="15.75" x14ac:dyDescent="0.25">
      <c r="A14" s="16" t="s">
        <v>7</v>
      </c>
      <c r="B14" s="17">
        <v>1022</v>
      </c>
      <c r="D14" s="11" t="s">
        <v>19</v>
      </c>
      <c r="E14" s="11">
        <v>10</v>
      </c>
      <c r="F14" s="11">
        <v>317.95600000000002</v>
      </c>
      <c r="G14" s="11">
        <v>29.77</v>
      </c>
      <c r="H14" s="11">
        <v>5.9</v>
      </c>
      <c r="I14" s="11">
        <v>3.35</v>
      </c>
      <c r="J14" s="11">
        <v>3.27</v>
      </c>
      <c r="K14" s="11">
        <v>141.761</v>
      </c>
      <c r="L14" s="11">
        <v>1.1220000000000001</v>
      </c>
      <c r="AA14" s="18" t="e">
        <f>1.194*((((0.409*#REF!)^0.473)*((0.409*#REF!)^0.552))/0.409)</f>
        <v>#REF!</v>
      </c>
      <c r="AB14" s="18" t="e">
        <f>1.194*((((0.409*#REF!)^0.473)*((0.409*#REF!)^0.552))/0.409)</f>
        <v>#REF!</v>
      </c>
      <c r="AC14" s="18" t="e">
        <f>1.782*(((0.409*#REF!)^0.966)/0.409)</f>
        <v>#REF!</v>
      </c>
      <c r="AD14" s="18" t="e">
        <f>1.782*(((0.409*#REF!)^0.966)/0.409)</f>
        <v>#REF!</v>
      </c>
      <c r="AE14" s="18" t="e">
        <f>0.843*(((0.409*#REF!)^0.993)/0.409)</f>
        <v>#REF!</v>
      </c>
      <c r="AF14" s="18" t="e">
        <f>0.843*(((0.409*#REF!)^0.993)/0.409)</f>
        <v>#REF!</v>
      </c>
    </row>
    <row r="15" spans="1:46" ht="15.75" x14ac:dyDescent="0.25">
      <c r="A15" s="16" t="s">
        <v>7</v>
      </c>
      <c r="B15" s="17">
        <v>1023</v>
      </c>
      <c r="D15" s="11" t="s">
        <v>20</v>
      </c>
      <c r="E15" s="11">
        <v>50</v>
      </c>
      <c r="F15" s="11">
        <v>498.084</v>
      </c>
      <c r="G15" s="11">
        <v>109.29</v>
      </c>
      <c r="H15" s="11">
        <v>30.28</v>
      </c>
      <c r="I15" s="11">
        <v>18.190000000000001</v>
      </c>
      <c r="J15" s="11">
        <v>15.12</v>
      </c>
      <c r="K15" s="11">
        <v>298348.44500000001</v>
      </c>
      <c r="L15" s="11">
        <v>11290.089</v>
      </c>
      <c r="AA15" s="18" t="e">
        <f>1.194*((((0.409*#REF!)^0.473)*((0.409*#REF!)^0.552))/0.409)</f>
        <v>#REF!</v>
      </c>
      <c r="AB15" s="18" t="e">
        <f>1.194*((((0.409*#REF!)^0.473)*((0.409*#REF!)^0.552))/0.409)</f>
        <v>#REF!</v>
      </c>
      <c r="AC15" s="18" t="e">
        <f>1.782*(((0.409*#REF!)^0.966)/0.409)</f>
        <v>#REF!</v>
      </c>
      <c r="AD15" s="18" t="e">
        <f>1.782*(((0.409*#REF!)^0.966)/0.409)</f>
        <v>#REF!</v>
      </c>
      <c r="AE15" s="18" t="e">
        <f>0.843*(((0.409*#REF!)^0.993)/0.409)</f>
        <v>#REF!</v>
      </c>
      <c r="AF15" s="18" t="e">
        <f>0.843*(((0.409*#REF!)^0.993)/0.409)</f>
        <v>#REF!</v>
      </c>
    </row>
    <row r="16" spans="1:46" ht="15.75" x14ac:dyDescent="0.25">
      <c r="A16" s="16" t="s">
        <v>7</v>
      </c>
      <c r="B16" s="17">
        <v>1024</v>
      </c>
      <c r="D16" s="11" t="s">
        <v>20</v>
      </c>
      <c r="E16" s="11">
        <v>10</v>
      </c>
      <c r="F16" s="11">
        <v>498.084</v>
      </c>
      <c r="G16" s="11">
        <v>109.29</v>
      </c>
      <c r="H16" s="11">
        <v>30.28</v>
      </c>
      <c r="I16" s="11">
        <v>18.190000000000001</v>
      </c>
      <c r="J16" s="11">
        <v>15.12</v>
      </c>
      <c r="K16" s="11">
        <v>138560.00099999999</v>
      </c>
      <c r="L16" s="11">
        <v>5768.56</v>
      </c>
      <c r="AA16" s="18" t="e">
        <f>1.194*((((0.409*#REF!)^0.473)*((0.409*#REF!)^0.552))/0.409)</f>
        <v>#REF!</v>
      </c>
      <c r="AB16" s="18" t="e">
        <f>1.194*((((0.409*#REF!)^0.473)*((0.409*#REF!)^0.552))/0.409)</f>
        <v>#REF!</v>
      </c>
      <c r="AC16" s="18" t="e">
        <f>1.782*(((0.409*#REF!)^0.966)/0.409)</f>
        <v>#REF!</v>
      </c>
      <c r="AD16" s="18" t="e">
        <f>1.782*(((0.409*#REF!)^0.966)/0.409)</f>
        <v>#REF!</v>
      </c>
      <c r="AE16" s="18" t="e">
        <f>0.843*(((0.409*#REF!)^0.993)/0.409)</f>
        <v>#REF!</v>
      </c>
      <c r="AF16" s="18" t="e">
        <f>0.843*(((0.409*#REF!)^0.993)/0.409)</f>
        <v>#REF!</v>
      </c>
      <c r="AG16" s="11">
        <v>23.74</v>
      </c>
      <c r="AH16" s="11">
        <v>300.45999999999998</v>
      </c>
      <c r="AI16" s="11">
        <v>4.6900000000000004</v>
      </c>
      <c r="AJ16" s="11">
        <v>107.45</v>
      </c>
      <c r="AK16" s="11">
        <v>2.64</v>
      </c>
      <c r="AL16" s="11">
        <v>67.5</v>
      </c>
      <c r="AM16" s="11">
        <v>2.27</v>
      </c>
      <c r="AN16" s="11">
        <v>55.59</v>
      </c>
      <c r="AO16" s="11" t="e">
        <f>AG16/AA16</f>
        <v>#REF!</v>
      </c>
      <c r="AP16" s="11" t="e">
        <f t="shared" ref="AP16:AT16" si="0">AH16/AB16</f>
        <v>#REF!</v>
      </c>
      <c r="AQ16" s="11" t="e">
        <f t="shared" si="0"/>
        <v>#REF!</v>
      </c>
      <c r="AR16" s="11" t="e">
        <f t="shared" si="0"/>
        <v>#REF!</v>
      </c>
      <c r="AS16" s="11" t="e">
        <f t="shared" si="0"/>
        <v>#REF!</v>
      </c>
      <c r="AT16" s="11" t="e">
        <f t="shared" si="0"/>
        <v>#REF!</v>
      </c>
    </row>
    <row r="17" spans="1:46" ht="15.75" x14ac:dyDescent="0.25">
      <c r="A17" s="16" t="s">
        <v>7</v>
      </c>
      <c r="B17" s="17">
        <v>1025</v>
      </c>
      <c r="D17" s="11" t="s">
        <v>21</v>
      </c>
      <c r="E17" s="11">
        <v>50</v>
      </c>
      <c r="F17" s="11">
        <v>2305.7109999999998</v>
      </c>
      <c r="G17" s="11">
        <v>644.33000000000004</v>
      </c>
      <c r="H17" s="11">
        <v>275.2</v>
      </c>
      <c r="I17" s="11">
        <v>178.69</v>
      </c>
      <c r="J17" s="11">
        <v>146.18</v>
      </c>
      <c r="K17" s="11">
        <v>1969.011</v>
      </c>
      <c r="L17" s="11">
        <v>150.06899999999999</v>
      </c>
      <c r="AA17" s="18" t="e">
        <f>1.194*((((0.409*#REF!)^0.473)*((0.409*#REF!)^0.552))/0.409)</f>
        <v>#REF!</v>
      </c>
      <c r="AB17" s="18" t="e">
        <f>1.194*((((0.409*#REF!)^0.473)*((0.409*#REF!)^0.552))/0.409)</f>
        <v>#REF!</v>
      </c>
      <c r="AC17" s="18" t="e">
        <f>1.782*(((0.409*#REF!)^0.966)/0.409)</f>
        <v>#REF!</v>
      </c>
      <c r="AD17" s="18" t="e">
        <f>1.782*(((0.409*#REF!)^0.966)/0.409)</f>
        <v>#REF!</v>
      </c>
      <c r="AE17" s="18" t="e">
        <f>0.843*(((0.409*#REF!)^0.993)/0.409)</f>
        <v>#REF!</v>
      </c>
      <c r="AF17" s="18" t="e">
        <f>0.843*(((0.409*#REF!)^0.993)/0.409)</f>
        <v>#REF!</v>
      </c>
    </row>
    <row r="18" spans="1:46" ht="15.75" x14ac:dyDescent="0.25">
      <c r="A18" s="16" t="s">
        <v>7</v>
      </c>
      <c r="B18" s="17">
        <v>1026</v>
      </c>
      <c r="D18" s="11" t="s">
        <v>21</v>
      </c>
      <c r="E18" s="11">
        <v>10</v>
      </c>
      <c r="F18" s="11">
        <v>128.52799999999999</v>
      </c>
      <c r="G18" s="11">
        <v>33.49</v>
      </c>
      <c r="H18" s="11">
        <v>9.2799999999999994</v>
      </c>
      <c r="I18" s="11">
        <v>5.35</v>
      </c>
      <c r="J18" s="11">
        <v>4.4800000000000004</v>
      </c>
      <c r="K18" s="11">
        <v>28.213999999999999</v>
      </c>
      <c r="L18" s="11">
        <v>1.1080000000000001</v>
      </c>
      <c r="AA18" s="18" t="e">
        <f>1.194*((((0.409*#REF!)^0.473)*((0.409*#REF!)^0.552))/0.409)</f>
        <v>#REF!</v>
      </c>
      <c r="AB18" s="18" t="e">
        <f>1.194*((((0.409*#REF!)^0.473)*((0.409*#REF!)^0.552))/0.409)</f>
        <v>#REF!</v>
      </c>
      <c r="AC18" s="18" t="e">
        <f>1.782*(((0.409*#REF!)^0.966)/0.409)</f>
        <v>#REF!</v>
      </c>
      <c r="AD18" s="18" t="e">
        <f>1.782*(((0.409*#REF!)^0.966)/0.409)</f>
        <v>#REF!</v>
      </c>
      <c r="AE18" s="18" t="e">
        <f>0.843*(((0.409*#REF!)^0.993)/0.409)</f>
        <v>#REF!</v>
      </c>
      <c r="AF18" s="18" t="e">
        <f>0.843*(((0.409*#REF!)^0.993)/0.409)</f>
        <v>#REF!</v>
      </c>
    </row>
    <row r="19" spans="1:46" ht="15.75" x14ac:dyDescent="0.25">
      <c r="A19" s="16" t="s">
        <v>7</v>
      </c>
      <c r="B19" s="17">
        <v>1027</v>
      </c>
      <c r="D19" s="11" t="s">
        <v>22</v>
      </c>
      <c r="E19" s="11">
        <v>50</v>
      </c>
      <c r="F19" s="11">
        <v>508.66</v>
      </c>
      <c r="G19" s="11">
        <v>165.06</v>
      </c>
      <c r="H19" s="11">
        <v>65.290000000000006</v>
      </c>
      <c r="I19" s="11">
        <v>40.4</v>
      </c>
      <c r="J19" s="11">
        <v>33.380000000000003</v>
      </c>
      <c r="K19" s="11">
        <v>1327.2070000000001</v>
      </c>
      <c r="L19" s="11">
        <v>96.007999999999996</v>
      </c>
      <c r="AA19" s="18" t="e">
        <f>1.194*((((0.409*#REF!)^0.473)*((0.409*#REF!)^0.552))/0.409)</f>
        <v>#REF!</v>
      </c>
      <c r="AB19" s="18" t="e">
        <f>1.194*((((0.409*#REF!)^0.473)*((0.409*#REF!)^0.552))/0.409)</f>
        <v>#REF!</v>
      </c>
      <c r="AC19" s="18" t="e">
        <f>1.782*(((0.409*#REF!)^0.966)/0.409)</f>
        <v>#REF!</v>
      </c>
      <c r="AD19" s="18" t="e">
        <f>1.782*(((0.409*#REF!)^0.966)/0.409)</f>
        <v>#REF!</v>
      </c>
      <c r="AE19" s="18" t="e">
        <f>0.843*(((0.409*#REF!)^0.993)/0.409)</f>
        <v>#REF!</v>
      </c>
      <c r="AF19" s="18" t="e">
        <f>0.843*(((0.409*#REF!)^0.993)/0.409)</f>
        <v>#REF!</v>
      </c>
    </row>
    <row r="20" spans="1:46" ht="15.75" x14ac:dyDescent="0.25">
      <c r="A20" s="16" t="s">
        <v>7</v>
      </c>
      <c r="B20" s="17">
        <v>1028</v>
      </c>
      <c r="D20" s="11" t="s">
        <v>22</v>
      </c>
      <c r="E20" s="11">
        <v>10</v>
      </c>
      <c r="F20" s="11">
        <v>62.131</v>
      </c>
      <c r="G20" s="11">
        <v>11.36</v>
      </c>
      <c r="H20" s="11">
        <v>1.54</v>
      </c>
      <c r="I20" s="11">
        <v>0.83</v>
      </c>
      <c r="J20" s="11">
        <v>0.8</v>
      </c>
      <c r="K20" s="11">
        <v>113.089</v>
      </c>
      <c r="L20" s="11">
        <v>1.2829999999999999</v>
      </c>
      <c r="AA20" s="18" t="e">
        <f>1.194*((((0.409*#REF!)^0.473)*((0.409*#REF!)^0.552))/0.409)</f>
        <v>#REF!</v>
      </c>
      <c r="AB20" s="18" t="e">
        <f>1.194*((((0.409*#REF!)^0.473)*((0.409*#REF!)^0.552))/0.409)</f>
        <v>#REF!</v>
      </c>
      <c r="AC20" s="18" t="e">
        <f>1.782*(((0.409*#REF!)^0.966)/0.409)</f>
        <v>#REF!</v>
      </c>
      <c r="AD20" s="18" t="e">
        <f>1.782*(((0.409*#REF!)^0.966)/0.409)</f>
        <v>#REF!</v>
      </c>
      <c r="AE20" s="18" t="e">
        <f>0.843*(((0.409*#REF!)^0.993)/0.409)</f>
        <v>#REF!</v>
      </c>
      <c r="AF20" s="18" t="e">
        <f>0.843*(((0.409*#REF!)^0.993)/0.409)</f>
        <v>#REF!</v>
      </c>
      <c r="AG20" s="11">
        <v>35.44</v>
      </c>
      <c r="AH20" s="11">
        <v>216.47</v>
      </c>
      <c r="AI20" s="11">
        <v>12.51</v>
      </c>
      <c r="AJ20" s="11">
        <v>60.31</v>
      </c>
      <c r="AK20" s="11">
        <v>7.29</v>
      </c>
      <c r="AL20" s="11">
        <v>37.130000000000003</v>
      </c>
      <c r="AM20" s="11">
        <v>6.1</v>
      </c>
      <c r="AN20" s="11">
        <v>30.71</v>
      </c>
      <c r="AO20" s="11" t="e">
        <f>AG20/AA20</f>
        <v>#REF!</v>
      </c>
      <c r="AP20" s="11" t="e">
        <f t="shared" ref="AP20" si="1">AH20/AB20</f>
        <v>#REF!</v>
      </c>
      <c r="AQ20" s="11" t="e">
        <f t="shared" ref="AQ20" si="2">AI20/AC20</f>
        <v>#REF!</v>
      </c>
      <c r="AR20" s="11" t="e">
        <f t="shared" ref="AR20" si="3">AJ20/AD20</f>
        <v>#REF!</v>
      </c>
      <c r="AS20" s="11" t="e">
        <f t="shared" ref="AS20" si="4">AK20/AE20</f>
        <v>#REF!</v>
      </c>
      <c r="AT20" s="11" t="e">
        <f t="shared" ref="AT20" si="5">AL20/AF20</f>
        <v>#REF!</v>
      </c>
    </row>
    <row r="21" spans="1:46" ht="15.75" x14ac:dyDescent="0.25">
      <c r="A21" s="16" t="s">
        <v>7</v>
      </c>
      <c r="B21" s="17">
        <v>1029</v>
      </c>
      <c r="D21" s="11" t="s">
        <v>23</v>
      </c>
      <c r="E21" s="11">
        <v>50</v>
      </c>
      <c r="F21" s="11">
        <v>893.48500000000001</v>
      </c>
      <c r="G21" s="11">
        <v>474.19</v>
      </c>
      <c r="H21" s="11">
        <v>176.41</v>
      </c>
      <c r="I21" s="11">
        <v>112.78</v>
      </c>
      <c r="J21" s="11">
        <v>92.55</v>
      </c>
      <c r="K21" s="11">
        <v>138645.25</v>
      </c>
      <c r="L21" s="11">
        <v>8310.9359999999997</v>
      </c>
      <c r="AA21" s="18" t="e">
        <f>1.194*((((0.409*#REF!)^0.473)*((0.409*#REF!)^0.552))/0.409)</f>
        <v>#REF!</v>
      </c>
      <c r="AB21" s="18" t="e">
        <f>1.194*((((0.409*#REF!)^0.473)*((0.409*#REF!)^0.552))/0.409)</f>
        <v>#REF!</v>
      </c>
      <c r="AC21" s="18" t="e">
        <f>1.782*(((0.409*#REF!)^0.966)/0.409)</f>
        <v>#REF!</v>
      </c>
      <c r="AD21" s="18" t="e">
        <f>1.782*(((0.409*#REF!)^0.966)/0.409)</f>
        <v>#REF!</v>
      </c>
      <c r="AE21" s="18" t="e">
        <f>0.843*(((0.409*#REF!)^0.993)/0.409)</f>
        <v>#REF!</v>
      </c>
      <c r="AF21" s="18" t="e">
        <f>0.843*(((0.409*#REF!)^0.993)/0.409)</f>
        <v>#REF!</v>
      </c>
    </row>
    <row r="22" spans="1:46" ht="15.75" x14ac:dyDescent="0.25">
      <c r="A22" s="16" t="s">
        <v>7</v>
      </c>
      <c r="B22" s="17">
        <v>1030</v>
      </c>
      <c r="D22" s="11" t="s">
        <v>23</v>
      </c>
      <c r="E22" s="11">
        <v>10</v>
      </c>
      <c r="F22" s="11">
        <v>173.852</v>
      </c>
      <c r="G22" s="11">
        <v>18.260000000000002</v>
      </c>
      <c r="H22" s="11">
        <v>3.16</v>
      </c>
      <c r="I22" s="11">
        <v>1.76</v>
      </c>
      <c r="J22" s="11">
        <v>1.48</v>
      </c>
      <c r="K22" s="11">
        <v>24534.475999999999</v>
      </c>
      <c r="L22" s="11">
        <v>94.289000000000001</v>
      </c>
      <c r="AA22" s="18" t="e">
        <f>1.194*((((0.409*#REF!)^0.473)*((0.409*#REF!)^0.552))/0.409)</f>
        <v>#REF!</v>
      </c>
      <c r="AB22" s="18" t="e">
        <f>1.194*((((0.409*#REF!)^0.473)*((0.409*#REF!)^0.552))/0.409)</f>
        <v>#REF!</v>
      </c>
      <c r="AC22" s="18" t="e">
        <f>1.782*(((0.409*#REF!)^0.966)/0.409)</f>
        <v>#REF!</v>
      </c>
      <c r="AD22" s="18" t="e">
        <f>1.782*(((0.409*#REF!)^0.966)/0.409)</f>
        <v>#REF!</v>
      </c>
      <c r="AE22" s="18" t="e">
        <f>0.843*(((0.409*#REF!)^0.993)/0.409)</f>
        <v>#REF!</v>
      </c>
      <c r="AF22" s="18" t="e">
        <f>0.843*(((0.409*#REF!)^0.993)/0.409)</f>
        <v>#REF!</v>
      </c>
    </row>
    <row r="23" spans="1:46" ht="15.75" x14ac:dyDescent="0.25">
      <c r="A23" s="16" t="s">
        <v>7</v>
      </c>
      <c r="B23" s="17">
        <v>1031</v>
      </c>
      <c r="D23" s="11" t="s">
        <v>24</v>
      </c>
      <c r="E23" s="11">
        <v>50</v>
      </c>
      <c r="F23" s="11">
        <v>528.25300000000004</v>
      </c>
      <c r="G23" s="11">
        <v>115</v>
      </c>
      <c r="H23" s="11">
        <v>45.7</v>
      </c>
      <c r="I23" s="11">
        <v>27.88</v>
      </c>
      <c r="J23" s="11">
        <v>23.1</v>
      </c>
      <c r="K23" s="11">
        <v>1226.0509999999999</v>
      </c>
      <c r="L23" s="11">
        <v>82.245000000000005</v>
      </c>
      <c r="AA23" s="18" t="e">
        <f>1.194*((((0.409*#REF!)^0.473)*((0.409*#REF!)^0.552))/0.409)</f>
        <v>#REF!</v>
      </c>
      <c r="AB23" s="18" t="e">
        <f>1.194*((((0.409*#REF!)^0.473)*((0.409*#REF!)^0.552))/0.409)</f>
        <v>#REF!</v>
      </c>
      <c r="AC23" s="18" t="e">
        <f>1.782*(((0.409*#REF!)^0.966)/0.409)</f>
        <v>#REF!</v>
      </c>
      <c r="AD23" s="18" t="e">
        <f>1.782*(((0.409*#REF!)^0.966)/0.409)</f>
        <v>#REF!</v>
      </c>
      <c r="AE23" s="18" t="e">
        <f>0.843*(((0.409*#REF!)^0.993)/0.409)</f>
        <v>#REF!</v>
      </c>
      <c r="AF23" s="18" t="e">
        <f>0.843*(((0.409*#REF!)^0.993)/0.409)</f>
        <v>#REF!</v>
      </c>
    </row>
    <row r="24" spans="1:46" ht="15.75" x14ac:dyDescent="0.25">
      <c r="A24" s="16" t="s">
        <v>7</v>
      </c>
      <c r="B24" s="17">
        <v>1032</v>
      </c>
      <c r="D24" s="11" t="s">
        <v>24</v>
      </c>
      <c r="E24" s="11">
        <v>10</v>
      </c>
      <c r="F24" s="11">
        <v>163.78800000000001</v>
      </c>
      <c r="G24" s="11">
        <v>36.82</v>
      </c>
      <c r="H24" s="11">
        <v>10.36</v>
      </c>
      <c r="I24" s="11">
        <v>6.02</v>
      </c>
      <c r="J24" s="11">
        <v>5.04</v>
      </c>
      <c r="K24" s="11">
        <v>256.375</v>
      </c>
      <c r="L24" s="11">
        <v>22.539000000000001</v>
      </c>
      <c r="AA24" s="18" t="e">
        <f>1.194*((((0.409*#REF!)^0.473)*((0.409*#REF!)^0.552))/0.409)</f>
        <v>#REF!</v>
      </c>
      <c r="AB24" s="18" t="e">
        <f>1.194*((((0.409*#REF!)^0.473)*((0.409*#REF!)^0.552))/0.409)</f>
        <v>#REF!</v>
      </c>
      <c r="AC24" s="18" t="e">
        <f>1.782*(((0.409*#REF!)^0.966)/0.409)</f>
        <v>#REF!</v>
      </c>
      <c r="AD24" s="18" t="e">
        <f>1.782*(((0.409*#REF!)^0.966)/0.409)</f>
        <v>#REF!</v>
      </c>
      <c r="AE24" s="18" t="e">
        <f>0.843*(((0.409*#REF!)^0.993)/0.409)</f>
        <v>#REF!</v>
      </c>
      <c r="AF24" s="18" t="e">
        <f>0.843*(((0.409*#REF!)^0.993)/0.409)</f>
        <v>#REF!</v>
      </c>
    </row>
    <row r="25" spans="1:46" ht="15.75" x14ac:dyDescent="0.25">
      <c r="A25" s="16" t="s">
        <v>7</v>
      </c>
      <c r="B25" s="17">
        <v>1033</v>
      </c>
      <c r="D25" s="11" t="s">
        <v>25</v>
      </c>
      <c r="E25" s="11">
        <v>50</v>
      </c>
      <c r="F25" s="11">
        <v>2250.92</v>
      </c>
      <c r="G25" s="11">
        <v>819.49</v>
      </c>
      <c r="H25" s="11">
        <v>236.99</v>
      </c>
      <c r="I25" s="11">
        <v>153.08000000000001</v>
      </c>
      <c r="J25" s="11">
        <v>125.36</v>
      </c>
      <c r="K25" s="11">
        <v>1151.1030000000001</v>
      </c>
      <c r="L25" s="11">
        <v>48.741999999999997</v>
      </c>
      <c r="AA25" s="18" t="e">
        <f>1.194*((((0.409*#REF!)^0.473)*((0.409*#REF!)^0.552))/0.409)</f>
        <v>#REF!</v>
      </c>
      <c r="AB25" s="18" t="e">
        <f>1.194*((((0.409*#REF!)^0.473)*((0.409*#REF!)^0.552))/0.409)</f>
        <v>#REF!</v>
      </c>
      <c r="AC25" s="18" t="e">
        <f>1.782*(((0.409*#REF!)^0.966)/0.409)</f>
        <v>#REF!</v>
      </c>
      <c r="AD25" s="18" t="e">
        <f>1.782*(((0.409*#REF!)^0.966)/0.409)</f>
        <v>#REF!</v>
      </c>
      <c r="AE25" s="18" t="e">
        <f>0.843*(((0.409*#REF!)^0.993)/0.409)</f>
        <v>#REF!</v>
      </c>
      <c r="AF25" s="18" t="e">
        <f>0.843*(((0.409*#REF!)^0.993)/0.409)</f>
        <v>#REF!</v>
      </c>
      <c r="AG25" s="11">
        <v>11.11</v>
      </c>
      <c r="AH25" s="11">
        <v>125.56</v>
      </c>
      <c r="AI25" s="11">
        <v>1.94</v>
      </c>
      <c r="AJ25" s="11">
        <v>44.02</v>
      </c>
      <c r="AK25" s="11">
        <v>1.06</v>
      </c>
      <c r="AL25" s="11">
        <v>26.8</v>
      </c>
      <c r="AM25" s="11">
        <v>0.96</v>
      </c>
      <c r="AN25" s="11">
        <v>55.59</v>
      </c>
      <c r="AO25" s="11" t="e">
        <f>AG25/AA25</f>
        <v>#REF!</v>
      </c>
      <c r="AP25" s="11" t="e">
        <f t="shared" ref="AP25" si="6">AH25/AB25</f>
        <v>#REF!</v>
      </c>
      <c r="AQ25" s="11" t="e">
        <f t="shared" ref="AQ25" si="7">AI25/AC25</f>
        <v>#REF!</v>
      </c>
      <c r="AR25" s="11" t="e">
        <f t="shared" ref="AR25" si="8">AJ25/AD25</f>
        <v>#REF!</v>
      </c>
      <c r="AS25" s="11" t="e">
        <f t="shared" ref="AS25" si="9">AK25/AE25</f>
        <v>#REF!</v>
      </c>
      <c r="AT25" s="11" t="e">
        <f t="shared" ref="AT25" si="10">AL25/AF25</f>
        <v>#REF!</v>
      </c>
    </row>
    <row r="26" spans="1:46" ht="15.75" x14ac:dyDescent="0.25">
      <c r="A26" s="16" t="s">
        <v>7</v>
      </c>
      <c r="B26" s="17">
        <v>1034</v>
      </c>
      <c r="D26" s="11" t="s">
        <v>25</v>
      </c>
      <c r="E26" s="11">
        <v>10</v>
      </c>
      <c r="F26" s="11">
        <v>155.92500000000001</v>
      </c>
      <c r="G26" s="11">
        <v>18.36</v>
      </c>
      <c r="H26" s="11">
        <v>4.29</v>
      </c>
      <c r="I26" s="11">
        <v>2.41</v>
      </c>
      <c r="J26" s="11">
        <v>2.19</v>
      </c>
      <c r="K26" s="11">
        <v>13.26</v>
      </c>
      <c r="L26" s="11">
        <v>1</v>
      </c>
      <c r="AA26" s="18" t="e">
        <f>1.194*((((0.409*#REF!)^0.473)*((0.409*#REF!)^0.552))/0.409)</f>
        <v>#REF!</v>
      </c>
      <c r="AB26" s="18" t="e">
        <f>1.194*((((0.409*#REF!)^0.473)*((0.409*#REF!)^0.552))/0.409)</f>
        <v>#REF!</v>
      </c>
      <c r="AC26" s="18" t="e">
        <f>1.782*(((0.409*#REF!)^0.966)/0.409)</f>
        <v>#REF!</v>
      </c>
      <c r="AD26" s="18" t="e">
        <f>1.782*(((0.409*#REF!)^0.966)/0.409)</f>
        <v>#REF!</v>
      </c>
      <c r="AE26" s="18" t="e">
        <f>0.843*(((0.409*#REF!)^0.993)/0.409)</f>
        <v>#REF!</v>
      </c>
      <c r="AF26" s="18" t="e">
        <f>0.843*(((0.409*#REF!)^0.993)/0.409)</f>
        <v>#REF!</v>
      </c>
    </row>
    <row r="27" spans="1:46" ht="15.75" x14ac:dyDescent="0.25">
      <c r="A27" s="16" t="s">
        <v>7</v>
      </c>
      <c r="B27" s="17">
        <v>1035</v>
      </c>
      <c r="D27" s="11" t="s">
        <v>26</v>
      </c>
      <c r="E27" s="11">
        <v>50</v>
      </c>
      <c r="F27" s="11">
        <v>867.28899999999999</v>
      </c>
      <c r="G27" s="11">
        <v>300.45999999999998</v>
      </c>
      <c r="H27" s="11">
        <v>107.45</v>
      </c>
      <c r="I27" s="11">
        <v>67.5</v>
      </c>
      <c r="J27" s="11">
        <v>55.59</v>
      </c>
      <c r="K27" s="11">
        <v>3720.0990000000002</v>
      </c>
      <c r="L27" s="11">
        <v>177.47399999999999</v>
      </c>
      <c r="AA27" s="18" t="e">
        <f>1.194*((((0.409*#REF!)^0.473)*((0.409*#REF!)^0.552))/0.409)</f>
        <v>#REF!</v>
      </c>
      <c r="AB27" s="18" t="e">
        <f>1.194*((((0.409*#REF!)^0.473)*((0.409*#REF!)^0.552))/0.409)</f>
        <v>#REF!</v>
      </c>
      <c r="AC27" s="18" t="e">
        <f>1.782*(((0.409*#REF!)^0.966)/0.409)</f>
        <v>#REF!</v>
      </c>
      <c r="AD27" s="18" t="e">
        <f>1.782*(((0.409*#REF!)^0.966)/0.409)</f>
        <v>#REF!</v>
      </c>
      <c r="AE27" s="18" t="e">
        <f>0.843*(((0.409*#REF!)^0.993)/0.409)</f>
        <v>#REF!</v>
      </c>
      <c r="AF27" s="18" t="e">
        <f>0.843*(((0.409*#REF!)^0.993)/0.409)</f>
        <v>#REF!</v>
      </c>
    </row>
    <row r="28" spans="1:46" ht="15.75" x14ac:dyDescent="0.25">
      <c r="A28" s="16" t="s">
        <v>7</v>
      </c>
      <c r="B28" s="17">
        <v>1036</v>
      </c>
      <c r="D28" s="11" t="s">
        <v>26</v>
      </c>
      <c r="E28" s="11">
        <v>10</v>
      </c>
      <c r="F28" s="11">
        <v>103.64400000000001</v>
      </c>
      <c r="G28" s="11">
        <v>23.74</v>
      </c>
      <c r="H28" s="11">
        <v>4.6900000000000004</v>
      </c>
      <c r="I28" s="11">
        <v>2.64</v>
      </c>
      <c r="J28" s="11">
        <v>2.27</v>
      </c>
      <c r="K28" s="11">
        <v>63.402999999999999</v>
      </c>
      <c r="L28" s="11">
        <v>2.04</v>
      </c>
      <c r="AA28" s="18" t="e">
        <f>1.194*((((0.409*#REF!)^0.473)*((0.409*#REF!)^0.552))/0.409)</f>
        <v>#REF!</v>
      </c>
      <c r="AB28" s="18" t="e">
        <f>1.194*((((0.409*#REF!)^0.473)*((0.409*#REF!)^0.552))/0.409)</f>
        <v>#REF!</v>
      </c>
      <c r="AC28" s="18" t="e">
        <f>1.782*(((0.409*#REF!)^0.966)/0.409)</f>
        <v>#REF!</v>
      </c>
      <c r="AD28" s="18" t="e">
        <f>1.782*(((0.409*#REF!)^0.966)/0.409)</f>
        <v>#REF!</v>
      </c>
      <c r="AE28" s="18" t="e">
        <f>0.843*(((0.409*#REF!)^0.993)/0.409)</f>
        <v>#REF!</v>
      </c>
      <c r="AF28" s="18" t="e">
        <f>0.843*(((0.409*#REF!)^0.993)/0.409)</f>
        <v>#REF!</v>
      </c>
    </row>
    <row r="29" spans="1:46" ht="15.75" x14ac:dyDescent="0.25">
      <c r="A29" s="16" t="s">
        <v>7</v>
      </c>
      <c r="B29" s="17">
        <v>1037</v>
      </c>
      <c r="D29" s="11" t="s">
        <v>27</v>
      </c>
      <c r="E29" s="11">
        <v>50</v>
      </c>
      <c r="F29" s="11">
        <v>595.14499999999998</v>
      </c>
      <c r="G29" s="11">
        <v>281.14</v>
      </c>
      <c r="H29" s="11">
        <v>130.69</v>
      </c>
      <c r="I29" s="11">
        <v>82.66</v>
      </c>
      <c r="J29" s="11">
        <v>67.989999999999995</v>
      </c>
      <c r="K29" s="11">
        <v>379.89299999999997</v>
      </c>
      <c r="L29" s="11">
        <v>36.460999999999999</v>
      </c>
      <c r="AA29" s="18" t="e">
        <f>1.194*((((0.409*#REF!)^0.473)*((0.409*#REF!)^0.552))/0.409)</f>
        <v>#REF!</v>
      </c>
      <c r="AB29" s="18" t="e">
        <f>1.194*((((0.409*#REF!)^0.473)*((0.409*#REF!)^0.552))/0.409)</f>
        <v>#REF!</v>
      </c>
      <c r="AC29" s="18" t="e">
        <f>1.782*(((0.409*#REF!)^0.966)/0.409)</f>
        <v>#REF!</v>
      </c>
      <c r="AD29" s="18" t="e">
        <f>1.782*(((0.409*#REF!)^0.966)/0.409)</f>
        <v>#REF!</v>
      </c>
      <c r="AE29" s="18" t="e">
        <f>0.843*(((0.409*#REF!)^0.993)/0.409)</f>
        <v>#REF!</v>
      </c>
      <c r="AF29" s="18" t="e">
        <f>0.843*(((0.409*#REF!)^0.993)/0.409)</f>
        <v>#REF!</v>
      </c>
    </row>
    <row r="30" spans="1:46" ht="15.75" x14ac:dyDescent="0.25">
      <c r="A30" s="16" t="s">
        <v>7</v>
      </c>
      <c r="B30" s="17">
        <v>1038</v>
      </c>
      <c r="D30" s="11" t="s">
        <v>27</v>
      </c>
      <c r="E30" s="11">
        <v>10</v>
      </c>
      <c r="F30" s="11">
        <v>72.510999999999996</v>
      </c>
      <c r="G30" s="11">
        <v>13.93</v>
      </c>
      <c r="H30" s="11">
        <v>8.6999999999999993</v>
      </c>
      <c r="I30" s="11">
        <v>5</v>
      </c>
      <c r="J30" s="11">
        <v>4.2</v>
      </c>
      <c r="K30" s="11">
        <v>16.126999999999999</v>
      </c>
      <c r="L30" s="11">
        <v>1</v>
      </c>
      <c r="AA30" s="18" t="e">
        <f>1.194*((((0.409*#REF!)^0.473)*((0.409*#REF!)^0.552))/0.409)</f>
        <v>#REF!</v>
      </c>
      <c r="AB30" s="18" t="e">
        <f>1.194*((((0.409*#REF!)^0.473)*((0.409*#REF!)^0.552))/0.409)</f>
        <v>#REF!</v>
      </c>
      <c r="AC30" s="18" t="e">
        <f>1.782*(((0.409*#REF!)^0.966)/0.409)</f>
        <v>#REF!</v>
      </c>
      <c r="AD30" s="18" t="e">
        <f>1.782*(((0.409*#REF!)^0.966)/0.409)</f>
        <v>#REF!</v>
      </c>
      <c r="AE30" s="18" t="e">
        <f>0.843*(((0.409*#REF!)^0.993)/0.409)</f>
        <v>#REF!</v>
      </c>
      <c r="AF30" s="18" t="e">
        <f>0.843*(((0.409*#REF!)^0.993)/0.409)</f>
        <v>#REF!</v>
      </c>
    </row>
    <row r="31" spans="1:46" ht="15.75" x14ac:dyDescent="0.25">
      <c r="A31" s="16" t="s">
        <v>7</v>
      </c>
      <c r="B31" s="17">
        <v>1039</v>
      </c>
      <c r="D31" s="11" t="s">
        <v>28</v>
      </c>
      <c r="E31" s="11">
        <v>50</v>
      </c>
      <c r="F31" s="11">
        <v>249.821</v>
      </c>
      <c r="G31" s="11">
        <v>95.78</v>
      </c>
      <c r="H31" s="11">
        <v>51.93</v>
      </c>
      <c r="I31" s="11">
        <v>31.8</v>
      </c>
      <c r="J31" s="11">
        <v>28.34</v>
      </c>
      <c r="K31" s="11">
        <v>65.44</v>
      </c>
      <c r="L31" s="11">
        <v>4.1159999999999997</v>
      </c>
      <c r="AA31" s="18" t="e">
        <f>1.194*((((0.409*#REF!)^0.473)*((0.409*#REF!)^0.552))/0.409)</f>
        <v>#REF!</v>
      </c>
      <c r="AB31" s="18" t="e">
        <f>1.194*((((0.409*#REF!)^0.473)*((0.409*#REF!)^0.552))/0.409)</f>
        <v>#REF!</v>
      </c>
      <c r="AC31" s="18" t="e">
        <f>1.782*(((0.409*#REF!)^0.966)/0.409)</f>
        <v>#REF!</v>
      </c>
      <c r="AD31" s="18" t="e">
        <f>1.782*(((0.409*#REF!)^0.966)/0.409)</f>
        <v>#REF!</v>
      </c>
      <c r="AE31" s="18" t="e">
        <f>0.843*(((0.409*#REF!)^0.993)/0.409)</f>
        <v>#REF!</v>
      </c>
      <c r="AF31" s="18" t="e">
        <f>0.843*(((0.409*#REF!)^0.993)/0.409)</f>
        <v>#REF!</v>
      </c>
    </row>
    <row r="32" spans="1:46" ht="15.75" x14ac:dyDescent="0.25">
      <c r="A32" s="16" t="s">
        <v>7</v>
      </c>
      <c r="B32" s="17">
        <v>1040</v>
      </c>
      <c r="D32" s="11" t="s">
        <v>28</v>
      </c>
      <c r="E32" s="11">
        <v>10</v>
      </c>
      <c r="F32" s="11">
        <v>44.237000000000002</v>
      </c>
      <c r="G32" s="11">
        <v>7.46</v>
      </c>
      <c r="H32" s="11">
        <v>2.5099999999999998</v>
      </c>
      <c r="I32" s="11">
        <v>1.38</v>
      </c>
      <c r="J32" s="11">
        <v>1.18</v>
      </c>
      <c r="K32" s="11">
        <v>4.5140000000000002</v>
      </c>
      <c r="L32" s="11">
        <v>1</v>
      </c>
      <c r="AA32" s="18" t="e">
        <f>1.194*((((0.409*#REF!)^0.473)*((0.409*#REF!)^0.552))/0.409)</f>
        <v>#REF!</v>
      </c>
      <c r="AB32" s="18" t="e">
        <f>1.194*((((0.409*#REF!)^0.473)*((0.409*#REF!)^0.552))/0.409)</f>
        <v>#REF!</v>
      </c>
      <c r="AC32" s="18" t="e">
        <f>1.782*(((0.409*#REF!)^0.966)/0.409)</f>
        <v>#REF!</v>
      </c>
      <c r="AD32" s="18" t="e">
        <f>1.782*(((0.409*#REF!)^0.966)/0.409)</f>
        <v>#REF!</v>
      </c>
      <c r="AE32" s="18" t="e">
        <f>0.843*(((0.409*#REF!)^0.993)/0.409)</f>
        <v>#REF!</v>
      </c>
      <c r="AF32" s="18" t="e">
        <f>0.843*(((0.409*#REF!)^0.993)/0.409)</f>
        <v>#REF!</v>
      </c>
    </row>
    <row r="33" spans="1:32" ht="15.75" x14ac:dyDescent="0.25">
      <c r="A33" s="16" t="s">
        <v>7</v>
      </c>
      <c r="B33" s="17">
        <v>1041</v>
      </c>
      <c r="D33" s="11" t="s">
        <v>29</v>
      </c>
      <c r="E33" s="11">
        <v>50</v>
      </c>
      <c r="F33" s="11">
        <v>6416.0309999999999</v>
      </c>
      <c r="G33" s="11">
        <v>2825.61</v>
      </c>
      <c r="H33" s="11">
        <v>935.49</v>
      </c>
      <c r="I33" s="11">
        <v>634.16</v>
      </c>
      <c r="J33" s="11">
        <v>514.20000000000005</v>
      </c>
      <c r="K33" s="11">
        <v>1503.1379999999999</v>
      </c>
      <c r="L33" s="11">
        <v>91.350999999999999</v>
      </c>
      <c r="AA33" s="18" t="e">
        <f>1.194*((((0.409*#REF!)^0.473)*((0.409*#REF!)^0.552))/0.409)</f>
        <v>#REF!</v>
      </c>
      <c r="AB33" s="18" t="e">
        <f>1.194*((((0.409*#REF!)^0.473)*((0.409*#REF!)^0.552))/0.409)</f>
        <v>#REF!</v>
      </c>
      <c r="AC33" s="18" t="e">
        <f>1.782*(((0.409*#REF!)^0.966)/0.409)</f>
        <v>#REF!</v>
      </c>
      <c r="AD33" s="18" t="e">
        <f>1.782*(((0.409*#REF!)^0.966)/0.409)</f>
        <v>#REF!</v>
      </c>
      <c r="AE33" s="18" t="e">
        <f>0.843*(((0.409*#REF!)^0.993)/0.409)</f>
        <v>#REF!</v>
      </c>
      <c r="AF33" s="18" t="e">
        <f>0.843*(((0.409*#REF!)^0.993)/0.409)</f>
        <v>#REF!</v>
      </c>
    </row>
    <row r="34" spans="1:32" ht="15.75" x14ac:dyDescent="0.25">
      <c r="A34" s="16" t="s">
        <v>7</v>
      </c>
      <c r="B34" s="17">
        <v>1042</v>
      </c>
      <c r="D34" s="11" t="s">
        <v>29</v>
      </c>
      <c r="E34" s="11">
        <v>10</v>
      </c>
      <c r="F34" s="11">
        <v>372.447</v>
      </c>
      <c r="G34" s="11">
        <v>50.57</v>
      </c>
      <c r="H34" s="11">
        <v>9.3800000000000008</v>
      </c>
      <c r="I34" s="11">
        <v>5.41</v>
      </c>
      <c r="J34" s="11">
        <v>4.53</v>
      </c>
      <c r="K34" s="11">
        <v>55.753999999999998</v>
      </c>
      <c r="L34" s="11">
        <v>1</v>
      </c>
      <c r="AA34" s="18" t="e">
        <f>1.194*((((0.409*#REF!)^0.473)*((0.409*#REF!)^0.552))/0.409)</f>
        <v>#REF!</v>
      </c>
      <c r="AB34" s="18" t="e">
        <f>1.194*((((0.409*#REF!)^0.473)*((0.409*#REF!)^0.552))/0.409)</f>
        <v>#REF!</v>
      </c>
      <c r="AC34" s="18" t="e">
        <f>1.782*(((0.409*#REF!)^0.966)/0.409)</f>
        <v>#REF!</v>
      </c>
      <c r="AD34" s="18" t="e">
        <f>1.782*(((0.409*#REF!)^0.966)/0.409)</f>
        <v>#REF!</v>
      </c>
      <c r="AE34" s="18" t="e">
        <f>0.843*(((0.409*#REF!)^0.993)/0.409)</f>
        <v>#REF!</v>
      </c>
      <c r="AF34" s="18" t="e">
        <f>0.843*(((0.409*#REF!)^0.993)/0.409)</f>
        <v>#REF!</v>
      </c>
    </row>
    <row r="35" spans="1:32" ht="15.75" x14ac:dyDescent="0.25">
      <c r="A35" s="16" t="s">
        <v>7</v>
      </c>
      <c r="B35" s="17">
        <v>1043</v>
      </c>
      <c r="D35" s="11" t="s">
        <v>30</v>
      </c>
      <c r="E35" s="11">
        <v>50</v>
      </c>
      <c r="F35" s="11">
        <v>919.00099999999998</v>
      </c>
      <c r="G35" s="11">
        <v>216.47</v>
      </c>
      <c r="H35" s="11">
        <v>60.31</v>
      </c>
      <c r="I35" s="11">
        <v>37.130000000000003</v>
      </c>
      <c r="J35" s="11">
        <v>30.71</v>
      </c>
      <c r="K35" s="11">
        <v>19438.555</v>
      </c>
      <c r="L35" s="11">
        <v>728.27300000000002</v>
      </c>
      <c r="AA35" s="18" t="e">
        <f>1.194*((((0.409*#REF!)^0.473)*((0.409*#REF!)^0.552))/0.409)</f>
        <v>#REF!</v>
      </c>
      <c r="AB35" s="18" t="e">
        <f>1.194*((((0.409*#REF!)^0.473)*((0.409*#REF!)^0.552))/0.409)</f>
        <v>#REF!</v>
      </c>
      <c r="AC35" s="18" t="e">
        <f>1.782*(((0.409*#REF!)^0.966)/0.409)</f>
        <v>#REF!</v>
      </c>
      <c r="AD35" s="18" t="e">
        <f>1.782*(((0.409*#REF!)^0.966)/0.409)</f>
        <v>#REF!</v>
      </c>
      <c r="AE35" s="18" t="e">
        <f>0.843*(((0.409*#REF!)^0.993)/0.409)</f>
        <v>#REF!</v>
      </c>
      <c r="AF35" s="18" t="e">
        <f>0.843*(((0.409*#REF!)^0.993)/0.409)</f>
        <v>#REF!</v>
      </c>
    </row>
    <row r="36" spans="1:32" ht="15.75" x14ac:dyDescent="0.25">
      <c r="A36" s="16" t="s">
        <v>7</v>
      </c>
      <c r="B36" s="17">
        <v>1044</v>
      </c>
      <c r="D36" s="11" t="s">
        <v>30</v>
      </c>
      <c r="E36" s="11">
        <v>10</v>
      </c>
      <c r="F36" s="11">
        <v>109.69499999999999</v>
      </c>
      <c r="G36" s="11">
        <v>35.44</v>
      </c>
      <c r="H36" s="11">
        <v>12.51</v>
      </c>
      <c r="I36" s="11">
        <v>7.29</v>
      </c>
      <c r="J36" s="11">
        <v>6.1</v>
      </c>
      <c r="K36" s="11">
        <v>1098.3240000000001</v>
      </c>
      <c r="L36" s="11">
        <v>46.088999999999999</v>
      </c>
      <c r="AA36" s="18" t="e">
        <f>1.194*((((0.409*#REF!)^0.473)*((0.409*#REF!)^0.552))/0.409)</f>
        <v>#REF!</v>
      </c>
      <c r="AB36" s="18" t="e">
        <f>1.194*((((0.409*#REF!)^0.473)*((0.409*#REF!)^0.552))/0.409)</f>
        <v>#REF!</v>
      </c>
      <c r="AC36" s="18" t="e">
        <f>1.782*(((0.409*#REF!)^0.966)/0.409)</f>
        <v>#REF!</v>
      </c>
      <c r="AD36" s="18" t="e">
        <f>1.782*(((0.409*#REF!)^0.966)/0.409)</f>
        <v>#REF!</v>
      </c>
      <c r="AE36" s="18" t="e">
        <f>0.843*(((0.409*#REF!)^0.993)/0.409)</f>
        <v>#REF!</v>
      </c>
      <c r="AF36" s="18" t="e">
        <f>0.843*(((0.409*#REF!)^0.993)/0.409)</f>
        <v>#REF!</v>
      </c>
    </row>
    <row r="37" spans="1:32" ht="15.75" x14ac:dyDescent="0.25">
      <c r="A37" s="16" t="s">
        <v>7</v>
      </c>
      <c r="B37" s="17">
        <v>1045</v>
      </c>
      <c r="D37" s="11" t="s">
        <v>31</v>
      </c>
      <c r="E37" s="11">
        <v>50</v>
      </c>
      <c r="F37" s="11">
        <v>6351.9440000000004</v>
      </c>
      <c r="G37" s="11">
        <v>2671.35</v>
      </c>
      <c r="H37" s="11">
        <v>1065.79</v>
      </c>
      <c r="I37" s="11">
        <v>725.81</v>
      </c>
      <c r="J37" s="11">
        <v>587.95000000000005</v>
      </c>
      <c r="K37" s="11">
        <v>318.33300000000003</v>
      </c>
      <c r="L37" s="11">
        <v>37.914000000000001</v>
      </c>
      <c r="AA37" s="18" t="e">
        <f>1.194*((((0.409*#REF!)^0.473)*((0.409*#REF!)^0.552))/0.409)</f>
        <v>#REF!</v>
      </c>
      <c r="AB37" s="18" t="e">
        <f>1.194*((((0.409*#REF!)^0.473)*((0.409*#REF!)^0.552))/0.409)</f>
        <v>#REF!</v>
      </c>
      <c r="AC37" s="18" t="e">
        <f>1.782*(((0.409*#REF!)^0.966)/0.409)</f>
        <v>#REF!</v>
      </c>
      <c r="AD37" s="18" t="e">
        <f>1.782*(((0.409*#REF!)^0.966)/0.409)</f>
        <v>#REF!</v>
      </c>
      <c r="AE37" s="18" t="e">
        <f>0.843*(((0.409*#REF!)^0.993)/0.409)</f>
        <v>#REF!</v>
      </c>
      <c r="AF37" s="18" t="e">
        <f>0.843*(((0.409*#REF!)^0.993)/0.409)</f>
        <v>#REF!</v>
      </c>
    </row>
    <row r="38" spans="1:32" ht="15.75" x14ac:dyDescent="0.25">
      <c r="A38" s="16" t="s">
        <v>7</v>
      </c>
      <c r="B38" s="17">
        <v>1046</v>
      </c>
      <c r="D38" s="11" t="s">
        <v>31</v>
      </c>
      <c r="E38" s="11">
        <v>10</v>
      </c>
      <c r="F38" s="11">
        <v>407.04599999999999</v>
      </c>
      <c r="G38" s="11">
        <v>152.86000000000001</v>
      </c>
      <c r="H38" s="11">
        <v>77.31</v>
      </c>
      <c r="I38" s="11">
        <v>48.01</v>
      </c>
      <c r="J38" s="11">
        <v>42.74</v>
      </c>
      <c r="K38" s="11">
        <v>19.408000000000001</v>
      </c>
      <c r="L38" s="11">
        <v>1</v>
      </c>
    </row>
    <row r="39" spans="1:32" ht="15.75" x14ac:dyDescent="0.25">
      <c r="A39" s="16" t="s">
        <v>7</v>
      </c>
      <c r="B39" s="17">
        <v>1047</v>
      </c>
      <c r="D39" s="11" t="s">
        <v>32</v>
      </c>
      <c r="E39" s="11">
        <v>50</v>
      </c>
      <c r="F39" s="11">
        <v>6351.9440000000004</v>
      </c>
      <c r="G39" s="11">
        <v>2671.35</v>
      </c>
      <c r="H39" s="11">
        <v>1077.29</v>
      </c>
      <c r="I39" s="11">
        <v>733.92</v>
      </c>
      <c r="J39" s="11">
        <v>594.48</v>
      </c>
      <c r="K39" s="11">
        <v>316.57100000000003</v>
      </c>
      <c r="L39" s="11">
        <v>38.521999999999998</v>
      </c>
    </row>
    <row r="40" spans="1:32" ht="15.75" x14ac:dyDescent="0.25">
      <c r="A40" s="16" t="s">
        <v>7</v>
      </c>
      <c r="B40" s="17">
        <v>1048</v>
      </c>
      <c r="D40" s="11" t="s">
        <v>32</v>
      </c>
      <c r="E40" s="11">
        <v>10</v>
      </c>
      <c r="F40" s="11">
        <v>534.75699999999995</v>
      </c>
      <c r="G40" s="11">
        <v>206.13</v>
      </c>
      <c r="H40" s="11">
        <v>101.03</v>
      </c>
      <c r="I40" s="11">
        <v>63.33</v>
      </c>
      <c r="J40" s="11">
        <v>55.72</v>
      </c>
      <c r="K40" s="11">
        <v>17.536999999999999</v>
      </c>
      <c r="L40" s="11">
        <v>1</v>
      </c>
    </row>
    <row r="41" spans="1:32" ht="15.75" x14ac:dyDescent="0.25">
      <c r="A41" s="16" t="s">
        <v>7</v>
      </c>
      <c r="B41" s="17">
        <v>1049</v>
      </c>
      <c r="D41" s="11" t="s">
        <v>33</v>
      </c>
      <c r="E41" s="11">
        <v>50</v>
      </c>
      <c r="F41" s="11">
        <v>5682.0029999999997</v>
      </c>
      <c r="G41" s="11">
        <v>2692.78</v>
      </c>
      <c r="H41" s="11">
        <v>969.6</v>
      </c>
      <c r="I41" s="11">
        <v>658.16</v>
      </c>
      <c r="J41" s="11">
        <v>533.51</v>
      </c>
      <c r="K41" s="11">
        <v>318.33300000000003</v>
      </c>
      <c r="L41" s="11">
        <v>37.914000000000001</v>
      </c>
    </row>
    <row r="42" spans="1:32" ht="15.75" x14ac:dyDescent="0.25">
      <c r="A42" s="16" t="s">
        <v>7</v>
      </c>
      <c r="B42" s="17">
        <v>1050</v>
      </c>
      <c r="D42" s="11" t="s">
        <v>33</v>
      </c>
      <c r="E42" s="11">
        <v>10</v>
      </c>
      <c r="F42" s="11">
        <v>280.245</v>
      </c>
      <c r="G42" s="11">
        <v>113.65</v>
      </c>
      <c r="H42" s="11">
        <v>59.46</v>
      </c>
      <c r="I42" s="11">
        <v>36.58</v>
      </c>
      <c r="J42" s="11">
        <v>30.26</v>
      </c>
      <c r="K42" s="11">
        <v>28.007000000000001</v>
      </c>
      <c r="L42" s="11">
        <v>3.4049999999999998</v>
      </c>
    </row>
    <row r="43" spans="1:32" ht="15.75" x14ac:dyDescent="0.25">
      <c r="A43" s="16" t="s">
        <v>7</v>
      </c>
      <c r="B43" s="17">
        <v>1051</v>
      </c>
      <c r="D43" s="11" t="s">
        <v>34</v>
      </c>
      <c r="E43" s="11">
        <v>50</v>
      </c>
      <c r="F43" s="11">
        <v>3433.076</v>
      </c>
      <c r="G43" s="11">
        <v>1054.81</v>
      </c>
      <c r="H43" s="11">
        <v>342.9</v>
      </c>
      <c r="I43" s="11">
        <v>224.38</v>
      </c>
      <c r="J43" s="11">
        <v>183.26</v>
      </c>
      <c r="K43" s="11">
        <v>1320.2470000000001</v>
      </c>
      <c r="L43" s="11">
        <v>79.216999999999999</v>
      </c>
    </row>
    <row r="44" spans="1:32" ht="15.75" x14ac:dyDescent="0.25">
      <c r="A44" s="16" t="s">
        <v>7</v>
      </c>
      <c r="B44" s="17">
        <v>1052</v>
      </c>
      <c r="D44" s="11" t="s">
        <v>34</v>
      </c>
      <c r="E44" s="11">
        <v>10</v>
      </c>
      <c r="F44" s="11">
        <v>170.298</v>
      </c>
      <c r="G44" s="11">
        <v>37.33</v>
      </c>
      <c r="H44" s="11">
        <v>9.25</v>
      </c>
      <c r="I44" s="11">
        <v>5.33</v>
      </c>
      <c r="J44" s="11">
        <v>4.47</v>
      </c>
      <c r="K44" s="11">
        <v>30.094000000000001</v>
      </c>
      <c r="L44" s="11">
        <v>1</v>
      </c>
    </row>
    <row r="45" spans="1:32" ht="15.75" x14ac:dyDescent="0.25">
      <c r="A45" s="16" t="s">
        <v>7</v>
      </c>
      <c r="B45" s="17">
        <v>1053</v>
      </c>
      <c r="D45" s="11" t="s">
        <v>35</v>
      </c>
      <c r="E45" s="11">
        <v>50</v>
      </c>
      <c r="F45" s="11">
        <v>2264.7150000000001</v>
      </c>
      <c r="G45" s="11">
        <v>663.21</v>
      </c>
      <c r="H45" s="11">
        <v>226.24</v>
      </c>
      <c r="I45" s="11">
        <v>145.88999999999999</v>
      </c>
      <c r="J45" s="11">
        <v>119.52</v>
      </c>
      <c r="K45" s="11">
        <v>902.61199999999997</v>
      </c>
      <c r="L45" s="11">
        <v>45.289000000000001</v>
      </c>
    </row>
    <row r="46" spans="1:32" ht="15.75" x14ac:dyDescent="0.25">
      <c r="A46" s="16" t="s">
        <v>7</v>
      </c>
      <c r="B46" s="17">
        <v>1054</v>
      </c>
      <c r="D46" s="11" t="s">
        <v>35</v>
      </c>
      <c r="E46" s="11">
        <v>10</v>
      </c>
      <c r="F46" s="11">
        <v>188.851</v>
      </c>
      <c r="G46" s="11">
        <v>20.94</v>
      </c>
      <c r="H46" s="11">
        <v>4.4800000000000004</v>
      </c>
      <c r="I46" s="11">
        <v>2.52</v>
      </c>
      <c r="J46" s="11">
        <v>2.2200000000000002</v>
      </c>
      <c r="K46" s="11">
        <v>11.393000000000001</v>
      </c>
      <c r="L46" s="11">
        <v>1</v>
      </c>
    </row>
    <row r="47" spans="1:32" ht="15.75" x14ac:dyDescent="0.25">
      <c r="A47" s="16" t="s">
        <v>7</v>
      </c>
      <c r="B47" s="17">
        <v>1055</v>
      </c>
      <c r="D47" s="11" t="s">
        <v>36</v>
      </c>
      <c r="E47" s="11">
        <v>50</v>
      </c>
      <c r="F47" s="11">
        <v>3957.8229999999999</v>
      </c>
      <c r="G47" s="11">
        <v>1321.81</v>
      </c>
      <c r="H47" s="11">
        <v>604.4</v>
      </c>
      <c r="I47" s="11">
        <v>403.46</v>
      </c>
      <c r="J47" s="11">
        <v>328.18</v>
      </c>
      <c r="K47" s="11">
        <v>1948.9939999999999</v>
      </c>
      <c r="L47" s="11">
        <v>116.06100000000001</v>
      </c>
    </row>
    <row r="48" spans="1:32" ht="15.75" x14ac:dyDescent="0.25">
      <c r="A48" s="16" t="s">
        <v>7</v>
      </c>
      <c r="B48" s="17">
        <v>1056</v>
      </c>
      <c r="D48" s="11" t="s">
        <v>36</v>
      </c>
      <c r="E48" s="11">
        <v>10</v>
      </c>
      <c r="F48" s="11">
        <v>160.98099999999999</v>
      </c>
      <c r="G48" s="11">
        <v>44.53</v>
      </c>
      <c r="H48" s="11">
        <v>13.72</v>
      </c>
      <c r="I48" s="11">
        <v>8.02</v>
      </c>
      <c r="J48" s="11">
        <v>7.44</v>
      </c>
      <c r="K48" s="11">
        <v>56.970999999999997</v>
      </c>
      <c r="L48" s="11">
        <v>1</v>
      </c>
    </row>
    <row r="49" spans="1:12" ht="15.75" x14ac:dyDescent="0.25">
      <c r="A49" s="16" t="s">
        <v>7</v>
      </c>
      <c r="B49" s="17">
        <v>1057</v>
      </c>
      <c r="D49" s="11" t="s">
        <v>37</v>
      </c>
      <c r="E49" s="11">
        <v>50</v>
      </c>
      <c r="F49" s="11">
        <v>996.59400000000005</v>
      </c>
      <c r="G49" s="11">
        <v>288</v>
      </c>
      <c r="H49" s="11">
        <v>123.84</v>
      </c>
      <c r="I49" s="11">
        <v>78.180000000000007</v>
      </c>
      <c r="J49" s="11">
        <v>66.05</v>
      </c>
      <c r="K49" s="11">
        <v>95.024000000000001</v>
      </c>
      <c r="L49" s="11">
        <v>6.282</v>
      </c>
    </row>
    <row r="50" spans="1:12" ht="15.75" x14ac:dyDescent="0.25">
      <c r="A50" s="16" t="s">
        <v>7</v>
      </c>
      <c r="B50" s="17">
        <v>1058</v>
      </c>
      <c r="D50" s="11" t="s">
        <v>37</v>
      </c>
      <c r="E50" s="11">
        <v>10</v>
      </c>
      <c r="F50" s="11">
        <v>109.22</v>
      </c>
      <c r="G50" s="11">
        <v>39.6</v>
      </c>
      <c r="H50" s="11">
        <v>13.29</v>
      </c>
      <c r="I50" s="11">
        <v>7.76</v>
      </c>
      <c r="J50" s="11">
        <v>7.57</v>
      </c>
      <c r="K50" s="11">
        <v>6.3410000000000002</v>
      </c>
      <c r="L50" s="11">
        <v>1</v>
      </c>
    </row>
    <row r="51" spans="1:12" ht="15.75" x14ac:dyDescent="0.25">
      <c r="A51" s="16" t="s">
        <v>7</v>
      </c>
      <c r="B51" s="17">
        <v>1059</v>
      </c>
      <c r="D51" s="11" t="s">
        <v>38</v>
      </c>
      <c r="E51" s="11">
        <v>50</v>
      </c>
      <c r="F51" s="11">
        <v>542.52</v>
      </c>
      <c r="G51" s="11">
        <v>125.56</v>
      </c>
      <c r="H51" s="11">
        <v>44.02</v>
      </c>
      <c r="I51" s="11">
        <v>26.8</v>
      </c>
      <c r="J51" s="11">
        <v>22.53</v>
      </c>
      <c r="K51" s="11">
        <v>634.93499999999995</v>
      </c>
      <c r="L51" s="11">
        <v>24.221</v>
      </c>
    </row>
    <row r="52" spans="1:12" ht="15.75" x14ac:dyDescent="0.25">
      <c r="A52" s="16" t="s">
        <v>7</v>
      </c>
      <c r="B52" s="17">
        <v>1060</v>
      </c>
      <c r="D52" s="11" t="s">
        <v>38</v>
      </c>
      <c r="E52" s="11">
        <v>10</v>
      </c>
      <c r="F52" s="11">
        <v>70.153999999999996</v>
      </c>
      <c r="G52" s="11">
        <v>11.11</v>
      </c>
      <c r="H52" s="11">
        <v>1.94</v>
      </c>
      <c r="I52" s="11">
        <v>1.06</v>
      </c>
      <c r="J52" s="11">
        <v>0.96</v>
      </c>
      <c r="K52" s="11">
        <v>33.094999999999999</v>
      </c>
      <c r="L52" s="11">
        <v>1</v>
      </c>
    </row>
    <row r="53" spans="1:12" ht="15.75" x14ac:dyDescent="0.25">
      <c r="A53" s="16" t="s">
        <v>7</v>
      </c>
      <c r="B53" s="17">
        <v>1061</v>
      </c>
      <c r="D53" s="11" t="s">
        <v>39</v>
      </c>
      <c r="E53" s="11">
        <v>50</v>
      </c>
      <c r="F53" s="11">
        <v>1472.7239999999999</v>
      </c>
      <c r="G53" s="11">
        <v>485.4</v>
      </c>
      <c r="H53" s="11">
        <v>206.33</v>
      </c>
      <c r="I53" s="11">
        <v>132.62</v>
      </c>
      <c r="J53" s="11">
        <v>108.72</v>
      </c>
      <c r="K53" s="11">
        <v>3087.5079999999998</v>
      </c>
      <c r="L53" s="11">
        <v>217.24600000000001</v>
      </c>
    </row>
    <row r="54" spans="1:12" ht="15.75" x14ac:dyDescent="0.25">
      <c r="A54" s="16" t="s">
        <v>7</v>
      </c>
      <c r="B54" s="17">
        <v>1062</v>
      </c>
      <c r="D54" s="11" t="s">
        <v>39</v>
      </c>
      <c r="E54" s="11">
        <v>10</v>
      </c>
      <c r="F54" s="11">
        <v>171.143</v>
      </c>
      <c r="G54" s="11">
        <v>43.45</v>
      </c>
      <c r="H54" s="11">
        <v>15.35</v>
      </c>
      <c r="I54" s="11">
        <v>9</v>
      </c>
      <c r="J54" s="11">
        <v>7.91</v>
      </c>
      <c r="K54" s="11">
        <v>58.728999999999999</v>
      </c>
      <c r="L54" s="11">
        <v>4.2629999999999999</v>
      </c>
    </row>
    <row r="55" spans="1:12" ht="15.75" x14ac:dyDescent="0.25">
      <c r="A55" s="16" t="s">
        <v>7</v>
      </c>
      <c r="B55" s="17">
        <v>1063</v>
      </c>
      <c r="D55" s="11" t="s">
        <v>40</v>
      </c>
      <c r="E55" s="11">
        <v>50</v>
      </c>
      <c r="F55" s="11">
        <v>9570.0079999999998</v>
      </c>
      <c r="G55" s="11">
        <v>5204.76</v>
      </c>
      <c r="H55" s="11">
        <v>2263.9</v>
      </c>
      <c r="I55" s="11">
        <v>1583.16</v>
      </c>
      <c r="J55" s="11">
        <v>1275.49</v>
      </c>
      <c r="K55" s="11">
        <v>9914.1389999999992</v>
      </c>
      <c r="L55" s="11">
        <v>1357.29</v>
      </c>
    </row>
    <row r="56" spans="1:12" ht="15.75" x14ac:dyDescent="0.25">
      <c r="A56" s="16" t="s">
        <v>7</v>
      </c>
      <c r="B56" s="17">
        <v>1064</v>
      </c>
      <c r="D56" s="11" t="s">
        <v>40</v>
      </c>
      <c r="E56" s="11">
        <v>10</v>
      </c>
      <c r="F56" s="11">
        <v>986.48400000000004</v>
      </c>
      <c r="G56" s="11">
        <v>302.17</v>
      </c>
      <c r="H56" s="11">
        <v>109.05</v>
      </c>
      <c r="I56" s="11">
        <v>68.58</v>
      </c>
      <c r="J56" s="11">
        <v>56.47</v>
      </c>
      <c r="K56" s="11">
        <v>4533.6559999999999</v>
      </c>
      <c r="L56" s="11">
        <v>491.363</v>
      </c>
    </row>
    <row r="57" spans="1:12" ht="15.75" x14ac:dyDescent="0.25">
      <c r="A57" s="16" t="s">
        <v>7</v>
      </c>
      <c r="B57" s="17">
        <v>1065</v>
      </c>
      <c r="D57" s="11" t="s">
        <v>41</v>
      </c>
      <c r="E57" s="11">
        <v>50</v>
      </c>
      <c r="F57" s="11">
        <v>9765.4150000000009</v>
      </c>
      <c r="G57" s="11">
        <v>4266.62</v>
      </c>
      <c r="H57" s="11">
        <v>1641.49</v>
      </c>
      <c r="I57" s="11">
        <v>1134.98</v>
      </c>
      <c r="J57" s="11">
        <v>952.74</v>
      </c>
      <c r="K57" s="11">
        <v>257.54599999999999</v>
      </c>
      <c r="L57" s="11">
        <v>37.664000000000001</v>
      </c>
    </row>
    <row r="58" spans="1:12" ht="15.75" x14ac:dyDescent="0.25">
      <c r="A58" s="16" t="s">
        <v>7</v>
      </c>
      <c r="B58" s="17">
        <v>1066</v>
      </c>
      <c r="D58" s="11" t="s">
        <v>41</v>
      </c>
      <c r="E58" s="11">
        <v>10</v>
      </c>
      <c r="F58" s="11">
        <v>792.23</v>
      </c>
      <c r="G58" s="11">
        <v>295.72000000000003</v>
      </c>
      <c r="H58" s="11">
        <v>192.28</v>
      </c>
      <c r="I58" s="11">
        <v>123.29</v>
      </c>
      <c r="J58" s="11">
        <v>101.12</v>
      </c>
      <c r="K58" s="11">
        <v>21.797000000000001</v>
      </c>
      <c r="L58" s="11">
        <v>2.0750000000000002</v>
      </c>
    </row>
    <row r="59" spans="1:12" ht="15.75" x14ac:dyDescent="0.25">
      <c r="A59" s="16" t="s">
        <v>7</v>
      </c>
      <c r="B59" s="17">
        <v>1067</v>
      </c>
      <c r="D59" s="11" t="s">
        <v>42</v>
      </c>
      <c r="E59" s="11">
        <v>50</v>
      </c>
      <c r="F59" s="11">
        <v>1308.2829999999999</v>
      </c>
      <c r="G59" s="11">
        <v>255.71</v>
      </c>
      <c r="H59" s="11">
        <v>132.96</v>
      </c>
      <c r="I59" s="11">
        <v>84.15</v>
      </c>
      <c r="J59" s="11">
        <v>69.209999999999994</v>
      </c>
      <c r="K59" s="11">
        <v>1176.0139999999999</v>
      </c>
      <c r="L59" s="11">
        <v>72.835999999999999</v>
      </c>
    </row>
    <row r="60" spans="1:12" ht="15.75" x14ac:dyDescent="0.25">
      <c r="A60" s="16" t="s">
        <v>7</v>
      </c>
      <c r="B60" s="17">
        <v>1068</v>
      </c>
      <c r="D60" s="11" t="s">
        <v>42</v>
      </c>
      <c r="E60" s="11">
        <v>10</v>
      </c>
      <c r="F60" s="11">
        <v>219.178</v>
      </c>
      <c r="G60" s="11">
        <v>21.78</v>
      </c>
      <c r="H60" s="11">
        <v>4.4800000000000004</v>
      </c>
      <c r="I60" s="11">
        <v>2.52</v>
      </c>
      <c r="J60" s="11">
        <v>2.35</v>
      </c>
      <c r="K60" s="11">
        <v>41.359000000000002</v>
      </c>
      <c r="L60" s="11">
        <v>1</v>
      </c>
    </row>
    <row r="61" spans="1:12" ht="15.75" x14ac:dyDescent="0.25">
      <c r="A61" s="16" t="s">
        <v>7</v>
      </c>
      <c r="B61" s="17">
        <v>1069</v>
      </c>
      <c r="D61" s="11" t="s">
        <v>43</v>
      </c>
      <c r="E61" s="11">
        <v>50</v>
      </c>
      <c r="F61" s="11">
        <v>2082.884</v>
      </c>
      <c r="G61" s="11">
        <v>413.73</v>
      </c>
      <c r="H61" s="11">
        <v>144.88</v>
      </c>
      <c r="I61" s="11">
        <v>85.5</v>
      </c>
      <c r="J61" s="11">
        <v>75.59</v>
      </c>
      <c r="K61" s="11">
        <v>6061.0389999999998</v>
      </c>
      <c r="L61" s="11">
        <v>1499.431</v>
      </c>
    </row>
    <row r="62" spans="1:12" ht="15.75" x14ac:dyDescent="0.25">
      <c r="A62" s="16" t="s">
        <v>7</v>
      </c>
      <c r="B62" s="17">
        <v>1070</v>
      </c>
      <c r="D62" s="11" t="s">
        <v>43</v>
      </c>
      <c r="E62" s="11">
        <v>10</v>
      </c>
      <c r="F62" s="11">
        <v>120.36199999999999</v>
      </c>
      <c r="G62" s="11">
        <v>47.35</v>
      </c>
      <c r="H62" s="11">
        <v>23.64</v>
      </c>
      <c r="I62" s="11">
        <v>10.39</v>
      </c>
      <c r="J62" s="11">
        <v>11.73</v>
      </c>
      <c r="K62" s="11">
        <v>1652.4</v>
      </c>
      <c r="L62" s="11">
        <v>46.225999999999999</v>
      </c>
    </row>
    <row r="63" spans="1:12" ht="15.75" x14ac:dyDescent="0.25">
      <c r="A63" s="16" t="s">
        <v>7</v>
      </c>
      <c r="B63" s="17">
        <v>1071</v>
      </c>
      <c r="D63" s="11" t="s">
        <v>44</v>
      </c>
      <c r="E63" s="11">
        <v>50</v>
      </c>
      <c r="F63" s="11">
        <v>5807.7110000000002</v>
      </c>
      <c r="G63" s="11">
        <v>2951.02</v>
      </c>
      <c r="H63" s="11">
        <v>1488.16</v>
      </c>
      <c r="I63" s="11">
        <v>1025.42</v>
      </c>
      <c r="J63" s="11">
        <v>906.45</v>
      </c>
      <c r="K63" s="11">
        <v>67.132000000000005</v>
      </c>
      <c r="L63" s="11">
        <v>5.51</v>
      </c>
    </row>
    <row r="64" spans="1:12" ht="15.75" x14ac:dyDescent="0.25">
      <c r="A64" s="16" t="s">
        <v>7</v>
      </c>
      <c r="B64" s="17">
        <v>1072</v>
      </c>
      <c r="D64" s="11" t="s">
        <v>44</v>
      </c>
      <c r="E64" s="11">
        <v>10</v>
      </c>
      <c r="F64" s="11">
        <v>248.19800000000001</v>
      </c>
      <c r="G64" s="11">
        <v>69.290000000000006</v>
      </c>
      <c r="H64" s="11">
        <v>17.53</v>
      </c>
      <c r="I64" s="11">
        <v>10.33</v>
      </c>
      <c r="J64" s="11">
        <v>9.74</v>
      </c>
      <c r="K64" s="11">
        <v>1</v>
      </c>
      <c r="L64" s="11">
        <v>1</v>
      </c>
    </row>
    <row r="65" spans="1:12" ht="15.75" x14ac:dyDescent="0.25">
      <c r="A65" s="16" t="s">
        <v>7</v>
      </c>
      <c r="B65" s="17">
        <v>1073</v>
      </c>
      <c r="D65" s="11" t="s">
        <v>45</v>
      </c>
      <c r="E65" s="11">
        <v>50</v>
      </c>
      <c r="F65" s="11">
        <v>640.61400000000003</v>
      </c>
      <c r="G65" s="11">
        <v>203.3</v>
      </c>
      <c r="H65" s="11">
        <v>115.1</v>
      </c>
      <c r="I65" s="11">
        <v>72.48</v>
      </c>
      <c r="J65" s="11">
        <v>62.38</v>
      </c>
      <c r="K65" s="11">
        <v>783.47199999999998</v>
      </c>
      <c r="L65" s="11">
        <v>114.307</v>
      </c>
    </row>
    <row r="66" spans="1:12" ht="15.75" x14ac:dyDescent="0.25">
      <c r="A66" s="16" t="s">
        <v>7</v>
      </c>
      <c r="B66" s="17">
        <v>1074</v>
      </c>
      <c r="D66" s="11" t="s">
        <v>45</v>
      </c>
      <c r="E66" s="11">
        <v>10</v>
      </c>
      <c r="F66" s="11">
        <v>113.262</v>
      </c>
      <c r="G66" s="11">
        <v>39.950000000000003</v>
      </c>
      <c r="H66" s="11">
        <v>12.96</v>
      </c>
      <c r="I66" s="11">
        <v>7.56</v>
      </c>
      <c r="J66" s="11">
        <v>6.32</v>
      </c>
      <c r="K66" s="11">
        <v>31.533999999999999</v>
      </c>
      <c r="L66" s="11">
        <v>3.0939999999999999</v>
      </c>
    </row>
    <row r="67" spans="1:12" ht="15.75" x14ac:dyDescent="0.25">
      <c r="A67" s="16" t="s">
        <v>7</v>
      </c>
      <c r="B67" s="17">
        <v>1075</v>
      </c>
      <c r="D67" s="11" t="s">
        <v>46</v>
      </c>
      <c r="E67" s="11">
        <v>50</v>
      </c>
      <c r="F67" s="11">
        <v>573.32000000000005</v>
      </c>
      <c r="G67" s="11">
        <v>176.54</v>
      </c>
      <c r="H67" s="11">
        <v>75.209999999999994</v>
      </c>
      <c r="I67" s="11">
        <v>46.67</v>
      </c>
      <c r="J67" s="11">
        <v>38.54</v>
      </c>
      <c r="K67" s="11">
        <v>600.9</v>
      </c>
      <c r="L67" s="11">
        <v>105.732</v>
      </c>
    </row>
    <row r="68" spans="1:12" ht="15.75" x14ac:dyDescent="0.25">
      <c r="A68" s="16" t="s">
        <v>7</v>
      </c>
      <c r="B68" s="17">
        <v>1076</v>
      </c>
      <c r="D68" s="11" t="s">
        <v>46</v>
      </c>
      <c r="E68" s="11">
        <v>10</v>
      </c>
      <c r="F68" s="11">
        <v>154.35</v>
      </c>
      <c r="G68" s="11">
        <v>53.43</v>
      </c>
      <c r="H68" s="11">
        <v>13.99</v>
      </c>
      <c r="I68" s="11">
        <v>8.18</v>
      </c>
      <c r="J68" s="11">
        <v>6.84</v>
      </c>
      <c r="K68" s="11">
        <v>49.558</v>
      </c>
      <c r="L68" s="11">
        <v>2.7909999999999999</v>
      </c>
    </row>
    <row r="69" spans="1:12" ht="15.75" x14ac:dyDescent="0.25">
      <c r="A69" s="16" t="s">
        <v>7</v>
      </c>
      <c r="B69" s="17">
        <v>1077</v>
      </c>
      <c r="D69" s="11" t="s">
        <v>47</v>
      </c>
      <c r="E69" s="11">
        <v>50</v>
      </c>
      <c r="F69" s="11">
        <v>4420.7579999999998</v>
      </c>
      <c r="G69" s="11">
        <v>2469.23</v>
      </c>
      <c r="H69" s="11">
        <v>1058.28</v>
      </c>
      <c r="I69" s="11">
        <v>728.55</v>
      </c>
      <c r="J69" s="11">
        <v>588.83000000000004</v>
      </c>
      <c r="K69" s="11">
        <v>3050.616</v>
      </c>
      <c r="L69" s="11">
        <v>506.62299999999999</v>
      </c>
    </row>
    <row r="70" spans="1:12" ht="15.75" x14ac:dyDescent="0.25">
      <c r="A70" s="16" t="s">
        <v>7</v>
      </c>
      <c r="B70" s="17">
        <v>1078</v>
      </c>
      <c r="D70" s="11" t="s">
        <v>47</v>
      </c>
      <c r="E70" s="11">
        <v>10</v>
      </c>
      <c r="F70" s="11">
        <v>356.72699999999998</v>
      </c>
      <c r="G70" s="11">
        <v>155.4</v>
      </c>
      <c r="H70" s="11">
        <v>73.81</v>
      </c>
      <c r="I70" s="11">
        <v>45.8</v>
      </c>
      <c r="J70" s="11">
        <v>37.82</v>
      </c>
      <c r="K70" s="11">
        <v>752.822</v>
      </c>
      <c r="L70" s="11">
        <v>72.64</v>
      </c>
    </row>
    <row r="71" spans="1:12" ht="15.75" x14ac:dyDescent="0.25">
      <c r="A71" s="16" t="s">
        <v>7</v>
      </c>
      <c r="B71" s="17">
        <v>1079</v>
      </c>
      <c r="D71" s="11" t="s">
        <v>48</v>
      </c>
      <c r="E71" s="11">
        <v>50</v>
      </c>
      <c r="F71" s="11">
        <v>774.79499999999996</v>
      </c>
      <c r="G71" s="11">
        <v>308.85000000000002</v>
      </c>
      <c r="H71" s="11">
        <v>140.71</v>
      </c>
      <c r="I71" s="11">
        <v>89.31</v>
      </c>
      <c r="J71" s="11">
        <v>76.11</v>
      </c>
      <c r="K71" s="11">
        <v>380.20499999999998</v>
      </c>
      <c r="L71" s="11">
        <v>41.386000000000003</v>
      </c>
    </row>
    <row r="72" spans="1:12" ht="15.75" x14ac:dyDescent="0.25">
      <c r="A72" s="16" t="s">
        <v>7</v>
      </c>
      <c r="B72" s="17">
        <v>1080</v>
      </c>
      <c r="D72" s="11" t="s">
        <v>48</v>
      </c>
      <c r="E72" s="11">
        <v>10</v>
      </c>
      <c r="F72" s="11">
        <v>119.855</v>
      </c>
      <c r="G72" s="11">
        <v>50.43</v>
      </c>
      <c r="H72" s="11">
        <v>21.03</v>
      </c>
      <c r="I72" s="11">
        <v>12.49</v>
      </c>
      <c r="J72" s="11">
        <v>10.41</v>
      </c>
      <c r="K72" s="11">
        <v>27.074999999999999</v>
      </c>
      <c r="L72" s="11">
        <v>1.998</v>
      </c>
    </row>
    <row r="73" spans="1:12" ht="15.75" x14ac:dyDescent="0.25">
      <c r="A73" s="16" t="s">
        <v>7</v>
      </c>
      <c r="B73" s="17">
        <v>1081</v>
      </c>
      <c r="D73" s="11" t="s">
        <v>49</v>
      </c>
      <c r="E73" s="11">
        <v>50</v>
      </c>
      <c r="F73" s="11">
        <v>489.56099999999998</v>
      </c>
      <c r="G73" s="11">
        <v>203.3</v>
      </c>
      <c r="H73" s="11">
        <v>122.17</v>
      </c>
      <c r="I73" s="11">
        <v>77.09</v>
      </c>
      <c r="J73" s="11">
        <v>63.44</v>
      </c>
      <c r="K73" s="11">
        <v>3438.1559999999999</v>
      </c>
      <c r="L73" s="11">
        <v>282.43400000000003</v>
      </c>
    </row>
    <row r="74" spans="1:12" ht="15.75" x14ac:dyDescent="0.25">
      <c r="A74" s="16" t="s">
        <v>7</v>
      </c>
      <c r="B74" s="17">
        <v>1082</v>
      </c>
      <c r="D74" s="11" t="s">
        <v>49</v>
      </c>
      <c r="E74" s="11">
        <v>10</v>
      </c>
      <c r="F74" s="11">
        <v>104.102</v>
      </c>
      <c r="G74" s="11">
        <v>29.06</v>
      </c>
      <c r="H74" s="11">
        <v>15.15</v>
      </c>
      <c r="I74" s="11">
        <v>8.89</v>
      </c>
      <c r="J74" s="11">
        <v>7.43</v>
      </c>
      <c r="K74" s="11">
        <v>97.528000000000006</v>
      </c>
      <c r="L74" s="11">
        <v>12.34</v>
      </c>
    </row>
    <row r="75" spans="1:12" ht="15.75" x14ac:dyDescent="0.25">
      <c r="A75" s="16" t="s">
        <v>7</v>
      </c>
      <c r="B75" s="17">
        <v>1083</v>
      </c>
    </row>
    <row r="76" spans="1:12" ht="15.75" x14ac:dyDescent="0.25">
      <c r="A76" s="16" t="s">
        <v>7</v>
      </c>
      <c r="B76" s="17">
        <v>1084</v>
      </c>
    </row>
    <row r="77" spans="1:12" ht="15.75" x14ac:dyDescent="0.25">
      <c r="A77" s="16" t="s">
        <v>7</v>
      </c>
      <c r="B77" s="17">
        <v>1085</v>
      </c>
    </row>
    <row r="78" spans="1:12" ht="15.75" x14ac:dyDescent="0.25">
      <c r="A78" s="16" t="s">
        <v>7</v>
      </c>
      <c r="B78" s="17">
        <v>1086</v>
      </c>
    </row>
    <row r="79" spans="1:12" ht="15.75" x14ac:dyDescent="0.25">
      <c r="A79" s="16" t="s">
        <v>7</v>
      </c>
      <c r="B79" s="17">
        <v>1087</v>
      </c>
    </row>
    <row r="80" spans="1:12" ht="15.75" x14ac:dyDescent="0.25">
      <c r="A80" s="16" t="s">
        <v>7</v>
      </c>
      <c r="B80" s="17">
        <v>1088</v>
      </c>
    </row>
    <row r="81" spans="1:2" ht="15.75" x14ac:dyDescent="0.25">
      <c r="A81" s="16" t="s">
        <v>7</v>
      </c>
      <c r="B81" s="17">
        <v>1089</v>
      </c>
    </row>
    <row r="82" spans="1:2" ht="15.75" x14ac:dyDescent="0.25">
      <c r="A82" s="16" t="s">
        <v>7</v>
      </c>
      <c r="B82" s="17">
        <v>1090</v>
      </c>
    </row>
    <row r="83" spans="1:2" ht="15.75" x14ac:dyDescent="0.25">
      <c r="A83" s="16" t="s">
        <v>7</v>
      </c>
      <c r="B83" s="17">
        <v>1091</v>
      </c>
    </row>
    <row r="84" spans="1:2" ht="15.75" x14ac:dyDescent="0.25">
      <c r="A84" s="16" t="s">
        <v>7</v>
      </c>
      <c r="B84" s="17">
        <v>1092</v>
      </c>
    </row>
    <row r="85" spans="1:2" ht="15.75" x14ac:dyDescent="0.25">
      <c r="A85" s="16" t="s">
        <v>7</v>
      </c>
      <c r="B85" s="17">
        <v>1093</v>
      </c>
    </row>
    <row r="86" spans="1:2" ht="15.75" x14ac:dyDescent="0.25">
      <c r="A86" s="16" t="s">
        <v>7</v>
      </c>
      <c r="B86" s="17">
        <v>1094</v>
      </c>
    </row>
    <row r="87" spans="1:2" ht="15.75" x14ac:dyDescent="0.25">
      <c r="A87" s="16" t="s">
        <v>7</v>
      </c>
      <c r="B87" s="17">
        <v>1095</v>
      </c>
    </row>
    <row r="88" spans="1:2" ht="15.75" x14ac:dyDescent="0.25">
      <c r="A88" s="16" t="s">
        <v>7</v>
      </c>
      <c r="B88" s="17">
        <v>1096</v>
      </c>
    </row>
    <row r="89" spans="1:2" ht="15.75" x14ac:dyDescent="0.25">
      <c r="A89" s="16" t="s">
        <v>7</v>
      </c>
      <c r="B89" s="17">
        <v>1097</v>
      </c>
    </row>
    <row r="90" spans="1:2" ht="15.75" x14ac:dyDescent="0.25">
      <c r="A90" s="16" t="s">
        <v>7</v>
      </c>
      <c r="B90" s="17">
        <v>1098</v>
      </c>
    </row>
    <row r="91" spans="1:2" ht="15.75" x14ac:dyDescent="0.25">
      <c r="A91" s="16" t="s">
        <v>7</v>
      </c>
      <c r="B91" s="17">
        <v>1099</v>
      </c>
    </row>
    <row r="92" spans="1:2" ht="15.75" x14ac:dyDescent="0.25">
      <c r="A92" s="16" t="s">
        <v>50</v>
      </c>
      <c r="B92" s="17">
        <v>2231</v>
      </c>
    </row>
    <row r="93" spans="1:2" ht="15.75" x14ac:dyDescent="0.25">
      <c r="A93" s="16" t="s">
        <v>51</v>
      </c>
      <c r="B93" s="19">
        <v>2231</v>
      </c>
    </row>
    <row r="94" spans="1:2" ht="15.75" x14ac:dyDescent="0.25">
      <c r="A94" s="16" t="s">
        <v>52</v>
      </c>
      <c r="B94" s="17">
        <v>2250</v>
      </c>
    </row>
    <row r="95" spans="1:2" ht="15.75" x14ac:dyDescent="0.25">
      <c r="A95" s="16" t="s">
        <v>50</v>
      </c>
      <c r="B95" s="17">
        <v>2250</v>
      </c>
    </row>
    <row r="96" spans="1:2" ht="15.75" x14ac:dyDescent="0.25">
      <c r="A96" s="16" t="s">
        <v>52</v>
      </c>
      <c r="B96" s="17">
        <v>2251</v>
      </c>
    </row>
    <row r="97" spans="1:2" ht="15.75" x14ac:dyDescent="0.25">
      <c r="A97" s="16" t="s">
        <v>50</v>
      </c>
      <c r="B97" s="17">
        <v>2251</v>
      </c>
    </row>
    <row r="98" spans="1:2" ht="15.75" x14ac:dyDescent="0.25">
      <c r="A98" s="16" t="s">
        <v>52</v>
      </c>
      <c r="B98" s="17">
        <v>2252</v>
      </c>
    </row>
    <row r="99" spans="1:2" ht="15.75" x14ac:dyDescent="0.25">
      <c r="A99" s="16" t="s">
        <v>50</v>
      </c>
      <c r="B99" s="17">
        <v>2252</v>
      </c>
    </row>
    <row r="100" spans="1:2" ht="15.75" x14ac:dyDescent="0.25">
      <c r="A100" s="16" t="s">
        <v>52</v>
      </c>
      <c r="B100" s="17">
        <v>2253</v>
      </c>
    </row>
    <row r="101" spans="1:2" ht="15.75" x14ac:dyDescent="0.25">
      <c r="A101" s="16" t="s">
        <v>50</v>
      </c>
      <c r="B101" s="17">
        <v>2253</v>
      </c>
    </row>
    <row r="102" spans="1:2" ht="15.75" x14ac:dyDescent="0.25">
      <c r="A102" s="16" t="s">
        <v>52</v>
      </c>
      <c r="B102" s="17">
        <v>2254</v>
      </c>
    </row>
    <row r="103" spans="1:2" ht="15.75" x14ac:dyDescent="0.25">
      <c r="A103" s="16" t="s">
        <v>50</v>
      </c>
      <c r="B103" s="17">
        <v>2254</v>
      </c>
    </row>
    <row r="104" spans="1:2" ht="15.75" x14ac:dyDescent="0.25">
      <c r="A104" s="16" t="s">
        <v>52</v>
      </c>
      <c r="B104" s="17">
        <v>2255</v>
      </c>
    </row>
    <row r="105" spans="1:2" ht="15.75" x14ac:dyDescent="0.25">
      <c r="A105" s="16" t="s">
        <v>50</v>
      </c>
      <c r="B105" s="17">
        <v>2255</v>
      </c>
    </row>
    <row r="106" spans="1:2" ht="15.75" x14ac:dyDescent="0.25">
      <c r="A106" s="16" t="s">
        <v>52</v>
      </c>
      <c r="B106" s="17">
        <v>2256</v>
      </c>
    </row>
    <row r="107" spans="1:2" ht="15.75" x14ac:dyDescent="0.25">
      <c r="A107" s="16" t="s">
        <v>50</v>
      </c>
      <c r="B107" s="17">
        <v>2256</v>
      </c>
    </row>
    <row r="108" spans="1:2" ht="15.75" x14ac:dyDescent="0.25">
      <c r="A108" s="16" t="s">
        <v>52</v>
      </c>
      <c r="B108" s="17">
        <v>2257</v>
      </c>
    </row>
    <row r="109" spans="1:2" ht="15.75" x14ac:dyDescent="0.25">
      <c r="A109" s="16" t="s">
        <v>50</v>
      </c>
      <c r="B109" s="17">
        <v>2257</v>
      </c>
    </row>
    <row r="110" spans="1:2" ht="15.75" x14ac:dyDescent="0.25">
      <c r="A110" s="16" t="s">
        <v>52</v>
      </c>
      <c r="B110" s="17">
        <v>2258</v>
      </c>
    </row>
    <row r="111" spans="1:2" ht="15.75" x14ac:dyDescent="0.25">
      <c r="A111" s="16" t="s">
        <v>50</v>
      </c>
      <c r="B111" s="17">
        <v>2258</v>
      </c>
    </row>
    <row r="112" spans="1:2" ht="15.75" x14ac:dyDescent="0.25">
      <c r="A112" s="16" t="s">
        <v>52</v>
      </c>
      <c r="B112" s="17">
        <v>2259</v>
      </c>
    </row>
    <row r="113" spans="1:2" ht="15.75" x14ac:dyDescent="0.25">
      <c r="A113" s="16" t="s">
        <v>50</v>
      </c>
      <c r="B113" s="17">
        <v>2259</v>
      </c>
    </row>
    <row r="114" spans="1:2" ht="15.75" x14ac:dyDescent="0.25">
      <c r="A114" s="16" t="s">
        <v>52</v>
      </c>
      <c r="B114" s="17">
        <v>2260</v>
      </c>
    </row>
    <row r="115" spans="1:2" ht="15.75" x14ac:dyDescent="0.25">
      <c r="A115" s="16" t="s">
        <v>50</v>
      </c>
      <c r="B115" s="17">
        <v>2260</v>
      </c>
    </row>
    <row r="116" spans="1:2" ht="15.75" x14ac:dyDescent="0.25">
      <c r="A116" s="16" t="s">
        <v>52</v>
      </c>
      <c r="B116" s="17">
        <v>2261</v>
      </c>
    </row>
    <row r="117" spans="1:2" ht="15.75" x14ac:dyDescent="0.25">
      <c r="A117" s="16" t="s">
        <v>53</v>
      </c>
      <c r="B117" s="17">
        <v>2261</v>
      </c>
    </row>
    <row r="118" spans="1:2" ht="15.75" x14ac:dyDescent="0.25">
      <c r="A118" s="16" t="s">
        <v>50</v>
      </c>
      <c r="B118" s="17">
        <v>2261</v>
      </c>
    </row>
    <row r="119" spans="1:2" ht="15.75" x14ac:dyDescent="0.25">
      <c r="A119" s="16" t="s">
        <v>52</v>
      </c>
      <c r="B119" s="17">
        <v>2262</v>
      </c>
    </row>
    <row r="120" spans="1:2" ht="15.75" x14ac:dyDescent="0.25">
      <c r="A120" s="16" t="s">
        <v>53</v>
      </c>
      <c r="B120" s="17">
        <v>2262</v>
      </c>
    </row>
    <row r="121" spans="1:2" ht="15.75" x14ac:dyDescent="0.25">
      <c r="A121" s="16" t="s">
        <v>50</v>
      </c>
      <c r="B121" s="17">
        <v>2262</v>
      </c>
    </row>
    <row r="122" spans="1:2" ht="15.75" x14ac:dyDescent="0.25">
      <c r="A122" s="16" t="s">
        <v>52</v>
      </c>
      <c r="B122" s="17">
        <v>2263</v>
      </c>
    </row>
    <row r="123" spans="1:2" ht="15.75" x14ac:dyDescent="0.25">
      <c r="A123" s="16" t="s">
        <v>50</v>
      </c>
      <c r="B123" s="17">
        <v>2263</v>
      </c>
    </row>
    <row r="124" spans="1:2" ht="15.75" x14ac:dyDescent="0.25">
      <c r="A124" s="16" t="s">
        <v>52</v>
      </c>
      <c r="B124" s="17">
        <v>2264</v>
      </c>
    </row>
    <row r="125" spans="1:2" ht="15.75" x14ac:dyDescent="0.25">
      <c r="A125" s="16" t="s">
        <v>50</v>
      </c>
      <c r="B125" s="17">
        <v>2264</v>
      </c>
    </row>
    <row r="126" spans="1:2" ht="15.75" x14ac:dyDescent="0.25">
      <c r="A126" s="16" t="s">
        <v>52</v>
      </c>
      <c r="B126" s="17">
        <v>2265</v>
      </c>
    </row>
    <row r="127" spans="1:2" ht="15.75" x14ac:dyDescent="0.25">
      <c r="A127" s="16" t="s">
        <v>50</v>
      </c>
      <c r="B127" s="17">
        <v>2265</v>
      </c>
    </row>
    <row r="128" spans="1:2" ht="15.75" x14ac:dyDescent="0.25">
      <c r="A128" s="16" t="s">
        <v>52</v>
      </c>
      <c r="B128" s="17">
        <v>2266</v>
      </c>
    </row>
    <row r="129" spans="1:2" ht="15.75" x14ac:dyDescent="0.25">
      <c r="A129" s="16" t="s">
        <v>50</v>
      </c>
      <c r="B129" s="17">
        <v>2266</v>
      </c>
    </row>
    <row r="130" spans="1:2" ht="15.75" x14ac:dyDescent="0.25">
      <c r="A130" s="16" t="s">
        <v>52</v>
      </c>
      <c r="B130" s="17">
        <v>2267</v>
      </c>
    </row>
    <row r="131" spans="1:2" ht="15.75" x14ac:dyDescent="0.25">
      <c r="A131" s="16" t="s">
        <v>50</v>
      </c>
      <c r="B131" s="17">
        <v>2267</v>
      </c>
    </row>
    <row r="132" spans="1:2" ht="15.75" x14ac:dyDescent="0.25">
      <c r="A132" s="16" t="s">
        <v>52</v>
      </c>
      <c r="B132" s="17">
        <v>2268</v>
      </c>
    </row>
    <row r="133" spans="1:2" ht="15.75" x14ac:dyDescent="0.25">
      <c r="A133" s="16" t="s">
        <v>50</v>
      </c>
      <c r="B133" s="17">
        <v>2268</v>
      </c>
    </row>
    <row r="134" spans="1:2" ht="15.75" x14ac:dyDescent="0.25">
      <c r="A134" s="16" t="s">
        <v>52</v>
      </c>
      <c r="B134" s="17">
        <v>2269</v>
      </c>
    </row>
    <row r="135" spans="1:2" ht="15.75" x14ac:dyDescent="0.25">
      <c r="A135" s="16" t="s">
        <v>53</v>
      </c>
      <c r="B135" s="17">
        <v>2269</v>
      </c>
    </row>
    <row r="136" spans="1:2" ht="15.75" x14ac:dyDescent="0.25">
      <c r="A136" s="16" t="s">
        <v>50</v>
      </c>
      <c r="B136" s="17">
        <v>2269</v>
      </c>
    </row>
    <row r="137" spans="1:2" ht="15.75" x14ac:dyDescent="0.25">
      <c r="A137" s="16" t="s">
        <v>52</v>
      </c>
      <c r="B137" s="17">
        <v>2270</v>
      </c>
    </row>
    <row r="138" spans="1:2" ht="15.75" x14ac:dyDescent="0.25">
      <c r="A138" s="16" t="s">
        <v>52</v>
      </c>
      <c r="B138" s="17">
        <v>2271</v>
      </c>
    </row>
    <row r="139" spans="1:2" ht="15.75" x14ac:dyDescent="0.25">
      <c r="A139" s="16" t="s">
        <v>52</v>
      </c>
      <c r="B139" s="17">
        <v>2272</v>
      </c>
    </row>
    <row r="140" spans="1:2" ht="15.75" x14ac:dyDescent="0.25">
      <c r="A140" s="16" t="s">
        <v>52</v>
      </c>
      <c r="B140" s="17">
        <v>2273</v>
      </c>
    </row>
    <row r="141" spans="1:2" ht="15.75" x14ac:dyDescent="0.25">
      <c r="A141" s="16" t="s">
        <v>52</v>
      </c>
      <c r="B141" s="17">
        <v>2274</v>
      </c>
    </row>
    <row r="142" spans="1:2" ht="15.75" x14ac:dyDescent="0.25">
      <c r="A142" s="16" t="s">
        <v>52</v>
      </c>
      <c r="B142" s="17">
        <v>2275</v>
      </c>
    </row>
    <row r="143" spans="1:2" ht="15.75" x14ac:dyDescent="0.25">
      <c r="A143" s="16" t="s">
        <v>52</v>
      </c>
      <c r="B143" s="17">
        <v>2276</v>
      </c>
    </row>
    <row r="144" spans="1:2" ht="15.75" x14ac:dyDescent="0.25">
      <c r="A144" s="16" t="s">
        <v>52</v>
      </c>
      <c r="B144" s="17">
        <v>2277</v>
      </c>
    </row>
    <row r="145" spans="1:2" ht="15.75" x14ac:dyDescent="0.25">
      <c r="A145" s="16" t="s">
        <v>52</v>
      </c>
      <c r="B145" s="17">
        <v>2278</v>
      </c>
    </row>
    <row r="146" spans="1:2" ht="15.75" x14ac:dyDescent="0.25">
      <c r="A146" s="16" t="s">
        <v>52</v>
      </c>
      <c r="B146" s="17">
        <v>2279</v>
      </c>
    </row>
    <row r="147" spans="1:2" ht="15.75" x14ac:dyDescent="0.25">
      <c r="A147" s="16" t="s">
        <v>52</v>
      </c>
      <c r="B147" s="17">
        <v>2280</v>
      </c>
    </row>
    <row r="148" spans="1:2" ht="15.75" x14ac:dyDescent="0.25">
      <c r="A148" s="16" t="s">
        <v>52</v>
      </c>
      <c r="B148" s="17">
        <v>2281</v>
      </c>
    </row>
    <row r="149" spans="1:2" ht="15.75" x14ac:dyDescent="0.25">
      <c r="A149" s="16" t="s">
        <v>54</v>
      </c>
      <c r="B149" s="17">
        <v>2281</v>
      </c>
    </row>
    <row r="150" spans="1:2" ht="15.75" x14ac:dyDescent="0.25">
      <c r="A150" s="16" t="s">
        <v>52</v>
      </c>
      <c r="B150" s="17">
        <v>2282</v>
      </c>
    </row>
    <row r="151" spans="1:2" ht="15.75" x14ac:dyDescent="0.25">
      <c r="A151" s="16" t="s">
        <v>54</v>
      </c>
      <c r="B151" s="17">
        <v>2282</v>
      </c>
    </row>
    <row r="152" spans="1:2" ht="15.75" x14ac:dyDescent="0.25">
      <c r="A152" s="16" t="s">
        <v>52</v>
      </c>
      <c r="B152" s="17">
        <v>2283</v>
      </c>
    </row>
    <row r="153" spans="1:2" ht="15.75" x14ac:dyDescent="0.25">
      <c r="A153" s="16" t="s">
        <v>54</v>
      </c>
      <c r="B153" s="17">
        <v>2283</v>
      </c>
    </row>
    <row r="154" spans="1:2" ht="15.75" x14ac:dyDescent="0.25">
      <c r="A154" s="16" t="s">
        <v>52</v>
      </c>
      <c r="B154" s="17">
        <v>2284</v>
      </c>
    </row>
    <row r="155" spans="1:2" ht="15.75" x14ac:dyDescent="0.25">
      <c r="A155" s="16" t="s">
        <v>54</v>
      </c>
      <c r="B155" s="17">
        <v>2284</v>
      </c>
    </row>
    <row r="156" spans="1:2" ht="15.75" x14ac:dyDescent="0.25">
      <c r="A156" s="16" t="s">
        <v>52</v>
      </c>
      <c r="B156" s="17">
        <v>2285</v>
      </c>
    </row>
    <row r="157" spans="1:2" ht="15.75" x14ac:dyDescent="0.25">
      <c r="A157" s="16" t="s">
        <v>52</v>
      </c>
      <c r="B157" s="17">
        <v>2286</v>
      </c>
    </row>
    <row r="158" spans="1:2" ht="15.75" x14ac:dyDescent="0.25">
      <c r="A158" s="16" t="s">
        <v>52</v>
      </c>
      <c r="B158" s="17">
        <v>2287</v>
      </c>
    </row>
    <row r="159" spans="1:2" ht="15.75" x14ac:dyDescent="0.25">
      <c r="A159" s="16" t="s">
        <v>52</v>
      </c>
      <c r="B159" s="17">
        <v>2288</v>
      </c>
    </row>
    <row r="160" spans="1:2" ht="15.75" x14ac:dyDescent="0.25">
      <c r="A160" s="16" t="s">
        <v>52</v>
      </c>
      <c r="B160" s="17">
        <v>2289</v>
      </c>
    </row>
    <row r="161" spans="1:2" ht="15.75" x14ac:dyDescent="0.25">
      <c r="A161" s="16" t="s">
        <v>52</v>
      </c>
      <c r="B161" s="17">
        <v>2290</v>
      </c>
    </row>
    <row r="162" spans="1:2" ht="15.75" x14ac:dyDescent="0.25">
      <c r="A162" s="16" t="s">
        <v>52</v>
      </c>
      <c r="B162" s="17">
        <v>2291</v>
      </c>
    </row>
    <row r="163" spans="1:2" ht="15.75" x14ac:dyDescent="0.25">
      <c r="A163" s="16" t="s">
        <v>52</v>
      </c>
      <c r="B163" s="17">
        <v>2292</v>
      </c>
    </row>
    <row r="164" spans="1:2" ht="15.75" x14ac:dyDescent="0.25">
      <c r="A164" s="16" t="s">
        <v>50</v>
      </c>
      <c r="B164" s="17">
        <v>2292</v>
      </c>
    </row>
    <row r="165" spans="1:2" ht="15.75" x14ac:dyDescent="0.25">
      <c r="A165" s="16" t="s">
        <v>41</v>
      </c>
      <c r="B165" s="17">
        <v>2611</v>
      </c>
    </row>
    <row r="166" spans="1:2" ht="15.75" x14ac:dyDescent="0.25">
      <c r="A166" s="16" t="s">
        <v>55</v>
      </c>
      <c r="B166" s="17">
        <v>2621</v>
      </c>
    </row>
    <row r="167" spans="1:2" ht="15.75" x14ac:dyDescent="0.25">
      <c r="A167" s="16" t="s">
        <v>55</v>
      </c>
      <c r="B167" s="17">
        <v>2631</v>
      </c>
    </row>
    <row r="168" spans="1:2" ht="15.75" x14ac:dyDescent="0.25">
      <c r="A168" s="16" t="s">
        <v>55</v>
      </c>
      <c r="B168" s="17">
        <v>2661</v>
      </c>
    </row>
    <row r="169" spans="1:2" ht="15.75" x14ac:dyDescent="0.25">
      <c r="A169" s="16" t="s">
        <v>40</v>
      </c>
      <c r="B169" s="17">
        <v>2710</v>
      </c>
    </row>
    <row r="170" spans="1:2" ht="15.75" x14ac:dyDescent="0.25">
      <c r="A170" s="16" t="s">
        <v>40</v>
      </c>
      <c r="B170" s="17">
        <v>2711</v>
      </c>
    </row>
    <row r="171" spans="1:2" ht="15.75" x14ac:dyDescent="0.25">
      <c r="A171" s="16" t="s">
        <v>40</v>
      </c>
      <c r="B171" s="17">
        <v>2712</v>
      </c>
    </row>
    <row r="172" spans="1:2" ht="15.75" x14ac:dyDescent="0.25">
      <c r="A172" s="16" t="s">
        <v>40</v>
      </c>
      <c r="B172" s="17">
        <v>2713</v>
      </c>
    </row>
    <row r="173" spans="1:2" ht="15.75" x14ac:dyDescent="0.25">
      <c r="A173" s="16" t="s">
        <v>40</v>
      </c>
      <c r="B173" s="17">
        <v>2714</v>
      </c>
    </row>
    <row r="174" spans="1:2" ht="15.75" x14ac:dyDescent="0.25">
      <c r="A174" s="16" t="s">
        <v>40</v>
      </c>
      <c r="B174" s="17">
        <v>2715</v>
      </c>
    </row>
    <row r="175" spans="1:2" ht="15.75" x14ac:dyDescent="0.25">
      <c r="A175" s="16" t="s">
        <v>40</v>
      </c>
      <c r="B175" s="17">
        <v>2716</v>
      </c>
    </row>
    <row r="176" spans="1:2" ht="15.75" x14ac:dyDescent="0.25">
      <c r="A176" s="16" t="s">
        <v>40</v>
      </c>
      <c r="B176" s="17">
        <v>2717</v>
      </c>
    </row>
    <row r="177" spans="1:2" ht="15.75" x14ac:dyDescent="0.25">
      <c r="A177" s="16" t="s">
        <v>40</v>
      </c>
      <c r="B177" s="17">
        <v>2718</v>
      </c>
    </row>
    <row r="178" spans="1:2" ht="15.75" x14ac:dyDescent="0.25">
      <c r="A178" s="16" t="s">
        <v>40</v>
      </c>
      <c r="B178" s="17">
        <v>2719</v>
      </c>
    </row>
    <row r="179" spans="1:2" ht="15.75" x14ac:dyDescent="0.25">
      <c r="A179" s="16" t="s">
        <v>40</v>
      </c>
      <c r="B179" s="17">
        <v>2720</v>
      </c>
    </row>
    <row r="180" spans="1:2" ht="15.75" x14ac:dyDescent="0.25">
      <c r="A180" s="16" t="s">
        <v>40</v>
      </c>
      <c r="B180" s="17">
        <v>2721</v>
      </c>
    </row>
    <row r="181" spans="1:2" ht="15.75" x14ac:dyDescent="0.25">
      <c r="A181" s="16" t="s">
        <v>40</v>
      </c>
      <c r="B181" s="17">
        <v>2722</v>
      </c>
    </row>
    <row r="182" spans="1:2" ht="15.75" x14ac:dyDescent="0.25">
      <c r="A182" s="16" t="s">
        <v>40</v>
      </c>
      <c r="B182" s="17">
        <v>2723</v>
      </c>
    </row>
    <row r="183" spans="1:2" ht="15.75" x14ac:dyDescent="0.25">
      <c r="A183" s="16" t="s">
        <v>40</v>
      </c>
      <c r="B183" s="17">
        <v>2724</v>
      </c>
    </row>
    <row r="184" spans="1:2" ht="15.75" x14ac:dyDescent="0.25">
      <c r="A184" s="16" t="s">
        <v>40</v>
      </c>
      <c r="B184" s="17">
        <v>2725</v>
      </c>
    </row>
    <row r="185" spans="1:2" ht="15.75" x14ac:dyDescent="0.25">
      <c r="A185" s="16" t="s">
        <v>40</v>
      </c>
      <c r="B185" s="17">
        <v>2726</v>
      </c>
    </row>
    <row r="186" spans="1:2" ht="15.75" x14ac:dyDescent="0.25">
      <c r="A186" s="16" t="s">
        <v>40</v>
      </c>
      <c r="B186" s="17">
        <v>2727</v>
      </c>
    </row>
    <row r="187" spans="1:2" ht="15.75" x14ac:dyDescent="0.25">
      <c r="A187" s="16" t="s">
        <v>40</v>
      </c>
      <c r="B187" s="17">
        <v>2728</v>
      </c>
    </row>
    <row r="188" spans="1:2" ht="15.75" x14ac:dyDescent="0.25">
      <c r="A188" s="16" t="s">
        <v>40</v>
      </c>
      <c r="B188" s="17">
        <v>2729</v>
      </c>
    </row>
    <row r="189" spans="1:2" ht="15.75" x14ac:dyDescent="0.25">
      <c r="A189" s="16" t="s">
        <v>40</v>
      </c>
      <c r="B189" s="17">
        <v>2730</v>
      </c>
    </row>
    <row r="190" spans="1:2" ht="15.75" x14ac:dyDescent="0.25">
      <c r="A190" s="16" t="s">
        <v>40</v>
      </c>
      <c r="B190" s="17">
        <v>2731</v>
      </c>
    </row>
    <row r="191" spans="1:2" ht="15.75" x14ac:dyDescent="0.25">
      <c r="A191" s="16" t="s">
        <v>40</v>
      </c>
      <c r="B191" s="17">
        <v>2732</v>
      </c>
    </row>
    <row r="192" spans="1:2" ht="15.75" x14ac:dyDescent="0.25">
      <c r="A192" s="16" t="s">
        <v>40</v>
      </c>
      <c r="B192" s="17">
        <v>2733</v>
      </c>
    </row>
    <row r="193" spans="1:2" ht="15.75" x14ac:dyDescent="0.25">
      <c r="A193" s="16" t="s">
        <v>40</v>
      </c>
      <c r="B193" s="17">
        <v>2734</v>
      </c>
    </row>
    <row r="194" spans="1:2" ht="15.75" x14ac:dyDescent="0.25">
      <c r="A194" s="16" t="s">
        <v>40</v>
      </c>
      <c r="B194" s="17">
        <v>2735</v>
      </c>
    </row>
    <row r="195" spans="1:2" ht="15.75" x14ac:dyDescent="0.25">
      <c r="A195" s="16" t="s">
        <v>40</v>
      </c>
      <c r="B195" s="17">
        <v>2736</v>
      </c>
    </row>
    <row r="196" spans="1:2" ht="15.75" x14ac:dyDescent="0.25">
      <c r="A196" s="16" t="s">
        <v>40</v>
      </c>
      <c r="B196" s="17">
        <v>2737</v>
      </c>
    </row>
    <row r="197" spans="1:2" ht="15.75" x14ac:dyDescent="0.25">
      <c r="A197" s="16" t="s">
        <v>40</v>
      </c>
      <c r="B197" s="17">
        <v>2738</v>
      </c>
    </row>
    <row r="198" spans="1:2" ht="15.75" x14ac:dyDescent="0.25">
      <c r="A198" s="16" t="s">
        <v>40</v>
      </c>
      <c r="B198" s="17">
        <v>2739</v>
      </c>
    </row>
    <row r="199" spans="1:2" ht="15.75" x14ac:dyDescent="0.25">
      <c r="A199" s="16" t="s">
        <v>40</v>
      </c>
      <c r="B199" s="17">
        <v>2740</v>
      </c>
    </row>
    <row r="200" spans="1:2" ht="15.75" x14ac:dyDescent="0.25">
      <c r="A200" s="16" t="s">
        <v>40</v>
      </c>
      <c r="B200" s="17">
        <v>2741</v>
      </c>
    </row>
    <row r="201" spans="1:2" ht="15.75" x14ac:dyDescent="0.25">
      <c r="A201" s="16" t="s">
        <v>40</v>
      </c>
      <c r="B201" s="17">
        <v>2742</v>
      </c>
    </row>
    <row r="202" spans="1:2" ht="15.75" x14ac:dyDescent="0.25">
      <c r="A202" s="16" t="s">
        <v>40</v>
      </c>
      <c r="B202" s="17">
        <v>2743</v>
      </c>
    </row>
    <row r="203" spans="1:2" ht="15.75" x14ac:dyDescent="0.25">
      <c r="A203" s="16" t="s">
        <v>40</v>
      </c>
      <c r="B203" s="17">
        <v>2744</v>
      </c>
    </row>
    <row r="204" spans="1:2" ht="15.75" x14ac:dyDescent="0.25">
      <c r="A204" s="16" t="s">
        <v>40</v>
      </c>
      <c r="B204" s="17">
        <v>2745</v>
      </c>
    </row>
    <row r="205" spans="1:2" ht="15.75" x14ac:dyDescent="0.25">
      <c r="A205" s="16" t="s">
        <v>40</v>
      </c>
      <c r="B205" s="17">
        <v>2746</v>
      </c>
    </row>
    <row r="206" spans="1:2" ht="15.75" x14ac:dyDescent="0.25">
      <c r="A206" s="16" t="s">
        <v>40</v>
      </c>
      <c r="B206" s="17">
        <v>2747</v>
      </c>
    </row>
    <row r="207" spans="1:2" ht="15.75" x14ac:dyDescent="0.25">
      <c r="A207" s="16" t="s">
        <v>40</v>
      </c>
      <c r="B207" s="17">
        <v>2748</v>
      </c>
    </row>
    <row r="208" spans="1:2" ht="15.75" x14ac:dyDescent="0.25">
      <c r="A208" s="16" t="s">
        <v>40</v>
      </c>
      <c r="B208" s="17">
        <v>2749</v>
      </c>
    </row>
    <row r="209" spans="1:2" ht="15.75" x14ac:dyDescent="0.25">
      <c r="A209" s="16" t="s">
        <v>40</v>
      </c>
      <c r="B209" s="17">
        <v>2750</v>
      </c>
    </row>
    <row r="210" spans="1:2" ht="15.75" x14ac:dyDescent="0.25">
      <c r="A210" s="16" t="s">
        <v>40</v>
      </c>
      <c r="B210" s="17">
        <v>2751</v>
      </c>
    </row>
    <row r="211" spans="1:2" ht="15.75" x14ac:dyDescent="0.25">
      <c r="A211" s="16" t="s">
        <v>40</v>
      </c>
      <c r="B211" s="17">
        <v>2752</v>
      </c>
    </row>
    <row r="212" spans="1:2" ht="15.75" x14ac:dyDescent="0.25">
      <c r="A212" s="16" t="s">
        <v>40</v>
      </c>
      <c r="B212" s="17">
        <v>2753</v>
      </c>
    </row>
    <row r="213" spans="1:2" ht="15.75" x14ac:dyDescent="0.25">
      <c r="A213" s="16" t="s">
        <v>40</v>
      </c>
      <c r="B213" s="17">
        <v>2754</v>
      </c>
    </row>
    <row r="214" spans="1:2" ht="15.75" x14ac:dyDescent="0.25">
      <c r="A214" s="16" t="s">
        <v>40</v>
      </c>
      <c r="B214" s="17">
        <v>2755</v>
      </c>
    </row>
    <row r="215" spans="1:2" ht="15.75" x14ac:dyDescent="0.25">
      <c r="A215" s="16" t="s">
        <v>40</v>
      </c>
      <c r="B215" s="17">
        <v>2756</v>
      </c>
    </row>
    <row r="216" spans="1:2" ht="15.75" x14ac:dyDescent="0.25">
      <c r="A216" s="16" t="s">
        <v>40</v>
      </c>
      <c r="B216" s="17">
        <v>2757</v>
      </c>
    </row>
    <row r="217" spans="1:2" ht="15.75" x14ac:dyDescent="0.25">
      <c r="A217" s="16" t="s">
        <v>40</v>
      </c>
      <c r="B217" s="17">
        <v>2758</v>
      </c>
    </row>
    <row r="218" spans="1:2" ht="15.75" x14ac:dyDescent="0.25">
      <c r="A218" s="16" t="s">
        <v>40</v>
      </c>
      <c r="B218" s="17">
        <v>2759</v>
      </c>
    </row>
    <row r="219" spans="1:2" ht="15.75" x14ac:dyDescent="0.25">
      <c r="A219" s="16" t="s">
        <v>40</v>
      </c>
      <c r="B219" s="17">
        <v>2760</v>
      </c>
    </row>
    <row r="220" spans="1:2" ht="15.75" x14ac:dyDescent="0.25">
      <c r="A220" s="16" t="s">
        <v>40</v>
      </c>
      <c r="B220" s="17">
        <v>2761</v>
      </c>
    </row>
    <row r="221" spans="1:2" ht="15.75" x14ac:dyDescent="0.25">
      <c r="A221" s="16" t="s">
        <v>40</v>
      </c>
      <c r="B221" s="17">
        <v>2762</v>
      </c>
    </row>
    <row r="222" spans="1:2" ht="15.75" x14ac:dyDescent="0.25">
      <c r="A222" s="16" t="s">
        <v>40</v>
      </c>
      <c r="B222" s="17">
        <v>2763</v>
      </c>
    </row>
    <row r="223" spans="1:2" ht="15.75" x14ac:dyDescent="0.25">
      <c r="A223" s="16" t="s">
        <v>40</v>
      </c>
      <c r="B223" s="17">
        <v>2764</v>
      </c>
    </row>
    <row r="224" spans="1:2" ht="15.75" x14ac:dyDescent="0.25">
      <c r="A224" s="16" t="s">
        <v>40</v>
      </c>
      <c r="B224" s="17">
        <v>2765</v>
      </c>
    </row>
    <row r="225" spans="1:2" ht="15.75" x14ac:dyDescent="0.25">
      <c r="A225" s="16" t="s">
        <v>40</v>
      </c>
      <c r="B225" s="17">
        <v>2766</v>
      </c>
    </row>
    <row r="226" spans="1:2" ht="15.75" x14ac:dyDescent="0.25">
      <c r="A226" s="16" t="s">
        <v>40</v>
      </c>
      <c r="B226" s="17">
        <v>2767</v>
      </c>
    </row>
    <row r="227" spans="1:2" ht="15.75" x14ac:dyDescent="0.25">
      <c r="A227" s="16" t="s">
        <v>40</v>
      </c>
      <c r="B227" s="17">
        <v>2768</v>
      </c>
    </row>
    <row r="228" spans="1:2" ht="15.75" x14ac:dyDescent="0.25">
      <c r="A228" s="16" t="s">
        <v>40</v>
      </c>
      <c r="B228" s="17">
        <v>2769</v>
      </c>
    </row>
    <row r="229" spans="1:2" ht="15.75" x14ac:dyDescent="0.25">
      <c r="A229" s="16" t="s">
        <v>40</v>
      </c>
      <c r="B229" s="17">
        <v>2770</v>
      </c>
    </row>
    <row r="230" spans="1:2" ht="15.75" x14ac:dyDescent="0.25">
      <c r="A230" s="16" t="s">
        <v>40</v>
      </c>
      <c r="B230" s="17">
        <v>2771</v>
      </c>
    </row>
    <row r="231" spans="1:2" ht="15.75" x14ac:dyDescent="0.25">
      <c r="A231" s="16" t="s">
        <v>40</v>
      </c>
      <c r="B231" s="17">
        <v>2772</v>
      </c>
    </row>
    <row r="232" spans="1:2" ht="15.75" x14ac:dyDescent="0.25">
      <c r="A232" s="16" t="s">
        <v>40</v>
      </c>
      <c r="B232" s="17">
        <v>2773</v>
      </c>
    </row>
    <row r="233" spans="1:2" ht="15.75" x14ac:dyDescent="0.25">
      <c r="A233" s="16" t="s">
        <v>40</v>
      </c>
      <c r="B233" s="17">
        <v>2774</v>
      </c>
    </row>
    <row r="234" spans="1:2" ht="15.75" x14ac:dyDescent="0.25">
      <c r="A234" s="16" t="s">
        <v>40</v>
      </c>
      <c r="B234" s="17">
        <v>2775</v>
      </c>
    </row>
    <row r="235" spans="1:2" ht="15.75" x14ac:dyDescent="0.25">
      <c r="A235" s="16" t="s">
        <v>40</v>
      </c>
      <c r="B235" s="17">
        <v>2776</v>
      </c>
    </row>
    <row r="236" spans="1:2" ht="15.75" x14ac:dyDescent="0.25">
      <c r="A236" s="16" t="s">
        <v>40</v>
      </c>
      <c r="B236" s="17">
        <v>2777</v>
      </c>
    </row>
    <row r="237" spans="1:2" ht="15.75" x14ac:dyDescent="0.25">
      <c r="A237" s="16" t="s">
        <v>40</v>
      </c>
      <c r="B237" s="17">
        <v>2778</v>
      </c>
    </row>
    <row r="238" spans="1:2" ht="15.75" x14ac:dyDescent="0.25">
      <c r="A238" s="16" t="s">
        <v>40</v>
      </c>
      <c r="B238" s="17">
        <v>2779</v>
      </c>
    </row>
    <row r="239" spans="1:2" ht="15.75" x14ac:dyDescent="0.25">
      <c r="A239" s="16" t="s">
        <v>21</v>
      </c>
      <c r="B239" s="17">
        <v>2810</v>
      </c>
    </row>
    <row r="240" spans="1:2" ht="15.75" x14ac:dyDescent="0.25">
      <c r="A240" s="16" t="s">
        <v>21</v>
      </c>
      <c r="B240" s="17">
        <v>2811</v>
      </c>
    </row>
    <row r="241" spans="1:2" ht="15.75" x14ac:dyDescent="0.25">
      <c r="A241" s="16" t="s">
        <v>21</v>
      </c>
      <c r="B241" s="17">
        <v>2812</v>
      </c>
    </row>
    <row r="242" spans="1:2" ht="15.75" x14ac:dyDescent="0.25">
      <c r="A242" s="16" t="s">
        <v>21</v>
      </c>
      <c r="B242" s="17">
        <v>2813</v>
      </c>
    </row>
    <row r="243" spans="1:2" ht="15.75" x14ac:dyDescent="0.25">
      <c r="A243" s="16" t="s">
        <v>21</v>
      </c>
      <c r="B243" s="17">
        <v>2814</v>
      </c>
    </row>
    <row r="244" spans="1:2" ht="15.75" x14ac:dyDescent="0.25">
      <c r="A244" s="16" t="s">
        <v>21</v>
      </c>
      <c r="B244" s="17">
        <v>2815</v>
      </c>
    </row>
    <row r="245" spans="1:2" ht="15.75" x14ac:dyDescent="0.25">
      <c r="A245" s="16" t="s">
        <v>21</v>
      </c>
      <c r="B245" s="17">
        <v>2816</v>
      </c>
    </row>
    <row r="246" spans="1:2" ht="15.75" x14ac:dyDescent="0.25">
      <c r="A246" s="16" t="s">
        <v>21</v>
      </c>
      <c r="B246" s="17">
        <v>2817</v>
      </c>
    </row>
    <row r="247" spans="1:2" ht="15.75" x14ac:dyDescent="0.25">
      <c r="A247" s="16" t="s">
        <v>21</v>
      </c>
      <c r="B247" s="17">
        <v>2818</v>
      </c>
    </row>
    <row r="248" spans="1:2" ht="15.75" x14ac:dyDescent="0.25">
      <c r="A248" s="16" t="s">
        <v>21</v>
      </c>
      <c r="B248" s="17">
        <v>2819</v>
      </c>
    </row>
    <row r="249" spans="1:2" ht="15.75" x14ac:dyDescent="0.25">
      <c r="A249" s="16" t="s">
        <v>56</v>
      </c>
      <c r="B249" s="17">
        <v>2819</v>
      </c>
    </row>
    <row r="250" spans="1:2" ht="15.75" x14ac:dyDescent="0.25">
      <c r="A250" s="16" t="s">
        <v>36</v>
      </c>
      <c r="B250" s="17">
        <v>2821</v>
      </c>
    </row>
    <row r="251" spans="1:2" ht="15.75" x14ac:dyDescent="0.25">
      <c r="A251" s="16" t="s">
        <v>36</v>
      </c>
      <c r="B251" s="17">
        <v>2823</v>
      </c>
    </row>
    <row r="252" spans="1:2" ht="15.75" x14ac:dyDescent="0.25">
      <c r="A252" s="16" t="s">
        <v>36</v>
      </c>
      <c r="B252" s="17">
        <v>2824</v>
      </c>
    </row>
    <row r="253" spans="1:2" ht="15.75" x14ac:dyDescent="0.25">
      <c r="A253" s="16" t="s">
        <v>57</v>
      </c>
      <c r="B253" s="17">
        <v>2841</v>
      </c>
    </row>
    <row r="254" spans="1:2" ht="15.75" x14ac:dyDescent="0.25">
      <c r="A254" s="16" t="s">
        <v>57</v>
      </c>
      <c r="B254" s="17">
        <v>2842</v>
      </c>
    </row>
    <row r="255" spans="1:2" ht="15.75" x14ac:dyDescent="0.25">
      <c r="A255" s="16" t="s">
        <v>57</v>
      </c>
      <c r="B255" s="17">
        <v>2843</v>
      </c>
    </row>
    <row r="256" spans="1:2" ht="15.75" x14ac:dyDescent="0.25">
      <c r="A256" s="16" t="s">
        <v>57</v>
      </c>
      <c r="B256" s="17">
        <v>2844</v>
      </c>
    </row>
    <row r="257" spans="1:2" ht="15.75" x14ac:dyDescent="0.25">
      <c r="A257" s="16" t="s">
        <v>30</v>
      </c>
      <c r="B257" s="17">
        <v>2851</v>
      </c>
    </row>
    <row r="258" spans="1:2" ht="15.75" x14ac:dyDescent="0.25">
      <c r="A258" s="16" t="s">
        <v>29</v>
      </c>
      <c r="B258" s="17">
        <v>2865</v>
      </c>
    </row>
    <row r="259" spans="1:2" ht="15.75" x14ac:dyDescent="0.25">
      <c r="A259" s="16" t="s">
        <v>58</v>
      </c>
      <c r="B259" s="19">
        <v>2865</v>
      </c>
    </row>
    <row r="260" spans="1:2" ht="15.75" x14ac:dyDescent="0.25">
      <c r="A260" s="16" t="s">
        <v>29</v>
      </c>
      <c r="B260" s="17">
        <v>2869</v>
      </c>
    </row>
    <row r="261" spans="1:2" ht="15.75" x14ac:dyDescent="0.25">
      <c r="A261" s="16" t="s">
        <v>56</v>
      </c>
      <c r="B261" s="17">
        <v>2869</v>
      </c>
    </row>
    <row r="262" spans="1:2" ht="15.75" x14ac:dyDescent="0.25">
      <c r="A262" s="16" t="s">
        <v>56</v>
      </c>
      <c r="B262" s="17">
        <v>2879</v>
      </c>
    </row>
    <row r="263" spans="1:2" ht="15.75" x14ac:dyDescent="0.25">
      <c r="A263" s="16" t="s">
        <v>14</v>
      </c>
      <c r="B263" s="17">
        <v>2891</v>
      </c>
    </row>
    <row r="264" spans="1:2" ht="15.75" x14ac:dyDescent="0.25">
      <c r="A264" s="16" t="s">
        <v>20</v>
      </c>
      <c r="B264" s="19">
        <v>2893</v>
      </c>
    </row>
    <row r="265" spans="1:2" ht="15.75" x14ac:dyDescent="0.25">
      <c r="A265" s="16" t="s">
        <v>25</v>
      </c>
      <c r="B265" s="17">
        <v>2911</v>
      </c>
    </row>
    <row r="266" spans="1:2" ht="15.75" x14ac:dyDescent="0.25">
      <c r="A266" s="16" t="s">
        <v>35</v>
      </c>
      <c r="B266" s="17">
        <v>2911</v>
      </c>
    </row>
    <row r="267" spans="1:2" ht="15.75" x14ac:dyDescent="0.25">
      <c r="A267" s="16" t="s">
        <v>25</v>
      </c>
      <c r="B267" s="17">
        <v>2992</v>
      </c>
    </row>
    <row r="268" spans="1:2" ht="15.75" x14ac:dyDescent="0.25">
      <c r="A268" s="16" t="s">
        <v>42</v>
      </c>
      <c r="B268" s="17">
        <v>3011</v>
      </c>
    </row>
    <row r="269" spans="1:2" ht="15.75" x14ac:dyDescent="0.25">
      <c r="A269" s="16" t="s">
        <v>42</v>
      </c>
      <c r="B269" s="17">
        <v>3021</v>
      </c>
    </row>
    <row r="270" spans="1:2" ht="15.75" x14ac:dyDescent="0.25">
      <c r="A270" s="16" t="s">
        <v>42</v>
      </c>
      <c r="B270" s="17">
        <v>3031</v>
      </c>
    </row>
    <row r="271" spans="1:2" ht="15.75" x14ac:dyDescent="0.25">
      <c r="A271" s="16" t="s">
        <v>42</v>
      </c>
      <c r="B271" s="17">
        <v>3041</v>
      </c>
    </row>
    <row r="272" spans="1:2" ht="15.75" x14ac:dyDescent="0.25">
      <c r="A272" s="16" t="s">
        <v>59</v>
      </c>
      <c r="B272" s="19">
        <v>3111</v>
      </c>
    </row>
    <row r="273" spans="1:2" ht="15.75" x14ac:dyDescent="0.25">
      <c r="A273" s="16" t="s">
        <v>60</v>
      </c>
      <c r="B273" s="17">
        <v>3315</v>
      </c>
    </row>
    <row r="274" spans="1:2" ht="15.75" x14ac:dyDescent="0.25">
      <c r="A274" s="16" t="s">
        <v>60</v>
      </c>
      <c r="B274" s="17">
        <v>3316</v>
      </c>
    </row>
    <row r="275" spans="1:2" ht="15.75" x14ac:dyDescent="0.25">
      <c r="A275" s="16" t="s">
        <v>60</v>
      </c>
      <c r="B275" s="17">
        <v>3317</v>
      </c>
    </row>
    <row r="276" spans="1:2" ht="15.75" x14ac:dyDescent="0.25">
      <c r="A276" s="16" t="s">
        <v>19</v>
      </c>
      <c r="B276" s="17">
        <v>3320</v>
      </c>
    </row>
    <row r="277" spans="1:2" ht="15.75" x14ac:dyDescent="0.25">
      <c r="A277" s="16" t="s">
        <v>19</v>
      </c>
      <c r="B277" s="17">
        <v>3321</v>
      </c>
    </row>
    <row r="278" spans="1:2" ht="15.75" x14ac:dyDescent="0.25">
      <c r="A278" s="16" t="s">
        <v>19</v>
      </c>
      <c r="B278" s="17">
        <v>3322</v>
      </c>
    </row>
    <row r="279" spans="1:2" ht="15.75" x14ac:dyDescent="0.25">
      <c r="A279" s="16" t="s">
        <v>19</v>
      </c>
      <c r="B279" s="17">
        <v>3323</v>
      </c>
    </row>
    <row r="280" spans="1:2" ht="15.75" x14ac:dyDescent="0.25">
      <c r="A280" s="16" t="s">
        <v>19</v>
      </c>
      <c r="B280" s="17">
        <v>3324</v>
      </c>
    </row>
    <row r="281" spans="1:2" ht="15.75" x14ac:dyDescent="0.25">
      <c r="A281" s="16" t="s">
        <v>19</v>
      </c>
      <c r="B281" s="17">
        <v>3325</v>
      </c>
    </row>
    <row r="282" spans="1:2" ht="15.75" x14ac:dyDescent="0.25">
      <c r="A282" s="16" t="s">
        <v>19</v>
      </c>
      <c r="B282" s="17">
        <v>3326</v>
      </c>
    </row>
    <row r="283" spans="1:2" ht="15.75" x14ac:dyDescent="0.25">
      <c r="A283" s="16" t="s">
        <v>19</v>
      </c>
      <c r="B283" s="17">
        <v>3327</v>
      </c>
    </row>
    <row r="284" spans="1:2" ht="15.75" x14ac:dyDescent="0.25">
      <c r="A284" s="16" t="s">
        <v>19</v>
      </c>
      <c r="B284" s="17">
        <v>3328</v>
      </c>
    </row>
    <row r="285" spans="1:2" ht="15.75" x14ac:dyDescent="0.25">
      <c r="A285" s="16" t="s">
        <v>19</v>
      </c>
      <c r="B285" s="17">
        <v>3329</v>
      </c>
    </row>
    <row r="286" spans="1:2" ht="15.75" x14ac:dyDescent="0.25">
      <c r="A286" s="16" t="s">
        <v>60</v>
      </c>
      <c r="B286" s="17">
        <v>3351</v>
      </c>
    </row>
    <row r="287" spans="1:2" ht="15.75" x14ac:dyDescent="0.25">
      <c r="A287" s="16" t="s">
        <v>60</v>
      </c>
      <c r="B287" s="17">
        <v>3352</v>
      </c>
    </row>
    <row r="288" spans="1:2" ht="15.75" x14ac:dyDescent="0.25">
      <c r="A288" s="16" t="s">
        <v>60</v>
      </c>
      <c r="B288" s="17">
        <v>3353</v>
      </c>
    </row>
    <row r="289" spans="1:2" ht="15.75" x14ac:dyDescent="0.25">
      <c r="A289" s="16" t="s">
        <v>60</v>
      </c>
      <c r="B289" s="17">
        <v>3354</v>
      </c>
    </row>
    <row r="290" spans="1:2" ht="15.75" x14ac:dyDescent="0.25">
      <c r="A290" s="16" t="s">
        <v>60</v>
      </c>
      <c r="B290" s="17">
        <v>3355</v>
      </c>
    </row>
    <row r="291" spans="1:2" ht="15.75" x14ac:dyDescent="0.25">
      <c r="A291" s="16" t="s">
        <v>60</v>
      </c>
      <c r="B291" s="17">
        <v>3356</v>
      </c>
    </row>
    <row r="292" spans="1:2" ht="15.75" x14ac:dyDescent="0.25">
      <c r="A292" s="16" t="s">
        <v>60</v>
      </c>
      <c r="B292" s="17">
        <v>3357</v>
      </c>
    </row>
    <row r="293" spans="1:2" ht="15.75" x14ac:dyDescent="0.25">
      <c r="A293" s="16" t="s">
        <v>19</v>
      </c>
      <c r="B293" s="17">
        <v>3360</v>
      </c>
    </row>
    <row r="294" spans="1:2" ht="15.75" x14ac:dyDescent="0.25">
      <c r="A294" s="16" t="s">
        <v>19</v>
      </c>
      <c r="B294" s="17">
        <v>3361</v>
      </c>
    </row>
    <row r="295" spans="1:2" ht="15.75" x14ac:dyDescent="0.25">
      <c r="A295" s="16" t="s">
        <v>19</v>
      </c>
      <c r="B295" s="17">
        <v>3362</v>
      </c>
    </row>
    <row r="296" spans="1:2" ht="15.75" x14ac:dyDescent="0.25">
      <c r="A296" s="16" t="s">
        <v>19</v>
      </c>
      <c r="B296" s="17">
        <v>3363</v>
      </c>
    </row>
    <row r="297" spans="1:2" ht="15.75" x14ac:dyDescent="0.25">
      <c r="A297" s="16" t="s">
        <v>19</v>
      </c>
      <c r="B297" s="17">
        <v>3364</v>
      </c>
    </row>
    <row r="298" spans="1:2" ht="15.75" x14ac:dyDescent="0.25">
      <c r="A298" s="16" t="s">
        <v>19</v>
      </c>
      <c r="B298" s="17">
        <v>3365</v>
      </c>
    </row>
    <row r="299" spans="1:2" ht="15.75" x14ac:dyDescent="0.25">
      <c r="A299" s="16" t="s">
        <v>19</v>
      </c>
      <c r="B299" s="17">
        <v>3366</v>
      </c>
    </row>
    <row r="300" spans="1:2" ht="15.75" x14ac:dyDescent="0.25">
      <c r="A300" s="16" t="s">
        <v>19</v>
      </c>
      <c r="B300" s="17">
        <v>3367</v>
      </c>
    </row>
    <row r="301" spans="1:2" ht="15.75" x14ac:dyDescent="0.25">
      <c r="A301" s="16" t="s">
        <v>19</v>
      </c>
      <c r="B301" s="17">
        <v>3368</v>
      </c>
    </row>
    <row r="302" spans="1:2" ht="15.75" x14ac:dyDescent="0.25">
      <c r="A302" s="16" t="s">
        <v>19</v>
      </c>
      <c r="B302" s="17">
        <v>3369</v>
      </c>
    </row>
    <row r="303" spans="1:2" ht="15.75" x14ac:dyDescent="0.25">
      <c r="A303" s="16" t="s">
        <v>61</v>
      </c>
      <c r="B303" s="17">
        <v>3411</v>
      </c>
    </row>
    <row r="304" spans="1:2" ht="15.75" x14ac:dyDescent="0.25">
      <c r="A304" s="16" t="s">
        <v>26</v>
      </c>
      <c r="B304" s="17">
        <v>3411</v>
      </c>
    </row>
    <row r="305" spans="1:2" ht="15.75" x14ac:dyDescent="0.25">
      <c r="A305" s="16" t="s">
        <v>26</v>
      </c>
      <c r="B305" s="17">
        <v>3412</v>
      </c>
    </row>
    <row r="306" spans="1:2" ht="15.75" x14ac:dyDescent="0.25">
      <c r="A306" s="16" t="s">
        <v>26</v>
      </c>
      <c r="B306" s="17">
        <v>3413</v>
      </c>
    </row>
    <row r="307" spans="1:2" ht="15.75" x14ac:dyDescent="0.25">
      <c r="A307" s="16" t="s">
        <v>26</v>
      </c>
      <c r="B307" s="17">
        <v>3414</v>
      </c>
    </row>
    <row r="308" spans="1:2" ht="15.75" x14ac:dyDescent="0.25">
      <c r="A308" s="16" t="s">
        <v>26</v>
      </c>
      <c r="B308" s="17">
        <v>3415</v>
      </c>
    </row>
    <row r="309" spans="1:2" ht="15.75" x14ac:dyDescent="0.25">
      <c r="A309" s="16" t="s">
        <v>26</v>
      </c>
      <c r="B309" s="17">
        <v>3416</v>
      </c>
    </row>
    <row r="310" spans="1:2" ht="15.75" x14ac:dyDescent="0.25">
      <c r="A310" s="16" t="s">
        <v>26</v>
      </c>
      <c r="B310" s="17">
        <v>3417</v>
      </c>
    </row>
    <row r="311" spans="1:2" ht="15.75" x14ac:dyDescent="0.25">
      <c r="A311" s="16" t="s">
        <v>26</v>
      </c>
      <c r="B311" s="17">
        <v>3418</v>
      </c>
    </row>
    <row r="312" spans="1:2" ht="15.75" x14ac:dyDescent="0.25">
      <c r="A312" s="16" t="s">
        <v>26</v>
      </c>
      <c r="B312" s="17">
        <v>3419</v>
      </c>
    </row>
    <row r="313" spans="1:2" ht="15.75" x14ac:dyDescent="0.25">
      <c r="A313" s="16" t="s">
        <v>26</v>
      </c>
      <c r="B313" s="17">
        <v>3420</v>
      </c>
    </row>
    <row r="314" spans="1:2" ht="15.75" x14ac:dyDescent="0.25">
      <c r="A314" s="16" t="s">
        <v>26</v>
      </c>
      <c r="B314" s="17">
        <v>3421</v>
      </c>
    </row>
    <row r="315" spans="1:2" ht="15.75" x14ac:dyDescent="0.25">
      <c r="A315" s="16" t="s">
        <v>26</v>
      </c>
      <c r="B315" s="17">
        <v>3422</v>
      </c>
    </row>
    <row r="316" spans="1:2" ht="15.75" x14ac:dyDescent="0.25">
      <c r="A316" s="16" t="s">
        <v>26</v>
      </c>
      <c r="B316" s="17">
        <v>3423</v>
      </c>
    </row>
    <row r="317" spans="1:2" ht="15.75" x14ac:dyDescent="0.25">
      <c r="A317" s="16" t="s">
        <v>26</v>
      </c>
      <c r="B317" s="17">
        <v>3424</v>
      </c>
    </row>
    <row r="318" spans="1:2" ht="15.75" x14ac:dyDescent="0.25">
      <c r="A318" s="16" t="s">
        <v>26</v>
      </c>
      <c r="B318" s="17">
        <v>3425</v>
      </c>
    </row>
    <row r="319" spans="1:2" ht="15.75" x14ac:dyDescent="0.25">
      <c r="A319" s="16" t="s">
        <v>26</v>
      </c>
      <c r="B319" s="17">
        <v>3426</v>
      </c>
    </row>
    <row r="320" spans="1:2" ht="15.75" x14ac:dyDescent="0.25">
      <c r="A320" s="16" t="s">
        <v>26</v>
      </c>
      <c r="B320" s="17">
        <v>3427</v>
      </c>
    </row>
    <row r="321" spans="1:2" ht="15.75" x14ac:dyDescent="0.25">
      <c r="A321" s="16" t="s">
        <v>26</v>
      </c>
      <c r="B321" s="17">
        <v>3428</v>
      </c>
    </row>
    <row r="322" spans="1:2" ht="15.75" x14ac:dyDescent="0.25">
      <c r="A322" s="16" t="s">
        <v>26</v>
      </c>
      <c r="B322" s="17">
        <v>3429</v>
      </c>
    </row>
    <row r="323" spans="1:2" ht="15.75" x14ac:dyDescent="0.25">
      <c r="A323" s="16" t="s">
        <v>26</v>
      </c>
      <c r="B323" s="17">
        <v>3430</v>
      </c>
    </row>
    <row r="324" spans="1:2" ht="15.75" x14ac:dyDescent="0.25">
      <c r="A324" s="16" t="s">
        <v>62</v>
      </c>
      <c r="B324" s="17">
        <v>3431</v>
      </c>
    </row>
    <row r="325" spans="1:2" ht="15.75" x14ac:dyDescent="0.25">
      <c r="A325" s="16" t="s">
        <v>26</v>
      </c>
      <c r="B325" s="17">
        <v>3431</v>
      </c>
    </row>
    <row r="326" spans="1:2" ht="15.75" x14ac:dyDescent="0.25">
      <c r="A326" s="16" t="s">
        <v>26</v>
      </c>
      <c r="B326" s="17">
        <v>3432</v>
      </c>
    </row>
    <row r="327" spans="1:2" ht="15.75" x14ac:dyDescent="0.25">
      <c r="A327" s="16" t="s">
        <v>26</v>
      </c>
      <c r="B327" s="17">
        <v>3433</v>
      </c>
    </row>
    <row r="328" spans="1:2" ht="15.75" x14ac:dyDescent="0.25">
      <c r="A328" s="16" t="s">
        <v>26</v>
      </c>
      <c r="B328" s="17">
        <v>3434</v>
      </c>
    </row>
    <row r="329" spans="1:2" ht="15.75" x14ac:dyDescent="0.25">
      <c r="A329" s="16" t="s">
        <v>26</v>
      </c>
      <c r="B329" s="17">
        <v>3435</v>
      </c>
    </row>
    <row r="330" spans="1:2" ht="15.75" x14ac:dyDescent="0.25">
      <c r="A330" s="16" t="s">
        <v>26</v>
      </c>
      <c r="B330" s="17">
        <v>3436</v>
      </c>
    </row>
    <row r="331" spans="1:2" ht="15.75" x14ac:dyDescent="0.25">
      <c r="A331" s="16" t="s">
        <v>26</v>
      </c>
      <c r="B331" s="17">
        <v>3437</v>
      </c>
    </row>
    <row r="332" spans="1:2" ht="15.75" x14ac:dyDescent="0.25">
      <c r="A332" s="16" t="s">
        <v>26</v>
      </c>
      <c r="B332" s="17">
        <v>3438</v>
      </c>
    </row>
    <row r="333" spans="1:2" ht="15.75" x14ac:dyDescent="0.25">
      <c r="A333" s="16" t="s">
        <v>26</v>
      </c>
      <c r="B333" s="17">
        <v>3439</v>
      </c>
    </row>
    <row r="334" spans="1:2" ht="15.75" x14ac:dyDescent="0.25">
      <c r="A334" s="16" t="s">
        <v>26</v>
      </c>
      <c r="B334" s="17">
        <v>3440</v>
      </c>
    </row>
    <row r="335" spans="1:2" ht="15.75" x14ac:dyDescent="0.25">
      <c r="A335" s="16" t="s">
        <v>26</v>
      </c>
      <c r="B335" s="17">
        <v>3441</v>
      </c>
    </row>
    <row r="336" spans="1:2" ht="15.75" x14ac:dyDescent="0.25">
      <c r="A336" s="16" t="s">
        <v>26</v>
      </c>
      <c r="B336" s="17">
        <v>3442</v>
      </c>
    </row>
    <row r="337" spans="1:2" ht="15.75" x14ac:dyDescent="0.25">
      <c r="A337" s="16" t="s">
        <v>26</v>
      </c>
      <c r="B337" s="17">
        <v>3443</v>
      </c>
    </row>
    <row r="338" spans="1:2" ht="15.75" x14ac:dyDescent="0.25">
      <c r="A338" s="16" t="s">
        <v>26</v>
      </c>
      <c r="B338" s="17">
        <v>3444</v>
      </c>
    </row>
    <row r="339" spans="1:2" ht="15.75" x14ac:dyDescent="0.25">
      <c r="A339" s="16" t="s">
        <v>26</v>
      </c>
      <c r="B339" s="17">
        <v>3445</v>
      </c>
    </row>
    <row r="340" spans="1:2" ht="15.75" x14ac:dyDescent="0.25">
      <c r="A340" s="16" t="s">
        <v>26</v>
      </c>
      <c r="B340" s="17">
        <v>3446</v>
      </c>
    </row>
    <row r="341" spans="1:2" ht="15.75" x14ac:dyDescent="0.25">
      <c r="A341" s="16" t="s">
        <v>26</v>
      </c>
      <c r="B341" s="17">
        <v>3447</v>
      </c>
    </row>
    <row r="342" spans="1:2" ht="15.75" x14ac:dyDescent="0.25">
      <c r="A342" s="16" t="s">
        <v>26</v>
      </c>
      <c r="B342" s="17">
        <v>3448</v>
      </c>
    </row>
    <row r="343" spans="1:2" ht="15.75" x14ac:dyDescent="0.25">
      <c r="A343" s="16" t="s">
        <v>26</v>
      </c>
      <c r="B343" s="17">
        <v>3449</v>
      </c>
    </row>
    <row r="344" spans="1:2" ht="15.75" x14ac:dyDescent="0.25">
      <c r="A344" s="16" t="s">
        <v>26</v>
      </c>
      <c r="B344" s="17">
        <v>3450</v>
      </c>
    </row>
    <row r="345" spans="1:2" ht="15.75" x14ac:dyDescent="0.25">
      <c r="A345" s="16" t="s">
        <v>26</v>
      </c>
      <c r="B345" s="17">
        <v>3451</v>
      </c>
    </row>
    <row r="346" spans="1:2" ht="15.75" x14ac:dyDescent="0.25">
      <c r="A346" s="16" t="s">
        <v>26</v>
      </c>
      <c r="B346" s="17">
        <v>3452</v>
      </c>
    </row>
    <row r="347" spans="1:2" ht="15.75" x14ac:dyDescent="0.25">
      <c r="A347" s="16" t="s">
        <v>26</v>
      </c>
      <c r="B347" s="17">
        <v>3453</v>
      </c>
    </row>
    <row r="348" spans="1:2" ht="15.75" x14ac:dyDescent="0.25">
      <c r="A348" s="16" t="s">
        <v>26</v>
      </c>
      <c r="B348" s="17">
        <v>3454</v>
      </c>
    </row>
    <row r="349" spans="1:2" ht="15.75" x14ac:dyDescent="0.25">
      <c r="A349" s="16" t="s">
        <v>26</v>
      </c>
      <c r="B349" s="17">
        <v>3455</v>
      </c>
    </row>
    <row r="350" spans="1:2" ht="15.75" x14ac:dyDescent="0.25">
      <c r="A350" s="16" t="s">
        <v>26</v>
      </c>
      <c r="B350" s="17">
        <v>3456</v>
      </c>
    </row>
    <row r="351" spans="1:2" ht="15.75" x14ac:dyDescent="0.25">
      <c r="A351" s="16" t="s">
        <v>26</v>
      </c>
      <c r="B351" s="17">
        <v>3457</v>
      </c>
    </row>
    <row r="352" spans="1:2" ht="15.75" x14ac:dyDescent="0.25">
      <c r="A352" s="16" t="s">
        <v>26</v>
      </c>
      <c r="B352" s="17">
        <v>3458</v>
      </c>
    </row>
    <row r="353" spans="1:2" ht="15.75" x14ac:dyDescent="0.25">
      <c r="A353" s="16" t="s">
        <v>26</v>
      </c>
      <c r="B353" s="17">
        <v>3459</v>
      </c>
    </row>
    <row r="354" spans="1:2" ht="15.75" x14ac:dyDescent="0.25">
      <c r="A354" s="16" t="s">
        <v>26</v>
      </c>
      <c r="B354" s="17">
        <v>3460</v>
      </c>
    </row>
    <row r="355" spans="1:2" ht="15.75" x14ac:dyDescent="0.25">
      <c r="A355" s="16" t="s">
        <v>26</v>
      </c>
      <c r="B355" s="17">
        <v>3461</v>
      </c>
    </row>
    <row r="356" spans="1:2" ht="15.75" x14ac:dyDescent="0.25">
      <c r="A356" s="16" t="s">
        <v>26</v>
      </c>
      <c r="B356" s="17">
        <v>3462</v>
      </c>
    </row>
    <row r="357" spans="1:2" ht="15.75" x14ac:dyDescent="0.25">
      <c r="A357" s="16" t="s">
        <v>60</v>
      </c>
      <c r="B357" s="17">
        <v>3463</v>
      </c>
    </row>
    <row r="358" spans="1:2" ht="15.75" x14ac:dyDescent="0.25">
      <c r="A358" s="16" t="s">
        <v>26</v>
      </c>
      <c r="B358" s="17">
        <v>3465</v>
      </c>
    </row>
    <row r="359" spans="1:2" ht="15.75" x14ac:dyDescent="0.25">
      <c r="A359" s="16" t="s">
        <v>26</v>
      </c>
      <c r="B359" s="17">
        <v>3466</v>
      </c>
    </row>
    <row r="360" spans="1:2" ht="15.75" x14ac:dyDescent="0.25">
      <c r="A360" s="16" t="s">
        <v>26</v>
      </c>
      <c r="B360" s="17">
        <v>3467</v>
      </c>
    </row>
    <row r="361" spans="1:2" ht="15.75" x14ac:dyDescent="0.25">
      <c r="A361" s="16" t="s">
        <v>26</v>
      </c>
      <c r="B361" s="17">
        <v>3468</v>
      </c>
    </row>
    <row r="362" spans="1:2" ht="15.75" x14ac:dyDescent="0.25">
      <c r="A362" s="16" t="s">
        <v>62</v>
      </c>
      <c r="B362" s="17">
        <v>3469</v>
      </c>
    </row>
    <row r="363" spans="1:2" ht="15.75" x14ac:dyDescent="0.25">
      <c r="A363" s="16" t="s">
        <v>26</v>
      </c>
      <c r="B363" s="17">
        <v>3469</v>
      </c>
    </row>
    <row r="364" spans="1:2" ht="15.75" x14ac:dyDescent="0.25">
      <c r="A364" s="16" t="s">
        <v>26</v>
      </c>
      <c r="B364" s="17">
        <v>3470</v>
      </c>
    </row>
    <row r="365" spans="1:2" ht="15.75" x14ac:dyDescent="0.25">
      <c r="A365" s="16" t="s">
        <v>26</v>
      </c>
      <c r="B365" s="17">
        <v>3471</v>
      </c>
    </row>
    <row r="366" spans="1:2" ht="15.75" x14ac:dyDescent="0.25">
      <c r="A366" s="16" t="s">
        <v>18</v>
      </c>
      <c r="B366" s="19">
        <v>3471</v>
      </c>
    </row>
    <row r="367" spans="1:2" ht="15.75" x14ac:dyDescent="0.25">
      <c r="A367" s="16" t="s">
        <v>26</v>
      </c>
      <c r="B367" s="17">
        <v>3482</v>
      </c>
    </row>
    <row r="368" spans="1:2" ht="15.75" x14ac:dyDescent="0.25">
      <c r="A368" s="16" t="s">
        <v>26</v>
      </c>
      <c r="B368" s="17">
        <v>3483</v>
      </c>
    </row>
    <row r="369" spans="1:2" ht="15.75" x14ac:dyDescent="0.25">
      <c r="A369" s="16" t="s">
        <v>26</v>
      </c>
      <c r="B369" s="17">
        <v>3484</v>
      </c>
    </row>
    <row r="370" spans="1:2" ht="15.75" x14ac:dyDescent="0.25">
      <c r="A370" s="16" t="s">
        <v>26</v>
      </c>
      <c r="B370" s="17">
        <v>3485</v>
      </c>
    </row>
    <row r="371" spans="1:2" ht="15.75" x14ac:dyDescent="0.25">
      <c r="A371" s="16" t="s">
        <v>26</v>
      </c>
      <c r="B371" s="17">
        <v>3486</v>
      </c>
    </row>
    <row r="372" spans="1:2" ht="15.75" x14ac:dyDescent="0.25">
      <c r="A372" s="16" t="s">
        <v>26</v>
      </c>
      <c r="B372" s="17">
        <v>3487</v>
      </c>
    </row>
    <row r="373" spans="1:2" ht="15.75" x14ac:dyDescent="0.25">
      <c r="A373" s="16" t="s">
        <v>26</v>
      </c>
      <c r="B373" s="17">
        <v>3488</v>
      </c>
    </row>
    <row r="374" spans="1:2" ht="15.75" x14ac:dyDescent="0.25">
      <c r="A374" s="16" t="s">
        <v>26</v>
      </c>
      <c r="B374" s="17">
        <v>3489</v>
      </c>
    </row>
    <row r="375" spans="1:2" ht="15.75" x14ac:dyDescent="0.25">
      <c r="A375" s="16" t="s">
        <v>26</v>
      </c>
      <c r="B375" s="17">
        <v>3490</v>
      </c>
    </row>
    <row r="376" spans="1:2" ht="15.75" x14ac:dyDescent="0.25">
      <c r="A376" s="16" t="s">
        <v>26</v>
      </c>
      <c r="B376" s="17">
        <v>3491</v>
      </c>
    </row>
    <row r="377" spans="1:2" ht="15.75" x14ac:dyDescent="0.25">
      <c r="A377" s="16" t="s">
        <v>26</v>
      </c>
      <c r="B377" s="17">
        <v>3492</v>
      </c>
    </row>
    <row r="378" spans="1:2" ht="15.75" x14ac:dyDescent="0.25">
      <c r="A378" s="16" t="s">
        <v>26</v>
      </c>
      <c r="B378" s="17">
        <v>3493</v>
      </c>
    </row>
    <row r="379" spans="1:2" ht="15.75" x14ac:dyDescent="0.25">
      <c r="A379" s="16" t="s">
        <v>26</v>
      </c>
      <c r="B379" s="17">
        <v>3494</v>
      </c>
    </row>
    <row r="380" spans="1:2" ht="15.75" x14ac:dyDescent="0.25">
      <c r="A380" s="16" t="s">
        <v>26</v>
      </c>
      <c r="B380" s="17">
        <v>3495</v>
      </c>
    </row>
    <row r="381" spans="1:2" ht="15.75" x14ac:dyDescent="0.25">
      <c r="A381" s="16" t="s">
        <v>26</v>
      </c>
      <c r="B381" s="17">
        <v>3496</v>
      </c>
    </row>
    <row r="382" spans="1:2" ht="15.75" x14ac:dyDescent="0.25">
      <c r="A382" s="16" t="s">
        <v>26</v>
      </c>
      <c r="B382" s="17">
        <v>3497</v>
      </c>
    </row>
    <row r="383" spans="1:2" ht="15.75" x14ac:dyDescent="0.25">
      <c r="A383" s="16" t="s">
        <v>60</v>
      </c>
      <c r="B383" s="17">
        <v>3497</v>
      </c>
    </row>
    <row r="384" spans="1:2" ht="15.75" x14ac:dyDescent="0.25">
      <c r="A384" s="16" t="s">
        <v>26</v>
      </c>
      <c r="B384" s="17">
        <v>3498</v>
      </c>
    </row>
    <row r="385" spans="1:2" ht="15.75" x14ac:dyDescent="0.25">
      <c r="A385" s="16" t="s">
        <v>26</v>
      </c>
      <c r="B385" s="17">
        <v>3499</v>
      </c>
    </row>
    <row r="386" spans="1:2" ht="15.75" x14ac:dyDescent="0.25">
      <c r="A386" s="16" t="s">
        <v>26</v>
      </c>
      <c r="B386" s="17">
        <v>3500</v>
      </c>
    </row>
    <row r="387" spans="1:2" ht="15.75" x14ac:dyDescent="0.25">
      <c r="A387" s="16" t="s">
        <v>26</v>
      </c>
      <c r="B387" s="17">
        <v>3501</v>
      </c>
    </row>
    <row r="388" spans="1:2" ht="15.75" x14ac:dyDescent="0.25">
      <c r="A388" s="16" t="s">
        <v>26</v>
      </c>
      <c r="B388" s="17">
        <v>3502</v>
      </c>
    </row>
    <row r="389" spans="1:2" ht="15.75" x14ac:dyDescent="0.25">
      <c r="A389" s="16" t="s">
        <v>26</v>
      </c>
      <c r="B389" s="17">
        <v>3503</v>
      </c>
    </row>
    <row r="390" spans="1:2" ht="15.75" x14ac:dyDescent="0.25">
      <c r="A390" s="16" t="s">
        <v>26</v>
      </c>
      <c r="B390" s="17">
        <v>3504</v>
      </c>
    </row>
    <row r="391" spans="1:2" ht="15.75" x14ac:dyDescent="0.25">
      <c r="A391" s="16" t="s">
        <v>26</v>
      </c>
      <c r="B391" s="17">
        <v>3505</v>
      </c>
    </row>
    <row r="392" spans="1:2" ht="15.75" x14ac:dyDescent="0.25">
      <c r="A392" s="16" t="s">
        <v>26</v>
      </c>
      <c r="B392" s="17">
        <v>3506</v>
      </c>
    </row>
    <row r="393" spans="1:2" ht="15.75" x14ac:dyDescent="0.25">
      <c r="A393" s="16" t="s">
        <v>26</v>
      </c>
      <c r="B393" s="17">
        <v>3507</v>
      </c>
    </row>
    <row r="394" spans="1:2" ht="15.75" x14ac:dyDescent="0.25">
      <c r="A394" s="16" t="s">
        <v>26</v>
      </c>
      <c r="B394" s="17">
        <v>3508</v>
      </c>
    </row>
    <row r="395" spans="1:2" ht="15.75" x14ac:dyDescent="0.25">
      <c r="A395" s="16" t="s">
        <v>26</v>
      </c>
      <c r="B395" s="17">
        <v>3509</v>
      </c>
    </row>
    <row r="396" spans="1:2" ht="15.75" x14ac:dyDescent="0.25">
      <c r="A396" s="16" t="s">
        <v>26</v>
      </c>
      <c r="B396" s="17">
        <v>3510</v>
      </c>
    </row>
    <row r="397" spans="1:2" ht="15.75" x14ac:dyDescent="0.25">
      <c r="A397" s="16" t="s">
        <v>26</v>
      </c>
      <c r="B397" s="17">
        <v>3511</v>
      </c>
    </row>
    <row r="398" spans="1:2" ht="15.75" x14ac:dyDescent="0.25">
      <c r="A398" s="16" t="s">
        <v>26</v>
      </c>
      <c r="B398" s="17">
        <v>3512</v>
      </c>
    </row>
    <row r="399" spans="1:2" ht="15.75" x14ac:dyDescent="0.25">
      <c r="A399" s="16" t="s">
        <v>26</v>
      </c>
      <c r="B399" s="17">
        <v>3513</v>
      </c>
    </row>
    <row r="400" spans="1:2" ht="15.75" x14ac:dyDescent="0.25">
      <c r="A400" s="16" t="s">
        <v>26</v>
      </c>
      <c r="B400" s="17">
        <v>3514</v>
      </c>
    </row>
    <row r="401" spans="1:2" ht="15.75" x14ac:dyDescent="0.25">
      <c r="A401" s="16" t="s">
        <v>26</v>
      </c>
      <c r="B401" s="17">
        <v>3515</v>
      </c>
    </row>
    <row r="402" spans="1:2" ht="15.75" x14ac:dyDescent="0.25">
      <c r="A402" s="16" t="s">
        <v>26</v>
      </c>
      <c r="B402" s="17">
        <v>3516</v>
      </c>
    </row>
    <row r="403" spans="1:2" ht="15.75" x14ac:dyDescent="0.25">
      <c r="A403" s="16" t="s">
        <v>26</v>
      </c>
      <c r="B403" s="17">
        <v>3517</v>
      </c>
    </row>
    <row r="404" spans="1:2" ht="15.75" x14ac:dyDescent="0.25">
      <c r="A404" s="16" t="s">
        <v>26</v>
      </c>
      <c r="B404" s="17">
        <v>3518</v>
      </c>
    </row>
    <row r="405" spans="1:2" ht="15.75" x14ac:dyDescent="0.25">
      <c r="A405" s="16" t="s">
        <v>26</v>
      </c>
      <c r="B405" s="17">
        <v>3519</v>
      </c>
    </row>
    <row r="406" spans="1:2" ht="15.75" x14ac:dyDescent="0.25">
      <c r="A406" s="16" t="s">
        <v>26</v>
      </c>
      <c r="B406" s="17">
        <v>3520</v>
      </c>
    </row>
    <row r="407" spans="1:2" ht="15.75" x14ac:dyDescent="0.25">
      <c r="A407" s="16" t="s">
        <v>26</v>
      </c>
      <c r="B407" s="17">
        <v>3521</v>
      </c>
    </row>
    <row r="408" spans="1:2" ht="15.75" x14ac:dyDescent="0.25">
      <c r="A408" s="16" t="s">
        <v>26</v>
      </c>
      <c r="B408" s="17">
        <v>3522</v>
      </c>
    </row>
    <row r="409" spans="1:2" ht="15.75" x14ac:dyDescent="0.25">
      <c r="A409" s="16" t="s">
        <v>26</v>
      </c>
      <c r="B409" s="17">
        <v>3523</v>
      </c>
    </row>
    <row r="410" spans="1:2" ht="15.75" x14ac:dyDescent="0.25">
      <c r="A410" s="16" t="s">
        <v>26</v>
      </c>
      <c r="B410" s="17">
        <v>3524</v>
      </c>
    </row>
    <row r="411" spans="1:2" ht="15.75" x14ac:dyDescent="0.25">
      <c r="A411" s="16" t="s">
        <v>26</v>
      </c>
      <c r="B411" s="17">
        <v>3525</v>
      </c>
    </row>
    <row r="412" spans="1:2" ht="15.75" x14ac:dyDescent="0.25">
      <c r="A412" s="16" t="s">
        <v>26</v>
      </c>
      <c r="B412" s="17">
        <v>3526</v>
      </c>
    </row>
    <row r="413" spans="1:2" ht="15.75" x14ac:dyDescent="0.25">
      <c r="A413" s="16" t="s">
        <v>26</v>
      </c>
      <c r="B413" s="17">
        <v>3527</v>
      </c>
    </row>
    <row r="414" spans="1:2" ht="15.75" x14ac:dyDescent="0.25">
      <c r="A414" s="16" t="s">
        <v>26</v>
      </c>
      <c r="B414" s="17">
        <v>3528</v>
      </c>
    </row>
    <row r="415" spans="1:2" ht="15.75" x14ac:dyDescent="0.25">
      <c r="A415" s="16" t="s">
        <v>26</v>
      </c>
      <c r="B415" s="17">
        <v>3529</v>
      </c>
    </row>
    <row r="416" spans="1:2" ht="15.75" x14ac:dyDescent="0.25">
      <c r="A416" s="16" t="s">
        <v>26</v>
      </c>
      <c r="B416" s="17">
        <v>3530</v>
      </c>
    </row>
    <row r="417" spans="1:2" ht="15.75" x14ac:dyDescent="0.25">
      <c r="A417" s="16" t="s">
        <v>26</v>
      </c>
      <c r="B417" s="17">
        <v>3531</v>
      </c>
    </row>
    <row r="418" spans="1:2" ht="15.75" x14ac:dyDescent="0.25">
      <c r="A418" s="16" t="s">
        <v>26</v>
      </c>
      <c r="B418" s="17">
        <v>3532</v>
      </c>
    </row>
    <row r="419" spans="1:2" ht="15.75" x14ac:dyDescent="0.25">
      <c r="A419" s="16" t="s">
        <v>26</v>
      </c>
      <c r="B419" s="17">
        <v>3533</v>
      </c>
    </row>
    <row r="420" spans="1:2" ht="15.75" x14ac:dyDescent="0.25">
      <c r="A420" s="16" t="s">
        <v>26</v>
      </c>
      <c r="B420" s="17">
        <v>3534</v>
      </c>
    </row>
    <row r="421" spans="1:2" ht="15.75" x14ac:dyDescent="0.25">
      <c r="A421" s="16" t="s">
        <v>26</v>
      </c>
      <c r="B421" s="17">
        <v>3535</v>
      </c>
    </row>
    <row r="422" spans="1:2" ht="15.75" x14ac:dyDescent="0.25">
      <c r="A422" s="16" t="s">
        <v>26</v>
      </c>
      <c r="B422" s="17">
        <v>3536</v>
      </c>
    </row>
    <row r="423" spans="1:2" ht="15.75" x14ac:dyDescent="0.25">
      <c r="A423" s="16" t="s">
        <v>26</v>
      </c>
      <c r="B423" s="17">
        <v>3537</v>
      </c>
    </row>
    <row r="424" spans="1:2" ht="15.75" x14ac:dyDescent="0.25">
      <c r="A424" s="16" t="s">
        <v>26</v>
      </c>
      <c r="B424" s="17">
        <v>3538</v>
      </c>
    </row>
    <row r="425" spans="1:2" ht="15.75" x14ac:dyDescent="0.25">
      <c r="A425" s="16" t="s">
        <v>26</v>
      </c>
      <c r="B425" s="17">
        <v>3539</v>
      </c>
    </row>
    <row r="426" spans="1:2" ht="15.75" x14ac:dyDescent="0.25">
      <c r="A426" s="16" t="s">
        <v>26</v>
      </c>
      <c r="B426" s="17">
        <v>3540</v>
      </c>
    </row>
    <row r="427" spans="1:2" ht="15.75" x14ac:dyDescent="0.25">
      <c r="A427" s="16" t="s">
        <v>26</v>
      </c>
      <c r="B427" s="17">
        <v>3541</v>
      </c>
    </row>
    <row r="428" spans="1:2" ht="15.75" x14ac:dyDescent="0.25">
      <c r="A428" s="16" t="s">
        <v>26</v>
      </c>
      <c r="B428" s="17">
        <v>3542</v>
      </c>
    </row>
    <row r="429" spans="1:2" ht="15.75" x14ac:dyDescent="0.25">
      <c r="A429" s="16" t="s">
        <v>26</v>
      </c>
      <c r="B429" s="17">
        <v>3543</v>
      </c>
    </row>
    <row r="430" spans="1:2" ht="15.75" x14ac:dyDescent="0.25">
      <c r="A430" s="16" t="s">
        <v>26</v>
      </c>
      <c r="B430" s="17">
        <v>3544</v>
      </c>
    </row>
    <row r="431" spans="1:2" ht="15.75" x14ac:dyDescent="0.25">
      <c r="A431" s="16" t="s">
        <v>26</v>
      </c>
      <c r="B431" s="17">
        <v>3545</v>
      </c>
    </row>
    <row r="432" spans="1:2" ht="15.75" x14ac:dyDescent="0.25">
      <c r="A432" s="16" t="s">
        <v>26</v>
      </c>
      <c r="B432" s="17">
        <v>3546</v>
      </c>
    </row>
    <row r="433" spans="1:2" ht="15.75" x14ac:dyDescent="0.25">
      <c r="A433" s="16" t="s">
        <v>26</v>
      </c>
      <c r="B433" s="17">
        <v>3547</v>
      </c>
    </row>
    <row r="434" spans="1:2" ht="15.75" x14ac:dyDescent="0.25">
      <c r="A434" s="16" t="s">
        <v>26</v>
      </c>
      <c r="B434" s="17">
        <v>3548</v>
      </c>
    </row>
    <row r="435" spans="1:2" ht="15.75" x14ac:dyDescent="0.25">
      <c r="A435" s="16" t="s">
        <v>26</v>
      </c>
      <c r="B435" s="17">
        <v>3549</v>
      </c>
    </row>
    <row r="436" spans="1:2" ht="15.75" x14ac:dyDescent="0.25">
      <c r="A436" s="16" t="s">
        <v>26</v>
      </c>
      <c r="B436" s="17">
        <v>3550</v>
      </c>
    </row>
    <row r="437" spans="1:2" ht="15.75" x14ac:dyDescent="0.25">
      <c r="A437" s="16" t="s">
        <v>26</v>
      </c>
      <c r="B437" s="17">
        <v>3551</v>
      </c>
    </row>
    <row r="438" spans="1:2" ht="15.75" x14ac:dyDescent="0.25">
      <c r="A438" s="16" t="s">
        <v>26</v>
      </c>
      <c r="B438" s="17">
        <v>3552</v>
      </c>
    </row>
    <row r="439" spans="1:2" ht="15.75" x14ac:dyDescent="0.25">
      <c r="A439" s="16" t="s">
        <v>26</v>
      </c>
      <c r="B439" s="17">
        <v>3553</v>
      </c>
    </row>
    <row r="440" spans="1:2" ht="15.75" x14ac:dyDescent="0.25">
      <c r="A440" s="16" t="s">
        <v>26</v>
      </c>
      <c r="B440" s="17">
        <v>3554</v>
      </c>
    </row>
    <row r="441" spans="1:2" ht="15.75" x14ac:dyDescent="0.25">
      <c r="A441" s="16" t="s">
        <v>26</v>
      </c>
      <c r="B441" s="17">
        <v>3555</v>
      </c>
    </row>
    <row r="442" spans="1:2" ht="15.75" x14ac:dyDescent="0.25">
      <c r="A442" s="16" t="s">
        <v>26</v>
      </c>
      <c r="B442" s="17">
        <v>3556</v>
      </c>
    </row>
    <row r="443" spans="1:2" ht="15.75" x14ac:dyDescent="0.25">
      <c r="A443" s="16" t="s">
        <v>26</v>
      </c>
      <c r="B443" s="17">
        <v>3557</v>
      </c>
    </row>
    <row r="444" spans="1:2" ht="15.75" x14ac:dyDescent="0.25">
      <c r="A444" s="16" t="s">
        <v>26</v>
      </c>
      <c r="B444" s="17">
        <v>3558</v>
      </c>
    </row>
    <row r="445" spans="1:2" ht="15.75" x14ac:dyDescent="0.25">
      <c r="A445" s="16" t="s">
        <v>26</v>
      </c>
      <c r="B445" s="17">
        <v>3559</v>
      </c>
    </row>
    <row r="446" spans="1:2" ht="15.75" x14ac:dyDescent="0.25">
      <c r="A446" s="16" t="s">
        <v>26</v>
      </c>
      <c r="B446" s="17">
        <v>3560</v>
      </c>
    </row>
    <row r="447" spans="1:2" ht="15.75" x14ac:dyDescent="0.25">
      <c r="A447" s="16" t="s">
        <v>26</v>
      </c>
      <c r="B447" s="17">
        <v>3561</v>
      </c>
    </row>
    <row r="448" spans="1:2" ht="15.75" x14ac:dyDescent="0.25">
      <c r="A448" s="16" t="s">
        <v>26</v>
      </c>
      <c r="B448" s="17">
        <v>3562</v>
      </c>
    </row>
    <row r="449" spans="1:2" ht="15.75" x14ac:dyDescent="0.25">
      <c r="A449" s="16" t="s">
        <v>26</v>
      </c>
      <c r="B449" s="17">
        <v>3563</v>
      </c>
    </row>
    <row r="450" spans="1:2" ht="15.75" x14ac:dyDescent="0.25">
      <c r="A450" s="16" t="s">
        <v>26</v>
      </c>
      <c r="B450" s="17">
        <v>3564</v>
      </c>
    </row>
    <row r="451" spans="1:2" ht="15.75" x14ac:dyDescent="0.25">
      <c r="A451" s="16" t="s">
        <v>26</v>
      </c>
      <c r="B451" s="17">
        <v>3565</v>
      </c>
    </row>
    <row r="452" spans="1:2" ht="15.75" x14ac:dyDescent="0.25">
      <c r="A452" s="16" t="s">
        <v>26</v>
      </c>
      <c r="B452" s="17">
        <v>3566</v>
      </c>
    </row>
    <row r="453" spans="1:2" ht="15.75" x14ac:dyDescent="0.25">
      <c r="A453" s="16" t="s">
        <v>26</v>
      </c>
      <c r="B453" s="17">
        <v>3567</v>
      </c>
    </row>
    <row r="454" spans="1:2" ht="15.75" x14ac:dyDescent="0.25">
      <c r="A454" s="16" t="s">
        <v>26</v>
      </c>
      <c r="B454" s="17">
        <v>3568</v>
      </c>
    </row>
    <row r="455" spans="1:2" ht="15.75" x14ac:dyDescent="0.25">
      <c r="A455" s="16" t="s">
        <v>26</v>
      </c>
      <c r="B455" s="17">
        <v>3569</v>
      </c>
    </row>
    <row r="456" spans="1:2" ht="15.75" x14ac:dyDescent="0.25">
      <c r="A456" s="16" t="s">
        <v>26</v>
      </c>
      <c r="B456" s="17">
        <v>3570</v>
      </c>
    </row>
    <row r="457" spans="1:2" ht="15.75" x14ac:dyDescent="0.25">
      <c r="A457" s="16" t="s">
        <v>26</v>
      </c>
      <c r="B457" s="17">
        <v>3571</v>
      </c>
    </row>
    <row r="458" spans="1:2" ht="15.75" x14ac:dyDescent="0.25">
      <c r="A458" s="16" t="s">
        <v>26</v>
      </c>
      <c r="B458" s="17">
        <v>3572</v>
      </c>
    </row>
    <row r="459" spans="1:2" ht="15.75" x14ac:dyDescent="0.25">
      <c r="A459" s="16" t="s">
        <v>26</v>
      </c>
      <c r="B459" s="17">
        <v>3573</v>
      </c>
    </row>
    <row r="460" spans="1:2" ht="15.75" x14ac:dyDescent="0.25">
      <c r="A460" s="16" t="s">
        <v>26</v>
      </c>
      <c r="B460" s="17">
        <v>3574</v>
      </c>
    </row>
    <row r="461" spans="1:2" ht="15.75" x14ac:dyDescent="0.25">
      <c r="A461" s="16" t="s">
        <v>26</v>
      </c>
      <c r="B461" s="17">
        <v>3575</v>
      </c>
    </row>
    <row r="462" spans="1:2" ht="15.75" x14ac:dyDescent="0.25">
      <c r="A462" s="16" t="s">
        <v>26</v>
      </c>
      <c r="B462" s="17">
        <v>3576</v>
      </c>
    </row>
    <row r="463" spans="1:2" ht="15.75" x14ac:dyDescent="0.25">
      <c r="A463" s="16" t="s">
        <v>26</v>
      </c>
      <c r="B463" s="17">
        <v>3577</v>
      </c>
    </row>
    <row r="464" spans="1:2" ht="15.75" x14ac:dyDescent="0.25">
      <c r="A464" s="16" t="s">
        <v>26</v>
      </c>
      <c r="B464" s="17">
        <v>3578</v>
      </c>
    </row>
    <row r="465" spans="1:2" ht="15.75" x14ac:dyDescent="0.25">
      <c r="A465" s="16" t="s">
        <v>26</v>
      </c>
      <c r="B465" s="17">
        <v>3579</v>
      </c>
    </row>
    <row r="466" spans="1:2" ht="15.75" x14ac:dyDescent="0.25">
      <c r="A466" s="16" t="s">
        <v>26</v>
      </c>
      <c r="B466" s="17">
        <v>3580</v>
      </c>
    </row>
    <row r="467" spans="1:2" ht="15.75" x14ac:dyDescent="0.25">
      <c r="A467" s="16" t="s">
        <v>26</v>
      </c>
      <c r="B467" s="17">
        <v>3581</v>
      </c>
    </row>
    <row r="468" spans="1:2" ht="15.75" x14ac:dyDescent="0.25">
      <c r="A468" s="16" t="s">
        <v>26</v>
      </c>
      <c r="B468" s="17">
        <v>3582</v>
      </c>
    </row>
    <row r="469" spans="1:2" ht="15.75" x14ac:dyDescent="0.25">
      <c r="A469" s="16" t="s">
        <v>26</v>
      </c>
      <c r="B469" s="17">
        <v>3583</v>
      </c>
    </row>
    <row r="470" spans="1:2" ht="15.75" x14ac:dyDescent="0.25">
      <c r="A470" s="16" t="s">
        <v>26</v>
      </c>
      <c r="B470" s="17">
        <v>3584</v>
      </c>
    </row>
    <row r="471" spans="1:2" ht="15.75" x14ac:dyDescent="0.25">
      <c r="A471" s="16" t="s">
        <v>26</v>
      </c>
      <c r="B471" s="17">
        <v>3585</v>
      </c>
    </row>
    <row r="472" spans="1:2" ht="15.75" x14ac:dyDescent="0.25">
      <c r="A472" s="16" t="s">
        <v>26</v>
      </c>
      <c r="B472" s="17">
        <v>3586</v>
      </c>
    </row>
    <row r="473" spans="1:2" ht="15.75" x14ac:dyDescent="0.25">
      <c r="A473" s="16" t="s">
        <v>26</v>
      </c>
      <c r="B473" s="17">
        <v>3587</v>
      </c>
    </row>
    <row r="474" spans="1:2" ht="15.75" x14ac:dyDescent="0.25">
      <c r="A474" s="16" t="s">
        <v>26</v>
      </c>
      <c r="B474" s="17">
        <v>3588</v>
      </c>
    </row>
    <row r="475" spans="1:2" ht="15.75" x14ac:dyDescent="0.25">
      <c r="A475" s="16" t="s">
        <v>26</v>
      </c>
      <c r="B475" s="17">
        <v>3589</v>
      </c>
    </row>
    <row r="476" spans="1:2" ht="15.75" x14ac:dyDescent="0.25">
      <c r="A476" s="16" t="s">
        <v>26</v>
      </c>
      <c r="B476" s="17">
        <v>3590</v>
      </c>
    </row>
    <row r="477" spans="1:2" ht="15.75" x14ac:dyDescent="0.25">
      <c r="A477" s="16" t="s">
        <v>26</v>
      </c>
      <c r="B477" s="17">
        <v>3591</v>
      </c>
    </row>
    <row r="478" spans="1:2" ht="15.75" x14ac:dyDescent="0.25">
      <c r="A478" s="16" t="s">
        <v>26</v>
      </c>
      <c r="B478" s="17">
        <v>3592</v>
      </c>
    </row>
    <row r="479" spans="1:2" ht="15.75" x14ac:dyDescent="0.25">
      <c r="A479" s="16" t="s">
        <v>26</v>
      </c>
      <c r="B479" s="17">
        <v>3593</v>
      </c>
    </row>
    <row r="480" spans="1:2" ht="15.75" x14ac:dyDescent="0.25">
      <c r="A480" s="16" t="s">
        <v>26</v>
      </c>
      <c r="B480" s="17">
        <v>3594</v>
      </c>
    </row>
    <row r="481" spans="1:2" ht="15.75" x14ac:dyDescent="0.25">
      <c r="A481" s="16" t="s">
        <v>26</v>
      </c>
      <c r="B481" s="17">
        <v>3595</v>
      </c>
    </row>
    <row r="482" spans="1:2" ht="15.75" x14ac:dyDescent="0.25">
      <c r="A482" s="16" t="s">
        <v>26</v>
      </c>
      <c r="B482" s="17">
        <v>3596</v>
      </c>
    </row>
    <row r="483" spans="1:2" ht="15.75" x14ac:dyDescent="0.25">
      <c r="A483" s="16" t="s">
        <v>26</v>
      </c>
      <c r="B483" s="17">
        <v>3597</v>
      </c>
    </row>
    <row r="484" spans="1:2" ht="15.75" x14ac:dyDescent="0.25">
      <c r="A484" s="16" t="s">
        <v>26</v>
      </c>
      <c r="B484" s="17">
        <v>3598</v>
      </c>
    </row>
    <row r="485" spans="1:2" ht="15.75" x14ac:dyDescent="0.25">
      <c r="A485" s="16" t="s">
        <v>26</v>
      </c>
      <c r="B485" s="17">
        <v>3599</v>
      </c>
    </row>
    <row r="486" spans="1:2" ht="15.75" x14ac:dyDescent="0.25">
      <c r="A486" s="16" t="s">
        <v>26</v>
      </c>
      <c r="B486" s="17">
        <v>3613</v>
      </c>
    </row>
    <row r="487" spans="1:2" ht="15.75" x14ac:dyDescent="0.25">
      <c r="A487" s="16" t="s">
        <v>26</v>
      </c>
      <c r="B487" s="17">
        <v>3614</v>
      </c>
    </row>
    <row r="488" spans="1:2" ht="15.75" x14ac:dyDescent="0.25">
      <c r="A488" s="16" t="s">
        <v>26</v>
      </c>
      <c r="B488" s="17">
        <v>3615</v>
      </c>
    </row>
    <row r="489" spans="1:2" ht="15.75" x14ac:dyDescent="0.25">
      <c r="A489" s="16" t="s">
        <v>26</v>
      </c>
      <c r="B489" s="17">
        <v>3616</v>
      </c>
    </row>
    <row r="490" spans="1:2" ht="15.75" x14ac:dyDescent="0.25">
      <c r="A490" s="16" t="s">
        <v>26</v>
      </c>
      <c r="B490" s="17">
        <v>3617</v>
      </c>
    </row>
    <row r="491" spans="1:2" ht="15.75" x14ac:dyDescent="0.25">
      <c r="A491" s="16" t="s">
        <v>26</v>
      </c>
      <c r="B491" s="17">
        <v>3618</v>
      </c>
    </row>
    <row r="492" spans="1:2" ht="15.75" x14ac:dyDescent="0.25">
      <c r="A492" s="16" t="s">
        <v>26</v>
      </c>
      <c r="B492" s="17">
        <v>3619</v>
      </c>
    </row>
    <row r="493" spans="1:2" ht="15.75" x14ac:dyDescent="0.25">
      <c r="A493" s="16" t="s">
        <v>26</v>
      </c>
      <c r="B493" s="17">
        <v>3620</v>
      </c>
    </row>
    <row r="494" spans="1:2" ht="15.75" x14ac:dyDescent="0.25">
      <c r="A494" s="16" t="s">
        <v>26</v>
      </c>
      <c r="B494" s="17">
        <v>3621</v>
      </c>
    </row>
    <row r="495" spans="1:2" ht="15.75" x14ac:dyDescent="0.25">
      <c r="A495" s="16" t="s">
        <v>26</v>
      </c>
      <c r="B495" s="17">
        <v>3622</v>
      </c>
    </row>
    <row r="496" spans="1:2" ht="15.75" x14ac:dyDescent="0.25">
      <c r="A496" s="16" t="s">
        <v>26</v>
      </c>
      <c r="B496" s="17">
        <v>3623</v>
      </c>
    </row>
    <row r="497" spans="1:2" ht="15.75" x14ac:dyDescent="0.25">
      <c r="A497" s="16" t="s">
        <v>26</v>
      </c>
      <c r="B497" s="17">
        <v>3629</v>
      </c>
    </row>
    <row r="498" spans="1:2" ht="15.75" x14ac:dyDescent="0.25">
      <c r="A498" s="16" t="s">
        <v>62</v>
      </c>
      <c r="B498" s="17">
        <v>3631</v>
      </c>
    </row>
    <row r="499" spans="1:2" ht="15.75" x14ac:dyDescent="0.25">
      <c r="A499" s="16" t="s">
        <v>62</v>
      </c>
      <c r="B499" s="17">
        <v>3632</v>
      </c>
    </row>
    <row r="500" spans="1:2" ht="15.75" x14ac:dyDescent="0.25">
      <c r="A500" s="16" t="s">
        <v>62</v>
      </c>
      <c r="B500" s="17">
        <v>3633</v>
      </c>
    </row>
    <row r="501" spans="1:2" ht="15.75" x14ac:dyDescent="0.25">
      <c r="A501" s="16" t="s">
        <v>26</v>
      </c>
      <c r="B501" s="17">
        <v>3634</v>
      </c>
    </row>
    <row r="502" spans="1:2" ht="15.75" x14ac:dyDescent="0.25">
      <c r="A502" s="16" t="s">
        <v>26</v>
      </c>
      <c r="B502" s="17">
        <v>3635</v>
      </c>
    </row>
    <row r="503" spans="1:2" ht="15.75" x14ac:dyDescent="0.25">
      <c r="A503" s="16" t="s">
        <v>26</v>
      </c>
      <c r="B503" s="17">
        <v>3636</v>
      </c>
    </row>
    <row r="504" spans="1:2" ht="15.75" x14ac:dyDescent="0.25">
      <c r="A504" s="16" t="s">
        <v>62</v>
      </c>
      <c r="B504" s="17">
        <v>3639</v>
      </c>
    </row>
    <row r="505" spans="1:2" ht="15.75" x14ac:dyDescent="0.25">
      <c r="A505" s="16" t="s">
        <v>26</v>
      </c>
      <c r="B505" s="17">
        <v>3643</v>
      </c>
    </row>
    <row r="506" spans="1:2" ht="15.75" x14ac:dyDescent="0.25">
      <c r="A506" s="16" t="s">
        <v>26</v>
      </c>
      <c r="B506" s="17">
        <v>3644</v>
      </c>
    </row>
    <row r="507" spans="1:2" ht="15.75" x14ac:dyDescent="0.25">
      <c r="A507" s="16" t="s">
        <v>26</v>
      </c>
      <c r="B507" s="17">
        <v>3645</v>
      </c>
    </row>
    <row r="508" spans="1:2" ht="15.75" x14ac:dyDescent="0.25">
      <c r="A508" s="16" t="s">
        <v>26</v>
      </c>
      <c r="B508" s="17">
        <v>3646</v>
      </c>
    </row>
    <row r="509" spans="1:2" ht="15.75" x14ac:dyDescent="0.25">
      <c r="A509" s="16" t="s">
        <v>26</v>
      </c>
      <c r="B509" s="17">
        <v>3647</v>
      </c>
    </row>
    <row r="510" spans="1:2" ht="15.75" x14ac:dyDescent="0.25">
      <c r="A510" s="16" t="s">
        <v>26</v>
      </c>
      <c r="B510" s="17">
        <v>3648</v>
      </c>
    </row>
    <row r="511" spans="1:2" ht="15.75" x14ac:dyDescent="0.25">
      <c r="A511" s="16" t="s">
        <v>26</v>
      </c>
      <c r="B511" s="17">
        <v>3649</v>
      </c>
    </row>
    <row r="512" spans="1:2" ht="15.75" x14ac:dyDescent="0.25">
      <c r="A512" s="16" t="s">
        <v>26</v>
      </c>
      <c r="B512" s="17">
        <v>3650</v>
      </c>
    </row>
    <row r="513" spans="1:2" ht="15.75" x14ac:dyDescent="0.25">
      <c r="A513" s="16" t="s">
        <v>26</v>
      </c>
      <c r="B513" s="17">
        <v>3651</v>
      </c>
    </row>
    <row r="514" spans="1:2" ht="15.75" x14ac:dyDescent="0.25">
      <c r="A514" s="16" t="s">
        <v>26</v>
      </c>
      <c r="B514" s="17">
        <v>3661</v>
      </c>
    </row>
    <row r="515" spans="1:2" ht="15.75" x14ac:dyDescent="0.25">
      <c r="A515" s="16" t="s">
        <v>26</v>
      </c>
      <c r="B515" s="17">
        <v>3662</v>
      </c>
    </row>
    <row r="516" spans="1:2" ht="15.75" x14ac:dyDescent="0.25">
      <c r="A516" s="16" t="s">
        <v>26</v>
      </c>
      <c r="B516" s="17">
        <v>3663</v>
      </c>
    </row>
    <row r="517" spans="1:2" ht="15.75" x14ac:dyDescent="0.25">
      <c r="A517" s="16" t="s">
        <v>26</v>
      </c>
      <c r="B517" s="17">
        <v>3664</v>
      </c>
    </row>
    <row r="518" spans="1:2" ht="15.75" x14ac:dyDescent="0.25">
      <c r="A518" s="16" t="s">
        <v>26</v>
      </c>
      <c r="B518" s="17">
        <v>3665</v>
      </c>
    </row>
    <row r="519" spans="1:2" ht="15.75" x14ac:dyDescent="0.25">
      <c r="A519" s="16" t="s">
        <v>26</v>
      </c>
      <c r="B519" s="17">
        <v>3666</v>
      </c>
    </row>
    <row r="520" spans="1:2" ht="15.75" x14ac:dyDescent="0.25">
      <c r="A520" s="16" t="s">
        <v>26</v>
      </c>
      <c r="B520" s="17">
        <v>3667</v>
      </c>
    </row>
    <row r="521" spans="1:2" ht="15.75" x14ac:dyDescent="0.25">
      <c r="A521" s="16" t="s">
        <v>26</v>
      </c>
      <c r="B521" s="17">
        <v>3668</v>
      </c>
    </row>
    <row r="522" spans="1:2" ht="15.75" x14ac:dyDescent="0.25">
      <c r="A522" s="16" t="s">
        <v>26</v>
      </c>
      <c r="B522" s="17">
        <v>3669</v>
      </c>
    </row>
    <row r="523" spans="1:2" ht="15.75" x14ac:dyDescent="0.25">
      <c r="A523" s="16" t="s">
        <v>26</v>
      </c>
      <c r="B523" s="17">
        <v>3670</v>
      </c>
    </row>
    <row r="524" spans="1:2" ht="15.75" x14ac:dyDescent="0.25">
      <c r="A524" s="16" t="s">
        <v>26</v>
      </c>
      <c r="B524" s="17">
        <v>3671</v>
      </c>
    </row>
    <row r="525" spans="1:2" ht="15.75" x14ac:dyDescent="0.25">
      <c r="A525" s="16" t="s">
        <v>26</v>
      </c>
      <c r="B525" s="17">
        <v>3673</v>
      </c>
    </row>
    <row r="526" spans="1:2" ht="15.75" x14ac:dyDescent="0.25">
      <c r="A526" s="16" t="s">
        <v>17</v>
      </c>
      <c r="B526" s="17">
        <v>3674</v>
      </c>
    </row>
    <row r="527" spans="1:2" ht="15.75" x14ac:dyDescent="0.25">
      <c r="A527" s="16" t="s">
        <v>26</v>
      </c>
      <c r="B527" s="17">
        <v>3676</v>
      </c>
    </row>
    <row r="528" spans="1:2" ht="15.75" x14ac:dyDescent="0.25">
      <c r="A528" s="16" t="s">
        <v>26</v>
      </c>
      <c r="B528" s="17">
        <v>3677</v>
      </c>
    </row>
    <row r="529" spans="1:2" ht="15.75" x14ac:dyDescent="0.25">
      <c r="A529" s="16" t="s">
        <v>26</v>
      </c>
      <c r="B529" s="17">
        <v>3678</v>
      </c>
    </row>
    <row r="530" spans="1:2" ht="15.75" x14ac:dyDescent="0.25">
      <c r="A530" s="16" t="s">
        <v>17</v>
      </c>
      <c r="B530" s="17">
        <v>3679</v>
      </c>
    </row>
    <row r="531" spans="1:2" ht="15.75" x14ac:dyDescent="0.25">
      <c r="A531" s="16" t="s">
        <v>26</v>
      </c>
      <c r="B531" s="17">
        <v>3693</v>
      </c>
    </row>
    <row r="532" spans="1:2" ht="15.75" x14ac:dyDescent="0.25">
      <c r="A532" s="16" t="s">
        <v>26</v>
      </c>
      <c r="B532" s="17">
        <v>3694</v>
      </c>
    </row>
    <row r="533" spans="1:2" ht="15.75" x14ac:dyDescent="0.25">
      <c r="A533" s="16" t="s">
        <v>26</v>
      </c>
      <c r="B533" s="17">
        <v>3699</v>
      </c>
    </row>
    <row r="534" spans="1:2" ht="15.75" x14ac:dyDescent="0.25">
      <c r="A534" s="16" t="s">
        <v>26</v>
      </c>
      <c r="B534" s="17">
        <v>3711</v>
      </c>
    </row>
    <row r="535" spans="1:2" ht="15.75" x14ac:dyDescent="0.25">
      <c r="A535" s="16" t="s">
        <v>27</v>
      </c>
      <c r="B535" s="17">
        <v>3711</v>
      </c>
    </row>
    <row r="536" spans="1:2" ht="15.75" x14ac:dyDescent="0.25">
      <c r="A536" s="16" t="s">
        <v>26</v>
      </c>
      <c r="B536" s="17">
        <v>3712</v>
      </c>
    </row>
    <row r="537" spans="1:2" ht="15.75" x14ac:dyDescent="0.25">
      <c r="A537" s="16" t="s">
        <v>26</v>
      </c>
      <c r="B537" s="17">
        <v>3713</v>
      </c>
    </row>
    <row r="538" spans="1:2" ht="15.75" x14ac:dyDescent="0.25">
      <c r="A538" s="16" t="s">
        <v>27</v>
      </c>
      <c r="B538" s="17">
        <v>3713</v>
      </c>
    </row>
    <row r="539" spans="1:2" ht="15.75" x14ac:dyDescent="0.25">
      <c r="A539" s="16" t="s">
        <v>26</v>
      </c>
      <c r="B539" s="17">
        <v>3714</v>
      </c>
    </row>
    <row r="540" spans="1:2" ht="15.75" x14ac:dyDescent="0.25">
      <c r="A540" s="16" t="s">
        <v>26</v>
      </c>
      <c r="B540" s="17">
        <v>3715</v>
      </c>
    </row>
    <row r="541" spans="1:2" ht="15.75" x14ac:dyDescent="0.25">
      <c r="A541" s="16" t="s">
        <v>26</v>
      </c>
      <c r="B541" s="17">
        <v>3716</v>
      </c>
    </row>
    <row r="542" spans="1:2" ht="15.75" x14ac:dyDescent="0.25">
      <c r="A542" s="16" t="s">
        <v>26</v>
      </c>
      <c r="B542" s="17">
        <v>3717</v>
      </c>
    </row>
    <row r="543" spans="1:2" ht="15.75" x14ac:dyDescent="0.25">
      <c r="A543" s="16" t="s">
        <v>26</v>
      </c>
      <c r="B543" s="17">
        <v>3718</v>
      </c>
    </row>
    <row r="544" spans="1:2" ht="15.75" x14ac:dyDescent="0.25">
      <c r="A544" s="16" t="s">
        <v>26</v>
      </c>
      <c r="B544" s="17">
        <v>3719</v>
      </c>
    </row>
    <row r="545" spans="1:2" ht="15.75" x14ac:dyDescent="0.25">
      <c r="A545" s="16" t="s">
        <v>26</v>
      </c>
      <c r="B545" s="17">
        <v>3720</v>
      </c>
    </row>
    <row r="546" spans="1:2" ht="15.75" x14ac:dyDescent="0.25">
      <c r="A546" s="16" t="s">
        <v>26</v>
      </c>
      <c r="B546" s="17">
        <v>3721</v>
      </c>
    </row>
    <row r="547" spans="1:2" ht="15.75" x14ac:dyDescent="0.25">
      <c r="A547" s="16" t="s">
        <v>26</v>
      </c>
      <c r="B547" s="17">
        <v>3722</v>
      </c>
    </row>
    <row r="548" spans="1:2" ht="15.75" x14ac:dyDescent="0.25">
      <c r="A548" s="16" t="s">
        <v>26</v>
      </c>
      <c r="B548" s="17">
        <v>3723</v>
      </c>
    </row>
    <row r="549" spans="1:2" ht="15.75" x14ac:dyDescent="0.25">
      <c r="A549" s="16" t="s">
        <v>26</v>
      </c>
      <c r="B549" s="17">
        <v>3724</v>
      </c>
    </row>
    <row r="550" spans="1:2" ht="15.75" x14ac:dyDescent="0.25">
      <c r="A550" s="16" t="s">
        <v>26</v>
      </c>
      <c r="B550" s="17">
        <v>3725</v>
      </c>
    </row>
    <row r="551" spans="1:2" ht="15.75" x14ac:dyDescent="0.25">
      <c r="A551" s="16" t="s">
        <v>26</v>
      </c>
      <c r="B551" s="17">
        <v>3726</v>
      </c>
    </row>
    <row r="552" spans="1:2" ht="15.75" x14ac:dyDescent="0.25">
      <c r="A552" s="16" t="s">
        <v>26</v>
      </c>
      <c r="B552" s="17">
        <v>3727</v>
      </c>
    </row>
    <row r="553" spans="1:2" ht="15.75" x14ac:dyDescent="0.25">
      <c r="A553" s="16" t="s">
        <v>26</v>
      </c>
      <c r="B553" s="17">
        <v>3728</v>
      </c>
    </row>
    <row r="554" spans="1:2" ht="15.75" x14ac:dyDescent="0.25">
      <c r="A554" s="16" t="s">
        <v>26</v>
      </c>
      <c r="B554" s="17">
        <v>3729</v>
      </c>
    </row>
    <row r="555" spans="1:2" ht="15.75" x14ac:dyDescent="0.25">
      <c r="A555" s="16" t="s">
        <v>26</v>
      </c>
      <c r="B555" s="17">
        <v>3730</v>
      </c>
    </row>
    <row r="556" spans="1:2" ht="15.75" x14ac:dyDescent="0.25">
      <c r="A556" s="16" t="s">
        <v>26</v>
      </c>
      <c r="B556" s="17">
        <v>3731</v>
      </c>
    </row>
    <row r="557" spans="1:2" ht="15.75" x14ac:dyDescent="0.25">
      <c r="A557" s="16" t="s">
        <v>26</v>
      </c>
      <c r="B557" s="17">
        <v>3732</v>
      </c>
    </row>
    <row r="558" spans="1:2" ht="15.75" x14ac:dyDescent="0.25">
      <c r="A558" s="16" t="s">
        <v>26</v>
      </c>
      <c r="B558" s="17">
        <v>3733</v>
      </c>
    </row>
    <row r="559" spans="1:2" ht="15.75" x14ac:dyDescent="0.25">
      <c r="A559" s="16" t="s">
        <v>26</v>
      </c>
      <c r="B559" s="17">
        <v>3734</v>
      </c>
    </row>
    <row r="560" spans="1:2" ht="15.75" x14ac:dyDescent="0.25">
      <c r="A560" s="16" t="s">
        <v>26</v>
      </c>
      <c r="B560" s="17">
        <v>3735</v>
      </c>
    </row>
    <row r="561" spans="1:2" ht="15.75" x14ac:dyDescent="0.25">
      <c r="A561" s="16" t="s">
        <v>26</v>
      </c>
      <c r="B561" s="17">
        <v>3736</v>
      </c>
    </row>
    <row r="562" spans="1:2" ht="15.75" x14ac:dyDescent="0.25">
      <c r="A562" s="16" t="s">
        <v>26</v>
      </c>
      <c r="B562" s="17">
        <v>3737</v>
      </c>
    </row>
    <row r="563" spans="1:2" ht="15.75" x14ac:dyDescent="0.25">
      <c r="A563" s="16" t="s">
        <v>26</v>
      </c>
      <c r="B563" s="17">
        <v>3738</v>
      </c>
    </row>
    <row r="564" spans="1:2" ht="15.75" x14ac:dyDescent="0.25">
      <c r="A564" s="16" t="s">
        <v>26</v>
      </c>
      <c r="B564" s="17">
        <v>3739</v>
      </c>
    </row>
    <row r="565" spans="1:2" ht="15.75" x14ac:dyDescent="0.25">
      <c r="A565" s="16" t="s">
        <v>26</v>
      </c>
      <c r="B565" s="17">
        <v>3740</v>
      </c>
    </row>
    <row r="566" spans="1:2" ht="15.75" x14ac:dyDescent="0.25">
      <c r="A566" s="16" t="s">
        <v>26</v>
      </c>
      <c r="B566" s="17">
        <v>3741</v>
      </c>
    </row>
    <row r="567" spans="1:2" ht="15.75" x14ac:dyDescent="0.25">
      <c r="A567" s="16" t="s">
        <v>26</v>
      </c>
      <c r="B567" s="17">
        <v>3742</v>
      </c>
    </row>
    <row r="568" spans="1:2" ht="15.75" x14ac:dyDescent="0.25">
      <c r="A568" s="16" t="s">
        <v>26</v>
      </c>
      <c r="B568" s="17">
        <v>3743</v>
      </c>
    </row>
    <row r="569" spans="1:2" ht="15.75" x14ac:dyDescent="0.25">
      <c r="A569" s="16" t="s">
        <v>26</v>
      </c>
      <c r="B569" s="17">
        <v>3744</v>
      </c>
    </row>
    <row r="570" spans="1:2" ht="15.75" x14ac:dyDescent="0.25">
      <c r="A570" s="16" t="s">
        <v>26</v>
      </c>
      <c r="B570" s="17">
        <v>3745</v>
      </c>
    </row>
    <row r="571" spans="1:2" ht="15.75" x14ac:dyDescent="0.25">
      <c r="A571" s="16" t="s">
        <v>26</v>
      </c>
      <c r="B571" s="17">
        <v>3746</v>
      </c>
    </row>
    <row r="572" spans="1:2" ht="15.75" x14ac:dyDescent="0.25">
      <c r="A572" s="16" t="s">
        <v>26</v>
      </c>
      <c r="B572" s="17">
        <v>3747</v>
      </c>
    </row>
    <row r="573" spans="1:2" ht="15.75" x14ac:dyDescent="0.25">
      <c r="A573" s="16" t="s">
        <v>26</v>
      </c>
      <c r="B573" s="17">
        <v>3748</v>
      </c>
    </row>
    <row r="574" spans="1:2" ht="15.75" x14ac:dyDescent="0.25">
      <c r="A574" s="16" t="s">
        <v>26</v>
      </c>
      <c r="B574" s="17">
        <v>3749</v>
      </c>
    </row>
    <row r="575" spans="1:2" ht="15.75" x14ac:dyDescent="0.25">
      <c r="A575" s="16" t="s">
        <v>26</v>
      </c>
      <c r="B575" s="17">
        <v>3750</v>
      </c>
    </row>
    <row r="576" spans="1:2" ht="15.75" x14ac:dyDescent="0.25">
      <c r="A576" s="16" t="s">
        <v>26</v>
      </c>
      <c r="B576" s="17">
        <v>3751</v>
      </c>
    </row>
    <row r="577" spans="1:2" ht="15.75" x14ac:dyDescent="0.25">
      <c r="A577" s="16" t="s">
        <v>26</v>
      </c>
      <c r="B577" s="17">
        <v>3752</v>
      </c>
    </row>
    <row r="578" spans="1:2" ht="15.75" x14ac:dyDescent="0.25">
      <c r="A578" s="16" t="s">
        <v>26</v>
      </c>
      <c r="B578" s="17">
        <v>3753</v>
      </c>
    </row>
    <row r="579" spans="1:2" ht="15.75" x14ac:dyDescent="0.25">
      <c r="A579" s="16" t="s">
        <v>26</v>
      </c>
      <c r="B579" s="17">
        <v>3754</v>
      </c>
    </row>
    <row r="580" spans="1:2" ht="15.75" x14ac:dyDescent="0.25">
      <c r="A580" s="16" t="s">
        <v>26</v>
      </c>
      <c r="B580" s="17">
        <v>3755</v>
      </c>
    </row>
    <row r="581" spans="1:2" ht="15.75" x14ac:dyDescent="0.25">
      <c r="A581" s="16" t="s">
        <v>26</v>
      </c>
      <c r="B581" s="17">
        <v>3756</v>
      </c>
    </row>
    <row r="582" spans="1:2" ht="15.75" x14ac:dyDescent="0.25">
      <c r="A582" s="16" t="s">
        <v>26</v>
      </c>
      <c r="B582" s="17">
        <v>3757</v>
      </c>
    </row>
    <row r="583" spans="1:2" ht="15.75" x14ac:dyDescent="0.25">
      <c r="A583" s="16" t="s">
        <v>26</v>
      </c>
      <c r="B583" s="17">
        <v>3758</v>
      </c>
    </row>
    <row r="584" spans="1:2" ht="15.75" x14ac:dyDescent="0.25">
      <c r="A584" s="16" t="s">
        <v>26</v>
      </c>
      <c r="B584" s="17">
        <v>3759</v>
      </c>
    </row>
    <row r="585" spans="1:2" ht="15.75" x14ac:dyDescent="0.25">
      <c r="A585" s="16" t="s">
        <v>26</v>
      </c>
      <c r="B585" s="17">
        <v>3760</v>
      </c>
    </row>
    <row r="586" spans="1:2" ht="15.75" x14ac:dyDescent="0.25">
      <c r="A586" s="16" t="s">
        <v>26</v>
      </c>
      <c r="B586" s="17">
        <v>3761</v>
      </c>
    </row>
    <row r="587" spans="1:2" ht="15.75" x14ac:dyDescent="0.25">
      <c r="A587" s="16" t="s">
        <v>26</v>
      </c>
      <c r="B587" s="17">
        <v>3762</v>
      </c>
    </row>
    <row r="588" spans="1:2" ht="15.75" x14ac:dyDescent="0.25">
      <c r="A588" s="16" t="s">
        <v>26</v>
      </c>
      <c r="B588" s="17">
        <v>3763</v>
      </c>
    </row>
    <row r="589" spans="1:2" ht="15.75" x14ac:dyDescent="0.25">
      <c r="A589" s="16" t="s">
        <v>26</v>
      </c>
      <c r="B589" s="17">
        <v>3764</v>
      </c>
    </row>
    <row r="590" spans="1:2" ht="15.75" x14ac:dyDescent="0.25">
      <c r="A590" s="16" t="s">
        <v>26</v>
      </c>
      <c r="B590" s="17">
        <v>3765</v>
      </c>
    </row>
    <row r="591" spans="1:2" ht="15.75" x14ac:dyDescent="0.25">
      <c r="A591" s="16" t="s">
        <v>26</v>
      </c>
      <c r="B591" s="17">
        <v>3766</v>
      </c>
    </row>
    <row r="592" spans="1:2" ht="15.75" x14ac:dyDescent="0.25">
      <c r="A592" s="16" t="s">
        <v>26</v>
      </c>
      <c r="B592" s="17">
        <v>3767</v>
      </c>
    </row>
    <row r="593" spans="1:2" ht="15.75" x14ac:dyDescent="0.25">
      <c r="A593" s="16" t="s">
        <v>26</v>
      </c>
      <c r="B593" s="17">
        <v>3768</v>
      </c>
    </row>
    <row r="594" spans="1:2" ht="15.75" x14ac:dyDescent="0.25">
      <c r="A594" s="16" t="s">
        <v>26</v>
      </c>
      <c r="B594" s="17">
        <v>3769</v>
      </c>
    </row>
    <row r="595" spans="1:2" ht="15.75" x14ac:dyDescent="0.25">
      <c r="A595" s="16" t="s">
        <v>26</v>
      </c>
      <c r="B595" s="17">
        <v>3770</v>
      </c>
    </row>
    <row r="596" spans="1:2" ht="15.75" x14ac:dyDescent="0.25">
      <c r="A596" s="16" t="s">
        <v>26</v>
      </c>
      <c r="B596" s="17">
        <v>3771</v>
      </c>
    </row>
    <row r="597" spans="1:2" ht="15.75" x14ac:dyDescent="0.25">
      <c r="A597" s="16" t="s">
        <v>26</v>
      </c>
      <c r="B597" s="17">
        <v>3772</v>
      </c>
    </row>
    <row r="598" spans="1:2" ht="15.75" x14ac:dyDescent="0.25">
      <c r="A598" s="16" t="s">
        <v>26</v>
      </c>
      <c r="B598" s="17">
        <v>3773</v>
      </c>
    </row>
    <row r="599" spans="1:2" ht="15.75" x14ac:dyDescent="0.25">
      <c r="A599" s="16" t="s">
        <v>26</v>
      </c>
      <c r="B599" s="17">
        <v>3774</v>
      </c>
    </row>
    <row r="600" spans="1:2" ht="15.75" x14ac:dyDescent="0.25">
      <c r="A600" s="16" t="s">
        <v>26</v>
      </c>
      <c r="B600" s="17">
        <v>3775</v>
      </c>
    </row>
    <row r="601" spans="1:2" ht="15.75" x14ac:dyDescent="0.25">
      <c r="A601" s="16" t="s">
        <v>26</v>
      </c>
      <c r="B601" s="17">
        <v>3776</v>
      </c>
    </row>
    <row r="602" spans="1:2" ht="15.75" x14ac:dyDescent="0.25">
      <c r="A602" s="16" t="s">
        <v>26</v>
      </c>
      <c r="B602" s="17">
        <v>3777</v>
      </c>
    </row>
    <row r="603" spans="1:2" ht="15.75" x14ac:dyDescent="0.25">
      <c r="A603" s="16" t="s">
        <v>26</v>
      </c>
      <c r="B603" s="17">
        <v>3778</v>
      </c>
    </row>
    <row r="604" spans="1:2" ht="15.75" x14ac:dyDescent="0.25">
      <c r="A604" s="16" t="s">
        <v>26</v>
      </c>
      <c r="B604" s="17">
        <v>3779</v>
      </c>
    </row>
    <row r="605" spans="1:2" ht="15.75" x14ac:dyDescent="0.25">
      <c r="A605" s="16" t="s">
        <v>26</v>
      </c>
      <c r="B605" s="17">
        <v>3780</v>
      </c>
    </row>
    <row r="606" spans="1:2" ht="15.75" x14ac:dyDescent="0.25">
      <c r="A606" s="16" t="s">
        <v>26</v>
      </c>
      <c r="B606" s="17">
        <v>3781</v>
      </c>
    </row>
    <row r="607" spans="1:2" ht="15.75" x14ac:dyDescent="0.25">
      <c r="A607" s="16" t="s">
        <v>26</v>
      </c>
      <c r="B607" s="17">
        <v>3782</v>
      </c>
    </row>
    <row r="608" spans="1:2" ht="15.75" x14ac:dyDescent="0.25">
      <c r="A608" s="16" t="s">
        <v>26</v>
      </c>
      <c r="B608" s="17">
        <v>3783</v>
      </c>
    </row>
    <row r="609" spans="1:2" ht="15.75" x14ac:dyDescent="0.25">
      <c r="A609" s="16" t="s">
        <v>26</v>
      </c>
      <c r="B609" s="17">
        <v>3784</v>
      </c>
    </row>
    <row r="610" spans="1:2" ht="15.75" x14ac:dyDescent="0.25">
      <c r="A610" s="16" t="s">
        <v>26</v>
      </c>
      <c r="B610" s="17">
        <v>3785</v>
      </c>
    </row>
    <row r="611" spans="1:2" ht="15.75" x14ac:dyDescent="0.25">
      <c r="A611" s="16" t="s">
        <v>26</v>
      </c>
      <c r="B611" s="17">
        <v>3786</v>
      </c>
    </row>
    <row r="612" spans="1:2" ht="15.75" x14ac:dyDescent="0.25">
      <c r="A612" s="16" t="s">
        <v>26</v>
      </c>
      <c r="B612" s="17">
        <v>3787</v>
      </c>
    </row>
    <row r="613" spans="1:2" ht="15.75" x14ac:dyDescent="0.25">
      <c r="A613" s="16" t="s">
        <v>26</v>
      </c>
      <c r="B613" s="17">
        <v>3788</v>
      </c>
    </row>
    <row r="614" spans="1:2" ht="15.75" x14ac:dyDescent="0.25">
      <c r="A614" s="16" t="s">
        <v>26</v>
      </c>
      <c r="B614" s="17">
        <v>3789</v>
      </c>
    </row>
    <row r="615" spans="1:2" ht="15.75" x14ac:dyDescent="0.25">
      <c r="A615" s="16" t="s">
        <v>26</v>
      </c>
      <c r="B615" s="17">
        <v>3790</v>
      </c>
    </row>
    <row r="616" spans="1:2" ht="15.75" x14ac:dyDescent="0.25">
      <c r="A616" s="16" t="s">
        <v>26</v>
      </c>
      <c r="B616" s="17">
        <v>3791</v>
      </c>
    </row>
    <row r="617" spans="1:2" ht="15.75" x14ac:dyDescent="0.25">
      <c r="A617" s="16" t="s">
        <v>26</v>
      </c>
      <c r="B617" s="17">
        <v>3792</v>
      </c>
    </row>
    <row r="618" spans="1:2" ht="15.75" x14ac:dyDescent="0.25">
      <c r="A618" s="16" t="s">
        <v>26</v>
      </c>
      <c r="B618" s="17">
        <v>3793</v>
      </c>
    </row>
    <row r="619" spans="1:2" ht="15.75" x14ac:dyDescent="0.25">
      <c r="A619" s="16" t="s">
        <v>26</v>
      </c>
      <c r="B619" s="17">
        <v>3794</v>
      </c>
    </row>
    <row r="620" spans="1:2" ht="15.75" x14ac:dyDescent="0.25">
      <c r="A620" s="16" t="s">
        <v>26</v>
      </c>
      <c r="B620" s="17">
        <v>3795</v>
      </c>
    </row>
    <row r="621" spans="1:2" ht="15.75" x14ac:dyDescent="0.25">
      <c r="A621" s="16" t="s">
        <v>26</v>
      </c>
      <c r="B621" s="17">
        <v>3796</v>
      </c>
    </row>
    <row r="622" spans="1:2" ht="15.75" x14ac:dyDescent="0.25">
      <c r="A622" s="16" t="s">
        <v>26</v>
      </c>
      <c r="B622" s="17">
        <v>3797</v>
      </c>
    </row>
    <row r="623" spans="1:2" ht="15.75" x14ac:dyDescent="0.25">
      <c r="A623" s="16" t="s">
        <v>26</v>
      </c>
      <c r="B623" s="17">
        <v>3798</v>
      </c>
    </row>
    <row r="624" spans="1:2" ht="15.75" x14ac:dyDescent="0.25">
      <c r="A624" s="16" t="s">
        <v>26</v>
      </c>
      <c r="B624" s="17">
        <v>3799</v>
      </c>
    </row>
    <row r="625" spans="1:2" ht="15.75" x14ac:dyDescent="0.25">
      <c r="A625" s="16" t="s">
        <v>26</v>
      </c>
      <c r="B625" s="17">
        <v>3800</v>
      </c>
    </row>
    <row r="626" spans="1:2" ht="15.75" x14ac:dyDescent="0.25">
      <c r="A626" s="16" t="s">
        <v>26</v>
      </c>
      <c r="B626" s="17">
        <v>3801</v>
      </c>
    </row>
    <row r="627" spans="1:2" ht="15.75" x14ac:dyDescent="0.25">
      <c r="A627" s="16" t="s">
        <v>26</v>
      </c>
      <c r="B627" s="17">
        <v>3802</v>
      </c>
    </row>
    <row r="628" spans="1:2" ht="15.75" x14ac:dyDescent="0.25">
      <c r="A628" s="16" t="s">
        <v>26</v>
      </c>
      <c r="B628" s="17">
        <v>3803</v>
      </c>
    </row>
    <row r="629" spans="1:2" ht="15.75" x14ac:dyDescent="0.25">
      <c r="A629" s="16" t="s">
        <v>26</v>
      </c>
      <c r="B629" s="17">
        <v>3804</v>
      </c>
    </row>
    <row r="630" spans="1:2" ht="15.75" x14ac:dyDescent="0.25">
      <c r="A630" s="16" t="s">
        <v>26</v>
      </c>
      <c r="B630" s="17">
        <v>3805</v>
      </c>
    </row>
    <row r="631" spans="1:2" ht="15.75" x14ac:dyDescent="0.25">
      <c r="A631" s="16" t="s">
        <v>26</v>
      </c>
      <c r="B631" s="17">
        <v>3806</v>
      </c>
    </row>
    <row r="632" spans="1:2" ht="15.75" x14ac:dyDescent="0.25">
      <c r="A632" s="16" t="s">
        <v>26</v>
      </c>
      <c r="B632" s="17">
        <v>3807</v>
      </c>
    </row>
    <row r="633" spans="1:2" ht="15.75" x14ac:dyDescent="0.25">
      <c r="A633" s="16" t="s">
        <v>26</v>
      </c>
      <c r="B633" s="17">
        <v>3808</v>
      </c>
    </row>
    <row r="634" spans="1:2" ht="15.75" x14ac:dyDescent="0.25">
      <c r="A634" s="16" t="s">
        <v>26</v>
      </c>
      <c r="B634" s="17">
        <v>3809</v>
      </c>
    </row>
    <row r="635" spans="1:2" ht="15.75" x14ac:dyDescent="0.25">
      <c r="A635" s="16" t="s">
        <v>26</v>
      </c>
      <c r="B635" s="17">
        <v>3810</v>
      </c>
    </row>
    <row r="636" spans="1:2" ht="15.75" x14ac:dyDescent="0.25">
      <c r="A636" s="16" t="s">
        <v>26</v>
      </c>
      <c r="B636" s="17">
        <v>3811</v>
      </c>
    </row>
    <row r="637" spans="1:2" ht="15.75" x14ac:dyDescent="0.25">
      <c r="A637" s="16" t="s">
        <v>26</v>
      </c>
      <c r="B637" s="17">
        <v>3812</v>
      </c>
    </row>
    <row r="638" spans="1:2" ht="15.75" x14ac:dyDescent="0.25">
      <c r="A638" s="16" t="s">
        <v>26</v>
      </c>
      <c r="B638" s="17">
        <v>3813</v>
      </c>
    </row>
    <row r="639" spans="1:2" ht="15.75" x14ac:dyDescent="0.25">
      <c r="A639" s="16" t="s">
        <v>26</v>
      </c>
      <c r="B639" s="17">
        <v>3814</v>
      </c>
    </row>
    <row r="640" spans="1:2" ht="15.75" x14ac:dyDescent="0.25">
      <c r="A640" s="16" t="s">
        <v>26</v>
      </c>
      <c r="B640" s="17">
        <v>3815</v>
      </c>
    </row>
    <row r="641" spans="1:2" ht="15.75" x14ac:dyDescent="0.25">
      <c r="A641" s="16" t="s">
        <v>26</v>
      </c>
      <c r="B641" s="17">
        <v>3816</v>
      </c>
    </row>
    <row r="642" spans="1:2" ht="15.75" x14ac:dyDescent="0.25">
      <c r="A642" s="16" t="s">
        <v>26</v>
      </c>
      <c r="B642" s="17">
        <v>3817</v>
      </c>
    </row>
    <row r="643" spans="1:2" ht="15.75" x14ac:dyDescent="0.25">
      <c r="A643" s="16" t="s">
        <v>26</v>
      </c>
      <c r="B643" s="17">
        <v>3818</v>
      </c>
    </row>
    <row r="644" spans="1:2" ht="15.75" x14ac:dyDescent="0.25">
      <c r="A644" s="16" t="s">
        <v>26</v>
      </c>
      <c r="B644" s="17">
        <v>3819</v>
      </c>
    </row>
    <row r="645" spans="1:2" ht="15.75" x14ac:dyDescent="0.25">
      <c r="A645" s="16" t="s">
        <v>26</v>
      </c>
      <c r="B645" s="17">
        <v>3820</v>
      </c>
    </row>
    <row r="646" spans="1:2" ht="15.75" x14ac:dyDescent="0.25">
      <c r="A646" s="16" t="s">
        <v>26</v>
      </c>
      <c r="B646" s="17">
        <v>3821</v>
      </c>
    </row>
    <row r="647" spans="1:2" ht="15.75" x14ac:dyDescent="0.25">
      <c r="A647" s="16" t="s">
        <v>26</v>
      </c>
      <c r="B647" s="17">
        <v>3822</v>
      </c>
    </row>
    <row r="648" spans="1:2" ht="15.75" x14ac:dyDescent="0.25">
      <c r="A648" s="16" t="s">
        <v>26</v>
      </c>
      <c r="B648" s="17">
        <v>3823</v>
      </c>
    </row>
    <row r="649" spans="1:2" ht="15.75" x14ac:dyDescent="0.25">
      <c r="A649" s="16" t="s">
        <v>26</v>
      </c>
      <c r="B649" s="17">
        <v>3824</v>
      </c>
    </row>
    <row r="650" spans="1:2" ht="15.75" x14ac:dyDescent="0.25">
      <c r="A650" s="16" t="s">
        <v>26</v>
      </c>
      <c r="B650" s="17">
        <v>3825</v>
      </c>
    </row>
    <row r="651" spans="1:2" ht="15.75" x14ac:dyDescent="0.25">
      <c r="A651" s="16" t="s">
        <v>26</v>
      </c>
      <c r="B651" s="17">
        <v>3826</v>
      </c>
    </row>
    <row r="652" spans="1:2" ht="15.75" x14ac:dyDescent="0.25">
      <c r="A652" s="16" t="s">
        <v>26</v>
      </c>
      <c r="B652" s="17">
        <v>3827</v>
      </c>
    </row>
    <row r="653" spans="1:2" ht="15.75" x14ac:dyDescent="0.25">
      <c r="A653" s="16" t="s">
        <v>26</v>
      </c>
      <c r="B653" s="17">
        <v>3828</v>
      </c>
    </row>
    <row r="654" spans="1:2" ht="15.75" x14ac:dyDescent="0.25">
      <c r="A654" s="16" t="s">
        <v>26</v>
      </c>
      <c r="B654" s="17">
        <v>3829</v>
      </c>
    </row>
    <row r="655" spans="1:2" ht="15.75" x14ac:dyDescent="0.25">
      <c r="A655" s="16" t="s">
        <v>26</v>
      </c>
      <c r="B655" s="17">
        <v>3830</v>
      </c>
    </row>
    <row r="656" spans="1:2" ht="15.75" x14ac:dyDescent="0.25">
      <c r="A656" s="16" t="s">
        <v>26</v>
      </c>
      <c r="B656" s="17">
        <v>3831</v>
      </c>
    </row>
    <row r="657" spans="1:2" ht="15.75" x14ac:dyDescent="0.25">
      <c r="A657" s="16" t="s">
        <v>26</v>
      </c>
      <c r="B657" s="17">
        <v>3832</v>
      </c>
    </row>
    <row r="658" spans="1:2" ht="15.75" x14ac:dyDescent="0.25">
      <c r="A658" s="16" t="s">
        <v>26</v>
      </c>
      <c r="B658" s="17">
        <v>3833</v>
      </c>
    </row>
    <row r="659" spans="1:2" ht="15.75" x14ac:dyDescent="0.25">
      <c r="A659" s="16" t="s">
        <v>26</v>
      </c>
      <c r="B659" s="17">
        <v>3834</v>
      </c>
    </row>
    <row r="660" spans="1:2" ht="15.75" x14ac:dyDescent="0.25">
      <c r="A660" s="16" t="s">
        <v>26</v>
      </c>
      <c r="B660" s="17">
        <v>3835</v>
      </c>
    </row>
    <row r="661" spans="1:2" ht="15.75" x14ac:dyDescent="0.25">
      <c r="A661" s="16" t="s">
        <v>26</v>
      </c>
      <c r="B661" s="17">
        <v>3836</v>
      </c>
    </row>
    <row r="662" spans="1:2" ht="15.75" x14ac:dyDescent="0.25">
      <c r="A662" s="16" t="s">
        <v>26</v>
      </c>
      <c r="B662" s="17">
        <v>3837</v>
      </c>
    </row>
    <row r="663" spans="1:2" ht="15.75" x14ac:dyDescent="0.25">
      <c r="A663" s="16" t="s">
        <v>26</v>
      </c>
      <c r="B663" s="17">
        <v>3838</v>
      </c>
    </row>
    <row r="664" spans="1:2" ht="15.75" x14ac:dyDescent="0.25">
      <c r="A664" s="16" t="s">
        <v>26</v>
      </c>
      <c r="B664" s="17">
        <v>3839</v>
      </c>
    </row>
    <row r="665" spans="1:2" ht="15.75" x14ac:dyDescent="0.25">
      <c r="A665" s="16" t="s">
        <v>26</v>
      </c>
      <c r="B665" s="17">
        <v>3840</v>
      </c>
    </row>
    <row r="666" spans="1:2" ht="15.75" x14ac:dyDescent="0.25">
      <c r="A666" s="16" t="s">
        <v>26</v>
      </c>
      <c r="B666" s="17">
        <v>3841</v>
      </c>
    </row>
    <row r="667" spans="1:2" ht="15.75" x14ac:dyDescent="0.25">
      <c r="A667" s="16" t="s">
        <v>26</v>
      </c>
      <c r="B667" s="17">
        <v>3851</v>
      </c>
    </row>
    <row r="668" spans="1:2" ht="15.75" x14ac:dyDescent="0.25">
      <c r="A668" s="16" t="s">
        <v>26</v>
      </c>
      <c r="B668" s="17">
        <v>3873</v>
      </c>
    </row>
    <row r="669" spans="1:2" ht="15.75" x14ac:dyDescent="0.25">
      <c r="A669" s="16" t="s">
        <v>26</v>
      </c>
      <c r="B669" s="17">
        <v>3874</v>
      </c>
    </row>
    <row r="670" spans="1:2" ht="15.75" x14ac:dyDescent="0.25">
      <c r="A670" s="16" t="s">
        <v>26</v>
      </c>
      <c r="B670" s="17">
        <v>3875</v>
      </c>
    </row>
    <row r="671" spans="1:2" ht="15.75" x14ac:dyDescent="0.25">
      <c r="A671" s="16" t="s">
        <v>26</v>
      </c>
      <c r="B671" s="17">
        <v>3876</v>
      </c>
    </row>
    <row r="672" spans="1:2" ht="15.75" x14ac:dyDescent="0.25">
      <c r="A672" s="16" t="s">
        <v>26</v>
      </c>
      <c r="B672" s="17">
        <v>3877</v>
      </c>
    </row>
    <row r="673" spans="1:2" ht="15.75" x14ac:dyDescent="0.25">
      <c r="A673" s="16" t="s">
        <v>26</v>
      </c>
      <c r="B673" s="17">
        <v>3878</v>
      </c>
    </row>
    <row r="674" spans="1:2" ht="15.75" x14ac:dyDescent="0.25">
      <c r="A674" s="16" t="s">
        <v>26</v>
      </c>
      <c r="B674" s="17">
        <v>3879</v>
      </c>
    </row>
    <row r="675" spans="1:2" ht="15.75" x14ac:dyDescent="0.25">
      <c r="A675" s="16" t="s">
        <v>26</v>
      </c>
      <c r="B675" s="17">
        <v>3880</v>
      </c>
    </row>
    <row r="676" spans="1:2" ht="15.75" x14ac:dyDescent="0.25">
      <c r="A676" s="16" t="s">
        <v>26</v>
      </c>
      <c r="B676" s="17">
        <v>3881</v>
      </c>
    </row>
    <row r="677" spans="1:2" ht="15.75" x14ac:dyDescent="0.25">
      <c r="A677" s="16" t="s">
        <v>26</v>
      </c>
      <c r="B677" s="17">
        <v>3882</v>
      </c>
    </row>
    <row r="678" spans="1:2" ht="15.75" x14ac:dyDescent="0.25">
      <c r="A678" s="16" t="s">
        <v>26</v>
      </c>
      <c r="B678" s="17">
        <v>3883</v>
      </c>
    </row>
    <row r="679" spans="1:2" ht="15.75" x14ac:dyDescent="0.25">
      <c r="A679" s="16" t="s">
        <v>26</v>
      </c>
      <c r="B679" s="17">
        <v>3884</v>
      </c>
    </row>
    <row r="680" spans="1:2" ht="15.75" x14ac:dyDescent="0.25">
      <c r="A680" s="16" t="s">
        <v>26</v>
      </c>
      <c r="B680" s="17">
        <v>3885</v>
      </c>
    </row>
    <row r="681" spans="1:2" ht="15.75" x14ac:dyDescent="0.25">
      <c r="A681" s="16" t="s">
        <v>26</v>
      </c>
      <c r="B681" s="17">
        <v>3886</v>
      </c>
    </row>
    <row r="682" spans="1:2" ht="15.75" x14ac:dyDescent="0.25">
      <c r="A682" s="16" t="s">
        <v>26</v>
      </c>
      <c r="B682" s="17">
        <v>3887</v>
      </c>
    </row>
    <row r="683" spans="1:2" ht="15.75" x14ac:dyDescent="0.25">
      <c r="A683" s="16" t="s">
        <v>26</v>
      </c>
      <c r="B683" s="17">
        <v>3888</v>
      </c>
    </row>
    <row r="684" spans="1:2" ht="15.75" x14ac:dyDescent="0.25">
      <c r="A684" s="16" t="s">
        <v>26</v>
      </c>
      <c r="B684" s="17">
        <v>3889</v>
      </c>
    </row>
    <row r="685" spans="1:2" ht="15.75" x14ac:dyDescent="0.25">
      <c r="A685" s="16" t="s">
        <v>26</v>
      </c>
      <c r="B685" s="17">
        <v>3890</v>
      </c>
    </row>
    <row r="686" spans="1:2" ht="15.75" x14ac:dyDescent="0.25">
      <c r="A686" s="16" t="s">
        <v>26</v>
      </c>
      <c r="B686" s="17">
        <v>3891</v>
      </c>
    </row>
    <row r="687" spans="1:2" ht="15.75" x14ac:dyDescent="0.25">
      <c r="A687" s="16" t="s">
        <v>26</v>
      </c>
      <c r="B687" s="17">
        <v>3892</v>
      </c>
    </row>
    <row r="688" spans="1:2" ht="15.75" x14ac:dyDescent="0.25">
      <c r="A688" s="16" t="s">
        <v>26</v>
      </c>
      <c r="B688" s="17">
        <v>3893</v>
      </c>
    </row>
    <row r="689" spans="1:2" ht="15.75" x14ac:dyDescent="0.25">
      <c r="A689" s="16" t="s">
        <v>26</v>
      </c>
      <c r="B689" s="17">
        <v>3894</v>
      </c>
    </row>
    <row r="690" spans="1:2" ht="15.75" x14ac:dyDescent="0.25">
      <c r="A690" s="16" t="s">
        <v>26</v>
      </c>
      <c r="B690" s="17">
        <v>3895</v>
      </c>
    </row>
    <row r="691" spans="1:2" ht="15.75" x14ac:dyDescent="0.25">
      <c r="A691" s="16" t="s">
        <v>26</v>
      </c>
      <c r="B691" s="17">
        <v>3896</v>
      </c>
    </row>
    <row r="692" spans="1:2" ht="15.75" x14ac:dyDescent="0.25">
      <c r="A692" s="16" t="s">
        <v>26</v>
      </c>
      <c r="B692" s="17">
        <v>3897</v>
      </c>
    </row>
    <row r="693" spans="1:2" ht="15.75" x14ac:dyDescent="0.25">
      <c r="A693" s="16" t="s">
        <v>26</v>
      </c>
      <c r="B693" s="17">
        <v>3898</v>
      </c>
    </row>
    <row r="694" spans="1:2" ht="15.75" x14ac:dyDescent="0.25">
      <c r="A694" s="16" t="s">
        <v>26</v>
      </c>
      <c r="B694" s="17">
        <v>3899</v>
      </c>
    </row>
    <row r="695" spans="1:2" ht="15.75" x14ac:dyDescent="0.25">
      <c r="A695" s="16" t="s">
        <v>26</v>
      </c>
      <c r="B695" s="17">
        <v>3900</v>
      </c>
    </row>
    <row r="696" spans="1:2" ht="15.75" x14ac:dyDescent="0.25">
      <c r="A696" s="16" t="s">
        <v>26</v>
      </c>
      <c r="B696" s="17">
        <v>3901</v>
      </c>
    </row>
    <row r="697" spans="1:2" ht="15.75" x14ac:dyDescent="0.25">
      <c r="A697" s="16" t="s">
        <v>26</v>
      </c>
      <c r="B697" s="17">
        <v>3902</v>
      </c>
    </row>
    <row r="698" spans="1:2" ht="15.75" x14ac:dyDescent="0.25">
      <c r="A698" s="16" t="s">
        <v>26</v>
      </c>
      <c r="B698" s="17">
        <v>3903</v>
      </c>
    </row>
    <row r="699" spans="1:2" ht="15.75" x14ac:dyDescent="0.25">
      <c r="A699" s="16" t="s">
        <v>26</v>
      </c>
      <c r="B699" s="17">
        <v>3904</v>
      </c>
    </row>
    <row r="700" spans="1:2" ht="15.75" x14ac:dyDescent="0.25">
      <c r="A700" s="16" t="s">
        <v>26</v>
      </c>
      <c r="B700" s="17">
        <v>3905</v>
      </c>
    </row>
    <row r="701" spans="1:2" ht="15.75" x14ac:dyDescent="0.25">
      <c r="A701" s="16" t="s">
        <v>26</v>
      </c>
      <c r="B701" s="17">
        <v>3906</v>
      </c>
    </row>
    <row r="702" spans="1:2" ht="15.75" x14ac:dyDescent="0.25">
      <c r="A702" s="16" t="s">
        <v>26</v>
      </c>
      <c r="B702" s="17">
        <v>3907</v>
      </c>
    </row>
    <row r="703" spans="1:2" ht="15.75" x14ac:dyDescent="0.25">
      <c r="A703" s="16" t="s">
        <v>26</v>
      </c>
      <c r="B703" s="17">
        <v>3908</v>
      </c>
    </row>
    <row r="704" spans="1:2" ht="15.75" x14ac:dyDescent="0.25">
      <c r="A704" s="16" t="s">
        <v>26</v>
      </c>
      <c r="B704" s="17">
        <v>3909</v>
      </c>
    </row>
    <row r="705" spans="1:2" ht="15.75" x14ac:dyDescent="0.25">
      <c r="A705" s="16" t="s">
        <v>26</v>
      </c>
      <c r="B705" s="17">
        <v>3910</v>
      </c>
    </row>
    <row r="706" spans="1:2" ht="15.75" x14ac:dyDescent="0.25">
      <c r="A706" s="16" t="s">
        <v>26</v>
      </c>
      <c r="B706" s="17">
        <v>3911</v>
      </c>
    </row>
    <row r="707" spans="1:2" ht="15.75" x14ac:dyDescent="0.25">
      <c r="A707" s="16" t="s">
        <v>26</v>
      </c>
      <c r="B707" s="17">
        <v>3912</v>
      </c>
    </row>
    <row r="708" spans="1:2" ht="15.75" x14ac:dyDescent="0.25">
      <c r="A708" s="16" t="s">
        <v>26</v>
      </c>
      <c r="B708" s="17">
        <v>3913</v>
      </c>
    </row>
    <row r="709" spans="1:2" ht="15.75" x14ac:dyDescent="0.25">
      <c r="A709" s="16" t="s">
        <v>26</v>
      </c>
      <c r="B709" s="17">
        <v>3914</v>
      </c>
    </row>
    <row r="710" spans="1:2" ht="15.75" x14ac:dyDescent="0.25">
      <c r="A710" s="16" t="s">
        <v>26</v>
      </c>
      <c r="B710" s="17">
        <v>3915</v>
      </c>
    </row>
    <row r="711" spans="1:2" ht="15.75" x14ac:dyDescent="0.25">
      <c r="A711" s="16" t="s">
        <v>26</v>
      </c>
      <c r="B711" s="17">
        <v>3916</v>
      </c>
    </row>
    <row r="712" spans="1:2" ht="15.75" x14ac:dyDescent="0.25">
      <c r="A712" s="16" t="s">
        <v>26</v>
      </c>
      <c r="B712" s="17">
        <v>3917</v>
      </c>
    </row>
    <row r="713" spans="1:2" ht="15.75" x14ac:dyDescent="0.25">
      <c r="A713" s="16" t="s">
        <v>26</v>
      </c>
      <c r="B713" s="17">
        <v>3918</v>
      </c>
    </row>
    <row r="714" spans="1:2" ht="15.75" x14ac:dyDescent="0.25">
      <c r="A714" s="16" t="s">
        <v>26</v>
      </c>
      <c r="B714" s="17">
        <v>3919</v>
      </c>
    </row>
    <row r="715" spans="1:2" ht="15.75" x14ac:dyDescent="0.25">
      <c r="A715" s="16" t="s">
        <v>26</v>
      </c>
      <c r="B715" s="17">
        <v>3920</v>
      </c>
    </row>
    <row r="716" spans="1:2" ht="15.75" x14ac:dyDescent="0.25">
      <c r="A716" s="16" t="s">
        <v>26</v>
      </c>
      <c r="B716" s="17">
        <v>3921</v>
      </c>
    </row>
    <row r="717" spans="1:2" ht="15.75" x14ac:dyDescent="0.25">
      <c r="A717" s="16" t="s">
        <v>26</v>
      </c>
      <c r="B717" s="17">
        <v>3922</v>
      </c>
    </row>
    <row r="718" spans="1:2" ht="15.75" x14ac:dyDescent="0.25">
      <c r="A718" s="16" t="s">
        <v>26</v>
      </c>
      <c r="B718" s="17">
        <v>3923</v>
      </c>
    </row>
    <row r="719" spans="1:2" ht="15.75" x14ac:dyDescent="0.25">
      <c r="A719" s="16" t="s">
        <v>26</v>
      </c>
      <c r="B719" s="17">
        <v>3924</v>
      </c>
    </row>
    <row r="720" spans="1:2" ht="15.75" x14ac:dyDescent="0.25">
      <c r="A720" s="16" t="s">
        <v>26</v>
      </c>
      <c r="B720" s="17">
        <v>3925</v>
      </c>
    </row>
    <row r="721" spans="1:2" ht="15.75" x14ac:dyDescent="0.25">
      <c r="A721" s="16" t="s">
        <v>26</v>
      </c>
      <c r="B721" s="17">
        <v>3926</v>
      </c>
    </row>
    <row r="722" spans="1:2" ht="15.75" x14ac:dyDescent="0.25">
      <c r="A722" s="16" t="s">
        <v>26</v>
      </c>
      <c r="B722" s="17">
        <v>3927</v>
      </c>
    </row>
    <row r="723" spans="1:2" ht="15.75" x14ac:dyDescent="0.25">
      <c r="A723" s="16" t="s">
        <v>26</v>
      </c>
      <c r="B723" s="17">
        <v>3928</v>
      </c>
    </row>
    <row r="724" spans="1:2" ht="15.75" x14ac:dyDescent="0.25">
      <c r="A724" s="16" t="s">
        <v>26</v>
      </c>
      <c r="B724" s="17">
        <v>3929</v>
      </c>
    </row>
    <row r="725" spans="1:2" ht="15.75" x14ac:dyDescent="0.25">
      <c r="A725" s="16" t="s">
        <v>26</v>
      </c>
      <c r="B725" s="17">
        <v>3930</v>
      </c>
    </row>
    <row r="726" spans="1:2" ht="15.75" x14ac:dyDescent="0.25">
      <c r="A726" s="16" t="s">
        <v>26</v>
      </c>
      <c r="B726" s="17">
        <v>3931</v>
      </c>
    </row>
    <row r="727" spans="1:2" ht="15.75" x14ac:dyDescent="0.25">
      <c r="A727" s="16" t="s">
        <v>26</v>
      </c>
      <c r="B727" s="17">
        <v>3932</v>
      </c>
    </row>
    <row r="728" spans="1:2" ht="15.75" x14ac:dyDescent="0.25">
      <c r="A728" s="16" t="s">
        <v>26</v>
      </c>
      <c r="B728" s="17">
        <v>3933</v>
      </c>
    </row>
    <row r="729" spans="1:2" ht="15.75" x14ac:dyDescent="0.25">
      <c r="A729" s="16" t="s">
        <v>26</v>
      </c>
      <c r="B729" s="17">
        <v>3934</v>
      </c>
    </row>
    <row r="730" spans="1:2" ht="15.75" x14ac:dyDescent="0.25">
      <c r="A730" s="16" t="s">
        <v>26</v>
      </c>
      <c r="B730" s="17">
        <v>3935</v>
      </c>
    </row>
    <row r="731" spans="1:2" ht="15.75" x14ac:dyDescent="0.25">
      <c r="A731" s="16" t="s">
        <v>26</v>
      </c>
      <c r="B731" s="17">
        <v>3936</v>
      </c>
    </row>
    <row r="732" spans="1:2" ht="15.75" x14ac:dyDescent="0.25">
      <c r="A732" s="16" t="s">
        <v>26</v>
      </c>
      <c r="B732" s="17">
        <v>3937</v>
      </c>
    </row>
    <row r="733" spans="1:2" ht="15.75" x14ac:dyDescent="0.25">
      <c r="A733" s="16" t="s">
        <v>26</v>
      </c>
      <c r="B733" s="17">
        <v>3938</v>
      </c>
    </row>
    <row r="734" spans="1:2" ht="15.75" x14ac:dyDescent="0.25">
      <c r="A734" s="16" t="s">
        <v>26</v>
      </c>
      <c r="B734" s="17">
        <v>3939</v>
      </c>
    </row>
    <row r="735" spans="1:2" ht="15.75" x14ac:dyDescent="0.25">
      <c r="A735" s="16" t="s">
        <v>26</v>
      </c>
      <c r="B735" s="17">
        <v>3940</v>
      </c>
    </row>
    <row r="736" spans="1:2" ht="15.75" x14ac:dyDescent="0.25">
      <c r="A736" s="16" t="s">
        <v>26</v>
      </c>
      <c r="B736" s="17">
        <v>3941</v>
      </c>
    </row>
    <row r="737" spans="1:2" ht="15.75" x14ac:dyDescent="0.25">
      <c r="A737" s="16" t="s">
        <v>26</v>
      </c>
      <c r="B737" s="17">
        <v>3942</v>
      </c>
    </row>
    <row r="738" spans="1:2" ht="15.75" x14ac:dyDescent="0.25">
      <c r="A738" s="16" t="s">
        <v>26</v>
      </c>
      <c r="B738" s="17">
        <v>3943</v>
      </c>
    </row>
    <row r="739" spans="1:2" ht="15.75" x14ac:dyDescent="0.25">
      <c r="A739" s="16" t="s">
        <v>26</v>
      </c>
      <c r="B739" s="17">
        <v>3944</v>
      </c>
    </row>
    <row r="740" spans="1:2" ht="15.75" x14ac:dyDescent="0.25">
      <c r="A740" s="16" t="s">
        <v>26</v>
      </c>
      <c r="B740" s="17">
        <v>3945</v>
      </c>
    </row>
    <row r="741" spans="1:2" ht="15.75" x14ac:dyDescent="0.25">
      <c r="A741" s="16" t="s">
        <v>26</v>
      </c>
      <c r="B741" s="17">
        <v>3946</v>
      </c>
    </row>
    <row r="742" spans="1:2" ht="15.75" x14ac:dyDescent="0.25">
      <c r="A742" s="16" t="s">
        <v>26</v>
      </c>
      <c r="B742" s="17">
        <v>3947</v>
      </c>
    </row>
    <row r="743" spans="1:2" ht="15.75" x14ac:dyDescent="0.25">
      <c r="A743" s="16" t="s">
        <v>26</v>
      </c>
      <c r="B743" s="17">
        <v>3948</v>
      </c>
    </row>
    <row r="744" spans="1:2" ht="15.75" x14ac:dyDescent="0.25">
      <c r="A744" s="16" t="s">
        <v>26</v>
      </c>
      <c r="B744" s="17">
        <v>3949</v>
      </c>
    </row>
    <row r="745" spans="1:2" ht="15.75" x14ac:dyDescent="0.25">
      <c r="A745" s="16" t="s">
        <v>26</v>
      </c>
      <c r="B745" s="17">
        <v>3950</v>
      </c>
    </row>
    <row r="746" spans="1:2" ht="15.75" x14ac:dyDescent="0.25">
      <c r="A746" s="16" t="s">
        <v>26</v>
      </c>
      <c r="B746" s="17">
        <v>3951</v>
      </c>
    </row>
    <row r="747" spans="1:2" ht="15.75" x14ac:dyDescent="0.25">
      <c r="A747" s="16" t="s">
        <v>26</v>
      </c>
      <c r="B747" s="17">
        <v>3952</v>
      </c>
    </row>
    <row r="748" spans="1:2" ht="15.75" x14ac:dyDescent="0.25">
      <c r="A748" s="16" t="s">
        <v>26</v>
      </c>
      <c r="B748" s="17">
        <v>3953</v>
      </c>
    </row>
    <row r="749" spans="1:2" ht="15.75" x14ac:dyDescent="0.25">
      <c r="A749" s="16" t="s">
        <v>26</v>
      </c>
      <c r="B749" s="17">
        <v>3954</v>
      </c>
    </row>
    <row r="750" spans="1:2" ht="15.75" x14ac:dyDescent="0.25">
      <c r="A750" s="16" t="s">
        <v>26</v>
      </c>
      <c r="B750" s="17">
        <v>3955</v>
      </c>
    </row>
    <row r="751" spans="1:2" ht="15.75" x14ac:dyDescent="0.25">
      <c r="A751" s="16" t="s">
        <v>26</v>
      </c>
      <c r="B751" s="17">
        <v>3956</v>
      </c>
    </row>
    <row r="752" spans="1:2" ht="15.75" x14ac:dyDescent="0.25">
      <c r="A752" s="16" t="s">
        <v>26</v>
      </c>
      <c r="B752" s="17">
        <v>3957</v>
      </c>
    </row>
    <row r="753" spans="1:2" ht="15.75" x14ac:dyDescent="0.25">
      <c r="A753" s="16" t="s">
        <v>26</v>
      </c>
      <c r="B753" s="17">
        <v>3958</v>
      </c>
    </row>
    <row r="754" spans="1:2" ht="15.75" x14ac:dyDescent="0.25">
      <c r="A754" s="16" t="s">
        <v>26</v>
      </c>
      <c r="B754" s="17">
        <v>3959</v>
      </c>
    </row>
    <row r="755" spans="1:2" ht="15.75" x14ac:dyDescent="0.25">
      <c r="A755" s="16" t="s">
        <v>26</v>
      </c>
      <c r="B755" s="17">
        <v>3960</v>
      </c>
    </row>
    <row r="756" spans="1:2" ht="15.75" x14ac:dyDescent="0.25">
      <c r="A756" s="16" t="s">
        <v>26</v>
      </c>
      <c r="B756" s="17">
        <v>3961</v>
      </c>
    </row>
    <row r="757" spans="1:2" ht="15.75" x14ac:dyDescent="0.25">
      <c r="A757" s="16" t="s">
        <v>26</v>
      </c>
      <c r="B757" s="17">
        <v>3962</v>
      </c>
    </row>
    <row r="758" spans="1:2" ht="15.75" x14ac:dyDescent="0.25">
      <c r="A758" s="16" t="s">
        <v>26</v>
      </c>
      <c r="B758" s="17">
        <v>3963</v>
      </c>
    </row>
    <row r="759" spans="1:2" ht="15.75" x14ac:dyDescent="0.25">
      <c r="A759" s="16" t="s">
        <v>26</v>
      </c>
      <c r="B759" s="17">
        <v>3964</v>
      </c>
    </row>
    <row r="760" spans="1:2" ht="15.75" x14ac:dyDescent="0.25">
      <c r="A760" s="16" t="s">
        <v>26</v>
      </c>
      <c r="B760" s="17">
        <v>3965</v>
      </c>
    </row>
    <row r="761" spans="1:2" ht="15.75" x14ac:dyDescent="0.25">
      <c r="A761" s="16" t="s">
        <v>26</v>
      </c>
      <c r="B761" s="17">
        <v>3966</v>
      </c>
    </row>
    <row r="762" spans="1:2" ht="15.75" x14ac:dyDescent="0.25">
      <c r="A762" s="16" t="s">
        <v>26</v>
      </c>
      <c r="B762" s="17">
        <v>3967</v>
      </c>
    </row>
    <row r="763" spans="1:2" ht="15.75" x14ac:dyDescent="0.25">
      <c r="A763" s="16" t="s">
        <v>26</v>
      </c>
      <c r="B763" s="17">
        <v>3968</v>
      </c>
    </row>
    <row r="764" spans="1:2" ht="15.75" x14ac:dyDescent="0.25">
      <c r="A764" s="16" t="s">
        <v>26</v>
      </c>
      <c r="B764" s="17">
        <v>3969</v>
      </c>
    </row>
    <row r="765" spans="1:2" ht="15.75" x14ac:dyDescent="0.25">
      <c r="A765" s="16" t="s">
        <v>26</v>
      </c>
      <c r="B765" s="17">
        <v>3970</v>
      </c>
    </row>
    <row r="766" spans="1:2" ht="15.75" x14ac:dyDescent="0.25">
      <c r="A766" s="16" t="s">
        <v>26</v>
      </c>
      <c r="B766" s="17">
        <v>3971</v>
      </c>
    </row>
    <row r="767" spans="1:2" ht="15.75" x14ac:dyDescent="0.25">
      <c r="A767" s="16" t="s">
        <v>26</v>
      </c>
      <c r="B767" s="17">
        <v>3972</v>
      </c>
    </row>
    <row r="768" spans="1:2" ht="15.75" x14ac:dyDescent="0.25">
      <c r="A768" s="16" t="s">
        <v>26</v>
      </c>
      <c r="B768" s="17">
        <v>3973</v>
      </c>
    </row>
    <row r="769" spans="1:2" ht="15.75" x14ac:dyDescent="0.25">
      <c r="A769" s="16" t="s">
        <v>26</v>
      </c>
      <c r="B769" s="17">
        <v>3974</v>
      </c>
    </row>
    <row r="770" spans="1:2" ht="15.75" x14ac:dyDescent="0.25">
      <c r="A770" s="16" t="s">
        <v>26</v>
      </c>
      <c r="B770" s="17">
        <v>3975</v>
      </c>
    </row>
    <row r="771" spans="1:2" ht="15.75" x14ac:dyDescent="0.25">
      <c r="A771" s="16" t="s">
        <v>26</v>
      </c>
      <c r="B771" s="17">
        <v>3976</v>
      </c>
    </row>
    <row r="772" spans="1:2" ht="15.75" x14ac:dyDescent="0.25">
      <c r="A772" s="16" t="s">
        <v>26</v>
      </c>
      <c r="B772" s="17">
        <v>3977</v>
      </c>
    </row>
    <row r="773" spans="1:2" ht="15.75" x14ac:dyDescent="0.25">
      <c r="A773" s="16" t="s">
        <v>26</v>
      </c>
      <c r="B773" s="17">
        <v>3978</v>
      </c>
    </row>
    <row r="774" spans="1:2" ht="15.75" x14ac:dyDescent="0.25">
      <c r="A774" s="16" t="s">
        <v>26</v>
      </c>
      <c r="B774" s="17">
        <v>3979</v>
      </c>
    </row>
    <row r="775" spans="1:2" ht="15.75" x14ac:dyDescent="0.25">
      <c r="A775" s="16" t="s">
        <v>26</v>
      </c>
      <c r="B775" s="17">
        <v>3980</v>
      </c>
    </row>
    <row r="776" spans="1:2" ht="15.75" x14ac:dyDescent="0.25">
      <c r="A776" s="16" t="s">
        <v>26</v>
      </c>
      <c r="B776" s="17">
        <v>3981</v>
      </c>
    </row>
    <row r="777" spans="1:2" ht="15.75" x14ac:dyDescent="0.25">
      <c r="A777" s="16" t="s">
        <v>26</v>
      </c>
      <c r="B777" s="17">
        <v>3982</v>
      </c>
    </row>
    <row r="778" spans="1:2" ht="15.75" x14ac:dyDescent="0.25">
      <c r="A778" s="16" t="s">
        <v>26</v>
      </c>
      <c r="B778" s="17">
        <v>3983</v>
      </c>
    </row>
    <row r="779" spans="1:2" ht="15.75" x14ac:dyDescent="0.25">
      <c r="A779" s="16" t="s">
        <v>26</v>
      </c>
      <c r="B779" s="17">
        <v>3984</v>
      </c>
    </row>
    <row r="780" spans="1:2" ht="15.75" x14ac:dyDescent="0.25">
      <c r="A780" s="16" t="s">
        <v>26</v>
      </c>
      <c r="B780" s="17">
        <v>3985</v>
      </c>
    </row>
    <row r="781" spans="1:2" ht="15.75" x14ac:dyDescent="0.25">
      <c r="A781" s="16" t="s">
        <v>26</v>
      </c>
      <c r="B781" s="17">
        <v>3986</v>
      </c>
    </row>
    <row r="782" spans="1:2" ht="15.75" x14ac:dyDescent="0.25">
      <c r="A782" s="16" t="s">
        <v>26</v>
      </c>
      <c r="B782" s="17">
        <v>3987</v>
      </c>
    </row>
    <row r="783" spans="1:2" ht="15.75" x14ac:dyDescent="0.25">
      <c r="A783" s="16" t="s">
        <v>26</v>
      </c>
      <c r="B783" s="17">
        <v>3988</v>
      </c>
    </row>
    <row r="784" spans="1:2" ht="15.75" x14ac:dyDescent="0.25">
      <c r="A784" s="16" t="s">
        <v>26</v>
      </c>
      <c r="B784" s="17">
        <v>3989</v>
      </c>
    </row>
    <row r="785" spans="1:2" ht="15.75" x14ac:dyDescent="0.25">
      <c r="A785" s="16" t="s">
        <v>26</v>
      </c>
      <c r="B785" s="17">
        <v>3990</v>
      </c>
    </row>
    <row r="786" spans="1:2" ht="15.75" x14ac:dyDescent="0.25">
      <c r="A786" s="16" t="s">
        <v>26</v>
      </c>
      <c r="B786" s="17">
        <v>3991</v>
      </c>
    </row>
    <row r="787" spans="1:2" ht="15.75" x14ac:dyDescent="0.25">
      <c r="A787" s="16" t="s">
        <v>26</v>
      </c>
      <c r="B787" s="17">
        <v>3992</v>
      </c>
    </row>
    <row r="788" spans="1:2" ht="15.75" x14ac:dyDescent="0.25">
      <c r="A788" s="16" t="s">
        <v>26</v>
      </c>
      <c r="B788" s="17">
        <v>3993</v>
      </c>
    </row>
    <row r="789" spans="1:2" ht="15.75" x14ac:dyDescent="0.25">
      <c r="A789" s="16" t="s">
        <v>26</v>
      </c>
      <c r="B789" s="17">
        <v>3994</v>
      </c>
    </row>
    <row r="790" spans="1:2" ht="15.75" x14ac:dyDescent="0.25">
      <c r="A790" s="16" t="s">
        <v>26</v>
      </c>
      <c r="B790" s="17">
        <v>3995</v>
      </c>
    </row>
    <row r="791" spans="1:2" ht="15.75" x14ac:dyDescent="0.25">
      <c r="A791" s="16" t="s">
        <v>26</v>
      </c>
      <c r="B791" s="17">
        <v>3996</v>
      </c>
    </row>
    <row r="792" spans="1:2" ht="15.75" x14ac:dyDescent="0.25">
      <c r="A792" s="16" t="s">
        <v>26</v>
      </c>
      <c r="B792" s="17">
        <v>3997</v>
      </c>
    </row>
    <row r="793" spans="1:2" ht="15.75" x14ac:dyDescent="0.25">
      <c r="A793" s="16" t="s">
        <v>26</v>
      </c>
      <c r="B793" s="17">
        <v>3998</v>
      </c>
    </row>
    <row r="794" spans="1:2" ht="15.75" x14ac:dyDescent="0.25">
      <c r="A794" s="16" t="s">
        <v>26</v>
      </c>
      <c r="B794" s="17">
        <v>3999</v>
      </c>
    </row>
    <row r="795" spans="1:2" ht="15.75" x14ac:dyDescent="0.25">
      <c r="A795" s="16" t="s">
        <v>63</v>
      </c>
      <c r="B795" s="17">
        <v>4911</v>
      </c>
    </row>
    <row r="796" spans="1:2" ht="15.75" x14ac:dyDescent="0.25">
      <c r="A796" s="16" t="s">
        <v>38</v>
      </c>
      <c r="B796" s="17">
        <v>4952</v>
      </c>
    </row>
    <row r="797" spans="1:2" ht="15.75" x14ac:dyDescent="0.25">
      <c r="A797" s="20" t="s">
        <v>23</v>
      </c>
      <c r="B797" s="17">
        <v>7211</v>
      </c>
    </row>
    <row r="798" spans="1:2" ht="15.75" x14ac:dyDescent="0.25">
      <c r="A798" s="20" t="s">
        <v>23</v>
      </c>
      <c r="B798" s="17">
        <v>7213</v>
      </c>
    </row>
    <row r="799" spans="1:2" ht="15.75" x14ac:dyDescent="0.25">
      <c r="A799" s="20" t="s">
        <v>23</v>
      </c>
      <c r="B799" s="17">
        <v>7214</v>
      </c>
    </row>
    <row r="800" spans="1:2" ht="15.75" x14ac:dyDescent="0.25">
      <c r="A800" s="20" t="s">
        <v>23</v>
      </c>
      <c r="B800" s="17">
        <v>7215</v>
      </c>
    </row>
    <row r="801" spans="1:2" ht="15.75" x14ac:dyDescent="0.25">
      <c r="A801" s="20" t="s">
        <v>23</v>
      </c>
      <c r="B801" s="17">
        <v>7216</v>
      </c>
    </row>
    <row r="802" spans="1:2" ht="15.75" x14ac:dyDescent="0.25">
      <c r="A802" s="20" t="s">
        <v>23</v>
      </c>
      <c r="B802" s="17">
        <v>7217</v>
      </c>
    </row>
    <row r="803" spans="1:2" ht="15.75" x14ac:dyDescent="0.25">
      <c r="A803" s="20" t="s">
        <v>23</v>
      </c>
      <c r="B803" s="17">
        <v>7218</v>
      </c>
    </row>
    <row r="804" spans="1:2" ht="15.75" x14ac:dyDescent="0.25">
      <c r="A804" s="20" t="s">
        <v>23</v>
      </c>
      <c r="B804" s="17">
        <v>7219</v>
      </c>
    </row>
    <row r="805" spans="1:2" ht="15.75" x14ac:dyDescent="0.25">
      <c r="A805" s="20" t="s">
        <v>23</v>
      </c>
      <c r="B805" s="17">
        <v>7542</v>
      </c>
    </row>
  </sheetData>
  <sheetProtection sheet="1" objects="1" scenarios="1" formatCells="0" formatColumns="0" formatRows="0" sort="0" autoFilter="0"/>
  <sortState xmlns:xlrd2="http://schemas.microsoft.com/office/spreadsheetml/2017/richdata2" ref="Q2:Q806">
    <sortCondition ref="Q2:Q806"/>
  </sortState>
  <mergeCells count="3">
    <mergeCell ref="O1:R1"/>
    <mergeCell ref="K1:L1"/>
    <mergeCell ref="F1:J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DFB31-1285-4F67-A300-B6932C7B8150}">
  <sheetPr codeName="Sheet8"/>
  <dimension ref="A1:Q76"/>
  <sheetViews>
    <sheetView topLeftCell="A39" zoomScaleNormal="100" workbookViewId="0"/>
  </sheetViews>
  <sheetFormatPr defaultColWidth="8.42578125" defaultRowHeight="15" x14ac:dyDescent="0.25"/>
  <cols>
    <col min="1" max="9" width="8.42578125" style="144"/>
    <col min="10" max="10" width="12.42578125" style="144" customWidth="1"/>
    <col min="11" max="11" width="40" style="144" customWidth="1"/>
    <col min="12" max="12" width="8.42578125" style="144"/>
    <col min="13" max="13" width="12.42578125" style="144" customWidth="1"/>
    <col min="14" max="15" width="8.42578125" style="144"/>
    <col min="16" max="16" width="10.140625" style="144" customWidth="1"/>
    <col min="17" max="17" width="14.140625" style="144" customWidth="1"/>
    <col min="18" max="16384" width="8.42578125" style="144"/>
  </cols>
  <sheetData>
    <row r="1" spans="1:17" ht="15.75" customHeight="1" x14ac:dyDescent="0.25">
      <c r="A1" s="143" t="s">
        <v>1210</v>
      </c>
      <c r="J1" s="145"/>
      <c r="K1" s="146" t="s">
        <v>1211</v>
      </c>
      <c r="L1" s="147"/>
      <c r="M1" s="147"/>
    </row>
    <row r="2" spans="1:17" ht="14.45" customHeight="1" x14ac:dyDescent="0.25">
      <c r="I2" s="145"/>
      <c r="J2" s="145"/>
      <c r="K2" s="146" t="s">
        <v>1212</v>
      </c>
      <c r="L2" s="147" t="s">
        <v>1213</v>
      </c>
      <c r="M2" s="147"/>
    </row>
    <row r="3" spans="1:17" ht="14.45" customHeight="1" x14ac:dyDescent="0.25">
      <c r="J3" s="145"/>
      <c r="K3" s="143" t="s">
        <v>1214</v>
      </c>
      <c r="L3" s="144">
        <v>10</v>
      </c>
    </row>
    <row r="4" spans="1:17" ht="14.45" customHeight="1" x14ac:dyDescent="0.25">
      <c r="I4" s="145"/>
      <c r="J4" s="145"/>
      <c r="K4" s="143" t="s">
        <v>1215</v>
      </c>
      <c r="L4" s="146" t="s">
        <v>1076</v>
      </c>
      <c r="M4" s="146" t="s">
        <v>1216</v>
      </c>
      <c r="N4" s="143"/>
      <c r="P4" s="143" t="s">
        <v>1076</v>
      </c>
      <c r="Q4" s="143" t="s">
        <v>1216</v>
      </c>
    </row>
    <row r="5" spans="1:17" ht="14.45" customHeight="1" x14ac:dyDescent="0.25">
      <c r="I5" s="145"/>
      <c r="J5" s="145"/>
      <c r="K5" s="146" t="s">
        <v>1099</v>
      </c>
      <c r="L5" s="146" t="s">
        <v>1217</v>
      </c>
      <c r="M5" s="143" t="s">
        <v>1217</v>
      </c>
      <c r="N5" s="146" t="s">
        <v>1218</v>
      </c>
      <c r="O5" s="148" t="s">
        <v>1219</v>
      </c>
      <c r="P5" s="149">
        <f>(L6*(1-L8/100)*L9*L11*L18)/(L17*L14)</f>
        <v>0.16418868421052629</v>
      </c>
      <c r="Q5" s="149">
        <f>(M6*(1-M8/100)*M9*M11*M18)/(M17*M14)</f>
        <v>0.57606127659574469</v>
      </c>
    </row>
    <row r="6" spans="1:17" ht="14.45" customHeight="1" x14ac:dyDescent="0.25">
      <c r="I6" s="145"/>
      <c r="J6" s="145"/>
      <c r="K6" s="147" t="s">
        <v>1220</v>
      </c>
      <c r="L6" s="150">
        <v>10200</v>
      </c>
      <c r="M6" s="150">
        <v>10200</v>
      </c>
      <c r="N6" s="147" t="s">
        <v>1208</v>
      </c>
      <c r="O6" s="148" t="s">
        <v>1221</v>
      </c>
      <c r="P6" s="149">
        <f>(L7*(1-L8/100)*L10*L13*L12*L18)/(L17*L15*L19)</f>
        <v>1.229049747656813E-4</v>
      </c>
      <c r="Q6" s="149">
        <f>(M7*(1-M8/100)*M10*M13*M12*M18)/(M17*M15*M19)</f>
        <v>3.139376275138443E-4</v>
      </c>
    </row>
    <row r="7" spans="1:17" ht="14.45" customHeight="1" x14ac:dyDescent="0.25">
      <c r="I7" s="145"/>
      <c r="J7" s="145"/>
      <c r="K7" s="147" t="s">
        <v>1222</v>
      </c>
      <c r="L7" s="150">
        <v>10200</v>
      </c>
      <c r="M7" s="150">
        <v>10200</v>
      </c>
      <c r="N7" s="147" t="s">
        <v>1208</v>
      </c>
      <c r="O7" s="148" t="s">
        <v>1223</v>
      </c>
      <c r="P7" s="149">
        <f>(L7*(1-L8/100)*L10*L13*L12*L18)/(L17*L16*L19)</f>
        <v>5.1998258554711318E-5</v>
      </c>
      <c r="Q7" s="149">
        <f>(M7*(1-M8/100)*M10*M13*M12*M18)/(M17*M16*M19)</f>
        <v>4.0248413783826191E-6</v>
      </c>
    </row>
    <row r="8" spans="1:17" ht="14.45" customHeight="1" x14ac:dyDescent="0.25">
      <c r="I8" s="145"/>
      <c r="J8" s="145"/>
      <c r="K8" s="147" t="s">
        <v>1138</v>
      </c>
      <c r="L8" s="147">
        <v>90</v>
      </c>
      <c r="M8" s="147">
        <v>90</v>
      </c>
      <c r="N8" s="147" t="s">
        <v>1224</v>
      </c>
      <c r="O8" s="148" t="s">
        <v>1225</v>
      </c>
      <c r="P8" s="149">
        <f>(L7*(1-L8/100)*L13*L12*L18)/(L16*L19)</f>
        <v>4.7291886195995779E-3</v>
      </c>
      <c r="Q8" s="149">
        <f>(M7*(1-M8/100)*M13*M12*M18)/(M16*M19)</f>
        <v>1.4330874604847205E-4</v>
      </c>
    </row>
    <row r="9" spans="1:17" ht="14.45" customHeight="1" x14ac:dyDescent="0.25">
      <c r="I9" s="145"/>
      <c r="J9" s="145"/>
      <c r="K9" s="147" t="s">
        <v>1226</v>
      </c>
      <c r="L9" s="151">
        <v>3.2193859649122807</v>
      </c>
      <c r="M9" s="147">
        <v>1.1060000000000001</v>
      </c>
      <c r="N9" s="147" t="s">
        <v>1227</v>
      </c>
    </row>
    <row r="10" spans="1:17" ht="14.45" customHeight="1" x14ac:dyDescent="0.25">
      <c r="I10" s="145"/>
      <c r="J10" s="145"/>
      <c r="K10" s="147" t="s">
        <v>1228</v>
      </c>
      <c r="L10" s="144">
        <v>0.87961403508771929</v>
      </c>
      <c r="M10" s="144">
        <v>0.22</v>
      </c>
    </row>
    <row r="11" spans="1:17" ht="14.45" customHeight="1" x14ac:dyDescent="0.25">
      <c r="I11" s="145"/>
      <c r="J11" s="145"/>
      <c r="K11" s="147" t="s">
        <v>1229</v>
      </c>
      <c r="L11" s="147">
        <v>4</v>
      </c>
      <c r="M11" s="147">
        <v>4</v>
      </c>
      <c r="N11" s="147" t="s">
        <v>1230</v>
      </c>
    </row>
    <row r="12" spans="1:17" ht="14.45" customHeight="1" x14ac:dyDescent="0.25">
      <c r="I12" s="145"/>
      <c r="J12" s="145"/>
      <c r="K12" s="147" t="s">
        <v>1231</v>
      </c>
      <c r="L12" s="147">
        <v>4</v>
      </c>
      <c r="M12" s="147">
        <v>4</v>
      </c>
      <c r="N12" s="147" t="s">
        <v>1232</v>
      </c>
      <c r="P12" s="152"/>
    </row>
    <row r="13" spans="1:17" ht="14.45" customHeight="1" x14ac:dyDescent="0.25">
      <c r="I13" s="145"/>
      <c r="J13" s="145"/>
      <c r="K13" s="147" t="s">
        <v>1233</v>
      </c>
      <c r="L13" s="147">
        <v>33</v>
      </c>
      <c r="M13" s="147">
        <v>1</v>
      </c>
      <c r="N13" s="147" t="s">
        <v>1234</v>
      </c>
      <c r="P13" s="152"/>
    </row>
    <row r="14" spans="1:17" ht="14.45" customHeight="1" x14ac:dyDescent="0.25">
      <c r="I14" s="145"/>
      <c r="J14" s="145"/>
      <c r="K14" s="147" t="s">
        <v>1235</v>
      </c>
      <c r="L14" s="147">
        <v>1</v>
      </c>
      <c r="M14" s="147">
        <v>1</v>
      </c>
      <c r="N14" s="147" t="s">
        <v>1230</v>
      </c>
      <c r="P14" s="152"/>
    </row>
    <row r="15" spans="1:17" ht="14.45" customHeight="1" x14ac:dyDescent="0.25">
      <c r="I15" s="145"/>
      <c r="J15" s="145"/>
      <c r="K15" s="147" t="s">
        <v>1236</v>
      </c>
      <c r="L15" s="147">
        <v>33</v>
      </c>
      <c r="M15" s="147">
        <v>1</v>
      </c>
      <c r="N15" s="147" t="s">
        <v>1234</v>
      </c>
      <c r="P15" s="152"/>
    </row>
    <row r="16" spans="1:17" ht="14.45" customHeight="1" x14ac:dyDescent="0.25">
      <c r="I16" s="145"/>
      <c r="J16" s="145"/>
      <c r="K16" s="147" t="s">
        <v>1237</v>
      </c>
      <c r="L16" s="147">
        <v>78</v>
      </c>
      <c r="M16" s="147">
        <v>78</v>
      </c>
      <c r="N16" s="147" t="s">
        <v>1234</v>
      </c>
    </row>
    <row r="17" spans="1:14" ht="16.5" x14ac:dyDescent="0.25">
      <c r="A17" s="147" t="s">
        <v>1238</v>
      </c>
      <c r="B17" s="147" t="s">
        <v>1239</v>
      </c>
      <c r="C17" s="147" t="s">
        <v>1240</v>
      </c>
      <c r="K17" s="147" t="s">
        <v>1241</v>
      </c>
      <c r="L17" s="144">
        <v>80</v>
      </c>
      <c r="M17" s="153">
        <v>7.833333333333333</v>
      </c>
      <c r="N17" s="144" t="s">
        <v>1242</v>
      </c>
    </row>
    <row r="18" spans="1:14" ht="16.5" x14ac:dyDescent="0.25">
      <c r="A18" s="147" t="s">
        <v>1243</v>
      </c>
      <c r="B18" s="147" t="s">
        <v>1239</v>
      </c>
      <c r="C18" s="147" t="s">
        <v>1244</v>
      </c>
      <c r="K18" s="147" t="s">
        <v>1245</v>
      </c>
      <c r="L18" s="144">
        <v>1E-3</v>
      </c>
      <c r="M18" s="144">
        <v>1E-3</v>
      </c>
      <c r="N18" s="147" t="s">
        <v>1246</v>
      </c>
    </row>
    <row r="19" spans="1:14" ht="16.5" x14ac:dyDescent="0.25">
      <c r="A19" s="147" t="s">
        <v>1247</v>
      </c>
      <c r="B19" s="147" t="s">
        <v>1239</v>
      </c>
      <c r="C19" s="147" t="s">
        <v>1248</v>
      </c>
      <c r="K19" s="147" t="s">
        <v>1249</v>
      </c>
      <c r="L19" s="144">
        <v>365</v>
      </c>
      <c r="M19" s="144">
        <v>365</v>
      </c>
      <c r="N19" s="144" t="s">
        <v>1250</v>
      </c>
    </row>
    <row r="20" spans="1:14" ht="16.5" x14ac:dyDescent="0.25">
      <c r="A20" s="147" t="s">
        <v>1251</v>
      </c>
      <c r="B20" s="147" t="s">
        <v>1239</v>
      </c>
      <c r="C20" s="147" t="s">
        <v>1252</v>
      </c>
    </row>
    <row r="21" spans="1:14" x14ac:dyDescent="0.25">
      <c r="A21" s="147" t="s">
        <v>1253</v>
      </c>
      <c r="B21" s="147" t="s">
        <v>1239</v>
      </c>
      <c r="C21" s="147" t="s">
        <v>1254</v>
      </c>
    </row>
    <row r="22" spans="1:14" x14ac:dyDescent="0.25">
      <c r="A22" s="147" t="s">
        <v>1138</v>
      </c>
      <c r="B22" s="147" t="s">
        <v>1239</v>
      </c>
      <c r="C22" s="147" t="s">
        <v>1255</v>
      </c>
    </row>
    <row r="23" spans="1:14" ht="16.5" x14ac:dyDescent="0.25">
      <c r="A23" s="147" t="s">
        <v>1256</v>
      </c>
      <c r="B23" s="147" t="s">
        <v>1239</v>
      </c>
      <c r="C23" s="147" t="s">
        <v>1257</v>
      </c>
    </row>
    <row r="24" spans="1:14" ht="16.5" x14ac:dyDescent="0.25">
      <c r="A24" s="147" t="s">
        <v>1140</v>
      </c>
      <c r="B24" s="147" t="s">
        <v>1239</v>
      </c>
      <c r="C24" s="147" t="s">
        <v>1258</v>
      </c>
    </row>
    <row r="25" spans="1:14" x14ac:dyDescent="0.25">
      <c r="A25" s="147" t="s">
        <v>1128</v>
      </c>
      <c r="B25" s="147" t="s">
        <v>1239</v>
      </c>
      <c r="C25" s="147" t="s">
        <v>1259</v>
      </c>
    </row>
    <row r="26" spans="1:14" x14ac:dyDescent="0.25">
      <c r="A26" s="147" t="s">
        <v>1116</v>
      </c>
      <c r="B26" s="147" t="s">
        <v>1239</v>
      </c>
      <c r="C26" s="147" t="s">
        <v>1117</v>
      </c>
    </row>
    <row r="27" spans="1:14" x14ac:dyDescent="0.25">
      <c r="A27" s="147" t="s">
        <v>1124</v>
      </c>
      <c r="B27" s="147" t="s">
        <v>1239</v>
      </c>
      <c r="C27" s="147" t="s">
        <v>1259</v>
      </c>
    </row>
    <row r="28" spans="1:14" x14ac:dyDescent="0.25">
      <c r="A28" s="147" t="s">
        <v>1134</v>
      </c>
      <c r="B28" s="147" t="s">
        <v>1239</v>
      </c>
      <c r="C28" s="147" t="s">
        <v>1260</v>
      </c>
    </row>
    <row r="29" spans="1:14" x14ac:dyDescent="0.25">
      <c r="A29" s="147" t="s">
        <v>1136</v>
      </c>
      <c r="B29" s="147" t="s">
        <v>1239</v>
      </c>
      <c r="C29" s="147" t="s">
        <v>1261</v>
      </c>
    </row>
    <row r="30" spans="1:14" x14ac:dyDescent="0.25">
      <c r="A30" s="147"/>
      <c r="B30" s="147"/>
      <c r="C30" s="147"/>
      <c r="K30" s="154"/>
    </row>
    <row r="31" spans="1:14" ht="15.75" customHeight="1" x14ac:dyDescent="0.25">
      <c r="A31" s="155" t="s">
        <v>1262</v>
      </c>
      <c r="B31" s="155"/>
      <c r="C31" s="155"/>
      <c r="D31" s="155"/>
      <c r="E31" s="155"/>
      <c r="F31" s="155"/>
      <c r="G31" s="155"/>
      <c r="H31" s="155"/>
      <c r="I31" s="155"/>
      <c r="J31" s="155"/>
      <c r="K31" s="154"/>
    </row>
    <row r="32" spans="1:14" ht="15.75" customHeight="1" x14ac:dyDescent="0.25">
      <c r="A32" s="155"/>
      <c r="B32" s="155"/>
      <c r="C32" s="155"/>
      <c r="D32" s="155"/>
      <c r="E32" s="155"/>
      <c r="F32" s="155"/>
      <c r="G32" s="155"/>
      <c r="H32" s="155"/>
      <c r="I32" s="155"/>
      <c r="J32" s="155"/>
      <c r="K32" s="154"/>
    </row>
    <row r="33" spans="1:17" ht="15.75" customHeight="1" x14ac:dyDescent="0.25">
      <c r="A33" s="155"/>
      <c r="B33" s="155"/>
      <c r="C33" s="155"/>
      <c r="D33" s="155"/>
      <c r="E33" s="155"/>
      <c r="F33" s="155"/>
      <c r="G33" s="155"/>
      <c r="H33" s="155"/>
      <c r="I33" s="155"/>
      <c r="J33" s="155"/>
      <c r="K33" s="154"/>
    </row>
    <row r="34" spans="1:17" x14ac:dyDescent="0.25">
      <c r="A34" s="155"/>
      <c r="B34" s="155"/>
      <c r="C34" s="155"/>
      <c r="D34" s="155"/>
      <c r="E34" s="155"/>
      <c r="F34" s="155"/>
      <c r="G34" s="155"/>
      <c r="H34" s="155"/>
      <c r="I34" s="155"/>
      <c r="J34" s="155"/>
    </row>
    <row r="35" spans="1:17" x14ac:dyDescent="0.25">
      <c r="A35" s="155"/>
      <c r="B35" s="155"/>
      <c r="C35" s="155"/>
      <c r="D35" s="155"/>
      <c r="E35" s="155"/>
      <c r="F35" s="155"/>
      <c r="G35" s="155"/>
      <c r="H35" s="155"/>
      <c r="I35" s="155"/>
      <c r="J35" s="155"/>
    </row>
    <row r="36" spans="1:17" x14ac:dyDescent="0.25">
      <c r="A36" s="156"/>
      <c r="B36" s="156"/>
      <c r="C36" s="156"/>
      <c r="D36" s="156"/>
      <c r="E36" s="156"/>
      <c r="F36" s="156"/>
      <c r="G36" s="156"/>
      <c r="H36" s="156"/>
      <c r="I36" s="156"/>
      <c r="J36" s="156"/>
    </row>
    <row r="38" spans="1:17" x14ac:dyDescent="0.25">
      <c r="A38" s="143" t="s">
        <v>1263</v>
      </c>
      <c r="K38" s="146" t="s">
        <v>1264</v>
      </c>
      <c r="L38" s="147"/>
      <c r="M38" s="147"/>
    </row>
    <row r="39" spans="1:17" x14ac:dyDescent="0.25">
      <c r="K39" s="146" t="s">
        <v>1212</v>
      </c>
      <c r="L39" s="147" t="s">
        <v>1213</v>
      </c>
      <c r="M39" s="147"/>
    </row>
    <row r="40" spans="1:17" x14ac:dyDescent="0.25">
      <c r="K40" s="143" t="s">
        <v>1214</v>
      </c>
      <c r="L40" s="144">
        <v>10</v>
      </c>
    </row>
    <row r="41" spans="1:17" x14ac:dyDescent="0.25">
      <c r="K41" s="143" t="s">
        <v>1215</v>
      </c>
      <c r="L41" s="146" t="s">
        <v>1076</v>
      </c>
      <c r="M41" s="146" t="s">
        <v>1216</v>
      </c>
      <c r="N41" s="143"/>
      <c r="P41" s="143"/>
      <c r="Q41" s="143"/>
    </row>
    <row r="42" spans="1:17" x14ac:dyDescent="0.25">
      <c r="K42" s="146" t="s">
        <v>1099</v>
      </c>
      <c r="L42" s="146" t="s">
        <v>1217</v>
      </c>
      <c r="M42" s="143" t="s">
        <v>1217</v>
      </c>
      <c r="N42" s="146" t="s">
        <v>1218</v>
      </c>
      <c r="O42" s="148"/>
      <c r="P42" s="157" t="s">
        <v>1076</v>
      </c>
      <c r="Q42" s="157" t="s">
        <v>1265</v>
      </c>
    </row>
    <row r="43" spans="1:17" x14ac:dyDescent="0.25">
      <c r="K43" s="147" t="s">
        <v>1220</v>
      </c>
      <c r="L43" s="147">
        <v>0.06</v>
      </c>
      <c r="M43" s="147">
        <v>0.06</v>
      </c>
      <c r="N43" s="147" t="s">
        <v>1208</v>
      </c>
      <c r="O43" s="148" t="s">
        <v>1219</v>
      </c>
      <c r="P43" s="149">
        <f>L43*L47*L52/L51</f>
        <v>2.0700000000000001E-7</v>
      </c>
      <c r="Q43" s="149">
        <f>M43*M47*M52/M51</f>
        <v>3.2112676056338026E-7</v>
      </c>
    </row>
    <row r="44" spans="1:17" x14ac:dyDescent="0.25">
      <c r="K44" s="147" t="s">
        <v>1222</v>
      </c>
      <c r="L44" s="147">
        <v>4.2000000000000003E-2</v>
      </c>
      <c r="M44" s="147">
        <v>4.2000000000000003E-2</v>
      </c>
      <c r="N44" s="147" t="s">
        <v>1208</v>
      </c>
      <c r="O44" s="148" t="s">
        <v>1221</v>
      </c>
      <c r="P44" s="149">
        <f>(L44*L47*L49*L48*L52)/(L51*L50*L53)</f>
        <v>3.9698630136986307E-9</v>
      </c>
      <c r="Q44" s="149">
        <f>(M44*M47*M49*M48*M52)/(M51*M50*M53)</f>
        <v>6.1585954080648273E-9</v>
      </c>
    </row>
    <row r="45" spans="1:17" x14ac:dyDescent="0.25">
      <c r="A45" s="147" t="s">
        <v>1266</v>
      </c>
      <c r="B45" s="147" t="s">
        <v>1239</v>
      </c>
      <c r="C45" s="147" t="s">
        <v>1267</v>
      </c>
      <c r="K45" s="147" t="s">
        <v>1268</v>
      </c>
      <c r="L45" s="147">
        <v>9.1999999999999998E-2</v>
      </c>
      <c r="M45" s="147">
        <v>0.152</v>
      </c>
      <c r="N45" s="147" t="s">
        <v>1269</v>
      </c>
      <c r="O45" s="148"/>
      <c r="P45" s="149"/>
      <c r="Q45" s="149"/>
    </row>
    <row r="46" spans="1:17" x14ac:dyDescent="0.25">
      <c r="A46" s="147" t="s">
        <v>1270</v>
      </c>
      <c r="B46" s="147" t="s">
        <v>1239</v>
      </c>
      <c r="C46" s="147" t="s">
        <v>1271</v>
      </c>
      <c r="K46" s="147" t="s">
        <v>1272</v>
      </c>
      <c r="L46" s="147">
        <v>3</v>
      </c>
      <c r="M46" s="147">
        <v>2</v>
      </c>
      <c r="N46" s="144" t="s">
        <v>1273</v>
      </c>
    </row>
    <row r="47" spans="1:17" x14ac:dyDescent="0.25">
      <c r="A47" s="147" t="s">
        <v>1253</v>
      </c>
      <c r="B47" s="147" t="s">
        <v>1239</v>
      </c>
      <c r="C47" s="147" t="s">
        <v>1274</v>
      </c>
      <c r="K47" s="147" t="s">
        <v>1275</v>
      </c>
      <c r="L47" s="144">
        <f>L45*L46</f>
        <v>0.27600000000000002</v>
      </c>
      <c r="M47" s="144">
        <f>M45*M46</f>
        <v>0.30399999999999999</v>
      </c>
      <c r="N47" s="147" t="s">
        <v>1227</v>
      </c>
    </row>
    <row r="48" spans="1:17" x14ac:dyDescent="0.25">
      <c r="A48" s="147" t="s">
        <v>1276</v>
      </c>
      <c r="B48" s="147" t="s">
        <v>1239</v>
      </c>
      <c r="C48" s="147" t="s">
        <v>1277</v>
      </c>
      <c r="K48" s="147" t="s">
        <v>1278</v>
      </c>
      <c r="L48" s="147">
        <v>10</v>
      </c>
      <c r="M48" s="147">
        <v>10</v>
      </c>
      <c r="N48" s="147" t="s">
        <v>1232</v>
      </c>
    </row>
    <row r="49" spans="1:17" x14ac:dyDescent="0.25">
      <c r="A49" s="147" t="s">
        <v>1140</v>
      </c>
      <c r="B49" s="147" t="s">
        <v>1239</v>
      </c>
      <c r="C49" s="147" t="s">
        <v>1279</v>
      </c>
      <c r="K49" s="147" t="s">
        <v>1280</v>
      </c>
      <c r="L49" s="147">
        <v>33</v>
      </c>
      <c r="M49" s="147">
        <v>5</v>
      </c>
      <c r="N49" s="147" t="s">
        <v>1234</v>
      </c>
      <c r="P49" s="152"/>
    </row>
    <row r="50" spans="1:17" x14ac:dyDescent="0.25">
      <c r="A50" s="147" t="s">
        <v>1128</v>
      </c>
      <c r="B50" s="147" t="s">
        <v>1239</v>
      </c>
      <c r="C50" s="147" t="s">
        <v>1281</v>
      </c>
      <c r="K50" s="147" t="s">
        <v>1236</v>
      </c>
      <c r="L50" s="147">
        <v>33</v>
      </c>
      <c r="M50" s="147">
        <v>5</v>
      </c>
      <c r="N50" s="147" t="s">
        <v>1234</v>
      </c>
      <c r="P50" s="152"/>
    </row>
    <row r="51" spans="1:17" x14ac:dyDescent="0.25">
      <c r="A51" s="147" t="s">
        <v>1116</v>
      </c>
      <c r="B51" s="147" t="s">
        <v>1239</v>
      </c>
      <c r="C51" s="147" t="s">
        <v>1117</v>
      </c>
      <c r="K51" s="147" t="s">
        <v>1241</v>
      </c>
      <c r="L51" s="144">
        <v>80</v>
      </c>
      <c r="M51" s="144">
        <v>56.8</v>
      </c>
      <c r="N51" s="144" t="s">
        <v>1242</v>
      </c>
      <c r="P51" s="152"/>
    </row>
    <row r="52" spans="1:17" x14ac:dyDescent="0.25">
      <c r="A52" s="147" t="s">
        <v>1124</v>
      </c>
      <c r="B52" s="147" t="s">
        <v>1239</v>
      </c>
      <c r="C52" s="147" t="s">
        <v>1282</v>
      </c>
      <c r="K52" s="147" t="s">
        <v>1245</v>
      </c>
      <c r="L52" s="144">
        <v>1E-3</v>
      </c>
      <c r="M52" s="144">
        <v>1E-3</v>
      </c>
      <c r="N52" s="147" t="s">
        <v>1246</v>
      </c>
      <c r="P52" s="152"/>
    </row>
    <row r="53" spans="1:17" x14ac:dyDescent="0.25">
      <c r="A53" s="147" t="s">
        <v>1134</v>
      </c>
      <c r="B53" s="147" t="s">
        <v>1239</v>
      </c>
      <c r="C53" s="147" t="s">
        <v>1260</v>
      </c>
      <c r="K53" s="147" t="s">
        <v>1249</v>
      </c>
      <c r="L53" s="144">
        <v>365</v>
      </c>
      <c r="M53" s="144">
        <v>365</v>
      </c>
      <c r="N53" s="144" t="s">
        <v>1250</v>
      </c>
    </row>
    <row r="54" spans="1:17" x14ac:dyDescent="0.25">
      <c r="A54" s="147" t="s">
        <v>1136</v>
      </c>
      <c r="B54" s="147" t="s">
        <v>1239</v>
      </c>
      <c r="C54" s="147" t="s">
        <v>1261</v>
      </c>
    </row>
    <row r="56" spans="1:17" x14ac:dyDescent="0.25">
      <c r="A56" s="147"/>
      <c r="B56" s="147"/>
      <c r="C56" s="147"/>
    </row>
    <row r="57" spans="1:17" x14ac:dyDescent="0.25">
      <c r="A57" s="143" t="s">
        <v>1283</v>
      </c>
      <c r="K57" s="146" t="s">
        <v>1284</v>
      </c>
      <c r="L57" s="147"/>
      <c r="M57" s="147"/>
    </row>
    <row r="58" spans="1:17" x14ac:dyDescent="0.25">
      <c r="K58" s="146" t="s">
        <v>1212</v>
      </c>
      <c r="L58" s="147" t="s">
        <v>1213</v>
      </c>
      <c r="M58" s="147"/>
    </row>
    <row r="59" spans="1:17" x14ac:dyDescent="0.25">
      <c r="K59" s="143" t="s">
        <v>1214</v>
      </c>
      <c r="L59" s="144">
        <v>10</v>
      </c>
    </row>
    <row r="60" spans="1:17" x14ac:dyDescent="0.25">
      <c r="K60" s="143" t="s">
        <v>1215</v>
      </c>
      <c r="L60" s="146" t="s">
        <v>1076</v>
      </c>
      <c r="M60" s="146" t="s">
        <v>1216</v>
      </c>
      <c r="N60" s="143"/>
      <c r="P60" s="143"/>
      <c r="Q60" s="143"/>
    </row>
    <row r="61" spans="1:17" x14ac:dyDescent="0.25">
      <c r="K61" s="146" t="s">
        <v>1099</v>
      </c>
      <c r="L61" s="146" t="s">
        <v>1217</v>
      </c>
      <c r="M61" s="143" t="s">
        <v>1217</v>
      </c>
      <c r="N61" s="146" t="s">
        <v>1218</v>
      </c>
      <c r="O61" s="148"/>
      <c r="P61" s="157" t="s">
        <v>1076</v>
      </c>
      <c r="Q61" s="157" t="s">
        <v>1265</v>
      </c>
    </row>
    <row r="62" spans="1:17" x14ac:dyDescent="0.25">
      <c r="K62" s="147" t="s">
        <v>1220</v>
      </c>
      <c r="L62" s="147">
        <v>0.06</v>
      </c>
      <c r="M62" s="147">
        <v>0.06</v>
      </c>
      <c r="N62" s="147" t="s">
        <v>1208</v>
      </c>
      <c r="O62" s="148" t="s">
        <v>1219</v>
      </c>
      <c r="P62" s="149">
        <f>L62*L64*L65*L66*L71*L72/L70</f>
        <v>3.1151250000000003E-7</v>
      </c>
      <c r="Q62" s="149">
        <f>M62*M64*M65*M66*M71*M72/M70</f>
        <v>2.3850000000000002E-7</v>
      </c>
    </row>
    <row r="63" spans="1:17" x14ac:dyDescent="0.25">
      <c r="K63" s="147" t="s">
        <v>1222</v>
      </c>
      <c r="L63" s="147">
        <v>4.2000000000000003E-2</v>
      </c>
      <c r="M63" s="147">
        <v>4.2000000000000003E-2</v>
      </c>
      <c r="N63" s="147" t="s">
        <v>1208</v>
      </c>
      <c r="O63" s="148" t="s">
        <v>1221</v>
      </c>
      <c r="P63" s="149">
        <f>(L63*L64*L65*L66*L67*L68*L71*L72)/(L70*L69*L73)</f>
        <v>5.9742123287671241E-9</v>
      </c>
      <c r="Q63" s="149">
        <f>(M63*M64*M65*M66*M67*M68*M71*M72)/(M70*M69*M73)</f>
        <v>4.5739726027397269E-9</v>
      </c>
    </row>
    <row r="64" spans="1:17" x14ac:dyDescent="0.25">
      <c r="A64" s="147" t="s">
        <v>1266</v>
      </c>
      <c r="B64" s="147" t="s">
        <v>1239</v>
      </c>
      <c r="C64" s="147" t="s">
        <v>1267</v>
      </c>
      <c r="K64" s="147" t="s">
        <v>1285</v>
      </c>
      <c r="L64" s="158">
        <v>7.1000000000000004E-3</v>
      </c>
      <c r="M64" s="158">
        <v>7.1000000000000004E-3</v>
      </c>
      <c r="N64" s="147" t="s">
        <v>1286</v>
      </c>
      <c r="P64" s="152"/>
      <c r="Q64" s="152"/>
    </row>
    <row r="65" spans="1:17" ht="18" x14ac:dyDescent="0.25">
      <c r="A65" s="147" t="s">
        <v>1270</v>
      </c>
      <c r="B65" s="147" t="s">
        <v>1239</v>
      </c>
      <c r="C65" s="147" t="s">
        <v>1271</v>
      </c>
      <c r="K65" s="147" t="s">
        <v>1287</v>
      </c>
      <c r="L65" s="147">
        <v>19500</v>
      </c>
      <c r="M65" s="147">
        <v>15900</v>
      </c>
      <c r="N65" s="147" t="s">
        <v>1288</v>
      </c>
      <c r="P65" s="152"/>
      <c r="Q65" s="152"/>
    </row>
    <row r="66" spans="1:17" x14ac:dyDescent="0.25">
      <c r="A66" s="147" t="s">
        <v>1253</v>
      </c>
      <c r="B66" s="147" t="s">
        <v>1239</v>
      </c>
      <c r="C66" s="147" t="s">
        <v>1289</v>
      </c>
      <c r="K66" s="147" t="s">
        <v>1272</v>
      </c>
      <c r="L66" s="147">
        <v>3</v>
      </c>
      <c r="M66" s="147">
        <v>2</v>
      </c>
      <c r="N66" s="147" t="s">
        <v>1273</v>
      </c>
    </row>
    <row r="67" spans="1:17" x14ac:dyDescent="0.25">
      <c r="A67" s="147" t="s">
        <v>1177</v>
      </c>
      <c r="B67" s="147" t="s">
        <v>1239</v>
      </c>
      <c r="C67" s="147" t="s">
        <v>1290</v>
      </c>
      <c r="K67" s="147" t="s">
        <v>1278</v>
      </c>
      <c r="L67" s="147">
        <v>10</v>
      </c>
      <c r="M67" s="147">
        <v>10</v>
      </c>
      <c r="N67" s="147" t="s">
        <v>1232</v>
      </c>
    </row>
    <row r="68" spans="1:17" ht="18" x14ac:dyDescent="0.25">
      <c r="A68" s="147" t="s">
        <v>1170</v>
      </c>
      <c r="B68" s="147" t="s">
        <v>1239</v>
      </c>
      <c r="C68" s="147" t="s">
        <v>1291</v>
      </c>
      <c r="K68" s="147" t="s">
        <v>1280</v>
      </c>
      <c r="L68" s="147">
        <v>33</v>
      </c>
      <c r="M68" s="147">
        <v>5</v>
      </c>
      <c r="N68" s="147" t="s">
        <v>1234</v>
      </c>
      <c r="P68" s="152"/>
    </row>
    <row r="69" spans="1:17" x14ac:dyDescent="0.25">
      <c r="A69" s="147" t="s">
        <v>1158</v>
      </c>
      <c r="B69" s="144" t="s">
        <v>1239</v>
      </c>
      <c r="C69" s="147" t="s">
        <v>1159</v>
      </c>
      <c r="K69" s="147" t="s">
        <v>1236</v>
      </c>
      <c r="L69" s="147">
        <v>33</v>
      </c>
      <c r="M69" s="147">
        <v>5</v>
      </c>
      <c r="N69" s="147" t="s">
        <v>1234</v>
      </c>
      <c r="P69" s="152"/>
    </row>
    <row r="70" spans="1:17" x14ac:dyDescent="0.25">
      <c r="A70" s="147" t="s">
        <v>1140</v>
      </c>
      <c r="B70" s="147" t="s">
        <v>1239</v>
      </c>
      <c r="C70" s="147" t="s">
        <v>1279</v>
      </c>
      <c r="K70" s="147" t="s">
        <v>1241</v>
      </c>
      <c r="L70" s="144">
        <v>80</v>
      </c>
      <c r="M70" s="144">
        <v>56.8</v>
      </c>
      <c r="N70" s="144" t="s">
        <v>1242</v>
      </c>
      <c r="P70" s="152"/>
    </row>
    <row r="71" spans="1:17" x14ac:dyDescent="0.25">
      <c r="A71" s="147" t="s">
        <v>1128</v>
      </c>
      <c r="B71" s="147" t="s">
        <v>1239</v>
      </c>
      <c r="C71" s="147" t="s">
        <v>1281</v>
      </c>
      <c r="K71" s="147" t="s">
        <v>1245</v>
      </c>
      <c r="L71" s="144">
        <v>1E-3</v>
      </c>
      <c r="M71" s="144">
        <v>1E-3</v>
      </c>
      <c r="N71" s="147" t="s">
        <v>1246</v>
      </c>
      <c r="P71" s="152"/>
    </row>
    <row r="72" spans="1:17" ht="18" x14ac:dyDescent="0.25">
      <c r="A72" s="147" t="s">
        <v>1116</v>
      </c>
      <c r="B72" s="147" t="s">
        <v>1239</v>
      </c>
      <c r="C72" s="147" t="s">
        <v>1117</v>
      </c>
      <c r="K72" s="147" t="s">
        <v>1249</v>
      </c>
      <c r="L72" s="144">
        <v>1E-3</v>
      </c>
      <c r="M72" s="144">
        <v>1E-3</v>
      </c>
      <c r="N72" s="144" t="s">
        <v>1292</v>
      </c>
    </row>
    <row r="73" spans="1:17" x14ac:dyDescent="0.25">
      <c r="A73" s="147" t="s">
        <v>1124</v>
      </c>
      <c r="B73" s="147" t="s">
        <v>1239</v>
      </c>
      <c r="C73" s="147" t="s">
        <v>1282</v>
      </c>
      <c r="K73" s="147" t="s">
        <v>1293</v>
      </c>
      <c r="L73" s="144">
        <v>365</v>
      </c>
      <c r="M73" s="144">
        <v>365</v>
      </c>
      <c r="N73" s="144" t="s">
        <v>1250</v>
      </c>
    </row>
    <row r="74" spans="1:17" x14ac:dyDescent="0.25">
      <c r="A74" s="147" t="s">
        <v>1134</v>
      </c>
      <c r="B74" s="147" t="s">
        <v>1239</v>
      </c>
      <c r="C74" s="147" t="s">
        <v>1260</v>
      </c>
    </row>
    <row r="75" spans="1:17" ht="18" x14ac:dyDescent="0.25">
      <c r="A75" s="147" t="s">
        <v>1136</v>
      </c>
      <c r="B75" s="147" t="s">
        <v>1239</v>
      </c>
      <c r="C75" s="147" t="s">
        <v>1294</v>
      </c>
    </row>
    <row r="76" spans="1:17" x14ac:dyDescent="0.25">
      <c r="A76" s="147" t="s">
        <v>1182</v>
      </c>
      <c r="B76" s="147" t="s">
        <v>1239</v>
      </c>
      <c r="C76" s="147" t="s">
        <v>1261</v>
      </c>
    </row>
  </sheetData>
  <sheetProtection sheet="1" objects="1" scenarios="1" formatCells="0" formatColumns="0" formatRows="0" sort="0" autoFilter="0"/>
  <autoFilter ref="A1:Q76" xr:uid="{819DFB31-1285-4F67-A300-B6932C7B8150}"/>
  <mergeCells count="1">
    <mergeCell ref="A31:J3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37C5-34DD-4A9E-8807-A002AEC5C48C}">
  <sheetPr codeName="Sheet40"/>
  <dimension ref="A1:D2169"/>
  <sheetViews>
    <sheetView workbookViewId="0"/>
  </sheetViews>
  <sheetFormatPr defaultColWidth="8.85546875" defaultRowHeight="15" x14ac:dyDescent="0.25"/>
  <cols>
    <col min="1" max="1" width="5.42578125" style="11" customWidth="1"/>
    <col min="2" max="2" width="82.42578125" style="11" customWidth="1"/>
    <col min="3" max="3" width="7.42578125" style="11" customWidth="1"/>
    <col min="4" max="4" width="52.140625" style="11" customWidth="1"/>
    <col min="5" max="16384" width="8.85546875" style="11"/>
  </cols>
  <sheetData>
    <row r="1" spans="1:4" ht="25.5" x14ac:dyDescent="0.25">
      <c r="A1" s="159" t="s">
        <v>1</v>
      </c>
      <c r="B1" s="160" t="s">
        <v>1295</v>
      </c>
      <c r="C1" s="160" t="s">
        <v>1296</v>
      </c>
      <c r="D1" s="160" t="s">
        <v>1297</v>
      </c>
    </row>
    <row r="2" spans="1:4" x14ac:dyDescent="0.25">
      <c r="A2" s="161">
        <v>111</v>
      </c>
      <c r="B2" s="162" t="s">
        <v>1298</v>
      </c>
      <c r="C2" s="163">
        <v>111140</v>
      </c>
      <c r="D2" s="162" t="s">
        <v>1299</v>
      </c>
    </row>
    <row r="3" spans="1:4" x14ac:dyDescent="0.25">
      <c r="A3" s="161">
        <v>112</v>
      </c>
      <c r="B3" s="162" t="s">
        <v>1300</v>
      </c>
      <c r="C3" s="163">
        <v>111160</v>
      </c>
      <c r="D3" s="162" t="s">
        <v>1301</v>
      </c>
    </row>
    <row r="4" spans="1:4" x14ac:dyDescent="0.25">
      <c r="A4" s="161">
        <v>115</v>
      </c>
      <c r="B4" s="162" t="s">
        <v>1302</v>
      </c>
      <c r="C4" s="163">
        <v>111150</v>
      </c>
      <c r="D4" s="162" t="s">
        <v>1303</v>
      </c>
    </row>
    <row r="5" spans="1:4" x14ac:dyDescent="0.25">
      <c r="A5" s="161">
        <v>116</v>
      </c>
      <c r="B5" s="162" t="s">
        <v>1304</v>
      </c>
      <c r="C5" s="163">
        <v>111110</v>
      </c>
      <c r="D5" s="162" t="s">
        <v>1305</v>
      </c>
    </row>
    <row r="6" spans="1:4" x14ac:dyDescent="0.25">
      <c r="A6" s="161">
        <v>119</v>
      </c>
      <c r="B6" s="162" t="s">
        <v>1306</v>
      </c>
      <c r="C6" s="163">
        <v>111120</v>
      </c>
      <c r="D6" s="162" t="s">
        <v>1307</v>
      </c>
    </row>
    <row r="7" spans="1:4" x14ac:dyDescent="0.25">
      <c r="A7" s="161">
        <v>119</v>
      </c>
      <c r="B7" s="162" t="s">
        <v>1308</v>
      </c>
      <c r="C7" s="163">
        <v>111130</v>
      </c>
      <c r="D7" s="162" t="s">
        <v>1309</v>
      </c>
    </row>
    <row r="8" spans="1:4" x14ac:dyDescent="0.25">
      <c r="A8" s="161">
        <v>119</v>
      </c>
      <c r="B8" s="162" t="s">
        <v>1310</v>
      </c>
      <c r="C8" s="163">
        <v>111150</v>
      </c>
      <c r="D8" s="162" t="s">
        <v>1303</v>
      </c>
    </row>
    <row r="9" spans="1:4" x14ac:dyDescent="0.25">
      <c r="A9" s="161">
        <v>119</v>
      </c>
      <c r="B9" s="162" t="s">
        <v>1311</v>
      </c>
      <c r="C9" s="163">
        <v>111191</v>
      </c>
      <c r="D9" s="162" t="s">
        <v>1312</v>
      </c>
    </row>
    <row r="10" spans="1:4" ht="25.5" x14ac:dyDescent="0.25">
      <c r="A10" s="161">
        <v>119</v>
      </c>
      <c r="B10" s="162" t="s">
        <v>1313</v>
      </c>
      <c r="C10" s="163">
        <v>111199</v>
      </c>
      <c r="D10" s="162" t="s">
        <v>1314</v>
      </c>
    </row>
    <row r="11" spans="1:4" x14ac:dyDescent="0.25">
      <c r="A11" s="161">
        <v>131</v>
      </c>
      <c r="B11" s="162" t="s">
        <v>1315</v>
      </c>
      <c r="C11" s="163">
        <v>111920</v>
      </c>
      <c r="D11" s="162" t="s">
        <v>1316</v>
      </c>
    </row>
    <row r="12" spans="1:4" x14ac:dyDescent="0.25">
      <c r="A12" s="161">
        <v>132</v>
      </c>
      <c r="B12" s="162" t="s">
        <v>1317</v>
      </c>
      <c r="C12" s="163">
        <v>111910</v>
      </c>
      <c r="D12" s="162" t="s">
        <v>1318</v>
      </c>
    </row>
    <row r="13" spans="1:4" x14ac:dyDescent="0.25">
      <c r="A13" s="161">
        <v>133</v>
      </c>
      <c r="B13" s="162" t="s">
        <v>1319</v>
      </c>
      <c r="C13" s="163">
        <v>111930</v>
      </c>
      <c r="D13" s="162" t="s">
        <v>1320</v>
      </c>
    </row>
    <row r="14" spans="1:4" x14ac:dyDescent="0.25">
      <c r="A14" s="161">
        <v>133</v>
      </c>
      <c r="B14" s="162" t="s">
        <v>1321</v>
      </c>
      <c r="C14" s="163">
        <v>111991</v>
      </c>
      <c r="D14" s="162" t="s">
        <v>1322</v>
      </c>
    </row>
    <row r="15" spans="1:4" x14ac:dyDescent="0.25">
      <c r="A15" s="161">
        <v>134</v>
      </c>
      <c r="B15" s="162" t="s">
        <v>1323</v>
      </c>
      <c r="C15" s="163">
        <v>111211</v>
      </c>
      <c r="D15" s="162" t="s">
        <v>1324</v>
      </c>
    </row>
    <row r="16" spans="1:4" x14ac:dyDescent="0.25">
      <c r="A16" s="161">
        <v>139</v>
      </c>
      <c r="B16" s="162" t="s">
        <v>1325</v>
      </c>
      <c r="C16" s="163">
        <v>111199</v>
      </c>
      <c r="D16" s="162" t="s">
        <v>1314</v>
      </c>
    </row>
    <row r="17" spans="1:4" x14ac:dyDescent="0.25">
      <c r="A17" s="161">
        <v>139</v>
      </c>
      <c r="B17" s="162" t="s">
        <v>1326</v>
      </c>
      <c r="C17" s="163">
        <v>111219</v>
      </c>
      <c r="D17" s="162" t="s">
        <v>1327</v>
      </c>
    </row>
    <row r="18" spans="1:4" x14ac:dyDescent="0.25">
      <c r="A18" s="161">
        <v>139</v>
      </c>
      <c r="B18" s="162" t="s">
        <v>1328</v>
      </c>
      <c r="C18" s="163">
        <v>111940</v>
      </c>
      <c r="D18" s="162" t="s">
        <v>1329</v>
      </c>
    </row>
    <row r="19" spans="1:4" x14ac:dyDescent="0.25">
      <c r="A19" s="161">
        <v>139</v>
      </c>
      <c r="B19" s="162" t="s">
        <v>1330</v>
      </c>
      <c r="C19" s="163">
        <v>111992</v>
      </c>
      <c r="D19" s="162" t="s">
        <v>1331</v>
      </c>
    </row>
    <row r="20" spans="1:4" ht="25.5" x14ac:dyDescent="0.25">
      <c r="A20" s="161">
        <v>139</v>
      </c>
      <c r="B20" s="162" t="s">
        <v>1332</v>
      </c>
      <c r="C20" s="163">
        <v>111998</v>
      </c>
      <c r="D20" s="162" t="s">
        <v>1333</v>
      </c>
    </row>
    <row r="21" spans="1:4" x14ac:dyDescent="0.25">
      <c r="A21" s="161">
        <v>161</v>
      </c>
      <c r="B21" s="162" t="s">
        <v>1334</v>
      </c>
      <c r="C21" s="163">
        <v>111219</v>
      </c>
      <c r="D21" s="162" t="s">
        <v>1327</v>
      </c>
    </row>
    <row r="22" spans="1:4" x14ac:dyDescent="0.25">
      <c r="A22" s="161">
        <v>171</v>
      </c>
      <c r="B22" s="162" t="s">
        <v>1335</v>
      </c>
      <c r="C22" s="163">
        <v>111333</v>
      </c>
      <c r="D22" s="162" t="s">
        <v>1336</v>
      </c>
    </row>
    <row r="23" spans="1:4" x14ac:dyDescent="0.25">
      <c r="A23" s="161">
        <v>171</v>
      </c>
      <c r="B23" s="162" t="s">
        <v>1337</v>
      </c>
      <c r="C23" s="163">
        <v>111334</v>
      </c>
      <c r="D23" s="162" t="s">
        <v>1338</v>
      </c>
    </row>
    <row r="24" spans="1:4" x14ac:dyDescent="0.25">
      <c r="A24" s="161">
        <v>172</v>
      </c>
      <c r="B24" s="162" t="s">
        <v>1339</v>
      </c>
      <c r="C24" s="163">
        <v>111332</v>
      </c>
      <c r="D24" s="162" t="s">
        <v>1340</v>
      </c>
    </row>
    <row r="25" spans="1:4" x14ac:dyDescent="0.25">
      <c r="A25" s="161">
        <v>173</v>
      </c>
      <c r="B25" s="162" t="s">
        <v>1341</v>
      </c>
      <c r="C25" s="163">
        <v>111335</v>
      </c>
      <c r="D25" s="162" t="s">
        <v>1342</v>
      </c>
    </row>
    <row r="26" spans="1:4" x14ac:dyDescent="0.25">
      <c r="A26" s="161">
        <v>174</v>
      </c>
      <c r="B26" s="162" t="s">
        <v>1343</v>
      </c>
      <c r="C26" s="163">
        <v>111310</v>
      </c>
      <c r="D26" s="162" t="s">
        <v>1344</v>
      </c>
    </row>
    <row r="27" spans="1:4" x14ac:dyDescent="0.25">
      <c r="A27" s="161">
        <v>174</v>
      </c>
      <c r="B27" s="162" t="s">
        <v>1345</v>
      </c>
      <c r="C27" s="163">
        <v>111320</v>
      </c>
      <c r="D27" s="162" t="s">
        <v>1346</v>
      </c>
    </row>
    <row r="28" spans="1:4" x14ac:dyDescent="0.25">
      <c r="A28" s="161">
        <v>175</v>
      </c>
      <c r="B28" s="162" t="s">
        <v>1347</v>
      </c>
      <c r="C28" s="163">
        <v>111331</v>
      </c>
      <c r="D28" s="162" t="s">
        <v>1348</v>
      </c>
    </row>
    <row r="29" spans="1:4" x14ac:dyDescent="0.25">
      <c r="A29" s="161">
        <v>175</v>
      </c>
      <c r="B29" s="162" t="s">
        <v>1349</v>
      </c>
      <c r="C29" s="163">
        <v>111339</v>
      </c>
      <c r="D29" s="162" t="s">
        <v>1350</v>
      </c>
    </row>
    <row r="30" spans="1:4" x14ac:dyDescent="0.25">
      <c r="A30" s="161">
        <v>179</v>
      </c>
      <c r="B30" s="162" t="s">
        <v>1351</v>
      </c>
      <c r="C30" s="163">
        <v>111336</v>
      </c>
      <c r="D30" s="162" t="s">
        <v>1352</v>
      </c>
    </row>
    <row r="31" spans="1:4" x14ac:dyDescent="0.25">
      <c r="A31" s="161">
        <v>179</v>
      </c>
      <c r="B31" s="162" t="s">
        <v>1353</v>
      </c>
      <c r="C31" s="163">
        <v>111339</v>
      </c>
      <c r="D31" s="162" t="s">
        <v>1350</v>
      </c>
    </row>
    <row r="32" spans="1:4" x14ac:dyDescent="0.25">
      <c r="A32" s="161">
        <v>181</v>
      </c>
      <c r="B32" s="162" t="s">
        <v>1354</v>
      </c>
      <c r="C32" s="163">
        <v>111421</v>
      </c>
      <c r="D32" s="162" t="s">
        <v>1355</v>
      </c>
    </row>
    <row r="33" spans="1:4" x14ac:dyDescent="0.25">
      <c r="A33" s="161">
        <v>181</v>
      </c>
      <c r="B33" s="162" t="s">
        <v>1356</v>
      </c>
      <c r="C33" s="163">
        <v>111422</v>
      </c>
      <c r="D33" s="162" t="s">
        <v>1357</v>
      </c>
    </row>
    <row r="34" spans="1:4" x14ac:dyDescent="0.25">
      <c r="A34" s="161">
        <v>182</v>
      </c>
      <c r="B34" s="162" t="s">
        <v>1358</v>
      </c>
      <c r="C34" s="163">
        <v>111411</v>
      </c>
      <c r="D34" s="162" t="s">
        <v>1359</v>
      </c>
    </row>
    <row r="35" spans="1:4" x14ac:dyDescent="0.25">
      <c r="A35" s="161">
        <v>182</v>
      </c>
      <c r="B35" s="162" t="s">
        <v>1360</v>
      </c>
      <c r="C35" s="163">
        <v>111419</v>
      </c>
      <c r="D35" s="162" t="s">
        <v>1361</v>
      </c>
    </row>
    <row r="36" spans="1:4" x14ac:dyDescent="0.25">
      <c r="A36" s="161">
        <v>191</v>
      </c>
      <c r="B36" s="162" t="s">
        <v>1362</v>
      </c>
      <c r="C36" s="163">
        <v>111998</v>
      </c>
      <c r="D36" s="162" t="s">
        <v>1333</v>
      </c>
    </row>
    <row r="37" spans="1:4" x14ac:dyDescent="0.25">
      <c r="A37" s="161">
        <v>211</v>
      </c>
      <c r="B37" s="162" t="s">
        <v>1363</v>
      </c>
      <c r="C37" s="163">
        <v>112112</v>
      </c>
      <c r="D37" s="162" t="s">
        <v>1364</v>
      </c>
    </row>
    <row r="38" spans="1:4" x14ac:dyDescent="0.25">
      <c r="A38" s="161">
        <v>212</v>
      </c>
      <c r="B38" s="162" t="s">
        <v>1365</v>
      </c>
      <c r="C38" s="163">
        <v>112111</v>
      </c>
      <c r="D38" s="162" t="s">
        <v>1366</v>
      </c>
    </row>
    <row r="39" spans="1:4" x14ac:dyDescent="0.25">
      <c r="A39" s="161">
        <v>213</v>
      </c>
      <c r="B39" s="162" t="s">
        <v>1367</v>
      </c>
      <c r="C39" s="163">
        <v>112210</v>
      </c>
      <c r="D39" s="162" t="s">
        <v>1368</v>
      </c>
    </row>
    <row r="40" spans="1:4" x14ac:dyDescent="0.25">
      <c r="A40" s="161">
        <v>214</v>
      </c>
      <c r="B40" s="162" t="s">
        <v>1369</v>
      </c>
      <c r="C40" s="163">
        <v>112410</v>
      </c>
      <c r="D40" s="162" t="s">
        <v>1370</v>
      </c>
    </row>
    <row r="41" spans="1:4" x14ac:dyDescent="0.25">
      <c r="A41" s="161">
        <v>214</v>
      </c>
      <c r="B41" s="162" t="s">
        <v>1371</v>
      </c>
      <c r="C41" s="163">
        <v>112420</v>
      </c>
      <c r="D41" s="162" t="s">
        <v>1372</v>
      </c>
    </row>
    <row r="42" spans="1:4" x14ac:dyDescent="0.25">
      <c r="A42" s="161">
        <v>219</v>
      </c>
      <c r="B42" s="162" t="s">
        <v>1373</v>
      </c>
      <c r="C42" s="163">
        <v>112990</v>
      </c>
      <c r="D42" s="162" t="s">
        <v>1374</v>
      </c>
    </row>
    <row r="43" spans="1:4" x14ac:dyDescent="0.25">
      <c r="A43" s="161">
        <v>241</v>
      </c>
      <c r="B43" s="162" t="s">
        <v>1375</v>
      </c>
      <c r="C43" s="163">
        <v>112111</v>
      </c>
      <c r="D43" s="162" t="s">
        <v>1366</v>
      </c>
    </row>
    <row r="44" spans="1:4" x14ac:dyDescent="0.25">
      <c r="A44" s="161">
        <v>241</v>
      </c>
      <c r="B44" s="162" t="s">
        <v>1376</v>
      </c>
      <c r="C44" s="163">
        <v>112120</v>
      </c>
      <c r="D44" s="162" t="s">
        <v>1377</v>
      </c>
    </row>
    <row r="45" spans="1:4" x14ac:dyDescent="0.25">
      <c r="A45" s="161">
        <v>251</v>
      </c>
      <c r="B45" s="162" t="s">
        <v>1378</v>
      </c>
      <c r="C45" s="163">
        <v>112320</v>
      </c>
      <c r="D45" s="162" t="s">
        <v>1379</v>
      </c>
    </row>
    <row r="46" spans="1:4" x14ac:dyDescent="0.25">
      <c r="A46" s="161">
        <v>252</v>
      </c>
      <c r="B46" s="162" t="s">
        <v>1380</v>
      </c>
      <c r="C46" s="163">
        <v>112310</v>
      </c>
      <c r="D46" s="162" t="s">
        <v>1381</v>
      </c>
    </row>
    <row r="47" spans="1:4" x14ac:dyDescent="0.25">
      <c r="A47" s="161">
        <v>253</v>
      </c>
      <c r="B47" s="162" t="s">
        <v>1382</v>
      </c>
      <c r="C47" s="163">
        <v>112330</v>
      </c>
      <c r="D47" s="162" t="s">
        <v>1383</v>
      </c>
    </row>
    <row r="48" spans="1:4" x14ac:dyDescent="0.25">
      <c r="A48" s="161">
        <v>254</v>
      </c>
      <c r="B48" s="162" t="s">
        <v>1384</v>
      </c>
      <c r="C48" s="163">
        <v>112340</v>
      </c>
      <c r="D48" s="162" t="s">
        <v>1384</v>
      </c>
    </row>
    <row r="49" spans="1:4" x14ac:dyDescent="0.25">
      <c r="A49" s="161">
        <v>259</v>
      </c>
      <c r="B49" s="162" t="s">
        <v>1385</v>
      </c>
      <c r="C49" s="163">
        <v>112390</v>
      </c>
      <c r="D49" s="162" t="s">
        <v>1386</v>
      </c>
    </row>
    <row r="50" spans="1:4" x14ac:dyDescent="0.25">
      <c r="A50" s="161">
        <v>271</v>
      </c>
      <c r="B50" s="162" t="s">
        <v>1387</v>
      </c>
      <c r="C50" s="163">
        <v>112930</v>
      </c>
      <c r="D50" s="162" t="s">
        <v>1388</v>
      </c>
    </row>
    <row r="51" spans="1:4" x14ac:dyDescent="0.25">
      <c r="A51" s="161">
        <v>272</v>
      </c>
      <c r="B51" s="162" t="s">
        <v>1389</v>
      </c>
      <c r="C51" s="163">
        <v>112920</v>
      </c>
      <c r="D51" s="162" t="s">
        <v>1390</v>
      </c>
    </row>
    <row r="52" spans="1:4" x14ac:dyDescent="0.25">
      <c r="A52" s="161">
        <v>273</v>
      </c>
      <c r="B52" s="162" t="s">
        <v>1391</v>
      </c>
      <c r="C52" s="163">
        <v>112511</v>
      </c>
      <c r="D52" s="162" t="s">
        <v>1392</v>
      </c>
    </row>
    <row r="53" spans="1:4" x14ac:dyDescent="0.25">
      <c r="A53" s="161">
        <v>273</v>
      </c>
      <c r="B53" s="162" t="s">
        <v>1393</v>
      </c>
      <c r="C53" s="163">
        <v>112512</v>
      </c>
      <c r="D53" s="162" t="s">
        <v>1394</v>
      </c>
    </row>
    <row r="54" spans="1:4" x14ac:dyDescent="0.25">
      <c r="A54" s="161">
        <v>273</v>
      </c>
      <c r="B54" s="162" t="s">
        <v>1395</v>
      </c>
      <c r="C54" s="163">
        <v>112519</v>
      </c>
      <c r="D54" s="162" t="s">
        <v>1396</v>
      </c>
    </row>
    <row r="55" spans="1:4" x14ac:dyDescent="0.25">
      <c r="A55" s="161">
        <v>279</v>
      </c>
      <c r="B55" s="162" t="s">
        <v>1397</v>
      </c>
      <c r="C55" s="163">
        <v>112519</v>
      </c>
      <c r="D55" s="162" t="s">
        <v>1396</v>
      </c>
    </row>
    <row r="56" spans="1:4" x14ac:dyDescent="0.25">
      <c r="A56" s="161">
        <v>279</v>
      </c>
      <c r="B56" s="162" t="s">
        <v>1398</v>
      </c>
      <c r="C56" s="163">
        <v>112910</v>
      </c>
      <c r="D56" s="162" t="s">
        <v>1399</v>
      </c>
    </row>
    <row r="57" spans="1:4" x14ac:dyDescent="0.25">
      <c r="A57" s="161">
        <v>279</v>
      </c>
      <c r="B57" s="162" t="s">
        <v>1400</v>
      </c>
      <c r="C57" s="163">
        <v>112990</v>
      </c>
      <c r="D57" s="162" t="s">
        <v>1374</v>
      </c>
    </row>
    <row r="58" spans="1:4" x14ac:dyDescent="0.25">
      <c r="A58" s="161">
        <v>291</v>
      </c>
      <c r="B58" s="162" t="s">
        <v>1401</v>
      </c>
      <c r="C58" s="163">
        <v>112990</v>
      </c>
      <c r="D58" s="162" t="s">
        <v>1374</v>
      </c>
    </row>
    <row r="59" spans="1:4" x14ac:dyDescent="0.25">
      <c r="A59" s="161">
        <v>711</v>
      </c>
      <c r="B59" s="162" t="s">
        <v>1402</v>
      </c>
      <c r="C59" s="163">
        <v>115112</v>
      </c>
      <c r="D59" s="162" t="s">
        <v>1403</v>
      </c>
    </row>
    <row r="60" spans="1:4" x14ac:dyDescent="0.25">
      <c r="A60" s="161">
        <v>721</v>
      </c>
      <c r="B60" s="162" t="s">
        <v>1404</v>
      </c>
      <c r="C60" s="163">
        <v>115112</v>
      </c>
      <c r="D60" s="162" t="s">
        <v>1403</v>
      </c>
    </row>
    <row r="61" spans="1:4" x14ac:dyDescent="0.25">
      <c r="A61" s="161">
        <v>722</v>
      </c>
      <c r="B61" s="162" t="s">
        <v>1405</v>
      </c>
      <c r="C61" s="163">
        <v>115113</v>
      </c>
      <c r="D61" s="162" t="s">
        <v>1405</v>
      </c>
    </row>
    <row r="62" spans="1:4" x14ac:dyDescent="0.25">
      <c r="A62" s="161">
        <v>723</v>
      </c>
      <c r="B62" s="162" t="s">
        <v>1406</v>
      </c>
      <c r="C62" s="163">
        <v>115114</v>
      </c>
      <c r="D62" s="162" t="s">
        <v>1407</v>
      </c>
    </row>
    <row r="63" spans="1:4" x14ac:dyDescent="0.25">
      <c r="A63" s="161">
        <v>723</v>
      </c>
      <c r="B63" s="162" t="s">
        <v>1408</v>
      </c>
      <c r="C63" s="163">
        <v>311119</v>
      </c>
      <c r="D63" s="162" t="s">
        <v>1409</v>
      </c>
    </row>
    <row r="64" spans="1:4" x14ac:dyDescent="0.25">
      <c r="A64" s="161">
        <v>724</v>
      </c>
      <c r="B64" s="162" t="s">
        <v>1410</v>
      </c>
      <c r="C64" s="163">
        <v>115111</v>
      </c>
      <c r="D64" s="162" t="s">
        <v>1410</v>
      </c>
    </row>
    <row r="65" spans="1:4" x14ac:dyDescent="0.25">
      <c r="A65" s="161">
        <v>741</v>
      </c>
      <c r="B65" s="162" t="s">
        <v>1411</v>
      </c>
      <c r="C65" s="163">
        <v>541940</v>
      </c>
      <c r="D65" s="162" t="s">
        <v>1412</v>
      </c>
    </row>
    <row r="66" spans="1:4" x14ac:dyDescent="0.25">
      <c r="A66" s="161">
        <v>742</v>
      </c>
      <c r="B66" s="162" t="s">
        <v>1413</v>
      </c>
      <c r="C66" s="163">
        <v>541940</v>
      </c>
      <c r="D66" s="162" t="s">
        <v>1412</v>
      </c>
    </row>
    <row r="67" spans="1:4" x14ac:dyDescent="0.25">
      <c r="A67" s="161">
        <v>751</v>
      </c>
      <c r="B67" s="162" t="s">
        <v>1414</v>
      </c>
      <c r="C67" s="163">
        <v>115210</v>
      </c>
      <c r="D67" s="162" t="s">
        <v>1415</v>
      </c>
    </row>
    <row r="68" spans="1:4" x14ac:dyDescent="0.25">
      <c r="A68" s="161">
        <v>751</v>
      </c>
      <c r="B68" s="162" t="s">
        <v>1416</v>
      </c>
      <c r="C68" s="163">
        <v>311611</v>
      </c>
      <c r="D68" s="162" t="s">
        <v>1417</v>
      </c>
    </row>
    <row r="69" spans="1:4" ht="25.5" x14ac:dyDescent="0.25">
      <c r="A69" s="161">
        <v>752</v>
      </c>
      <c r="B69" s="162" t="s">
        <v>1418</v>
      </c>
      <c r="C69" s="163">
        <v>115210</v>
      </c>
      <c r="D69" s="162" t="s">
        <v>1415</v>
      </c>
    </row>
    <row r="70" spans="1:4" x14ac:dyDescent="0.25">
      <c r="A70" s="161">
        <v>752</v>
      </c>
      <c r="B70" s="162" t="s">
        <v>1419</v>
      </c>
      <c r="C70" s="163">
        <v>812910</v>
      </c>
      <c r="D70" s="162" t="s">
        <v>1420</v>
      </c>
    </row>
    <row r="71" spans="1:4" x14ac:dyDescent="0.25">
      <c r="A71" s="161">
        <v>761</v>
      </c>
      <c r="B71" s="162" t="s">
        <v>1421</v>
      </c>
      <c r="C71" s="163">
        <v>115115</v>
      </c>
      <c r="D71" s="162" t="s">
        <v>1421</v>
      </c>
    </row>
    <row r="72" spans="1:4" x14ac:dyDescent="0.25">
      <c r="A72" s="161">
        <v>762</v>
      </c>
      <c r="B72" s="162" t="s">
        <v>1422</v>
      </c>
      <c r="C72" s="163">
        <v>115116</v>
      </c>
      <c r="D72" s="162" t="s">
        <v>1422</v>
      </c>
    </row>
    <row r="73" spans="1:4" x14ac:dyDescent="0.25">
      <c r="A73" s="161">
        <v>781</v>
      </c>
      <c r="B73" s="162" t="s">
        <v>1423</v>
      </c>
      <c r="C73" s="163">
        <v>541320</v>
      </c>
      <c r="D73" s="162" t="s">
        <v>1424</v>
      </c>
    </row>
    <row r="74" spans="1:4" x14ac:dyDescent="0.25">
      <c r="A74" s="161">
        <v>781</v>
      </c>
      <c r="B74" s="162" t="s">
        <v>1425</v>
      </c>
      <c r="C74" s="163">
        <v>541690</v>
      </c>
      <c r="D74" s="162" t="s">
        <v>1426</v>
      </c>
    </row>
    <row r="75" spans="1:4" x14ac:dyDescent="0.25">
      <c r="A75" s="161">
        <v>782</v>
      </c>
      <c r="B75" s="162" t="s">
        <v>1427</v>
      </c>
      <c r="C75" s="163">
        <v>561730</v>
      </c>
      <c r="D75" s="162" t="s">
        <v>1428</v>
      </c>
    </row>
    <row r="76" spans="1:4" x14ac:dyDescent="0.25">
      <c r="A76" s="161">
        <v>783</v>
      </c>
      <c r="B76" s="162" t="s">
        <v>1429</v>
      </c>
      <c r="C76" s="163">
        <v>561730</v>
      </c>
      <c r="D76" s="162" t="s">
        <v>1428</v>
      </c>
    </row>
    <row r="77" spans="1:4" x14ac:dyDescent="0.25">
      <c r="A77" s="161">
        <v>811</v>
      </c>
      <c r="B77" s="162" t="s">
        <v>1430</v>
      </c>
      <c r="C77" s="163">
        <v>111421</v>
      </c>
      <c r="D77" s="162" t="s">
        <v>1355</v>
      </c>
    </row>
    <row r="78" spans="1:4" x14ac:dyDescent="0.25">
      <c r="A78" s="161">
        <v>811</v>
      </c>
      <c r="B78" s="162" t="s">
        <v>1431</v>
      </c>
      <c r="C78" s="163">
        <v>113110</v>
      </c>
      <c r="D78" s="162" t="s">
        <v>1432</v>
      </c>
    </row>
    <row r="79" spans="1:4" x14ac:dyDescent="0.25">
      <c r="A79" s="161">
        <v>831</v>
      </c>
      <c r="B79" s="162" t="s">
        <v>1433</v>
      </c>
      <c r="C79" s="163">
        <v>111998</v>
      </c>
      <c r="D79" s="162" t="s">
        <v>1333</v>
      </c>
    </row>
    <row r="80" spans="1:4" ht="25.5" x14ac:dyDescent="0.25">
      <c r="A80" s="161">
        <v>831</v>
      </c>
      <c r="B80" s="162" t="s">
        <v>1434</v>
      </c>
      <c r="C80" s="163">
        <v>113210</v>
      </c>
      <c r="D80" s="162" t="s">
        <v>1435</v>
      </c>
    </row>
    <row r="81" spans="1:4" x14ac:dyDescent="0.25">
      <c r="A81" s="161">
        <v>851</v>
      </c>
      <c r="B81" s="162" t="s">
        <v>1436</v>
      </c>
      <c r="C81" s="163">
        <v>115310</v>
      </c>
      <c r="D81" s="162" t="s">
        <v>1437</v>
      </c>
    </row>
    <row r="82" spans="1:4" x14ac:dyDescent="0.25">
      <c r="A82" s="161">
        <v>912</v>
      </c>
      <c r="B82" s="162" t="s">
        <v>1438</v>
      </c>
      <c r="C82" s="163">
        <v>114111</v>
      </c>
      <c r="D82" s="162" t="s">
        <v>1439</v>
      </c>
    </row>
    <row r="83" spans="1:4" x14ac:dyDescent="0.25">
      <c r="A83" s="161">
        <v>913</v>
      </c>
      <c r="B83" s="162" t="s">
        <v>1440</v>
      </c>
      <c r="C83" s="163">
        <v>114112</v>
      </c>
      <c r="D83" s="162" t="s">
        <v>1441</v>
      </c>
    </row>
    <row r="84" spans="1:4" x14ac:dyDescent="0.25">
      <c r="A84" s="161">
        <v>919</v>
      </c>
      <c r="B84" s="162" t="s">
        <v>1442</v>
      </c>
      <c r="C84" s="163">
        <v>111998</v>
      </c>
      <c r="D84" s="162" t="s">
        <v>1333</v>
      </c>
    </row>
    <row r="85" spans="1:4" x14ac:dyDescent="0.25">
      <c r="A85" s="161">
        <v>919</v>
      </c>
      <c r="B85" s="162" t="s">
        <v>1443</v>
      </c>
      <c r="C85" s="163">
        <v>112512</v>
      </c>
      <c r="D85" s="162" t="s">
        <v>1394</v>
      </c>
    </row>
    <row r="86" spans="1:4" x14ac:dyDescent="0.25">
      <c r="A86" s="161">
        <v>919</v>
      </c>
      <c r="B86" s="162" t="s">
        <v>1444</v>
      </c>
      <c r="C86" s="163">
        <v>114112</v>
      </c>
      <c r="D86" s="162" t="s">
        <v>1441</v>
      </c>
    </row>
    <row r="87" spans="1:4" ht="25.5" x14ac:dyDescent="0.25">
      <c r="A87" s="161">
        <v>919</v>
      </c>
      <c r="B87" s="162" t="s">
        <v>1445</v>
      </c>
      <c r="C87" s="163">
        <v>114119</v>
      </c>
      <c r="D87" s="162" t="s">
        <v>1446</v>
      </c>
    </row>
    <row r="88" spans="1:4" x14ac:dyDescent="0.25">
      <c r="A88" s="161">
        <v>921</v>
      </c>
      <c r="B88" s="162" t="s">
        <v>1447</v>
      </c>
      <c r="C88" s="163">
        <v>112511</v>
      </c>
      <c r="D88" s="162" t="s">
        <v>1392</v>
      </c>
    </row>
    <row r="89" spans="1:4" x14ac:dyDescent="0.25">
      <c r="A89" s="161">
        <v>921</v>
      </c>
      <c r="B89" s="162" t="s">
        <v>1448</v>
      </c>
      <c r="C89" s="163">
        <v>112512</v>
      </c>
      <c r="D89" s="162" t="s">
        <v>1394</v>
      </c>
    </row>
    <row r="90" spans="1:4" x14ac:dyDescent="0.25">
      <c r="A90" s="161">
        <v>971</v>
      </c>
      <c r="B90" s="162" t="s">
        <v>1449</v>
      </c>
      <c r="C90" s="163">
        <v>114210</v>
      </c>
      <c r="D90" s="162" t="s">
        <v>1450</v>
      </c>
    </row>
    <row r="91" spans="1:4" x14ac:dyDescent="0.25">
      <c r="A91" s="161">
        <v>1011</v>
      </c>
      <c r="B91" s="162" t="s">
        <v>1451</v>
      </c>
      <c r="C91" s="163">
        <v>212210</v>
      </c>
      <c r="D91" s="162" t="s">
        <v>1452</v>
      </c>
    </row>
    <row r="92" spans="1:4" x14ac:dyDescent="0.25">
      <c r="A92" s="161">
        <v>1021</v>
      </c>
      <c r="B92" s="162" t="s">
        <v>1453</v>
      </c>
      <c r="C92" s="163">
        <v>212234</v>
      </c>
      <c r="D92" s="162" t="s">
        <v>1454</v>
      </c>
    </row>
    <row r="93" spans="1:4" x14ac:dyDescent="0.25">
      <c r="A93" s="161">
        <v>1031</v>
      </c>
      <c r="B93" s="162" t="s">
        <v>1455</v>
      </c>
      <c r="C93" s="163">
        <v>212231</v>
      </c>
      <c r="D93" s="162" t="s">
        <v>1456</v>
      </c>
    </row>
    <row r="94" spans="1:4" x14ac:dyDescent="0.25">
      <c r="A94" s="161">
        <v>1041</v>
      </c>
      <c r="B94" s="162" t="s">
        <v>1457</v>
      </c>
      <c r="C94" s="163">
        <v>212221</v>
      </c>
      <c r="D94" s="162" t="s">
        <v>1458</v>
      </c>
    </row>
    <row r="95" spans="1:4" x14ac:dyDescent="0.25">
      <c r="A95" s="161">
        <v>1044</v>
      </c>
      <c r="B95" s="162" t="s">
        <v>1459</v>
      </c>
      <c r="C95" s="163">
        <v>212222</v>
      </c>
      <c r="D95" s="162" t="s">
        <v>1460</v>
      </c>
    </row>
    <row r="96" spans="1:4" x14ac:dyDescent="0.25">
      <c r="A96" s="161">
        <v>1061</v>
      </c>
      <c r="B96" s="162" t="s">
        <v>1461</v>
      </c>
      <c r="C96" s="163">
        <v>212234</v>
      </c>
      <c r="D96" s="162" t="s">
        <v>1454</v>
      </c>
    </row>
    <row r="97" spans="1:4" x14ac:dyDescent="0.25">
      <c r="A97" s="161">
        <v>1061</v>
      </c>
      <c r="B97" s="162" t="s">
        <v>1462</v>
      </c>
      <c r="C97" s="163">
        <v>212299</v>
      </c>
      <c r="D97" s="162" t="s">
        <v>1463</v>
      </c>
    </row>
    <row r="98" spans="1:4" ht="25.5" x14ac:dyDescent="0.25">
      <c r="A98" s="161">
        <v>1081</v>
      </c>
      <c r="B98" s="162" t="s">
        <v>1464</v>
      </c>
      <c r="C98" s="163">
        <v>213114</v>
      </c>
      <c r="D98" s="162" t="s">
        <v>1465</v>
      </c>
    </row>
    <row r="99" spans="1:4" x14ac:dyDescent="0.25">
      <c r="A99" s="164">
        <v>1081</v>
      </c>
      <c r="B99" s="162" t="s">
        <v>1466</v>
      </c>
      <c r="C99" s="165">
        <v>238910</v>
      </c>
      <c r="D99" s="166" t="s">
        <v>1467</v>
      </c>
    </row>
    <row r="100" spans="1:4" x14ac:dyDescent="0.25">
      <c r="A100" s="161">
        <v>1081</v>
      </c>
      <c r="B100" s="162" t="s">
        <v>1468</v>
      </c>
      <c r="C100" s="163">
        <v>541360</v>
      </c>
      <c r="D100" s="162" t="s">
        <v>1469</v>
      </c>
    </row>
    <row r="101" spans="1:4" x14ac:dyDescent="0.25">
      <c r="A101" s="161">
        <v>1094</v>
      </c>
      <c r="B101" s="162" t="s">
        <v>1470</v>
      </c>
      <c r="C101" s="163">
        <v>212291</v>
      </c>
      <c r="D101" s="162" t="s">
        <v>1471</v>
      </c>
    </row>
    <row r="102" spans="1:4" x14ac:dyDescent="0.25">
      <c r="A102" s="161">
        <v>1099</v>
      </c>
      <c r="B102" s="162" t="s">
        <v>1472</v>
      </c>
      <c r="C102" s="163">
        <v>212299</v>
      </c>
      <c r="D102" s="162" t="s">
        <v>1463</v>
      </c>
    </row>
    <row r="103" spans="1:4" x14ac:dyDescent="0.25">
      <c r="A103" s="161">
        <v>1221</v>
      </c>
      <c r="B103" s="162" t="s">
        <v>1473</v>
      </c>
      <c r="C103" s="163">
        <v>212111</v>
      </c>
      <c r="D103" s="162" t="s">
        <v>1473</v>
      </c>
    </row>
    <row r="104" spans="1:4" x14ac:dyDescent="0.25">
      <c r="A104" s="161">
        <v>1222</v>
      </c>
      <c r="B104" s="162" t="s">
        <v>1474</v>
      </c>
      <c r="C104" s="163">
        <v>212112</v>
      </c>
      <c r="D104" s="162" t="s">
        <v>1474</v>
      </c>
    </row>
    <row r="105" spans="1:4" x14ac:dyDescent="0.25">
      <c r="A105" s="161">
        <v>1231</v>
      </c>
      <c r="B105" s="162" t="s">
        <v>1475</v>
      </c>
      <c r="C105" s="163">
        <v>212113</v>
      </c>
      <c r="D105" s="162" t="s">
        <v>1475</v>
      </c>
    </row>
    <row r="106" spans="1:4" ht="25.5" x14ac:dyDescent="0.25">
      <c r="A106" s="161">
        <v>1241</v>
      </c>
      <c r="B106" s="162" t="s">
        <v>1476</v>
      </c>
      <c r="C106" s="163">
        <v>213113</v>
      </c>
      <c r="D106" s="162" t="s">
        <v>1477</v>
      </c>
    </row>
    <row r="107" spans="1:4" x14ac:dyDescent="0.25">
      <c r="A107" s="164">
        <v>1241</v>
      </c>
      <c r="B107" s="162" t="s">
        <v>1478</v>
      </c>
      <c r="C107" s="165">
        <v>238910</v>
      </c>
      <c r="D107" s="166" t="s">
        <v>1467</v>
      </c>
    </row>
    <row r="108" spans="1:4" x14ac:dyDescent="0.25">
      <c r="A108" s="161">
        <v>1311</v>
      </c>
      <c r="B108" s="162" t="s">
        <v>1479</v>
      </c>
      <c r="C108" s="163">
        <v>211111</v>
      </c>
      <c r="D108" s="162" t="s">
        <v>1480</v>
      </c>
    </row>
    <row r="109" spans="1:4" x14ac:dyDescent="0.25">
      <c r="A109" s="161">
        <v>1321</v>
      </c>
      <c r="B109" s="162" t="s">
        <v>1481</v>
      </c>
      <c r="C109" s="163">
        <v>211112</v>
      </c>
      <c r="D109" s="162" t="s">
        <v>1482</v>
      </c>
    </row>
    <row r="110" spans="1:4" x14ac:dyDescent="0.25">
      <c r="A110" s="161">
        <v>1381</v>
      </c>
      <c r="B110" s="162" t="s">
        <v>1483</v>
      </c>
      <c r="C110" s="163">
        <v>213111</v>
      </c>
      <c r="D110" s="162" t="s">
        <v>1483</v>
      </c>
    </row>
    <row r="111" spans="1:4" x14ac:dyDescent="0.25">
      <c r="A111" s="161">
        <v>1382</v>
      </c>
      <c r="B111" s="162" t="s">
        <v>1484</v>
      </c>
      <c r="C111" s="163">
        <v>213112</v>
      </c>
      <c r="D111" s="162" t="s">
        <v>1485</v>
      </c>
    </row>
    <row r="112" spans="1:4" x14ac:dyDescent="0.25">
      <c r="A112" s="161">
        <v>1382</v>
      </c>
      <c r="B112" s="162" t="s">
        <v>1486</v>
      </c>
      <c r="C112" s="163">
        <v>541360</v>
      </c>
      <c r="D112" s="162" t="s">
        <v>1469</v>
      </c>
    </row>
    <row r="113" spans="1:4" ht="25.5" x14ac:dyDescent="0.25">
      <c r="A113" s="161">
        <v>1389</v>
      </c>
      <c r="B113" s="162" t="s">
        <v>1487</v>
      </c>
      <c r="C113" s="163">
        <v>213112</v>
      </c>
      <c r="D113" s="162" t="s">
        <v>1485</v>
      </c>
    </row>
    <row r="114" spans="1:4" x14ac:dyDescent="0.25">
      <c r="A114" s="164">
        <v>1389</v>
      </c>
      <c r="B114" s="162" t="s">
        <v>1488</v>
      </c>
      <c r="C114" s="165">
        <v>237120</v>
      </c>
      <c r="D114" s="166" t="s">
        <v>1489</v>
      </c>
    </row>
    <row r="115" spans="1:4" ht="25.5" x14ac:dyDescent="0.25">
      <c r="A115" s="164">
        <v>1389</v>
      </c>
      <c r="B115" s="162" t="s">
        <v>1490</v>
      </c>
      <c r="C115" s="165">
        <v>238910</v>
      </c>
      <c r="D115" s="166" t="s">
        <v>1467</v>
      </c>
    </row>
    <row r="116" spans="1:4" x14ac:dyDescent="0.25">
      <c r="A116" s="161">
        <v>1411</v>
      </c>
      <c r="B116" s="162" t="s">
        <v>1491</v>
      </c>
      <c r="C116" s="163">
        <v>212311</v>
      </c>
      <c r="D116" s="162" t="s">
        <v>1492</v>
      </c>
    </row>
    <row r="117" spans="1:4" x14ac:dyDescent="0.25">
      <c r="A117" s="161">
        <v>1422</v>
      </c>
      <c r="B117" s="162" t="s">
        <v>1493</v>
      </c>
      <c r="C117" s="163">
        <v>212312</v>
      </c>
      <c r="D117" s="162" t="s">
        <v>1494</v>
      </c>
    </row>
    <row r="118" spans="1:4" x14ac:dyDescent="0.25">
      <c r="A118" s="161">
        <v>1423</v>
      </c>
      <c r="B118" s="162" t="s">
        <v>1495</v>
      </c>
      <c r="C118" s="163">
        <v>212313</v>
      </c>
      <c r="D118" s="162" t="s">
        <v>1496</v>
      </c>
    </row>
    <row r="119" spans="1:4" x14ac:dyDescent="0.25">
      <c r="A119" s="161">
        <v>1429</v>
      </c>
      <c r="B119" s="162" t="s">
        <v>1497</v>
      </c>
      <c r="C119" s="163">
        <v>212319</v>
      </c>
      <c r="D119" s="162" t="s">
        <v>1498</v>
      </c>
    </row>
    <row r="120" spans="1:4" x14ac:dyDescent="0.25">
      <c r="A120" s="161">
        <v>1442</v>
      </c>
      <c r="B120" s="162" t="s">
        <v>1499</v>
      </c>
      <c r="C120" s="163">
        <v>212321</v>
      </c>
      <c r="D120" s="162" t="s">
        <v>1500</v>
      </c>
    </row>
    <row r="121" spans="1:4" x14ac:dyDescent="0.25">
      <c r="A121" s="161">
        <v>1446</v>
      </c>
      <c r="B121" s="162" t="s">
        <v>1501</v>
      </c>
      <c r="C121" s="163">
        <v>212322</v>
      </c>
      <c r="D121" s="162" t="s">
        <v>1502</v>
      </c>
    </row>
    <row r="122" spans="1:4" x14ac:dyDescent="0.25">
      <c r="A122" s="161">
        <v>1455</v>
      </c>
      <c r="B122" s="162" t="s">
        <v>1503</v>
      </c>
      <c r="C122" s="163">
        <v>212324</v>
      </c>
      <c r="D122" s="162" t="s">
        <v>1504</v>
      </c>
    </row>
    <row r="123" spans="1:4" x14ac:dyDescent="0.25">
      <c r="A123" s="161">
        <v>1459</v>
      </c>
      <c r="B123" s="162" t="s">
        <v>1505</v>
      </c>
      <c r="C123" s="163">
        <v>212325</v>
      </c>
      <c r="D123" s="162" t="s">
        <v>1506</v>
      </c>
    </row>
    <row r="124" spans="1:4" x14ac:dyDescent="0.25">
      <c r="A124" s="161">
        <v>1474</v>
      </c>
      <c r="B124" s="162" t="s">
        <v>1507</v>
      </c>
      <c r="C124" s="163">
        <v>212391</v>
      </c>
      <c r="D124" s="162" t="s">
        <v>1508</v>
      </c>
    </row>
    <row r="125" spans="1:4" x14ac:dyDescent="0.25">
      <c r="A125" s="161">
        <v>1475</v>
      </c>
      <c r="B125" s="162" t="s">
        <v>1509</v>
      </c>
      <c r="C125" s="163">
        <v>212392</v>
      </c>
      <c r="D125" s="162" t="s">
        <v>1510</v>
      </c>
    </row>
    <row r="126" spans="1:4" x14ac:dyDescent="0.25">
      <c r="A126" s="161">
        <v>1479</v>
      </c>
      <c r="B126" s="162" t="s">
        <v>1511</v>
      </c>
      <c r="C126" s="163">
        <v>212393</v>
      </c>
      <c r="D126" s="162" t="s">
        <v>1512</v>
      </c>
    </row>
    <row r="127" spans="1:4" ht="25.5" x14ac:dyDescent="0.25">
      <c r="A127" s="161">
        <v>1481</v>
      </c>
      <c r="B127" s="162" t="s">
        <v>1513</v>
      </c>
      <c r="C127" s="163">
        <v>213115</v>
      </c>
      <c r="D127" s="162" t="s">
        <v>1514</v>
      </c>
    </row>
    <row r="128" spans="1:4" ht="25.5" x14ac:dyDescent="0.25">
      <c r="A128" s="164">
        <v>1481</v>
      </c>
      <c r="B128" s="162" t="s">
        <v>1515</v>
      </c>
      <c r="C128" s="165">
        <v>238910</v>
      </c>
      <c r="D128" s="166" t="s">
        <v>1467</v>
      </c>
    </row>
    <row r="129" spans="1:4" x14ac:dyDescent="0.25">
      <c r="A129" s="161">
        <v>1481</v>
      </c>
      <c r="B129" s="162" t="s">
        <v>1516</v>
      </c>
      <c r="C129" s="163">
        <v>541360</v>
      </c>
      <c r="D129" s="162" t="s">
        <v>1469</v>
      </c>
    </row>
    <row r="130" spans="1:4" ht="25.5" x14ac:dyDescent="0.25">
      <c r="A130" s="161">
        <v>1499</v>
      </c>
      <c r="B130" s="162" t="s">
        <v>1517</v>
      </c>
      <c r="C130" s="163">
        <v>212319</v>
      </c>
      <c r="D130" s="162" t="s">
        <v>1498</v>
      </c>
    </row>
    <row r="131" spans="1:4" ht="25.5" x14ac:dyDescent="0.25">
      <c r="A131" s="161">
        <v>1499</v>
      </c>
      <c r="B131" s="162" t="s">
        <v>1518</v>
      </c>
      <c r="C131" s="163">
        <v>212399</v>
      </c>
      <c r="D131" s="162" t="s">
        <v>1519</v>
      </c>
    </row>
    <row r="132" spans="1:4" ht="25.5" x14ac:dyDescent="0.25">
      <c r="A132" s="161">
        <v>1521</v>
      </c>
      <c r="B132" s="162" t="s">
        <v>1520</v>
      </c>
      <c r="C132" s="163">
        <v>236115</v>
      </c>
      <c r="D132" s="162" t="s">
        <v>1521</v>
      </c>
    </row>
    <row r="133" spans="1:4" x14ac:dyDescent="0.25">
      <c r="A133" s="164">
        <v>1521</v>
      </c>
      <c r="B133" s="162" t="s">
        <v>1522</v>
      </c>
      <c r="C133" s="165">
        <v>236118</v>
      </c>
      <c r="D133" s="166" t="s">
        <v>1523</v>
      </c>
    </row>
    <row r="134" spans="1:4" ht="38.25" x14ac:dyDescent="0.25">
      <c r="A134" s="164">
        <v>1522</v>
      </c>
      <c r="B134" s="162" t="s">
        <v>1524</v>
      </c>
      <c r="C134" s="165">
        <v>236116</v>
      </c>
      <c r="D134" s="166" t="s">
        <v>1525</v>
      </c>
    </row>
    <row r="135" spans="1:4" x14ac:dyDescent="0.25">
      <c r="A135" s="164">
        <v>1522</v>
      </c>
      <c r="B135" s="162" t="s">
        <v>1526</v>
      </c>
      <c r="C135" s="165">
        <v>236118</v>
      </c>
      <c r="D135" s="166" t="s">
        <v>1523</v>
      </c>
    </row>
    <row r="136" spans="1:4" ht="25.5" x14ac:dyDescent="0.25">
      <c r="A136" s="164">
        <v>1522</v>
      </c>
      <c r="B136" s="162" t="s">
        <v>1527</v>
      </c>
      <c r="C136" s="165">
        <v>236220</v>
      </c>
      <c r="D136" s="166" t="s">
        <v>1528</v>
      </c>
    </row>
    <row r="137" spans="1:4" x14ac:dyDescent="0.25">
      <c r="A137" s="164">
        <v>1531</v>
      </c>
      <c r="B137" s="162" t="s">
        <v>1529</v>
      </c>
      <c r="C137" s="165">
        <v>236117</v>
      </c>
      <c r="D137" s="166" t="s">
        <v>1530</v>
      </c>
    </row>
    <row r="138" spans="1:4" x14ac:dyDescent="0.25">
      <c r="A138" s="164">
        <v>1531</v>
      </c>
      <c r="B138" s="162" t="s">
        <v>1531</v>
      </c>
      <c r="C138" s="165">
        <v>236118</v>
      </c>
      <c r="D138" s="166" t="s">
        <v>1523</v>
      </c>
    </row>
    <row r="139" spans="1:4" ht="25.5" x14ac:dyDescent="0.25">
      <c r="A139" s="164">
        <v>1531</v>
      </c>
      <c r="B139" s="162" t="s">
        <v>1532</v>
      </c>
      <c r="C139" s="165">
        <v>236210</v>
      </c>
      <c r="D139" s="166" t="s">
        <v>1533</v>
      </c>
    </row>
    <row r="140" spans="1:4" ht="25.5" x14ac:dyDescent="0.25">
      <c r="A140" s="164">
        <v>1531</v>
      </c>
      <c r="B140" s="162" t="s">
        <v>1534</v>
      </c>
      <c r="C140" s="165">
        <v>236220</v>
      </c>
      <c r="D140" s="166" t="s">
        <v>1528</v>
      </c>
    </row>
    <row r="141" spans="1:4" ht="25.5" x14ac:dyDescent="0.25">
      <c r="A141" s="164">
        <v>1541</v>
      </c>
      <c r="B141" s="162" t="s">
        <v>1535</v>
      </c>
      <c r="C141" s="165">
        <v>236210</v>
      </c>
      <c r="D141" s="166" t="s">
        <v>1533</v>
      </c>
    </row>
    <row r="142" spans="1:4" ht="25.5" x14ac:dyDescent="0.25">
      <c r="A142" s="164">
        <v>1541</v>
      </c>
      <c r="B142" s="162" t="s">
        <v>1536</v>
      </c>
      <c r="C142" s="165">
        <v>236220</v>
      </c>
      <c r="D142" s="166" t="s">
        <v>1528</v>
      </c>
    </row>
    <row r="143" spans="1:4" x14ac:dyDescent="0.25">
      <c r="A143" s="164">
        <v>1542</v>
      </c>
      <c r="B143" s="162" t="s">
        <v>1537</v>
      </c>
      <c r="C143" s="165">
        <v>236220</v>
      </c>
      <c r="D143" s="166" t="s">
        <v>1528</v>
      </c>
    </row>
    <row r="144" spans="1:4" x14ac:dyDescent="0.25">
      <c r="A144" s="164">
        <v>1611</v>
      </c>
      <c r="B144" s="162" t="s">
        <v>1538</v>
      </c>
      <c r="C144" s="165">
        <v>237310</v>
      </c>
      <c r="D144" s="166" t="s">
        <v>1539</v>
      </c>
    </row>
    <row r="145" spans="1:4" x14ac:dyDescent="0.25">
      <c r="A145" s="164">
        <v>1622</v>
      </c>
      <c r="B145" s="162" t="s">
        <v>1540</v>
      </c>
      <c r="C145" s="165">
        <v>237310</v>
      </c>
      <c r="D145" s="166" t="s">
        <v>1539</v>
      </c>
    </row>
    <row r="146" spans="1:4" x14ac:dyDescent="0.25">
      <c r="A146" s="164">
        <v>1622</v>
      </c>
      <c r="B146" s="162" t="s">
        <v>1541</v>
      </c>
      <c r="C146" s="165">
        <v>237990</v>
      </c>
      <c r="D146" s="166" t="s">
        <v>1542</v>
      </c>
    </row>
    <row r="147" spans="1:4" ht="25.5" x14ac:dyDescent="0.25">
      <c r="A147" s="164">
        <v>1623</v>
      </c>
      <c r="B147" s="162" t="s">
        <v>1543</v>
      </c>
      <c r="C147" s="165">
        <v>237110</v>
      </c>
      <c r="D147" s="166" t="s">
        <v>1544</v>
      </c>
    </row>
    <row r="148" spans="1:4" ht="25.5" x14ac:dyDescent="0.25">
      <c r="A148" s="164">
        <v>1623</v>
      </c>
      <c r="B148" s="162" t="s">
        <v>1545</v>
      </c>
      <c r="C148" s="165">
        <v>237120</v>
      </c>
      <c r="D148" s="166" t="s">
        <v>1489</v>
      </c>
    </row>
    <row r="149" spans="1:4" ht="25.5" x14ac:dyDescent="0.25">
      <c r="A149" s="164">
        <v>1623</v>
      </c>
      <c r="B149" s="162" t="s">
        <v>1546</v>
      </c>
      <c r="C149" s="165">
        <v>237130</v>
      </c>
      <c r="D149" s="166" t="s">
        <v>1547</v>
      </c>
    </row>
    <row r="150" spans="1:4" ht="25.5" x14ac:dyDescent="0.25">
      <c r="A150" s="164">
        <v>1629</v>
      </c>
      <c r="B150" s="162" t="s">
        <v>1548</v>
      </c>
      <c r="C150" s="165">
        <v>236210</v>
      </c>
      <c r="D150" s="166" t="s">
        <v>1533</v>
      </c>
    </row>
    <row r="151" spans="1:4" ht="25.5" x14ac:dyDescent="0.25">
      <c r="A151" s="164">
        <v>1629</v>
      </c>
      <c r="B151" s="162" t="s">
        <v>1549</v>
      </c>
      <c r="C151" s="165">
        <v>237110</v>
      </c>
      <c r="D151" s="166" t="s">
        <v>1544</v>
      </c>
    </row>
    <row r="152" spans="1:4" x14ac:dyDescent="0.25">
      <c r="A152" s="164">
        <v>1629</v>
      </c>
      <c r="B152" s="162" t="s">
        <v>1550</v>
      </c>
      <c r="C152" s="165">
        <v>237120</v>
      </c>
      <c r="D152" s="166" t="s">
        <v>1489</v>
      </c>
    </row>
    <row r="153" spans="1:4" ht="25.5" x14ac:dyDescent="0.25">
      <c r="A153" s="164">
        <v>1629</v>
      </c>
      <c r="B153" s="162" t="s">
        <v>1551</v>
      </c>
      <c r="C153" s="165">
        <v>237130</v>
      </c>
      <c r="D153" s="166" t="s">
        <v>1547</v>
      </c>
    </row>
    <row r="154" spans="1:4" ht="51" x14ac:dyDescent="0.25">
      <c r="A154" s="164">
        <v>1629</v>
      </c>
      <c r="B154" s="162" t="s">
        <v>1552</v>
      </c>
      <c r="C154" s="165">
        <v>237990</v>
      </c>
      <c r="D154" s="166" t="s">
        <v>1542</v>
      </c>
    </row>
    <row r="155" spans="1:4" x14ac:dyDescent="0.25">
      <c r="A155" s="164">
        <v>1629</v>
      </c>
      <c r="B155" s="162" t="s">
        <v>1553</v>
      </c>
      <c r="C155" s="165">
        <v>238910</v>
      </c>
      <c r="D155" s="166" t="s">
        <v>1467</v>
      </c>
    </row>
    <row r="156" spans="1:4" x14ac:dyDescent="0.25">
      <c r="A156" s="164">
        <v>1711</v>
      </c>
      <c r="B156" s="162" t="s">
        <v>1554</v>
      </c>
      <c r="C156" s="165">
        <v>238210</v>
      </c>
      <c r="D156" s="166" t="s">
        <v>1555</v>
      </c>
    </row>
    <row r="157" spans="1:4" ht="25.5" x14ac:dyDescent="0.25">
      <c r="A157" s="164">
        <v>1711</v>
      </c>
      <c r="B157" s="162" t="s">
        <v>1556</v>
      </c>
      <c r="C157" s="165">
        <v>238220</v>
      </c>
      <c r="D157" s="166" t="s">
        <v>1557</v>
      </c>
    </row>
    <row r="158" spans="1:4" ht="25.5" x14ac:dyDescent="0.25">
      <c r="A158" s="164">
        <v>1711</v>
      </c>
      <c r="B158" s="162" t="s">
        <v>1558</v>
      </c>
      <c r="C158" s="165">
        <v>238910</v>
      </c>
      <c r="D158" s="166" t="s">
        <v>1467</v>
      </c>
    </row>
    <row r="159" spans="1:4" x14ac:dyDescent="0.25">
      <c r="A159" s="164">
        <v>1721</v>
      </c>
      <c r="B159" s="162" t="s">
        <v>1559</v>
      </c>
      <c r="C159" s="165">
        <v>237310</v>
      </c>
      <c r="D159" s="166" t="s">
        <v>1539</v>
      </c>
    </row>
    <row r="160" spans="1:4" x14ac:dyDescent="0.25">
      <c r="A160" s="164">
        <v>1721</v>
      </c>
      <c r="B160" s="162" t="s">
        <v>1560</v>
      </c>
      <c r="C160" s="165">
        <v>238320</v>
      </c>
      <c r="D160" s="166" t="s">
        <v>1561</v>
      </c>
    </row>
    <row r="161" spans="1:4" x14ac:dyDescent="0.25">
      <c r="A161" s="164">
        <v>1731</v>
      </c>
      <c r="B161" s="162" t="s">
        <v>1562</v>
      </c>
      <c r="C161" s="165">
        <v>238210</v>
      </c>
      <c r="D161" s="166" t="s">
        <v>1555</v>
      </c>
    </row>
    <row r="162" spans="1:4" x14ac:dyDescent="0.25">
      <c r="A162" s="164">
        <v>1741</v>
      </c>
      <c r="B162" s="162" t="s">
        <v>1563</v>
      </c>
      <c r="C162" s="165">
        <v>238140</v>
      </c>
      <c r="D162" s="166" t="s">
        <v>1564</v>
      </c>
    </row>
    <row r="163" spans="1:4" x14ac:dyDescent="0.25">
      <c r="A163" s="164">
        <v>1742</v>
      </c>
      <c r="B163" s="162" t="s">
        <v>1565</v>
      </c>
      <c r="C163" s="165">
        <v>238310</v>
      </c>
      <c r="D163" s="166" t="s">
        <v>1566</v>
      </c>
    </row>
    <row r="164" spans="1:4" x14ac:dyDescent="0.25">
      <c r="A164" s="164">
        <v>1743</v>
      </c>
      <c r="B164" s="162" t="s">
        <v>1567</v>
      </c>
      <c r="C164" s="165">
        <v>238310</v>
      </c>
      <c r="D164" s="166" t="s">
        <v>1566</v>
      </c>
    </row>
    <row r="165" spans="1:4" x14ac:dyDescent="0.25">
      <c r="A165" s="164">
        <v>1743</v>
      </c>
      <c r="B165" s="162" t="s">
        <v>1568</v>
      </c>
      <c r="C165" s="165">
        <v>238340</v>
      </c>
      <c r="D165" s="166" t="s">
        <v>1569</v>
      </c>
    </row>
    <row r="166" spans="1:4" x14ac:dyDescent="0.25">
      <c r="A166" s="164">
        <v>1751</v>
      </c>
      <c r="B166" s="162" t="s">
        <v>1570</v>
      </c>
      <c r="C166" s="165">
        <v>238130</v>
      </c>
      <c r="D166" s="166" t="s">
        <v>1571</v>
      </c>
    </row>
    <row r="167" spans="1:4" x14ac:dyDescent="0.25">
      <c r="A167" s="164">
        <v>1751</v>
      </c>
      <c r="B167" s="162" t="s">
        <v>1572</v>
      </c>
      <c r="C167" s="165">
        <v>238350</v>
      </c>
      <c r="D167" s="166" t="s">
        <v>1573</v>
      </c>
    </row>
    <row r="168" spans="1:4" x14ac:dyDescent="0.25">
      <c r="A168" s="164">
        <v>1752</v>
      </c>
      <c r="B168" s="162" t="s">
        <v>1574</v>
      </c>
      <c r="C168" s="165">
        <v>238330</v>
      </c>
      <c r="D168" s="166" t="s">
        <v>1575</v>
      </c>
    </row>
    <row r="169" spans="1:4" x14ac:dyDescent="0.25">
      <c r="A169" s="164">
        <v>1761</v>
      </c>
      <c r="B169" s="162" t="s">
        <v>1576</v>
      </c>
      <c r="C169" s="165">
        <v>238160</v>
      </c>
      <c r="D169" s="166" t="s">
        <v>1577</v>
      </c>
    </row>
    <row r="170" spans="1:4" x14ac:dyDescent="0.25">
      <c r="A170" s="164">
        <v>1761</v>
      </c>
      <c r="B170" s="162" t="s">
        <v>1578</v>
      </c>
      <c r="C170" s="165">
        <v>238170</v>
      </c>
      <c r="D170" s="166" t="s">
        <v>1579</v>
      </c>
    </row>
    <row r="171" spans="1:4" x14ac:dyDescent="0.25">
      <c r="A171" s="164">
        <v>1761</v>
      </c>
      <c r="B171" s="162" t="s">
        <v>1580</v>
      </c>
      <c r="C171" s="165">
        <v>238390</v>
      </c>
      <c r="D171" s="166" t="s">
        <v>1581</v>
      </c>
    </row>
    <row r="172" spans="1:4" x14ac:dyDescent="0.25">
      <c r="A172" s="164">
        <v>1771</v>
      </c>
      <c r="B172" s="162" t="s">
        <v>1582</v>
      </c>
      <c r="C172" s="165">
        <v>238110</v>
      </c>
      <c r="D172" s="166" t="s">
        <v>1583</v>
      </c>
    </row>
    <row r="173" spans="1:4" x14ac:dyDescent="0.25">
      <c r="A173" s="164">
        <v>1771</v>
      </c>
      <c r="B173" s="162" t="s">
        <v>1584</v>
      </c>
      <c r="C173" s="165">
        <v>238140</v>
      </c>
      <c r="D173" s="166" t="s">
        <v>1564</v>
      </c>
    </row>
    <row r="174" spans="1:4" x14ac:dyDescent="0.25">
      <c r="A174" s="164">
        <v>1771</v>
      </c>
      <c r="B174" s="162" t="s">
        <v>1585</v>
      </c>
      <c r="C174" s="165">
        <v>238990</v>
      </c>
      <c r="D174" s="166" t="s">
        <v>863</v>
      </c>
    </row>
    <row r="175" spans="1:4" x14ac:dyDescent="0.25">
      <c r="A175" s="164">
        <v>1781</v>
      </c>
      <c r="B175" s="162" t="s">
        <v>1586</v>
      </c>
      <c r="C175" s="165">
        <v>237110</v>
      </c>
      <c r="D175" s="166" t="s">
        <v>1544</v>
      </c>
    </row>
    <row r="176" spans="1:4" x14ac:dyDescent="0.25">
      <c r="A176" s="164">
        <v>1791</v>
      </c>
      <c r="B176" s="162" t="s">
        <v>1587</v>
      </c>
      <c r="C176" s="165">
        <v>238120</v>
      </c>
      <c r="D176" s="166" t="s">
        <v>1588</v>
      </c>
    </row>
    <row r="177" spans="1:4" ht="25.5" x14ac:dyDescent="0.25">
      <c r="A177" s="164">
        <v>1791</v>
      </c>
      <c r="B177" s="162" t="s">
        <v>1589</v>
      </c>
      <c r="C177" s="165">
        <v>238190</v>
      </c>
      <c r="D177" s="166" t="s">
        <v>1590</v>
      </c>
    </row>
    <row r="178" spans="1:4" x14ac:dyDescent="0.25">
      <c r="A178" s="164">
        <v>1791</v>
      </c>
      <c r="B178" s="162" t="s">
        <v>1591</v>
      </c>
      <c r="C178" s="165">
        <v>238220</v>
      </c>
      <c r="D178" s="166" t="s">
        <v>1557</v>
      </c>
    </row>
    <row r="179" spans="1:4" x14ac:dyDescent="0.25">
      <c r="A179" s="164">
        <v>1793</v>
      </c>
      <c r="B179" s="162" t="s">
        <v>1592</v>
      </c>
      <c r="C179" s="165">
        <v>238150</v>
      </c>
      <c r="D179" s="166" t="s">
        <v>1593</v>
      </c>
    </row>
    <row r="180" spans="1:4" x14ac:dyDescent="0.25">
      <c r="A180" s="164">
        <v>1794</v>
      </c>
      <c r="B180" s="162" t="s">
        <v>1594</v>
      </c>
      <c r="C180" s="165">
        <v>238910</v>
      </c>
      <c r="D180" s="166" t="s">
        <v>1467</v>
      </c>
    </row>
    <row r="181" spans="1:4" x14ac:dyDescent="0.25">
      <c r="A181" s="164">
        <v>1795</v>
      </c>
      <c r="B181" s="162" t="s">
        <v>1595</v>
      </c>
      <c r="C181" s="165">
        <v>238910</v>
      </c>
      <c r="D181" s="166" t="s">
        <v>1467</v>
      </c>
    </row>
    <row r="182" spans="1:4" ht="25.5" x14ac:dyDescent="0.25">
      <c r="A182" s="164">
        <v>1796</v>
      </c>
      <c r="B182" s="162" t="s">
        <v>1596</v>
      </c>
      <c r="C182" s="165">
        <v>238220</v>
      </c>
      <c r="D182" s="166" t="s">
        <v>1557</v>
      </c>
    </row>
    <row r="183" spans="1:4" ht="25.5" x14ac:dyDescent="0.25">
      <c r="A183" s="164">
        <v>1796</v>
      </c>
      <c r="B183" s="162" t="s">
        <v>1597</v>
      </c>
      <c r="C183" s="165">
        <v>238290</v>
      </c>
      <c r="D183" s="166" t="s">
        <v>1598</v>
      </c>
    </row>
    <row r="184" spans="1:4" x14ac:dyDescent="0.25">
      <c r="A184" s="164">
        <v>1799</v>
      </c>
      <c r="B184" s="162" t="s">
        <v>1599</v>
      </c>
      <c r="C184" s="165">
        <v>236220</v>
      </c>
      <c r="D184" s="166" t="s">
        <v>1528</v>
      </c>
    </row>
    <row r="185" spans="1:4" x14ac:dyDescent="0.25">
      <c r="A185" s="164">
        <v>1799</v>
      </c>
      <c r="B185" s="162" t="s">
        <v>1600</v>
      </c>
      <c r="C185" s="165">
        <v>237990</v>
      </c>
      <c r="D185" s="166" t="s">
        <v>1542</v>
      </c>
    </row>
    <row r="186" spans="1:4" x14ac:dyDescent="0.25">
      <c r="A186" s="164">
        <v>1799</v>
      </c>
      <c r="B186" s="162" t="s">
        <v>1601</v>
      </c>
      <c r="C186" s="165">
        <v>238150</v>
      </c>
      <c r="D186" s="166" t="s">
        <v>1593</v>
      </c>
    </row>
    <row r="187" spans="1:4" ht="25.5" x14ac:dyDescent="0.25">
      <c r="A187" s="164">
        <v>1799</v>
      </c>
      <c r="B187" s="162" t="s">
        <v>1602</v>
      </c>
      <c r="C187" s="165">
        <v>238190</v>
      </c>
      <c r="D187" s="166" t="s">
        <v>1590</v>
      </c>
    </row>
    <row r="188" spans="1:4" ht="38.25" x14ac:dyDescent="0.25">
      <c r="A188" s="164">
        <v>1799</v>
      </c>
      <c r="B188" s="162" t="s">
        <v>1603</v>
      </c>
      <c r="C188" s="165">
        <v>238290</v>
      </c>
      <c r="D188" s="166" t="s">
        <v>1598</v>
      </c>
    </row>
    <row r="189" spans="1:4" x14ac:dyDescent="0.25">
      <c r="A189" s="164">
        <v>1799</v>
      </c>
      <c r="B189" s="162" t="s">
        <v>1604</v>
      </c>
      <c r="C189" s="165">
        <v>238320</v>
      </c>
      <c r="D189" s="166" t="s">
        <v>1561</v>
      </c>
    </row>
    <row r="190" spans="1:4" x14ac:dyDescent="0.25">
      <c r="A190" s="164">
        <v>1799</v>
      </c>
      <c r="B190" s="162" t="s">
        <v>1605</v>
      </c>
      <c r="C190" s="165">
        <v>238350</v>
      </c>
      <c r="D190" s="166" t="s">
        <v>1573</v>
      </c>
    </row>
    <row r="191" spans="1:4" ht="38.25" x14ac:dyDescent="0.25">
      <c r="A191" s="164">
        <v>1799</v>
      </c>
      <c r="B191" s="162" t="s">
        <v>1606</v>
      </c>
      <c r="C191" s="165">
        <v>238390</v>
      </c>
      <c r="D191" s="166" t="s">
        <v>1581</v>
      </c>
    </row>
    <row r="192" spans="1:4" ht="25.5" x14ac:dyDescent="0.25">
      <c r="A192" s="164">
        <v>1799</v>
      </c>
      <c r="B192" s="162" t="s">
        <v>1607</v>
      </c>
      <c r="C192" s="165">
        <v>238910</v>
      </c>
      <c r="D192" s="166" t="s">
        <v>1467</v>
      </c>
    </row>
    <row r="193" spans="1:4" ht="63.75" x14ac:dyDescent="0.25">
      <c r="A193" s="164">
        <v>1799</v>
      </c>
      <c r="B193" s="162" t="s">
        <v>1608</v>
      </c>
      <c r="C193" s="165">
        <v>238990</v>
      </c>
      <c r="D193" s="166" t="s">
        <v>863</v>
      </c>
    </row>
    <row r="194" spans="1:4" ht="25.5" x14ac:dyDescent="0.25">
      <c r="A194" s="161">
        <v>1799</v>
      </c>
      <c r="B194" s="162" t="s">
        <v>1609</v>
      </c>
      <c r="C194" s="163">
        <v>561790</v>
      </c>
      <c r="D194" s="162" t="s">
        <v>1610</v>
      </c>
    </row>
    <row r="195" spans="1:4" x14ac:dyDescent="0.25">
      <c r="A195" s="161">
        <v>1799</v>
      </c>
      <c r="B195" s="162" t="s">
        <v>1611</v>
      </c>
      <c r="C195" s="163">
        <v>562910</v>
      </c>
      <c r="D195" s="162" t="s">
        <v>1612</v>
      </c>
    </row>
    <row r="196" spans="1:4" x14ac:dyDescent="0.25">
      <c r="A196" s="161">
        <v>2011</v>
      </c>
      <c r="B196" s="162" t="s">
        <v>1613</v>
      </c>
      <c r="C196" s="163">
        <v>311611</v>
      </c>
      <c r="D196" s="162" t="s">
        <v>1417</v>
      </c>
    </row>
    <row r="197" spans="1:4" x14ac:dyDescent="0.25">
      <c r="A197" s="161">
        <v>2013</v>
      </c>
      <c r="B197" s="162" t="s">
        <v>1614</v>
      </c>
      <c r="C197" s="163">
        <v>311612</v>
      </c>
      <c r="D197" s="162" t="s">
        <v>1615</v>
      </c>
    </row>
    <row r="198" spans="1:4" x14ac:dyDescent="0.25">
      <c r="A198" s="161">
        <v>2013</v>
      </c>
      <c r="B198" s="162" t="s">
        <v>1616</v>
      </c>
      <c r="C198" s="163">
        <v>311613</v>
      </c>
      <c r="D198" s="162" t="s">
        <v>1617</v>
      </c>
    </row>
    <row r="199" spans="1:4" x14ac:dyDescent="0.25">
      <c r="A199" s="161">
        <v>2015</v>
      </c>
      <c r="B199" s="162" t="s">
        <v>1618</v>
      </c>
      <c r="C199" s="163">
        <v>311615</v>
      </c>
      <c r="D199" s="162" t="s">
        <v>1619</v>
      </c>
    </row>
    <row r="200" spans="1:4" x14ac:dyDescent="0.25">
      <c r="A200" s="161">
        <v>2015</v>
      </c>
      <c r="B200" s="162" t="s">
        <v>1620</v>
      </c>
      <c r="C200" s="163">
        <v>311999</v>
      </c>
      <c r="D200" s="162" t="s">
        <v>1621</v>
      </c>
    </row>
    <row r="201" spans="1:4" x14ac:dyDescent="0.25">
      <c r="A201" s="161">
        <v>2021</v>
      </c>
      <c r="B201" s="162" t="s">
        <v>1622</v>
      </c>
      <c r="C201" s="163">
        <v>311512</v>
      </c>
      <c r="D201" s="162" t="s">
        <v>1623</v>
      </c>
    </row>
    <row r="202" spans="1:4" x14ac:dyDescent="0.25">
      <c r="A202" s="161">
        <v>2022</v>
      </c>
      <c r="B202" s="162" t="s">
        <v>1624</v>
      </c>
      <c r="C202" s="163">
        <v>311513</v>
      </c>
      <c r="D202" s="162" t="s">
        <v>1625</v>
      </c>
    </row>
    <row r="203" spans="1:4" x14ac:dyDescent="0.25">
      <c r="A203" s="161">
        <v>2023</v>
      </c>
      <c r="B203" s="162" t="s">
        <v>1626</v>
      </c>
      <c r="C203" s="163">
        <v>311511</v>
      </c>
      <c r="D203" s="162" t="s">
        <v>1627</v>
      </c>
    </row>
    <row r="204" spans="1:4" ht="25.5" x14ac:dyDescent="0.25">
      <c r="A204" s="161">
        <v>2023</v>
      </c>
      <c r="B204" s="162" t="s">
        <v>1628</v>
      </c>
      <c r="C204" s="163">
        <v>311514</v>
      </c>
      <c r="D204" s="162" t="s">
        <v>1629</v>
      </c>
    </row>
    <row r="205" spans="1:4" x14ac:dyDescent="0.25">
      <c r="A205" s="161">
        <v>2024</v>
      </c>
      <c r="B205" s="162" t="s">
        <v>1630</v>
      </c>
      <c r="C205" s="163">
        <v>311520</v>
      </c>
      <c r="D205" s="162" t="s">
        <v>1631</v>
      </c>
    </row>
    <row r="206" spans="1:4" x14ac:dyDescent="0.25">
      <c r="A206" s="161">
        <v>2026</v>
      </c>
      <c r="B206" s="162" t="s">
        <v>1632</v>
      </c>
      <c r="C206" s="163">
        <v>311511</v>
      </c>
      <c r="D206" s="162" t="s">
        <v>1627</v>
      </c>
    </row>
    <row r="207" spans="1:4" ht="25.5" x14ac:dyDescent="0.25">
      <c r="A207" s="161">
        <v>2026</v>
      </c>
      <c r="B207" s="162" t="s">
        <v>1633</v>
      </c>
      <c r="C207" s="163">
        <v>311514</v>
      </c>
      <c r="D207" s="162" t="s">
        <v>1629</v>
      </c>
    </row>
    <row r="208" spans="1:4" x14ac:dyDescent="0.25">
      <c r="A208" s="161">
        <v>2032</v>
      </c>
      <c r="B208" s="162" t="s">
        <v>1634</v>
      </c>
      <c r="C208" s="163">
        <v>311422</v>
      </c>
      <c r="D208" s="162" t="s">
        <v>1635</v>
      </c>
    </row>
    <row r="209" spans="1:4" x14ac:dyDescent="0.25">
      <c r="A209" s="161">
        <v>2032</v>
      </c>
      <c r="B209" s="162" t="s">
        <v>1636</v>
      </c>
      <c r="C209" s="163">
        <v>311999</v>
      </c>
      <c r="D209" s="162" t="s">
        <v>1621</v>
      </c>
    </row>
    <row r="210" spans="1:4" x14ac:dyDescent="0.25">
      <c r="A210" s="161">
        <v>2033</v>
      </c>
      <c r="B210" s="162" t="s">
        <v>1637</v>
      </c>
      <c r="C210" s="163">
        <v>311421</v>
      </c>
      <c r="D210" s="162" t="s">
        <v>1638</v>
      </c>
    </row>
    <row r="211" spans="1:4" x14ac:dyDescent="0.25">
      <c r="A211" s="161">
        <v>2034</v>
      </c>
      <c r="B211" s="162" t="s">
        <v>1639</v>
      </c>
      <c r="C211" s="163">
        <v>311211</v>
      </c>
      <c r="D211" s="162" t="s">
        <v>1640</v>
      </c>
    </row>
    <row r="212" spans="1:4" ht="25.5" x14ac:dyDescent="0.25">
      <c r="A212" s="161">
        <v>2034</v>
      </c>
      <c r="B212" s="162" t="s">
        <v>1641</v>
      </c>
      <c r="C212" s="163">
        <v>311423</v>
      </c>
      <c r="D212" s="162" t="s">
        <v>1642</v>
      </c>
    </row>
    <row r="213" spans="1:4" ht="25.5" x14ac:dyDescent="0.25">
      <c r="A213" s="161">
        <v>2034</v>
      </c>
      <c r="B213" s="162" t="s">
        <v>1643</v>
      </c>
      <c r="C213" s="163">
        <v>311999</v>
      </c>
      <c r="D213" s="162" t="s">
        <v>1621</v>
      </c>
    </row>
    <row r="214" spans="1:4" ht="25.5" x14ac:dyDescent="0.25">
      <c r="A214" s="161">
        <v>2035</v>
      </c>
      <c r="B214" s="162" t="s">
        <v>1644</v>
      </c>
      <c r="C214" s="163">
        <v>311421</v>
      </c>
      <c r="D214" s="162" t="s">
        <v>1638</v>
      </c>
    </row>
    <row r="215" spans="1:4" ht="25.5" x14ac:dyDescent="0.25">
      <c r="A215" s="161">
        <v>2035</v>
      </c>
      <c r="B215" s="162" t="s">
        <v>1645</v>
      </c>
      <c r="C215" s="163">
        <v>311941</v>
      </c>
      <c r="D215" s="162" t="s">
        <v>1646</v>
      </c>
    </row>
    <row r="216" spans="1:4" x14ac:dyDescent="0.25">
      <c r="A216" s="161">
        <v>2037</v>
      </c>
      <c r="B216" s="162" t="s">
        <v>1647</v>
      </c>
      <c r="C216" s="163">
        <v>311411</v>
      </c>
      <c r="D216" s="162" t="s">
        <v>1648</v>
      </c>
    </row>
    <row r="217" spans="1:4" x14ac:dyDescent="0.25">
      <c r="A217" s="161">
        <v>2038</v>
      </c>
      <c r="B217" s="162" t="s">
        <v>1649</v>
      </c>
      <c r="C217" s="163">
        <v>311412</v>
      </c>
      <c r="D217" s="162" t="s">
        <v>1650</v>
      </c>
    </row>
    <row r="218" spans="1:4" x14ac:dyDescent="0.25">
      <c r="A218" s="161">
        <v>2041</v>
      </c>
      <c r="B218" s="162" t="s">
        <v>1651</v>
      </c>
      <c r="C218" s="163">
        <v>311211</v>
      </c>
      <c r="D218" s="162" t="s">
        <v>1640</v>
      </c>
    </row>
    <row r="219" spans="1:4" ht="25.5" x14ac:dyDescent="0.25">
      <c r="A219" s="161">
        <v>2043</v>
      </c>
      <c r="B219" s="162" t="s">
        <v>1652</v>
      </c>
      <c r="C219" s="163">
        <v>311230</v>
      </c>
      <c r="D219" s="162" t="s">
        <v>1653</v>
      </c>
    </row>
    <row r="220" spans="1:4" x14ac:dyDescent="0.25">
      <c r="A220" s="161">
        <v>2043</v>
      </c>
      <c r="B220" s="162" t="s">
        <v>1654</v>
      </c>
      <c r="C220" s="163">
        <v>311920</v>
      </c>
      <c r="D220" s="162" t="s">
        <v>1655</v>
      </c>
    </row>
    <row r="221" spans="1:4" x14ac:dyDescent="0.25">
      <c r="A221" s="161">
        <v>2044</v>
      </c>
      <c r="B221" s="162" t="s">
        <v>1656</v>
      </c>
      <c r="C221" s="163">
        <v>311212</v>
      </c>
      <c r="D221" s="162" t="s">
        <v>1656</v>
      </c>
    </row>
    <row r="222" spans="1:4" x14ac:dyDescent="0.25">
      <c r="A222" s="161">
        <v>2045</v>
      </c>
      <c r="B222" s="162" t="s">
        <v>1657</v>
      </c>
      <c r="C222" s="163">
        <v>311822</v>
      </c>
      <c r="D222" s="162" t="s">
        <v>1658</v>
      </c>
    </row>
    <row r="223" spans="1:4" x14ac:dyDescent="0.25">
      <c r="A223" s="161">
        <v>2046</v>
      </c>
      <c r="B223" s="162" t="s">
        <v>1659</v>
      </c>
      <c r="C223" s="163">
        <v>311221</v>
      </c>
      <c r="D223" s="162" t="s">
        <v>1660</v>
      </c>
    </row>
    <row r="224" spans="1:4" x14ac:dyDescent="0.25">
      <c r="A224" s="161">
        <v>2046</v>
      </c>
      <c r="B224" s="162" t="s">
        <v>1661</v>
      </c>
      <c r="C224" s="163">
        <v>311225</v>
      </c>
      <c r="D224" s="162" t="s">
        <v>1662</v>
      </c>
    </row>
    <row r="225" spans="1:4" x14ac:dyDescent="0.25">
      <c r="A225" s="161">
        <v>2047</v>
      </c>
      <c r="B225" s="162" t="s">
        <v>1663</v>
      </c>
      <c r="C225" s="163">
        <v>311111</v>
      </c>
      <c r="D225" s="162" t="s">
        <v>1664</v>
      </c>
    </row>
    <row r="226" spans="1:4" ht="25.5" x14ac:dyDescent="0.25">
      <c r="A226" s="161">
        <v>2048</v>
      </c>
      <c r="B226" s="162" t="s">
        <v>1665</v>
      </c>
      <c r="C226" s="163">
        <v>311119</v>
      </c>
      <c r="D226" s="162" t="s">
        <v>1409</v>
      </c>
    </row>
    <row r="227" spans="1:4" ht="25.5" x14ac:dyDescent="0.25">
      <c r="A227" s="161">
        <v>2048</v>
      </c>
      <c r="B227" s="162" t="s">
        <v>1666</v>
      </c>
      <c r="C227" s="163">
        <v>311611</v>
      </c>
      <c r="D227" s="162" t="s">
        <v>1417</v>
      </c>
    </row>
    <row r="228" spans="1:4" x14ac:dyDescent="0.25">
      <c r="A228" s="161">
        <v>2051</v>
      </c>
      <c r="B228" s="162" t="s">
        <v>1667</v>
      </c>
      <c r="C228" s="163">
        <v>311812</v>
      </c>
      <c r="D228" s="162" t="s">
        <v>1668</v>
      </c>
    </row>
    <row r="229" spans="1:4" x14ac:dyDescent="0.25">
      <c r="A229" s="161">
        <v>2052</v>
      </c>
      <c r="B229" s="162" t="s">
        <v>1669</v>
      </c>
      <c r="C229" s="163">
        <v>311812</v>
      </c>
      <c r="D229" s="162" t="s">
        <v>1668</v>
      </c>
    </row>
    <row r="230" spans="1:4" x14ac:dyDescent="0.25">
      <c r="A230" s="161">
        <v>2052</v>
      </c>
      <c r="B230" s="162" t="s">
        <v>1670</v>
      </c>
      <c r="C230" s="163">
        <v>311821</v>
      </c>
      <c r="D230" s="162" t="s">
        <v>1671</v>
      </c>
    </row>
    <row r="231" spans="1:4" x14ac:dyDescent="0.25">
      <c r="A231" s="161">
        <v>2052</v>
      </c>
      <c r="B231" s="162" t="s">
        <v>1672</v>
      </c>
      <c r="C231" s="163">
        <v>311919</v>
      </c>
      <c r="D231" s="162" t="s">
        <v>1673</v>
      </c>
    </row>
    <row r="232" spans="1:4" x14ac:dyDescent="0.25">
      <c r="A232" s="161">
        <v>2053</v>
      </c>
      <c r="B232" s="162" t="s">
        <v>1674</v>
      </c>
      <c r="C232" s="163">
        <v>311813</v>
      </c>
      <c r="D232" s="162" t="s">
        <v>1675</v>
      </c>
    </row>
    <row r="233" spans="1:4" x14ac:dyDescent="0.25">
      <c r="A233" s="161">
        <v>2061</v>
      </c>
      <c r="B233" s="162" t="s">
        <v>1676</v>
      </c>
      <c r="C233" s="163">
        <v>311311</v>
      </c>
      <c r="D233" s="162" t="s">
        <v>1677</v>
      </c>
    </row>
    <row r="234" spans="1:4" x14ac:dyDescent="0.25">
      <c r="A234" s="161">
        <v>2062</v>
      </c>
      <c r="B234" s="162" t="s">
        <v>1678</v>
      </c>
      <c r="C234" s="163">
        <v>311312</v>
      </c>
      <c r="D234" s="162" t="s">
        <v>1678</v>
      </c>
    </row>
    <row r="235" spans="1:4" x14ac:dyDescent="0.25">
      <c r="A235" s="161">
        <v>2063</v>
      </c>
      <c r="B235" s="162" t="s">
        <v>1679</v>
      </c>
      <c r="C235" s="163">
        <v>311313</v>
      </c>
      <c r="D235" s="162" t="s">
        <v>1680</v>
      </c>
    </row>
    <row r="236" spans="1:4" x14ac:dyDescent="0.25">
      <c r="A236" s="161">
        <v>2064</v>
      </c>
      <c r="B236" s="162" t="s">
        <v>1681</v>
      </c>
      <c r="C236" s="163">
        <v>311330</v>
      </c>
      <c r="D236" s="162" t="s">
        <v>1682</v>
      </c>
    </row>
    <row r="237" spans="1:4" x14ac:dyDescent="0.25">
      <c r="A237" s="161">
        <v>2064</v>
      </c>
      <c r="B237" s="162" t="s">
        <v>1683</v>
      </c>
      <c r="C237" s="163">
        <v>311340</v>
      </c>
      <c r="D237" s="162" t="s">
        <v>1684</v>
      </c>
    </row>
    <row r="238" spans="1:4" ht="25.5" x14ac:dyDescent="0.25">
      <c r="A238" s="161">
        <v>2066</v>
      </c>
      <c r="B238" s="162" t="s">
        <v>1685</v>
      </c>
      <c r="C238" s="163">
        <v>311320</v>
      </c>
      <c r="D238" s="162" t="s">
        <v>1686</v>
      </c>
    </row>
    <row r="239" spans="1:4" x14ac:dyDescent="0.25">
      <c r="A239" s="161">
        <v>2066</v>
      </c>
      <c r="B239" s="162" t="s">
        <v>1687</v>
      </c>
      <c r="C239" s="163">
        <v>311330</v>
      </c>
      <c r="D239" s="162" t="s">
        <v>1682</v>
      </c>
    </row>
    <row r="240" spans="1:4" x14ac:dyDescent="0.25">
      <c r="A240" s="161">
        <v>2067</v>
      </c>
      <c r="B240" s="162" t="s">
        <v>1688</v>
      </c>
      <c r="C240" s="163">
        <v>311340</v>
      </c>
      <c r="D240" s="162" t="s">
        <v>1684</v>
      </c>
    </row>
    <row r="241" spans="1:4" x14ac:dyDescent="0.25">
      <c r="A241" s="161">
        <v>2068</v>
      </c>
      <c r="B241" s="162" t="s">
        <v>1689</v>
      </c>
      <c r="C241" s="163">
        <v>311911</v>
      </c>
      <c r="D241" s="162" t="s">
        <v>1690</v>
      </c>
    </row>
    <row r="242" spans="1:4" x14ac:dyDescent="0.25">
      <c r="A242" s="161">
        <v>2074</v>
      </c>
      <c r="B242" s="162" t="s">
        <v>1691</v>
      </c>
      <c r="C242" s="163">
        <v>311223</v>
      </c>
      <c r="D242" s="162" t="s">
        <v>1692</v>
      </c>
    </row>
    <row r="243" spans="1:4" x14ac:dyDescent="0.25">
      <c r="A243" s="161">
        <v>2074</v>
      </c>
      <c r="B243" s="162" t="s">
        <v>1693</v>
      </c>
      <c r="C243" s="163">
        <v>311225</v>
      </c>
      <c r="D243" s="162" t="s">
        <v>1662</v>
      </c>
    </row>
    <row r="244" spans="1:4" x14ac:dyDescent="0.25">
      <c r="A244" s="161">
        <v>2075</v>
      </c>
      <c r="B244" s="162" t="s">
        <v>1694</v>
      </c>
      <c r="C244" s="163">
        <v>311222</v>
      </c>
      <c r="D244" s="162" t="s">
        <v>1695</v>
      </c>
    </row>
    <row r="245" spans="1:4" x14ac:dyDescent="0.25">
      <c r="A245" s="161">
        <v>2075</v>
      </c>
      <c r="B245" s="162" t="s">
        <v>1696</v>
      </c>
      <c r="C245" s="163">
        <v>311225</v>
      </c>
      <c r="D245" s="162" t="s">
        <v>1662</v>
      </c>
    </row>
    <row r="246" spans="1:4" x14ac:dyDescent="0.25">
      <c r="A246" s="161">
        <v>2076</v>
      </c>
      <c r="B246" s="162" t="s">
        <v>1697</v>
      </c>
      <c r="C246" s="163">
        <v>311223</v>
      </c>
      <c r="D246" s="162" t="s">
        <v>1692</v>
      </c>
    </row>
    <row r="247" spans="1:4" ht="25.5" x14ac:dyDescent="0.25">
      <c r="A247" s="161">
        <v>2076</v>
      </c>
      <c r="B247" s="162" t="s">
        <v>1698</v>
      </c>
      <c r="C247" s="163">
        <v>311225</v>
      </c>
      <c r="D247" s="162" t="s">
        <v>1662</v>
      </c>
    </row>
    <row r="248" spans="1:4" x14ac:dyDescent="0.25">
      <c r="A248" s="161">
        <v>2077</v>
      </c>
      <c r="B248" s="162" t="s">
        <v>1699</v>
      </c>
      <c r="C248" s="163">
        <v>311613</v>
      </c>
      <c r="D248" s="162" t="s">
        <v>1617</v>
      </c>
    </row>
    <row r="249" spans="1:4" x14ac:dyDescent="0.25">
      <c r="A249" s="161">
        <v>2077</v>
      </c>
      <c r="B249" s="162" t="s">
        <v>1700</v>
      </c>
      <c r="C249" s="163">
        <v>311711</v>
      </c>
      <c r="D249" s="162" t="s">
        <v>1701</v>
      </c>
    </row>
    <row r="250" spans="1:4" x14ac:dyDescent="0.25">
      <c r="A250" s="161">
        <v>2077</v>
      </c>
      <c r="B250" s="162" t="s">
        <v>1702</v>
      </c>
      <c r="C250" s="163">
        <v>311712</v>
      </c>
      <c r="D250" s="162" t="s">
        <v>1703</v>
      </c>
    </row>
    <row r="251" spans="1:4" ht="25.5" x14ac:dyDescent="0.25">
      <c r="A251" s="161">
        <v>2079</v>
      </c>
      <c r="B251" s="162" t="s">
        <v>1704</v>
      </c>
      <c r="C251" s="163">
        <v>311222</v>
      </c>
      <c r="D251" s="162" t="s">
        <v>1695</v>
      </c>
    </row>
    <row r="252" spans="1:4" ht="38.25" x14ac:dyDescent="0.25">
      <c r="A252" s="161">
        <v>2079</v>
      </c>
      <c r="B252" s="162" t="s">
        <v>1705</v>
      </c>
      <c r="C252" s="163">
        <v>311223</v>
      </c>
      <c r="D252" s="162" t="s">
        <v>1692</v>
      </c>
    </row>
    <row r="253" spans="1:4" ht="38.25" x14ac:dyDescent="0.25">
      <c r="A253" s="161">
        <v>2079</v>
      </c>
      <c r="B253" s="162" t="s">
        <v>1706</v>
      </c>
      <c r="C253" s="163">
        <v>311225</v>
      </c>
      <c r="D253" s="162" t="s">
        <v>1662</v>
      </c>
    </row>
    <row r="254" spans="1:4" x14ac:dyDescent="0.25">
      <c r="A254" s="161">
        <v>2082</v>
      </c>
      <c r="B254" s="162" t="s">
        <v>1707</v>
      </c>
      <c r="C254" s="163">
        <v>311942</v>
      </c>
      <c r="D254" s="162" t="s">
        <v>1708</v>
      </c>
    </row>
    <row r="255" spans="1:4" x14ac:dyDescent="0.25">
      <c r="A255" s="161">
        <v>2082</v>
      </c>
      <c r="B255" s="162" t="s">
        <v>1709</v>
      </c>
      <c r="C255" s="163">
        <v>312120</v>
      </c>
      <c r="D255" s="162" t="s">
        <v>1710</v>
      </c>
    </row>
    <row r="256" spans="1:4" x14ac:dyDescent="0.25">
      <c r="A256" s="161">
        <v>2083</v>
      </c>
      <c r="B256" s="162" t="s">
        <v>1711</v>
      </c>
      <c r="C256" s="163">
        <v>311213</v>
      </c>
      <c r="D256" s="162" t="s">
        <v>1712</v>
      </c>
    </row>
    <row r="257" spans="1:4" x14ac:dyDescent="0.25">
      <c r="A257" s="161">
        <v>2084</v>
      </c>
      <c r="B257" s="162" t="s">
        <v>1713</v>
      </c>
      <c r="C257" s="163">
        <v>312130</v>
      </c>
      <c r="D257" s="162" t="s">
        <v>1714</v>
      </c>
    </row>
    <row r="258" spans="1:4" x14ac:dyDescent="0.25">
      <c r="A258" s="161">
        <v>2085</v>
      </c>
      <c r="B258" s="162" t="s">
        <v>1715</v>
      </c>
      <c r="C258" s="163">
        <v>312130</v>
      </c>
      <c r="D258" s="162" t="s">
        <v>1714</v>
      </c>
    </row>
    <row r="259" spans="1:4" x14ac:dyDescent="0.25">
      <c r="A259" s="161">
        <v>2085</v>
      </c>
      <c r="B259" s="162" t="s">
        <v>1716</v>
      </c>
      <c r="C259" s="163">
        <v>312140</v>
      </c>
      <c r="D259" s="162" t="s">
        <v>1717</v>
      </c>
    </row>
    <row r="260" spans="1:4" x14ac:dyDescent="0.25">
      <c r="A260" s="161">
        <v>2086</v>
      </c>
      <c r="B260" s="162" t="s">
        <v>1718</v>
      </c>
      <c r="C260" s="163">
        <v>312111</v>
      </c>
      <c r="D260" s="162" t="s">
        <v>1719</v>
      </c>
    </row>
    <row r="261" spans="1:4" x14ac:dyDescent="0.25">
      <c r="A261" s="161">
        <v>2086</v>
      </c>
      <c r="B261" s="162" t="s">
        <v>1720</v>
      </c>
      <c r="C261" s="163">
        <v>312112</v>
      </c>
      <c r="D261" s="162" t="s">
        <v>1721</v>
      </c>
    </row>
    <row r="262" spans="1:4" x14ac:dyDescent="0.25">
      <c r="A262" s="161">
        <v>2087</v>
      </c>
      <c r="B262" s="162" t="s">
        <v>1722</v>
      </c>
      <c r="C262" s="163">
        <v>311920</v>
      </c>
      <c r="D262" s="162" t="s">
        <v>1655</v>
      </c>
    </row>
    <row r="263" spans="1:4" ht="25.5" x14ac:dyDescent="0.25">
      <c r="A263" s="161">
        <v>2087</v>
      </c>
      <c r="B263" s="162" t="s">
        <v>1723</v>
      </c>
      <c r="C263" s="163">
        <v>311930</v>
      </c>
      <c r="D263" s="162" t="s">
        <v>1724</v>
      </c>
    </row>
    <row r="264" spans="1:4" x14ac:dyDescent="0.25">
      <c r="A264" s="161">
        <v>2087</v>
      </c>
      <c r="B264" s="162" t="s">
        <v>1725</v>
      </c>
      <c r="C264" s="163">
        <v>311942</v>
      </c>
      <c r="D264" s="162" t="s">
        <v>1708</v>
      </c>
    </row>
    <row r="265" spans="1:4" x14ac:dyDescent="0.25">
      <c r="A265" s="161">
        <v>2087</v>
      </c>
      <c r="B265" s="162" t="s">
        <v>1726</v>
      </c>
      <c r="C265" s="163">
        <v>311999</v>
      </c>
      <c r="D265" s="162" t="s">
        <v>1621</v>
      </c>
    </row>
    <row r="266" spans="1:4" x14ac:dyDescent="0.25">
      <c r="A266" s="161">
        <v>2091</v>
      </c>
      <c r="B266" s="162" t="s">
        <v>1727</v>
      </c>
      <c r="C266" s="163">
        <v>311711</v>
      </c>
      <c r="D266" s="162" t="s">
        <v>1701</v>
      </c>
    </row>
    <row r="267" spans="1:4" x14ac:dyDescent="0.25">
      <c r="A267" s="161">
        <v>2092</v>
      </c>
      <c r="B267" s="162" t="s">
        <v>1728</v>
      </c>
      <c r="C267" s="163">
        <v>311712</v>
      </c>
      <c r="D267" s="162" t="s">
        <v>1703</v>
      </c>
    </row>
    <row r="268" spans="1:4" x14ac:dyDescent="0.25">
      <c r="A268" s="161">
        <v>2095</v>
      </c>
      <c r="B268" s="162" t="s">
        <v>1729</v>
      </c>
      <c r="C268" s="163">
        <v>311920</v>
      </c>
      <c r="D268" s="162" t="s">
        <v>1655</v>
      </c>
    </row>
    <row r="269" spans="1:4" x14ac:dyDescent="0.25">
      <c r="A269" s="161">
        <v>2096</v>
      </c>
      <c r="B269" s="162" t="s">
        <v>1730</v>
      </c>
      <c r="C269" s="163">
        <v>311919</v>
      </c>
      <c r="D269" s="162" t="s">
        <v>1673</v>
      </c>
    </row>
    <row r="270" spans="1:4" x14ac:dyDescent="0.25">
      <c r="A270" s="161">
        <v>2097</v>
      </c>
      <c r="B270" s="162" t="s">
        <v>1731</v>
      </c>
      <c r="C270" s="163">
        <v>312113</v>
      </c>
      <c r="D270" s="162" t="s">
        <v>1732</v>
      </c>
    </row>
    <row r="271" spans="1:4" x14ac:dyDescent="0.25">
      <c r="A271" s="161">
        <v>2098</v>
      </c>
      <c r="B271" s="162" t="s">
        <v>1733</v>
      </c>
      <c r="C271" s="163">
        <v>311823</v>
      </c>
      <c r="D271" s="162" t="s">
        <v>1734</v>
      </c>
    </row>
    <row r="272" spans="1:4" x14ac:dyDescent="0.25">
      <c r="A272" s="161">
        <v>2099</v>
      </c>
      <c r="B272" s="162" t="s">
        <v>1735</v>
      </c>
      <c r="C272" s="163">
        <v>111998</v>
      </c>
      <c r="D272" s="162" t="s">
        <v>1333</v>
      </c>
    </row>
    <row r="273" spans="1:4" ht="25.5" x14ac:dyDescent="0.25">
      <c r="A273" s="161">
        <v>2099</v>
      </c>
      <c r="B273" s="162" t="s">
        <v>1736</v>
      </c>
      <c r="C273" s="163">
        <v>311212</v>
      </c>
      <c r="D273" s="162" t="s">
        <v>1656</v>
      </c>
    </row>
    <row r="274" spans="1:4" x14ac:dyDescent="0.25">
      <c r="A274" s="161">
        <v>2099</v>
      </c>
      <c r="B274" s="162" t="s">
        <v>1737</v>
      </c>
      <c r="C274" s="163">
        <v>311340</v>
      </c>
      <c r="D274" s="162" t="s">
        <v>1684</v>
      </c>
    </row>
    <row r="275" spans="1:4" ht="25.5" x14ac:dyDescent="0.25">
      <c r="A275" s="161">
        <v>2099</v>
      </c>
      <c r="B275" s="162" t="s">
        <v>1738</v>
      </c>
      <c r="C275" s="163">
        <v>311423</v>
      </c>
      <c r="D275" s="162" t="s">
        <v>1642</v>
      </c>
    </row>
    <row r="276" spans="1:4" x14ac:dyDescent="0.25">
      <c r="A276" s="161">
        <v>2099</v>
      </c>
      <c r="B276" s="162" t="s">
        <v>1739</v>
      </c>
      <c r="C276" s="163">
        <v>311823</v>
      </c>
      <c r="D276" s="162" t="s">
        <v>1734</v>
      </c>
    </row>
    <row r="277" spans="1:4" x14ac:dyDescent="0.25">
      <c r="A277" s="161">
        <v>2099</v>
      </c>
      <c r="B277" s="162" t="s">
        <v>1740</v>
      </c>
      <c r="C277" s="163">
        <v>311830</v>
      </c>
      <c r="D277" s="162" t="s">
        <v>1741</v>
      </c>
    </row>
    <row r="278" spans="1:4" x14ac:dyDescent="0.25">
      <c r="A278" s="161">
        <v>2099</v>
      </c>
      <c r="B278" s="162" t="s">
        <v>1742</v>
      </c>
      <c r="C278" s="163">
        <v>311911</v>
      </c>
      <c r="D278" s="162" t="s">
        <v>1690</v>
      </c>
    </row>
    <row r="279" spans="1:4" x14ac:dyDescent="0.25">
      <c r="A279" s="161">
        <v>2099</v>
      </c>
      <c r="B279" s="162" t="s">
        <v>1743</v>
      </c>
      <c r="C279" s="163">
        <v>311920</v>
      </c>
      <c r="D279" s="162" t="s">
        <v>1655</v>
      </c>
    </row>
    <row r="280" spans="1:4" ht="25.5" x14ac:dyDescent="0.25">
      <c r="A280" s="161">
        <v>2099</v>
      </c>
      <c r="B280" s="162" t="s">
        <v>1744</v>
      </c>
      <c r="C280" s="163">
        <v>311941</v>
      </c>
      <c r="D280" s="162" t="s">
        <v>1646</v>
      </c>
    </row>
    <row r="281" spans="1:4" x14ac:dyDescent="0.25">
      <c r="A281" s="161">
        <v>2099</v>
      </c>
      <c r="B281" s="162" t="s">
        <v>1745</v>
      </c>
      <c r="C281" s="163">
        <v>311942</v>
      </c>
      <c r="D281" s="162" t="s">
        <v>1708</v>
      </c>
    </row>
    <row r="282" spans="1:4" x14ac:dyDescent="0.25">
      <c r="A282" s="161">
        <v>2099</v>
      </c>
      <c r="B282" s="162" t="s">
        <v>1746</v>
      </c>
      <c r="C282" s="163">
        <v>311991</v>
      </c>
      <c r="D282" s="162" t="s">
        <v>1747</v>
      </c>
    </row>
    <row r="283" spans="1:4" ht="51" x14ac:dyDescent="0.25">
      <c r="A283" s="161">
        <v>2099</v>
      </c>
      <c r="B283" s="162" t="s">
        <v>1748</v>
      </c>
      <c r="C283" s="163">
        <v>311999</v>
      </c>
      <c r="D283" s="162" t="s">
        <v>1621</v>
      </c>
    </row>
    <row r="284" spans="1:4" x14ac:dyDescent="0.25">
      <c r="A284" s="161">
        <v>2111</v>
      </c>
      <c r="B284" s="162" t="s">
        <v>1749</v>
      </c>
      <c r="C284" s="163">
        <v>312221</v>
      </c>
      <c r="D284" s="162" t="s">
        <v>1750</v>
      </c>
    </row>
    <row r="285" spans="1:4" x14ac:dyDescent="0.25">
      <c r="A285" s="161">
        <v>2121</v>
      </c>
      <c r="B285" s="162" t="s">
        <v>1751</v>
      </c>
      <c r="C285" s="163">
        <v>312229</v>
      </c>
      <c r="D285" s="162" t="s">
        <v>1752</v>
      </c>
    </row>
    <row r="286" spans="1:4" x14ac:dyDescent="0.25">
      <c r="A286" s="161">
        <v>2131</v>
      </c>
      <c r="B286" s="162" t="s">
        <v>1753</v>
      </c>
      <c r="C286" s="163">
        <v>312229</v>
      </c>
      <c r="D286" s="162" t="s">
        <v>1752</v>
      </c>
    </row>
    <row r="287" spans="1:4" x14ac:dyDescent="0.25">
      <c r="A287" s="161">
        <v>2141</v>
      </c>
      <c r="B287" s="162" t="s">
        <v>1754</v>
      </c>
      <c r="C287" s="163">
        <v>312210</v>
      </c>
      <c r="D287" s="162" t="s">
        <v>1755</v>
      </c>
    </row>
    <row r="288" spans="1:4" x14ac:dyDescent="0.25">
      <c r="A288" s="161">
        <v>2141</v>
      </c>
      <c r="B288" s="162" t="s">
        <v>1756</v>
      </c>
      <c r="C288" s="163">
        <v>312229</v>
      </c>
      <c r="D288" s="162" t="s">
        <v>1752</v>
      </c>
    </row>
    <row r="289" spans="1:4" x14ac:dyDescent="0.25">
      <c r="A289" s="161">
        <v>2211</v>
      </c>
      <c r="B289" s="162" t="s">
        <v>1757</v>
      </c>
      <c r="C289" s="163">
        <v>313210</v>
      </c>
      <c r="D289" s="162" t="s">
        <v>1758</v>
      </c>
    </row>
    <row r="290" spans="1:4" x14ac:dyDescent="0.25">
      <c r="A290" s="161">
        <v>2221</v>
      </c>
      <c r="B290" s="162" t="s">
        <v>1759</v>
      </c>
      <c r="C290" s="163">
        <v>313210</v>
      </c>
      <c r="D290" s="162" t="s">
        <v>1758</v>
      </c>
    </row>
    <row r="291" spans="1:4" ht="25.5" x14ac:dyDescent="0.25">
      <c r="A291" s="161">
        <v>2231</v>
      </c>
      <c r="B291" s="162" t="s">
        <v>1760</v>
      </c>
      <c r="C291" s="163">
        <v>313210</v>
      </c>
      <c r="D291" s="162" t="s">
        <v>1758</v>
      </c>
    </row>
    <row r="292" spans="1:4" x14ac:dyDescent="0.25">
      <c r="A292" s="161">
        <v>2231</v>
      </c>
      <c r="B292" s="162" t="s">
        <v>1761</v>
      </c>
      <c r="C292" s="163">
        <v>313311</v>
      </c>
      <c r="D292" s="162" t="s">
        <v>1762</v>
      </c>
    </row>
    <row r="293" spans="1:4" ht="25.5" x14ac:dyDescent="0.25">
      <c r="A293" s="161">
        <v>2231</v>
      </c>
      <c r="B293" s="162" t="s">
        <v>1763</v>
      </c>
      <c r="C293" s="163">
        <v>313312</v>
      </c>
      <c r="D293" s="162" t="s">
        <v>1764</v>
      </c>
    </row>
    <row r="294" spans="1:4" x14ac:dyDescent="0.25">
      <c r="A294" s="161">
        <v>2241</v>
      </c>
      <c r="B294" s="162" t="s">
        <v>1765</v>
      </c>
      <c r="C294" s="163">
        <v>313221</v>
      </c>
      <c r="D294" s="162" t="s">
        <v>1766</v>
      </c>
    </row>
    <row r="295" spans="1:4" ht="25.5" x14ac:dyDescent="0.25">
      <c r="A295" s="161">
        <v>2251</v>
      </c>
      <c r="B295" s="162" t="s">
        <v>1767</v>
      </c>
      <c r="C295" s="163">
        <v>313312</v>
      </c>
      <c r="D295" s="162" t="s">
        <v>1764</v>
      </c>
    </row>
    <row r="296" spans="1:4" ht="25.5" x14ac:dyDescent="0.25">
      <c r="A296" s="161">
        <v>2251</v>
      </c>
      <c r="B296" s="162" t="s">
        <v>1768</v>
      </c>
      <c r="C296" s="163">
        <v>315111</v>
      </c>
      <c r="D296" s="162" t="s">
        <v>1769</v>
      </c>
    </row>
    <row r="297" spans="1:4" ht="25.5" x14ac:dyDescent="0.25">
      <c r="A297" s="161">
        <v>2252</v>
      </c>
      <c r="B297" s="162" t="s">
        <v>1770</v>
      </c>
      <c r="C297" s="163">
        <v>313312</v>
      </c>
      <c r="D297" s="162" t="s">
        <v>1764</v>
      </c>
    </row>
    <row r="298" spans="1:4" x14ac:dyDescent="0.25">
      <c r="A298" s="161">
        <v>2252</v>
      </c>
      <c r="B298" s="162" t="s">
        <v>1771</v>
      </c>
      <c r="C298" s="163">
        <v>315111</v>
      </c>
      <c r="D298" s="162" t="s">
        <v>1769</v>
      </c>
    </row>
    <row r="299" spans="1:4" ht="25.5" x14ac:dyDescent="0.25">
      <c r="A299" s="161">
        <v>2252</v>
      </c>
      <c r="B299" s="162" t="s">
        <v>1772</v>
      </c>
      <c r="C299" s="163">
        <v>315119</v>
      </c>
      <c r="D299" s="162" t="s">
        <v>1773</v>
      </c>
    </row>
    <row r="300" spans="1:4" ht="25.5" x14ac:dyDescent="0.25">
      <c r="A300" s="161">
        <v>2253</v>
      </c>
      <c r="B300" s="162" t="s">
        <v>1774</v>
      </c>
      <c r="C300" s="163">
        <v>313312</v>
      </c>
      <c r="D300" s="162" t="s">
        <v>1764</v>
      </c>
    </row>
    <row r="301" spans="1:4" ht="25.5" x14ac:dyDescent="0.25">
      <c r="A301" s="161">
        <v>2253</v>
      </c>
      <c r="B301" s="162" t="s">
        <v>1775</v>
      </c>
      <c r="C301" s="163">
        <v>315191</v>
      </c>
      <c r="D301" s="162" t="s">
        <v>1776</v>
      </c>
    </row>
    <row r="302" spans="1:4" x14ac:dyDescent="0.25">
      <c r="A302" s="161">
        <v>2253</v>
      </c>
      <c r="B302" s="162" t="s">
        <v>1777</v>
      </c>
      <c r="C302" s="163">
        <v>315192</v>
      </c>
      <c r="D302" s="162" t="s">
        <v>1778</v>
      </c>
    </row>
    <row r="303" spans="1:4" ht="25.5" x14ac:dyDescent="0.25">
      <c r="A303" s="161">
        <v>2254</v>
      </c>
      <c r="B303" s="162" t="s">
        <v>1779</v>
      </c>
      <c r="C303" s="163">
        <v>313312</v>
      </c>
      <c r="D303" s="162" t="s">
        <v>1764</v>
      </c>
    </row>
    <row r="304" spans="1:4" ht="25.5" x14ac:dyDescent="0.25">
      <c r="A304" s="161">
        <v>2254</v>
      </c>
      <c r="B304" s="162" t="s">
        <v>1780</v>
      </c>
      <c r="C304" s="163">
        <v>315192</v>
      </c>
      <c r="D304" s="162" t="s">
        <v>1778</v>
      </c>
    </row>
    <row r="305" spans="1:4" x14ac:dyDescent="0.25">
      <c r="A305" s="161">
        <v>2257</v>
      </c>
      <c r="B305" s="162" t="s">
        <v>1781</v>
      </c>
      <c r="C305" s="163">
        <v>313241</v>
      </c>
      <c r="D305" s="162" t="s">
        <v>1782</v>
      </c>
    </row>
    <row r="306" spans="1:4" ht="25.5" x14ac:dyDescent="0.25">
      <c r="A306" s="161">
        <v>2257</v>
      </c>
      <c r="B306" s="162" t="s">
        <v>1783</v>
      </c>
      <c r="C306" s="163">
        <v>313312</v>
      </c>
      <c r="D306" s="162" t="s">
        <v>1764</v>
      </c>
    </row>
    <row r="307" spans="1:4" ht="25.5" x14ac:dyDescent="0.25">
      <c r="A307" s="161">
        <v>2258</v>
      </c>
      <c r="B307" s="162" t="s">
        <v>1784</v>
      </c>
      <c r="C307" s="163">
        <v>313249</v>
      </c>
      <c r="D307" s="162" t="s">
        <v>1785</v>
      </c>
    </row>
    <row r="308" spans="1:4" ht="25.5" x14ac:dyDescent="0.25">
      <c r="A308" s="161">
        <v>2258</v>
      </c>
      <c r="B308" s="162" t="s">
        <v>1786</v>
      </c>
      <c r="C308" s="163">
        <v>313312</v>
      </c>
      <c r="D308" s="162" t="s">
        <v>1764</v>
      </c>
    </row>
    <row r="309" spans="1:4" ht="25.5" x14ac:dyDescent="0.25">
      <c r="A309" s="161">
        <v>2259</v>
      </c>
      <c r="B309" s="162" t="s">
        <v>1787</v>
      </c>
      <c r="C309" s="163">
        <v>313241</v>
      </c>
      <c r="D309" s="162" t="s">
        <v>1782</v>
      </c>
    </row>
    <row r="310" spans="1:4" ht="25.5" x14ac:dyDescent="0.25">
      <c r="A310" s="161">
        <v>2259</v>
      </c>
      <c r="B310" s="162" t="s">
        <v>1788</v>
      </c>
      <c r="C310" s="163">
        <v>313249</v>
      </c>
      <c r="D310" s="162" t="s">
        <v>1785</v>
      </c>
    </row>
    <row r="311" spans="1:4" ht="25.5" x14ac:dyDescent="0.25">
      <c r="A311" s="161">
        <v>2259</v>
      </c>
      <c r="B311" s="162" t="s">
        <v>1789</v>
      </c>
      <c r="C311" s="163">
        <v>313312</v>
      </c>
      <c r="D311" s="162" t="s">
        <v>1764</v>
      </c>
    </row>
    <row r="312" spans="1:4" x14ac:dyDescent="0.25">
      <c r="A312" s="161">
        <v>2259</v>
      </c>
      <c r="B312" s="162" t="s">
        <v>1790</v>
      </c>
      <c r="C312" s="163">
        <v>315191</v>
      </c>
      <c r="D312" s="162" t="s">
        <v>1776</v>
      </c>
    </row>
    <row r="313" spans="1:4" x14ac:dyDescent="0.25">
      <c r="A313" s="161">
        <v>2259</v>
      </c>
      <c r="B313" s="162" t="s">
        <v>1791</v>
      </c>
      <c r="C313" s="163">
        <v>315192</v>
      </c>
      <c r="D313" s="162" t="s">
        <v>1778</v>
      </c>
    </row>
    <row r="314" spans="1:4" x14ac:dyDescent="0.25">
      <c r="A314" s="161">
        <v>2261</v>
      </c>
      <c r="B314" s="162" t="s">
        <v>1792</v>
      </c>
      <c r="C314" s="163">
        <v>313311</v>
      </c>
      <c r="D314" s="162" t="s">
        <v>1762</v>
      </c>
    </row>
    <row r="315" spans="1:4" x14ac:dyDescent="0.25">
      <c r="A315" s="161">
        <v>2262</v>
      </c>
      <c r="B315" s="162" t="s">
        <v>1793</v>
      </c>
      <c r="C315" s="163">
        <v>313311</v>
      </c>
      <c r="D315" s="162" t="s">
        <v>1762</v>
      </c>
    </row>
    <row r="316" spans="1:4" x14ac:dyDescent="0.25">
      <c r="A316" s="161">
        <v>2269</v>
      </c>
      <c r="B316" s="162" t="s">
        <v>1794</v>
      </c>
      <c r="C316" s="163">
        <v>313311</v>
      </c>
      <c r="D316" s="162" t="s">
        <v>1762</v>
      </c>
    </row>
    <row r="317" spans="1:4" ht="25.5" x14ac:dyDescent="0.25">
      <c r="A317" s="161">
        <v>2269</v>
      </c>
      <c r="B317" s="162" t="s">
        <v>1795</v>
      </c>
      <c r="C317" s="163">
        <v>313312</v>
      </c>
      <c r="D317" s="162" t="s">
        <v>1764</v>
      </c>
    </row>
    <row r="318" spans="1:4" x14ac:dyDescent="0.25">
      <c r="A318" s="161">
        <v>2273</v>
      </c>
      <c r="B318" s="162" t="s">
        <v>1796</v>
      </c>
      <c r="C318" s="163">
        <v>314110</v>
      </c>
      <c r="D318" s="162" t="s">
        <v>1797</v>
      </c>
    </row>
    <row r="319" spans="1:4" x14ac:dyDescent="0.25">
      <c r="A319" s="161">
        <v>2281</v>
      </c>
      <c r="B319" s="162" t="s">
        <v>1798</v>
      </c>
      <c r="C319" s="163">
        <v>313111</v>
      </c>
      <c r="D319" s="162" t="s">
        <v>1798</v>
      </c>
    </row>
    <row r="320" spans="1:4" x14ac:dyDescent="0.25">
      <c r="A320" s="161">
        <v>2282</v>
      </c>
      <c r="B320" s="162" t="s">
        <v>1799</v>
      </c>
      <c r="C320" s="163">
        <v>313112</v>
      </c>
      <c r="D320" s="162" t="s">
        <v>1800</v>
      </c>
    </row>
    <row r="321" spans="1:4" x14ac:dyDescent="0.25">
      <c r="A321" s="161">
        <v>2284</v>
      </c>
      <c r="B321" s="162" t="s">
        <v>1801</v>
      </c>
      <c r="C321" s="163">
        <v>313113</v>
      </c>
      <c r="D321" s="162" t="s">
        <v>1802</v>
      </c>
    </row>
    <row r="322" spans="1:4" ht="25.5" x14ac:dyDescent="0.25">
      <c r="A322" s="161">
        <v>2284</v>
      </c>
      <c r="B322" s="162" t="s">
        <v>1803</v>
      </c>
      <c r="C322" s="163">
        <v>313312</v>
      </c>
      <c r="D322" s="162" t="s">
        <v>1764</v>
      </c>
    </row>
    <row r="323" spans="1:4" x14ac:dyDescent="0.25">
      <c r="A323" s="161">
        <v>2295</v>
      </c>
      <c r="B323" s="162" t="s">
        <v>1804</v>
      </c>
      <c r="C323" s="163">
        <v>313320</v>
      </c>
      <c r="D323" s="162" t="s">
        <v>1805</v>
      </c>
    </row>
    <row r="324" spans="1:4" x14ac:dyDescent="0.25">
      <c r="A324" s="161">
        <v>2296</v>
      </c>
      <c r="B324" s="162" t="s">
        <v>1806</v>
      </c>
      <c r="C324" s="163">
        <v>314992</v>
      </c>
      <c r="D324" s="162" t="s">
        <v>1807</v>
      </c>
    </row>
    <row r="325" spans="1:4" x14ac:dyDescent="0.25">
      <c r="A325" s="161">
        <v>2297</v>
      </c>
      <c r="B325" s="162" t="s">
        <v>1808</v>
      </c>
      <c r="C325" s="163">
        <v>313230</v>
      </c>
      <c r="D325" s="162" t="s">
        <v>1809</v>
      </c>
    </row>
    <row r="326" spans="1:4" x14ac:dyDescent="0.25">
      <c r="A326" s="161">
        <v>2298</v>
      </c>
      <c r="B326" s="162" t="s">
        <v>1810</v>
      </c>
      <c r="C326" s="163">
        <v>313111</v>
      </c>
      <c r="D326" s="162" t="s">
        <v>1798</v>
      </c>
    </row>
    <row r="327" spans="1:4" x14ac:dyDescent="0.25">
      <c r="A327" s="161">
        <v>2298</v>
      </c>
      <c r="B327" s="162" t="s">
        <v>1811</v>
      </c>
      <c r="C327" s="163">
        <v>314991</v>
      </c>
      <c r="D327" s="162" t="s">
        <v>1812</v>
      </c>
    </row>
    <row r="328" spans="1:4" x14ac:dyDescent="0.25">
      <c r="A328" s="161">
        <v>2299</v>
      </c>
      <c r="B328" s="162" t="s">
        <v>1813</v>
      </c>
      <c r="C328" s="163">
        <v>313111</v>
      </c>
      <c r="D328" s="162" t="s">
        <v>1798</v>
      </c>
    </row>
    <row r="329" spans="1:4" x14ac:dyDescent="0.25">
      <c r="A329" s="161">
        <v>2299</v>
      </c>
      <c r="B329" s="162" t="s">
        <v>1814</v>
      </c>
      <c r="C329" s="163">
        <v>313111</v>
      </c>
      <c r="D329" s="162" t="s">
        <v>1798</v>
      </c>
    </row>
    <row r="330" spans="1:4" x14ac:dyDescent="0.25">
      <c r="A330" s="161">
        <v>2299</v>
      </c>
      <c r="B330" s="162" t="s">
        <v>1815</v>
      </c>
      <c r="C330" s="163">
        <v>313113</v>
      </c>
      <c r="D330" s="162" t="s">
        <v>1802</v>
      </c>
    </row>
    <row r="331" spans="1:4" x14ac:dyDescent="0.25">
      <c r="A331" s="161">
        <v>2299</v>
      </c>
      <c r="B331" s="162" t="s">
        <v>1816</v>
      </c>
      <c r="C331" s="163">
        <v>313210</v>
      </c>
      <c r="D331" s="162" t="s">
        <v>1758</v>
      </c>
    </row>
    <row r="332" spans="1:4" x14ac:dyDescent="0.25">
      <c r="A332" s="161">
        <v>2299</v>
      </c>
      <c r="B332" s="162" t="s">
        <v>1817</v>
      </c>
      <c r="C332" s="163">
        <v>313221</v>
      </c>
      <c r="D332" s="162" t="s">
        <v>1766</v>
      </c>
    </row>
    <row r="333" spans="1:4" x14ac:dyDescent="0.25">
      <c r="A333" s="161">
        <v>2299</v>
      </c>
      <c r="B333" s="162" t="s">
        <v>1818</v>
      </c>
      <c r="C333" s="163">
        <v>313230</v>
      </c>
      <c r="D333" s="162" t="s">
        <v>1809</v>
      </c>
    </row>
    <row r="334" spans="1:4" ht="25.5" x14ac:dyDescent="0.25">
      <c r="A334" s="161">
        <v>2299</v>
      </c>
      <c r="B334" s="162" t="s">
        <v>1819</v>
      </c>
      <c r="C334" s="163">
        <v>313312</v>
      </c>
      <c r="D334" s="162" t="s">
        <v>1764</v>
      </c>
    </row>
    <row r="335" spans="1:4" x14ac:dyDescent="0.25">
      <c r="A335" s="161">
        <v>2299</v>
      </c>
      <c r="B335" s="162" t="s">
        <v>1820</v>
      </c>
      <c r="C335" s="163">
        <v>314999</v>
      </c>
      <c r="D335" s="162" t="s">
        <v>1821</v>
      </c>
    </row>
    <row r="336" spans="1:4" x14ac:dyDescent="0.25">
      <c r="A336" s="161">
        <v>2311</v>
      </c>
      <c r="B336" s="162" t="s">
        <v>1822</v>
      </c>
      <c r="C336" s="163">
        <v>315211</v>
      </c>
      <c r="D336" s="162" t="s">
        <v>1823</v>
      </c>
    </row>
    <row r="337" spans="1:4" ht="25.5" x14ac:dyDescent="0.25">
      <c r="A337" s="161">
        <v>2311</v>
      </c>
      <c r="B337" s="162" t="s">
        <v>1824</v>
      </c>
      <c r="C337" s="163">
        <v>315222</v>
      </c>
      <c r="D337" s="162" t="s">
        <v>1825</v>
      </c>
    </row>
    <row r="338" spans="1:4" x14ac:dyDescent="0.25">
      <c r="A338" s="161">
        <v>2321</v>
      </c>
      <c r="B338" s="162" t="s">
        <v>1826</v>
      </c>
      <c r="C338" s="163">
        <v>315211</v>
      </c>
      <c r="D338" s="162" t="s">
        <v>1827</v>
      </c>
    </row>
    <row r="339" spans="1:4" ht="25.5" x14ac:dyDescent="0.25">
      <c r="A339" s="161">
        <v>2321</v>
      </c>
      <c r="B339" s="162" t="s">
        <v>1828</v>
      </c>
      <c r="C339" s="163">
        <v>315223</v>
      </c>
      <c r="D339" s="162" t="s">
        <v>1829</v>
      </c>
    </row>
    <row r="340" spans="1:4" x14ac:dyDescent="0.25">
      <c r="A340" s="161">
        <v>2322</v>
      </c>
      <c r="B340" s="162" t="s">
        <v>1830</v>
      </c>
      <c r="C340" s="163">
        <v>315211</v>
      </c>
      <c r="D340" s="162" t="s">
        <v>1827</v>
      </c>
    </row>
    <row r="341" spans="1:4" ht="25.5" x14ac:dyDescent="0.25">
      <c r="A341" s="161">
        <v>2322</v>
      </c>
      <c r="B341" s="162" t="s">
        <v>1831</v>
      </c>
      <c r="C341" s="163">
        <v>315221</v>
      </c>
      <c r="D341" s="162" t="s">
        <v>1832</v>
      </c>
    </row>
    <row r="342" spans="1:4" x14ac:dyDescent="0.25">
      <c r="A342" s="161">
        <v>2323</v>
      </c>
      <c r="B342" s="162" t="s">
        <v>1833</v>
      </c>
      <c r="C342" s="163">
        <v>315211</v>
      </c>
      <c r="D342" s="162" t="s">
        <v>1827</v>
      </c>
    </row>
    <row r="343" spans="1:4" x14ac:dyDescent="0.25">
      <c r="A343" s="161">
        <v>2323</v>
      </c>
      <c r="B343" s="162" t="s">
        <v>1834</v>
      </c>
      <c r="C343" s="163">
        <v>315993</v>
      </c>
      <c r="D343" s="162" t="s">
        <v>1835</v>
      </c>
    </row>
    <row r="344" spans="1:4" x14ac:dyDescent="0.25">
      <c r="A344" s="161">
        <v>2325</v>
      </c>
      <c r="B344" s="162" t="s">
        <v>1836</v>
      </c>
      <c r="C344" s="163">
        <v>315211</v>
      </c>
      <c r="D344" s="162" t="s">
        <v>1827</v>
      </c>
    </row>
    <row r="345" spans="1:4" ht="25.5" x14ac:dyDescent="0.25">
      <c r="A345" s="161">
        <v>2325</v>
      </c>
      <c r="B345" s="162" t="s">
        <v>1837</v>
      </c>
      <c r="C345" s="163">
        <v>315224</v>
      </c>
      <c r="D345" s="162" t="s">
        <v>1838</v>
      </c>
    </row>
    <row r="346" spans="1:4" x14ac:dyDescent="0.25">
      <c r="A346" s="161">
        <v>2326</v>
      </c>
      <c r="B346" s="162" t="s">
        <v>1839</v>
      </c>
      <c r="C346" s="163">
        <v>315211</v>
      </c>
      <c r="D346" s="162" t="s">
        <v>1827</v>
      </c>
    </row>
    <row r="347" spans="1:4" x14ac:dyDescent="0.25">
      <c r="A347" s="161">
        <v>2326</v>
      </c>
      <c r="B347" s="162" t="s">
        <v>1840</v>
      </c>
      <c r="C347" s="163">
        <v>315225</v>
      </c>
      <c r="D347" s="162" t="s">
        <v>1841</v>
      </c>
    </row>
    <row r="348" spans="1:4" x14ac:dyDescent="0.25">
      <c r="A348" s="161">
        <v>2329</v>
      </c>
      <c r="B348" s="162" t="s">
        <v>1842</v>
      </c>
      <c r="C348" s="163">
        <v>315211</v>
      </c>
      <c r="D348" s="162" t="s">
        <v>1827</v>
      </c>
    </row>
    <row r="349" spans="1:4" ht="25.5" x14ac:dyDescent="0.25">
      <c r="A349" s="161">
        <v>2329</v>
      </c>
      <c r="B349" s="162" t="s">
        <v>1843</v>
      </c>
      <c r="C349" s="163">
        <v>315228</v>
      </c>
      <c r="D349" s="162" t="s">
        <v>1844</v>
      </c>
    </row>
    <row r="350" spans="1:4" x14ac:dyDescent="0.25">
      <c r="A350" s="161">
        <v>2329</v>
      </c>
      <c r="B350" s="162" t="s">
        <v>1845</v>
      </c>
      <c r="C350" s="163">
        <v>315299</v>
      </c>
      <c r="D350" s="162" t="s">
        <v>1846</v>
      </c>
    </row>
    <row r="351" spans="1:4" ht="25.5" x14ac:dyDescent="0.25">
      <c r="A351" s="161">
        <v>2331</v>
      </c>
      <c r="B351" s="162" t="s">
        <v>1847</v>
      </c>
      <c r="C351" s="163">
        <v>315212</v>
      </c>
      <c r="D351" s="162" t="s">
        <v>1848</v>
      </c>
    </row>
    <row r="352" spans="1:4" ht="25.5" x14ac:dyDescent="0.25">
      <c r="A352" s="161">
        <v>2331</v>
      </c>
      <c r="B352" s="162" t="s">
        <v>1849</v>
      </c>
      <c r="C352" s="163">
        <v>315232</v>
      </c>
      <c r="D352" s="162" t="s">
        <v>1850</v>
      </c>
    </row>
    <row r="353" spans="1:4" ht="25.5" x14ac:dyDescent="0.25">
      <c r="A353" s="161">
        <v>2335</v>
      </c>
      <c r="B353" s="162" t="s">
        <v>1851</v>
      </c>
      <c r="C353" s="163">
        <v>315212</v>
      </c>
      <c r="D353" s="162" t="s">
        <v>1852</v>
      </c>
    </row>
    <row r="354" spans="1:4" x14ac:dyDescent="0.25">
      <c r="A354" s="161">
        <v>2335</v>
      </c>
      <c r="B354" s="162" t="s">
        <v>1853</v>
      </c>
      <c r="C354" s="163">
        <v>315233</v>
      </c>
      <c r="D354" s="162" t="s">
        <v>1854</v>
      </c>
    </row>
    <row r="355" spans="1:4" ht="25.5" x14ac:dyDescent="0.25">
      <c r="A355" s="161">
        <v>2337</v>
      </c>
      <c r="B355" s="162" t="s">
        <v>1855</v>
      </c>
      <c r="C355" s="163">
        <v>315212</v>
      </c>
      <c r="D355" s="162" t="s">
        <v>1852</v>
      </c>
    </row>
    <row r="356" spans="1:4" ht="25.5" x14ac:dyDescent="0.25">
      <c r="A356" s="161">
        <v>2337</v>
      </c>
      <c r="B356" s="162" t="s">
        <v>1856</v>
      </c>
      <c r="C356" s="163">
        <v>315234</v>
      </c>
      <c r="D356" s="162" t="s">
        <v>1857</v>
      </c>
    </row>
    <row r="357" spans="1:4" ht="25.5" x14ac:dyDescent="0.25">
      <c r="A357" s="161">
        <v>2339</v>
      </c>
      <c r="B357" s="162" t="s">
        <v>1858</v>
      </c>
      <c r="C357" s="163">
        <v>315212</v>
      </c>
      <c r="D357" s="162" t="s">
        <v>1852</v>
      </c>
    </row>
    <row r="358" spans="1:4" ht="25.5" x14ac:dyDescent="0.25">
      <c r="A358" s="161">
        <v>2339</v>
      </c>
      <c r="B358" s="162" t="s">
        <v>1859</v>
      </c>
      <c r="C358" s="163">
        <v>315239</v>
      </c>
      <c r="D358" s="162" t="s">
        <v>1860</v>
      </c>
    </row>
    <row r="359" spans="1:4" x14ac:dyDescent="0.25">
      <c r="A359" s="161">
        <v>2339</v>
      </c>
      <c r="B359" s="162" t="s">
        <v>1861</v>
      </c>
      <c r="C359" s="163">
        <v>315299</v>
      </c>
      <c r="D359" s="162" t="s">
        <v>1846</v>
      </c>
    </row>
    <row r="360" spans="1:4" ht="25.5" x14ac:dyDescent="0.25">
      <c r="A360" s="161">
        <v>2339</v>
      </c>
      <c r="B360" s="162" t="s">
        <v>1862</v>
      </c>
      <c r="C360" s="163">
        <v>315999</v>
      </c>
      <c r="D360" s="162" t="s">
        <v>1863</v>
      </c>
    </row>
    <row r="361" spans="1:4" x14ac:dyDescent="0.25">
      <c r="A361" s="161">
        <v>2341</v>
      </c>
      <c r="B361" s="162" t="s">
        <v>1864</v>
      </c>
      <c r="C361" s="163">
        <v>315211</v>
      </c>
      <c r="D361" s="162" t="s">
        <v>1827</v>
      </c>
    </row>
    <row r="362" spans="1:4" ht="25.5" x14ac:dyDescent="0.25">
      <c r="A362" s="161">
        <v>2341</v>
      </c>
      <c r="B362" s="162" t="s">
        <v>1865</v>
      </c>
      <c r="C362" s="163">
        <v>315212</v>
      </c>
      <c r="D362" s="162" t="s">
        <v>1852</v>
      </c>
    </row>
    <row r="363" spans="1:4" ht="25.5" x14ac:dyDescent="0.25">
      <c r="A363" s="161">
        <v>2341</v>
      </c>
      <c r="B363" s="162" t="s">
        <v>1866</v>
      </c>
      <c r="C363" s="163">
        <v>315221</v>
      </c>
      <c r="D363" s="162" t="s">
        <v>1867</v>
      </c>
    </row>
    <row r="364" spans="1:4" ht="25.5" x14ac:dyDescent="0.25">
      <c r="A364" s="161">
        <v>2341</v>
      </c>
      <c r="B364" s="162" t="s">
        <v>1868</v>
      </c>
      <c r="C364" s="163">
        <v>315231</v>
      </c>
      <c r="D364" s="162" t="s">
        <v>1869</v>
      </c>
    </row>
    <row r="365" spans="1:4" ht="25.5" x14ac:dyDescent="0.25">
      <c r="A365" s="161">
        <v>2341</v>
      </c>
      <c r="B365" s="162" t="s">
        <v>1870</v>
      </c>
      <c r="C365" s="163">
        <v>315291</v>
      </c>
      <c r="D365" s="162" t="s">
        <v>1871</v>
      </c>
    </row>
    <row r="366" spans="1:4" ht="25.5" x14ac:dyDescent="0.25">
      <c r="A366" s="161">
        <v>2342</v>
      </c>
      <c r="B366" s="162" t="s">
        <v>1872</v>
      </c>
      <c r="C366" s="163">
        <v>315212</v>
      </c>
      <c r="D366" s="162" t="s">
        <v>1852</v>
      </c>
    </row>
    <row r="367" spans="1:4" ht="25.5" x14ac:dyDescent="0.25">
      <c r="A367" s="161">
        <v>2342</v>
      </c>
      <c r="B367" s="162" t="s">
        <v>1873</v>
      </c>
      <c r="C367" s="163">
        <v>315231</v>
      </c>
      <c r="D367" s="162" t="s">
        <v>1869</v>
      </c>
    </row>
    <row r="368" spans="1:4" x14ac:dyDescent="0.25">
      <c r="A368" s="161">
        <v>2353</v>
      </c>
      <c r="B368" s="162" t="s">
        <v>1874</v>
      </c>
      <c r="C368" s="163">
        <v>315211</v>
      </c>
      <c r="D368" s="162" t="s">
        <v>1827</v>
      </c>
    </row>
    <row r="369" spans="1:4" ht="25.5" x14ac:dyDescent="0.25">
      <c r="A369" s="161">
        <v>2353</v>
      </c>
      <c r="B369" s="162" t="s">
        <v>1875</v>
      </c>
      <c r="C369" s="163">
        <v>315212</v>
      </c>
      <c r="D369" s="162" t="s">
        <v>1848</v>
      </c>
    </row>
    <row r="370" spans="1:4" x14ac:dyDescent="0.25">
      <c r="A370" s="161">
        <v>2353</v>
      </c>
      <c r="B370" s="162" t="s">
        <v>1876</v>
      </c>
      <c r="C370" s="163">
        <v>315991</v>
      </c>
      <c r="D370" s="162" t="s">
        <v>1877</v>
      </c>
    </row>
    <row r="371" spans="1:4" x14ac:dyDescent="0.25">
      <c r="A371" s="161">
        <v>2361</v>
      </c>
      <c r="B371" s="162" t="s">
        <v>1878</v>
      </c>
      <c r="C371" s="163">
        <v>315211</v>
      </c>
      <c r="D371" s="162" t="s">
        <v>1827</v>
      </c>
    </row>
    <row r="372" spans="1:4" ht="25.5" x14ac:dyDescent="0.25">
      <c r="A372" s="161">
        <v>2361</v>
      </c>
      <c r="B372" s="162" t="s">
        <v>1879</v>
      </c>
      <c r="C372" s="163">
        <v>315212</v>
      </c>
      <c r="D372" s="162" t="s">
        <v>1852</v>
      </c>
    </row>
    <row r="373" spans="1:4" ht="25.5" x14ac:dyDescent="0.25">
      <c r="A373" s="161">
        <v>2361</v>
      </c>
      <c r="B373" s="162" t="s">
        <v>1880</v>
      </c>
      <c r="C373" s="163">
        <v>315223</v>
      </c>
      <c r="D373" s="162" t="s">
        <v>1829</v>
      </c>
    </row>
    <row r="374" spans="1:4" ht="25.5" x14ac:dyDescent="0.25">
      <c r="A374" s="161">
        <v>2361</v>
      </c>
      <c r="B374" s="162" t="s">
        <v>1881</v>
      </c>
      <c r="C374" s="163">
        <v>315232</v>
      </c>
      <c r="D374" s="162" t="s">
        <v>1850</v>
      </c>
    </row>
    <row r="375" spans="1:4" x14ac:dyDescent="0.25">
      <c r="A375" s="161">
        <v>2361</v>
      </c>
      <c r="B375" s="162" t="s">
        <v>1882</v>
      </c>
      <c r="C375" s="163">
        <v>315233</v>
      </c>
      <c r="D375" s="162" t="s">
        <v>1854</v>
      </c>
    </row>
    <row r="376" spans="1:4" x14ac:dyDescent="0.25">
      <c r="A376" s="161">
        <v>2361</v>
      </c>
      <c r="B376" s="162" t="s">
        <v>1883</v>
      </c>
      <c r="C376" s="163">
        <v>315291</v>
      </c>
      <c r="D376" s="162" t="s">
        <v>1871</v>
      </c>
    </row>
    <row r="377" spans="1:4" x14ac:dyDescent="0.25">
      <c r="A377" s="161">
        <v>2369</v>
      </c>
      <c r="B377" s="162" t="s">
        <v>1884</v>
      </c>
      <c r="C377" s="163">
        <v>315211</v>
      </c>
      <c r="D377" s="162" t="s">
        <v>1827</v>
      </c>
    </row>
    <row r="378" spans="1:4" ht="25.5" x14ac:dyDescent="0.25">
      <c r="A378" s="161">
        <v>2369</v>
      </c>
      <c r="B378" s="162" t="s">
        <v>1885</v>
      </c>
      <c r="C378" s="163">
        <v>315212</v>
      </c>
      <c r="D378" s="162" t="s">
        <v>1852</v>
      </c>
    </row>
    <row r="379" spans="1:4" ht="25.5" x14ac:dyDescent="0.25">
      <c r="A379" s="161">
        <v>2369</v>
      </c>
      <c r="B379" s="162" t="s">
        <v>1886</v>
      </c>
      <c r="C379" s="163">
        <v>315221</v>
      </c>
      <c r="D379" s="162" t="s">
        <v>1867</v>
      </c>
    </row>
    <row r="380" spans="1:4" ht="25.5" x14ac:dyDescent="0.25">
      <c r="A380" s="161">
        <v>2369</v>
      </c>
      <c r="B380" s="162" t="s">
        <v>1887</v>
      </c>
      <c r="C380" s="163">
        <v>315222</v>
      </c>
      <c r="D380" s="162" t="s">
        <v>1888</v>
      </c>
    </row>
    <row r="381" spans="1:4" ht="25.5" x14ac:dyDescent="0.25">
      <c r="A381" s="161">
        <v>2369</v>
      </c>
      <c r="B381" s="162" t="s">
        <v>1889</v>
      </c>
      <c r="C381" s="163">
        <v>315224</v>
      </c>
      <c r="D381" s="162" t="s">
        <v>1838</v>
      </c>
    </row>
    <row r="382" spans="1:4" ht="25.5" x14ac:dyDescent="0.25">
      <c r="A382" s="161">
        <v>2369</v>
      </c>
      <c r="B382" s="162" t="s">
        <v>1890</v>
      </c>
      <c r="C382" s="163">
        <v>315228</v>
      </c>
      <c r="D382" s="162" t="s">
        <v>1844</v>
      </c>
    </row>
    <row r="383" spans="1:4" ht="25.5" x14ac:dyDescent="0.25">
      <c r="A383" s="161">
        <v>2369</v>
      </c>
      <c r="B383" s="162" t="s">
        <v>1891</v>
      </c>
      <c r="C383" s="163">
        <v>315231</v>
      </c>
      <c r="D383" s="162" t="s">
        <v>1869</v>
      </c>
    </row>
    <row r="384" spans="1:4" ht="25.5" x14ac:dyDescent="0.25">
      <c r="A384" s="161">
        <v>2369</v>
      </c>
      <c r="B384" s="162" t="s">
        <v>1892</v>
      </c>
      <c r="C384" s="163">
        <v>315234</v>
      </c>
      <c r="D384" s="162" t="s">
        <v>1857</v>
      </c>
    </row>
    <row r="385" spans="1:4" ht="25.5" x14ac:dyDescent="0.25">
      <c r="A385" s="161">
        <v>2369</v>
      </c>
      <c r="B385" s="162" t="s">
        <v>1893</v>
      </c>
      <c r="C385" s="163">
        <v>315239</v>
      </c>
      <c r="D385" s="162" t="s">
        <v>1860</v>
      </c>
    </row>
    <row r="386" spans="1:4" x14ac:dyDescent="0.25">
      <c r="A386" s="161">
        <v>2369</v>
      </c>
      <c r="B386" s="162" t="s">
        <v>1894</v>
      </c>
      <c r="C386" s="163">
        <v>315291</v>
      </c>
      <c r="D386" s="162" t="s">
        <v>1871</v>
      </c>
    </row>
    <row r="387" spans="1:4" x14ac:dyDescent="0.25">
      <c r="A387" s="161">
        <v>2371</v>
      </c>
      <c r="B387" s="162" t="s">
        <v>1895</v>
      </c>
      <c r="C387" s="163">
        <v>315211</v>
      </c>
      <c r="D387" s="162" t="s">
        <v>1827</v>
      </c>
    </row>
    <row r="388" spans="1:4" ht="25.5" x14ac:dyDescent="0.25">
      <c r="A388" s="161">
        <v>2371</v>
      </c>
      <c r="B388" s="162" t="s">
        <v>1896</v>
      </c>
      <c r="C388" s="163">
        <v>315212</v>
      </c>
      <c r="D388" s="162" t="s">
        <v>1848</v>
      </c>
    </row>
    <row r="389" spans="1:4" x14ac:dyDescent="0.25">
      <c r="A389" s="161">
        <v>2371</v>
      </c>
      <c r="B389" s="162" t="s">
        <v>1897</v>
      </c>
      <c r="C389" s="163">
        <v>315292</v>
      </c>
      <c r="D389" s="162" t="s">
        <v>1898</v>
      </c>
    </row>
    <row r="390" spans="1:4" x14ac:dyDescent="0.25">
      <c r="A390" s="161">
        <v>2381</v>
      </c>
      <c r="B390" s="162" t="s">
        <v>1899</v>
      </c>
      <c r="C390" s="163">
        <v>315211</v>
      </c>
      <c r="D390" s="162" t="s">
        <v>1827</v>
      </c>
    </row>
    <row r="391" spans="1:4" ht="25.5" x14ac:dyDescent="0.25">
      <c r="A391" s="161">
        <v>2381</v>
      </c>
      <c r="B391" s="162" t="s">
        <v>1900</v>
      </c>
      <c r="C391" s="163">
        <v>315212</v>
      </c>
      <c r="D391" s="162" t="s">
        <v>1848</v>
      </c>
    </row>
    <row r="392" spans="1:4" x14ac:dyDescent="0.25">
      <c r="A392" s="161">
        <v>2381</v>
      </c>
      <c r="B392" s="162" t="s">
        <v>1901</v>
      </c>
      <c r="C392" s="163">
        <v>315992</v>
      </c>
      <c r="D392" s="162" t="s">
        <v>1902</v>
      </c>
    </row>
    <row r="393" spans="1:4" x14ac:dyDescent="0.25">
      <c r="A393" s="161">
        <v>2384</v>
      </c>
      <c r="B393" s="162" t="s">
        <v>1903</v>
      </c>
      <c r="C393" s="163">
        <v>315211</v>
      </c>
      <c r="D393" s="162" t="s">
        <v>1827</v>
      </c>
    </row>
    <row r="394" spans="1:4" ht="25.5" x14ac:dyDescent="0.25">
      <c r="A394" s="161">
        <v>2384</v>
      </c>
      <c r="B394" s="162" t="s">
        <v>1904</v>
      </c>
      <c r="C394" s="163">
        <v>315212</v>
      </c>
      <c r="D394" s="162" t="s">
        <v>1852</v>
      </c>
    </row>
    <row r="395" spans="1:4" ht="25.5" x14ac:dyDescent="0.25">
      <c r="A395" s="161">
        <v>2384</v>
      </c>
      <c r="B395" s="162" t="s">
        <v>1905</v>
      </c>
      <c r="C395" s="163">
        <v>315221</v>
      </c>
      <c r="D395" s="162" t="s">
        <v>1867</v>
      </c>
    </row>
    <row r="396" spans="1:4" ht="25.5" x14ac:dyDescent="0.25">
      <c r="A396" s="161">
        <v>2384</v>
      </c>
      <c r="B396" s="162" t="s">
        <v>1906</v>
      </c>
      <c r="C396" s="163">
        <v>315231</v>
      </c>
      <c r="D396" s="162" t="s">
        <v>1869</v>
      </c>
    </row>
    <row r="397" spans="1:4" x14ac:dyDescent="0.25">
      <c r="A397" s="161">
        <v>2385</v>
      </c>
      <c r="B397" s="162" t="s">
        <v>1907</v>
      </c>
      <c r="C397" s="163">
        <v>315211</v>
      </c>
      <c r="D397" s="162" t="s">
        <v>1827</v>
      </c>
    </row>
    <row r="398" spans="1:4" ht="25.5" x14ac:dyDescent="0.25">
      <c r="A398" s="161">
        <v>2385</v>
      </c>
      <c r="B398" s="162" t="s">
        <v>1908</v>
      </c>
      <c r="C398" s="163">
        <v>315212</v>
      </c>
      <c r="D398" s="162" t="s">
        <v>1852</v>
      </c>
    </row>
    <row r="399" spans="1:4" ht="25.5" x14ac:dyDescent="0.25">
      <c r="A399" s="161">
        <v>2385</v>
      </c>
      <c r="B399" s="162" t="s">
        <v>1909</v>
      </c>
      <c r="C399" s="163">
        <v>315222</v>
      </c>
      <c r="D399" s="162" t="s">
        <v>1888</v>
      </c>
    </row>
    <row r="400" spans="1:4" ht="25.5" x14ac:dyDescent="0.25">
      <c r="A400" s="161">
        <v>2385</v>
      </c>
      <c r="B400" s="162" t="s">
        <v>1910</v>
      </c>
      <c r="C400" s="163">
        <v>315228</v>
      </c>
      <c r="D400" s="162" t="s">
        <v>1844</v>
      </c>
    </row>
    <row r="401" spans="1:4" ht="25.5" x14ac:dyDescent="0.25">
      <c r="A401" s="161">
        <v>2385</v>
      </c>
      <c r="B401" s="162" t="s">
        <v>1911</v>
      </c>
      <c r="C401" s="163">
        <v>315234</v>
      </c>
      <c r="D401" s="162" t="s">
        <v>1857</v>
      </c>
    </row>
    <row r="402" spans="1:4" ht="25.5" x14ac:dyDescent="0.25">
      <c r="A402" s="161">
        <v>2385</v>
      </c>
      <c r="B402" s="162" t="s">
        <v>1912</v>
      </c>
      <c r="C402" s="163">
        <v>315239</v>
      </c>
      <c r="D402" s="162" t="s">
        <v>1860</v>
      </c>
    </row>
    <row r="403" spans="1:4" ht="25.5" x14ac:dyDescent="0.25">
      <c r="A403" s="161">
        <v>2385</v>
      </c>
      <c r="B403" s="162" t="s">
        <v>1913</v>
      </c>
      <c r="C403" s="163">
        <v>315291</v>
      </c>
      <c r="D403" s="162" t="s">
        <v>1871</v>
      </c>
    </row>
    <row r="404" spans="1:4" ht="25.5" x14ac:dyDescent="0.25">
      <c r="A404" s="161">
        <v>2385</v>
      </c>
      <c r="B404" s="162" t="s">
        <v>1914</v>
      </c>
      <c r="C404" s="163">
        <v>315299</v>
      </c>
      <c r="D404" s="162" t="s">
        <v>1846</v>
      </c>
    </row>
    <row r="405" spans="1:4" ht="25.5" x14ac:dyDescent="0.25">
      <c r="A405" s="161">
        <v>2385</v>
      </c>
      <c r="B405" s="162" t="s">
        <v>1915</v>
      </c>
      <c r="C405" s="163">
        <v>315999</v>
      </c>
      <c r="D405" s="162" t="s">
        <v>1863</v>
      </c>
    </row>
    <row r="406" spans="1:4" x14ac:dyDescent="0.25">
      <c r="A406" s="161">
        <v>2386</v>
      </c>
      <c r="B406" s="162" t="s">
        <v>1916</v>
      </c>
      <c r="C406" s="163">
        <v>315211</v>
      </c>
      <c r="D406" s="162" t="s">
        <v>1827</v>
      </c>
    </row>
    <row r="407" spans="1:4" ht="25.5" x14ac:dyDescent="0.25">
      <c r="A407" s="161">
        <v>2386</v>
      </c>
      <c r="B407" s="162" t="s">
        <v>1917</v>
      </c>
      <c r="C407" s="163">
        <v>315212</v>
      </c>
      <c r="D407" s="162" t="s">
        <v>1848</v>
      </c>
    </row>
    <row r="408" spans="1:4" x14ac:dyDescent="0.25">
      <c r="A408" s="161">
        <v>2386</v>
      </c>
      <c r="B408" s="162" t="s">
        <v>1918</v>
      </c>
      <c r="C408" s="163">
        <v>315292</v>
      </c>
      <c r="D408" s="162" t="s">
        <v>1898</v>
      </c>
    </row>
    <row r="409" spans="1:4" x14ac:dyDescent="0.25">
      <c r="A409" s="161">
        <v>2387</v>
      </c>
      <c r="B409" s="162" t="s">
        <v>1919</v>
      </c>
      <c r="C409" s="163">
        <v>315211</v>
      </c>
      <c r="D409" s="162" t="s">
        <v>1827</v>
      </c>
    </row>
    <row r="410" spans="1:4" ht="25.5" x14ac:dyDescent="0.25">
      <c r="A410" s="161">
        <v>2387</v>
      </c>
      <c r="B410" s="162" t="s">
        <v>1920</v>
      </c>
      <c r="C410" s="163">
        <v>315212</v>
      </c>
      <c r="D410" s="162" t="s">
        <v>1848</v>
      </c>
    </row>
    <row r="411" spans="1:4" ht="25.5" x14ac:dyDescent="0.25">
      <c r="A411" s="161">
        <v>2387</v>
      </c>
      <c r="B411" s="162" t="s">
        <v>1921</v>
      </c>
      <c r="C411" s="163">
        <v>315999</v>
      </c>
      <c r="D411" s="162" t="s">
        <v>1863</v>
      </c>
    </row>
    <row r="412" spans="1:4" x14ac:dyDescent="0.25">
      <c r="A412" s="161">
        <v>2389</v>
      </c>
      <c r="B412" s="162" t="s">
        <v>1922</v>
      </c>
      <c r="C412" s="163">
        <v>315211</v>
      </c>
      <c r="D412" s="162" t="s">
        <v>1827</v>
      </c>
    </row>
    <row r="413" spans="1:4" ht="25.5" x14ac:dyDescent="0.25">
      <c r="A413" s="161">
        <v>2389</v>
      </c>
      <c r="B413" s="162" t="s">
        <v>1923</v>
      </c>
      <c r="C413" s="163">
        <v>315212</v>
      </c>
      <c r="D413" s="162" t="s">
        <v>1852</v>
      </c>
    </row>
    <row r="414" spans="1:4" ht="25.5" x14ac:dyDescent="0.25">
      <c r="A414" s="161">
        <v>2389</v>
      </c>
      <c r="B414" s="162" t="s">
        <v>1924</v>
      </c>
      <c r="C414" s="163">
        <v>315231</v>
      </c>
      <c r="D414" s="162" t="s">
        <v>1869</v>
      </c>
    </row>
    <row r="415" spans="1:4" ht="25.5" x14ac:dyDescent="0.25">
      <c r="A415" s="161">
        <v>2389</v>
      </c>
      <c r="B415" s="162" t="s">
        <v>1925</v>
      </c>
      <c r="C415" s="163">
        <v>315299</v>
      </c>
      <c r="D415" s="162" t="s">
        <v>1846</v>
      </c>
    </row>
    <row r="416" spans="1:4" ht="25.5" x14ac:dyDescent="0.25">
      <c r="A416" s="161">
        <v>2389</v>
      </c>
      <c r="B416" s="162" t="s">
        <v>1926</v>
      </c>
      <c r="C416" s="163">
        <v>315999</v>
      </c>
      <c r="D416" s="162" t="s">
        <v>1863</v>
      </c>
    </row>
    <row r="417" spans="1:4" x14ac:dyDescent="0.25">
      <c r="A417" s="161">
        <v>2391</v>
      </c>
      <c r="B417" s="162" t="s">
        <v>1927</v>
      </c>
      <c r="C417" s="163">
        <v>314121</v>
      </c>
      <c r="D417" s="162" t="s">
        <v>1928</v>
      </c>
    </row>
    <row r="418" spans="1:4" x14ac:dyDescent="0.25">
      <c r="A418" s="161">
        <v>2392</v>
      </c>
      <c r="B418" s="162" t="s">
        <v>1929</v>
      </c>
      <c r="C418" s="163">
        <v>314129</v>
      </c>
      <c r="D418" s="162" t="s">
        <v>1930</v>
      </c>
    </row>
    <row r="419" spans="1:4" x14ac:dyDescent="0.25">
      <c r="A419" s="161">
        <v>2392</v>
      </c>
      <c r="B419" s="162" t="s">
        <v>1931</v>
      </c>
      <c r="C419" s="163">
        <v>314911</v>
      </c>
      <c r="D419" s="162" t="s">
        <v>1932</v>
      </c>
    </row>
    <row r="420" spans="1:4" x14ac:dyDescent="0.25">
      <c r="A420" s="161">
        <v>2392</v>
      </c>
      <c r="B420" s="162" t="s">
        <v>1933</v>
      </c>
      <c r="C420" s="163">
        <v>314999</v>
      </c>
      <c r="D420" s="162" t="s">
        <v>1821</v>
      </c>
    </row>
    <row r="421" spans="1:4" x14ac:dyDescent="0.25">
      <c r="A421" s="161">
        <v>2392</v>
      </c>
      <c r="B421" s="162" t="s">
        <v>1934</v>
      </c>
      <c r="C421" s="163">
        <v>339994</v>
      </c>
      <c r="D421" s="162" t="s">
        <v>1935</v>
      </c>
    </row>
    <row r="422" spans="1:4" x14ac:dyDescent="0.25">
      <c r="A422" s="161">
        <v>2393</v>
      </c>
      <c r="B422" s="162" t="s">
        <v>1936</v>
      </c>
      <c r="C422" s="163">
        <v>314911</v>
      </c>
      <c r="D422" s="162" t="s">
        <v>1932</v>
      </c>
    </row>
    <row r="423" spans="1:4" x14ac:dyDescent="0.25">
      <c r="A423" s="161">
        <v>2394</v>
      </c>
      <c r="B423" s="162" t="s">
        <v>1937</v>
      </c>
      <c r="C423" s="163">
        <v>314912</v>
      </c>
      <c r="D423" s="162" t="s">
        <v>1938</v>
      </c>
    </row>
    <row r="424" spans="1:4" ht="25.5" x14ac:dyDescent="0.25">
      <c r="A424" s="161">
        <v>2395</v>
      </c>
      <c r="B424" s="162" t="s">
        <v>1939</v>
      </c>
      <c r="C424" s="163">
        <v>314999</v>
      </c>
      <c r="D424" s="162" t="s">
        <v>1821</v>
      </c>
    </row>
    <row r="425" spans="1:4" ht="25.5" x14ac:dyDescent="0.25">
      <c r="A425" s="161">
        <v>2395</v>
      </c>
      <c r="B425" s="162" t="s">
        <v>1940</v>
      </c>
      <c r="C425" s="163">
        <v>315211</v>
      </c>
      <c r="D425" s="162" t="s">
        <v>1827</v>
      </c>
    </row>
    <row r="426" spans="1:4" ht="25.5" x14ac:dyDescent="0.25">
      <c r="A426" s="161">
        <v>2395</v>
      </c>
      <c r="B426" s="162" t="s">
        <v>1941</v>
      </c>
      <c r="C426" s="163">
        <v>315212</v>
      </c>
      <c r="D426" s="162" t="s">
        <v>1852</v>
      </c>
    </row>
    <row r="427" spans="1:4" ht="38.25" x14ac:dyDescent="0.25">
      <c r="A427" s="161">
        <v>2396</v>
      </c>
      <c r="B427" s="162" t="s">
        <v>1942</v>
      </c>
      <c r="C427" s="163">
        <v>314999</v>
      </c>
      <c r="D427" s="162" t="s">
        <v>1821</v>
      </c>
    </row>
    <row r="428" spans="1:4" x14ac:dyDescent="0.25">
      <c r="A428" s="161">
        <v>2396</v>
      </c>
      <c r="B428" s="162" t="s">
        <v>1943</v>
      </c>
      <c r="C428" s="163">
        <v>315211</v>
      </c>
      <c r="D428" s="162" t="s">
        <v>1827</v>
      </c>
    </row>
    <row r="429" spans="1:4" ht="25.5" x14ac:dyDescent="0.25">
      <c r="A429" s="161">
        <v>2396</v>
      </c>
      <c r="B429" s="162" t="s">
        <v>1944</v>
      </c>
      <c r="C429" s="163">
        <v>315212</v>
      </c>
      <c r="D429" s="162" t="s">
        <v>1852</v>
      </c>
    </row>
    <row r="430" spans="1:4" ht="25.5" x14ac:dyDescent="0.25">
      <c r="A430" s="161">
        <v>2396</v>
      </c>
      <c r="B430" s="162" t="s">
        <v>1945</v>
      </c>
      <c r="C430" s="163">
        <v>315999</v>
      </c>
      <c r="D430" s="162" t="s">
        <v>1863</v>
      </c>
    </row>
    <row r="431" spans="1:4" ht="25.5" x14ac:dyDescent="0.25">
      <c r="A431" s="161">
        <v>2396</v>
      </c>
      <c r="B431" s="162" t="s">
        <v>1946</v>
      </c>
      <c r="C431" s="163">
        <v>323113</v>
      </c>
      <c r="D431" s="162" t="s">
        <v>1947</v>
      </c>
    </row>
    <row r="432" spans="1:4" ht="25.5" x14ac:dyDescent="0.25">
      <c r="A432" s="161">
        <v>2396</v>
      </c>
      <c r="B432" s="162" t="s">
        <v>1948</v>
      </c>
      <c r="C432" s="163">
        <v>336360</v>
      </c>
      <c r="D432" s="162" t="s">
        <v>1949</v>
      </c>
    </row>
    <row r="433" spans="1:4" x14ac:dyDescent="0.25">
      <c r="A433" s="161">
        <v>2397</v>
      </c>
      <c r="B433" s="162" t="s">
        <v>1950</v>
      </c>
      <c r="C433" s="163">
        <v>313222</v>
      </c>
      <c r="D433" s="162" t="s">
        <v>1951</v>
      </c>
    </row>
    <row r="434" spans="1:4" ht="25.5" x14ac:dyDescent="0.25">
      <c r="A434" s="161">
        <v>2399</v>
      </c>
      <c r="B434" s="162" t="s">
        <v>1952</v>
      </c>
      <c r="C434" s="163">
        <v>314999</v>
      </c>
      <c r="D434" s="162" t="s">
        <v>1821</v>
      </c>
    </row>
    <row r="435" spans="1:4" x14ac:dyDescent="0.25">
      <c r="A435" s="161">
        <v>2399</v>
      </c>
      <c r="B435" s="162" t="s">
        <v>1953</v>
      </c>
      <c r="C435" s="163">
        <v>315211</v>
      </c>
      <c r="D435" s="162" t="s">
        <v>1827</v>
      </c>
    </row>
    <row r="436" spans="1:4" ht="25.5" x14ac:dyDescent="0.25">
      <c r="A436" s="161">
        <v>2399</v>
      </c>
      <c r="B436" s="162" t="s">
        <v>1954</v>
      </c>
      <c r="C436" s="163">
        <v>315212</v>
      </c>
      <c r="D436" s="162" t="s">
        <v>1848</v>
      </c>
    </row>
    <row r="437" spans="1:4" ht="25.5" x14ac:dyDescent="0.25">
      <c r="A437" s="161">
        <v>2399</v>
      </c>
      <c r="B437" s="162" t="s">
        <v>1955</v>
      </c>
      <c r="C437" s="163">
        <v>315999</v>
      </c>
      <c r="D437" s="162" t="s">
        <v>1863</v>
      </c>
    </row>
    <row r="438" spans="1:4" x14ac:dyDescent="0.25">
      <c r="A438" s="161">
        <v>2399</v>
      </c>
      <c r="B438" s="162" t="s">
        <v>1956</v>
      </c>
      <c r="C438" s="163">
        <v>336360</v>
      </c>
      <c r="D438" s="162" t="s">
        <v>1949</v>
      </c>
    </row>
    <row r="439" spans="1:4" x14ac:dyDescent="0.25">
      <c r="A439" s="161">
        <v>2411</v>
      </c>
      <c r="B439" s="162" t="s">
        <v>1957</v>
      </c>
      <c r="C439" s="163">
        <v>113310</v>
      </c>
      <c r="D439" s="162" t="s">
        <v>1957</v>
      </c>
    </row>
    <row r="440" spans="1:4" x14ac:dyDescent="0.25">
      <c r="A440" s="161">
        <v>2421</v>
      </c>
      <c r="B440" s="162" t="s">
        <v>1958</v>
      </c>
      <c r="C440" s="163">
        <v>321113</v>
      </c>
      <c r="D440" s="162" t="s">
        <v>1959</v>
      </c>
    </row>
    <row r="441" spans="1:4" ht="25.5" x14ac:dyDescent="0.25">
      <c r="A441" s="161">
        <v>2421</v>
      </c>
      <c r="B441" s="162" t="s">
        <v>1960</v>
      </c>
      <c r="C441" s="163">
        <v>321912</v>
      </c>
      <c r="D441" s="162" t="s">
        <v>1961</v>
      </c>
    </row>
    <row r="442" spans="1:4" x14ac:dyDescent="0.25">
      <c r="A442" s="161">
        <v>2421</v>
      </c>
      <c r="B442" s="162" t="s">
        <v>1962</v>
      </c>
      <c r="C442" s="163">
        <v>321918</v>
      </c>
      <c r="D442" s="162" t="s">
        <v>1963</v>
      </c>
    </row>
    <row r="443" spans="1:4" x14ac:dyDescent="0.25">
      <c r="A443" s="161">
        <v>2421</v>
      </c>
      <c r="B443" s="162" t="s">
        <v>1964</v>
      </c>
      <c r="C443" s="163">
        <v>321920</v>
      </c>
      <c r="D443" s="162" t="s">
        <v>1965</v>
      </c>
    </row>
    <row r="444" spans="1:4" x14ac:dyDescent="0.25">
      <c r="A444" s="161">
        <v>2421</v>
      </c>
      <c r="B444" s="162" t="s">
        <v>1966</v>
      </c>
      <c r="C444" s="163">
        <v>321999</v>
      </c>
      <c r="D444" s="162" t="s">
        <v>1967</v>
      </c>
    </row>
    <row r="445" spans="1:4" x14ac:dyDescent="0.25">
      <c r="A445" s="161">
        <v>2426</v>
      </c>
      <c r="B445" s="162" t="s">
        <v>1968</v>
      </c>
      <c r="C445" s="163">
        <v>321113</v>
      </c>
      <c r="D445" s="162" t="s">
        <v>1959</v>
      </c>
    </row>
    <row r="446" spans="1:4" ht="25.5" x14ac:dyDescent="0.25">
      <c r="A446" s="161">
        <v>2426</v>
      </c>
      <c r="B446" s="162" t="s">
        <v>1969</v>
      </c>
      <c r="C446" s="163">
        <v>321912</v>
      </c>
      <c r="D446" s="162" t="s">
        <v>1961</v>
      </c>
    </row>
    <row r="447" spans="1:4" x14ac:dyDescent="0.25">
      <c r="A447" s="161">
        <v>2426</v>
      </c>
      <c r="B447" s="162" t="s">
        <v>1970</v>
      </c>
      <c r="C447" s="163">
        <v>321918</v>
      </c>
      <c r="D447" s="162" t="s">
        <v>1963</v>
      </c>
    </row>
    <row r="448" spans="1:4" x14ac:dyDescent="0.25">
      <c r="A448" s="161">
        <v>2426</v>
      </c>
      <c r="B448" s="162" t="s">
        <v>1971</v>
      </c>
      <c r="C448" s="163">
        <v>337215</v>
      </c>
      <c r="D448" s="162" t="s">
        <v>1972</v>
      </c>
    </row>
    <row r="449" spans="1:4" x14ac:dyDescent="0.25">
      <c r="A449" s="161">
        <v>2429</v>
      </c>
      <c r="B449" s="162" t="s">
        <v>1973</v>
      </c>
      <c r="C449" s="163">
        <v>321113</v>
      </c>
      <c r="D449" s="162" t="s">
        <v>1959</v>
      </c>
    </row>
    <row r="450" spans="1:4" x14ac:dyDescent="0.25">
      <c r="A450" s="161">
        <v>2429</v>
      </c>
      <c r="B450" s="162" t="s">
        <v>1974</v>
      </c>
      <c r="C450" s="163">
        <v>321920</v>
      </c>
      <c r="D450" s="162" t="s">
        <v>1965</v>
      </c>
    </row>
    <row r="451" spans="1:4" x14ac:dyDescent="0.25">
      <c r="A451" s="161">
        <v>2429</v>
      </c>
      <c r="B451" s="162" t="s">
        <v>1975</v>
      </c>
      <c r="C451" s="163">
        <v>321999</v>
      </c>
      <c r="D451" s="162" t="s">
        <v>1967</v>
      </c>
    </row>
    <row r="452" spans="1:4" x14ac:dyDescent="0.25">
      <c r="A452" s="161">
        <v>2431</v>
      </c>
      <c r="B452" s="162" t="s">
        <v>1976</v>
      </c>
      <c r="C452" s="163">
        <v>321911</v>
      </c>
      <c r="D452" s="162" t="s">
        <v>1977</v>
      </c>
    </row>
    <row r="453" spans="1:4" x14ac:dyDescent="0.25">
      <c r="A453" s="161">
        <v>2431</v>
      </c>
      <c r="B453" s="162" t="s">
        <v>1978</v>
      </c>
      <c r="C453" s="163">
        <v>321918</v>
      </c>
      <c r="D453" s="162" t="s">
        <v>1963</v>
      </c>
    </row>
    <row r="454" spans="1:4" x14ac:dyDescent="0.25">
      <c r="A454" s="161">
        <v>2434</v>
      </c>
      <c r="B454" s="162" t="s">
        <v>1979</v>
      </c>
      <c r="C454" s="163">
        <v>337110</v>
      </c>
      <c r="D454" s="162" t="s">
        <v>1980</v>
      </c>
    </row>
    <row r="455" spans="1:4" x14ac:dyDescent="0.25">
      <c r="A455" s="161">
        <v>2435</v>
      </c>
      <c r="B455" s="162" t="s">
        <v>1981</v>
      </c>
      <c r="C455" s="163">
        <v>321211</v>
      </c>
      <c r="D455" s="162" t="s">
        <v>1982</v>
      </c>
    </row>
    <row r="456" spans="1:4" x14ac:dyDescent="0.25">
      <c r="A456" s="161">
        <v>2436</v>
      </c>
      <c r="B456" s="162" t="s">
        <v>1983</v>
      </c>
      <c r="C456" s="163">
        <v>321212</v>
      </c>
      <c r="D456" s="162" t="s">
        <v>1984</v>
      </c>
    </row>
    <row r="457" spans="1:4" x14ac:dyDescent="0.25">
      <c r="A457" s="161">
        <v>2439</v>
      </c>
      <c r="B457" s="162" t="s">
        <v>1985</v>
      </c>
      <c r="C457" s="163">
        <v>321213</v>
      </c>
      <c r="D457" s="162" t="s">
        <v>1986</v>
      </c>
    </row>
    <row r="458" spans="1:4" x14ac:dyDescent="0.25">
      <c r="A458" s="161">
        <v>2439</v>
      </c>
      <c r="B458" s="162" t="s">
        <v>1987</v>
      </c>
      <c r="C458" s="163">
        <v>321214</v>
      </c>
      <c r="D458" s="162" t="s">
        <v>1988</v>
      </c>
    </row>
    <row r="459" spans="1:4" x14ac:dyDescent="0.25">
      <c r="A459" s="161">
        <v>2441</v>
      </c>
      <c r="B459" s="162" t="s">
        <v>1989</v>
      </c>
      <c r="C459" s="163">
        <v>321920</v>
      </c>
      <c r="D459" s="162" t="s">
        <v>1965</v>
      </c>
    </row>
    <row r="460" spans="1:4" x14ac:dyDescent="0.25">
      <c r="A460" s="161">
        <v>2448</v>
      </c>
      <c r="B460" s="162" t="s">
        <v>1990</v>
      </c>
      <c r="C460" s="163">
        <v>321920</v>
      </c>
      <c r="D460" s="162" t="s">
        <v>1965</v>
      </c>
    </row>
    <row r="461" spans="1:4" x14ac:dyDescent="0.25">
      <c r="A461" s="161">
        <v>2449</v>
      </c>
      <c r="B461" s="162" t="s">
        <v>1991</v>
      </c>
      <c r="C461" s="163">
        <v>321920</v>
      </c>
      <c r="D461" s="162" t="s">
        <v>1965</v>
      </c>
    </row>
    <row r="462" spans="1:4" x14ac:dyDescent="0.25">
      <c r="A462" s="161">
        <v>2451</v>
      </c>
      <c r="B462" s="162" t="s">
        <v>1992</v>
      </c>
      <c r="C462" s="163">
        <v>321991</v>
      </c>
      <c r="D462" s="162" t="s">
        <v>1993</v>
      </c>
    </row>
    <row r="463" spans="1:4" x14ac:dyDescent="0.25">
      <c r="A463" s="161">
        <v>2452</v>
      </c>
      <c r="B463" s="162" t="s">
        <v>1994</v>
      </c>
      <c r="C463" s="163">
        <v>321992</v>
      </c>
      <c r="D463" s="162" t="s">
        <v>1995</v>
      </c>
    </row>
    <row r="464" spans="1:4" x14ac:dyDescent="0.25">
      <c r="A464" s="161">
        <v>2491</v>
      </c>
      <c r="B464" s="162" t="s">
        <v>1996</v>
      </c>
      <c r="C464" s="163">
        <v>321114</v>
      </c>
      <c r="D464" s="162" t="s">
        <v>1997</v>
      </c>
    </row>
    <row r="465" spans="1:4" x14ac:dyDescent="0.25">
      <c r="A465" s="161">
        <v>2493</v>
      </c>
      <c r="B465" s="162" t="s">
        <v>1998</v>
      </c>
      <c r="C465" s="163">
        <v>321219</v>
      </c>
      <c r="D465" s="162" t="s">
        <v>1999</v>
      </c>
    </row>
    <row r="466" spans="1:4" x14ac:dyDescent="0.25">
      <c r="A466" s="161">
        <v>2499</v>
      </c>
      <c r="B466" s="162" t="s">
        <v>2000</v>
      </c>
      <c r="C466" s="163">
        <v>321920</v>
      </c>
      <c r="D466" s="162" t="s">
        <v>1965</v>
      </c>
    </row>
    <row r="467" spans="1:4" ht="25.5" x14ac:dyDescent="0.25">
      <c r="A467" s="161">
        <v>2499</v>
      </c>
      <c r="B467" s="162" t="s">
        <v>2001</v>
      </c>
      <c r="C467" s="163">
        <v>321999</v>
      </c>
      <c r="D467" s="162" t="s">
        <v>1967</v>
      </c>
    </row>
    <row r="468" spans="1:4" ht="38.25" x14ac:dyDescent="0.25">
      <c r="A468" s="161">
        <v>2499</v>
      </c>
      <c r="B468" s="162" t="s">
        <v>2002</v>
      </c>
      <c r="C468" s="163">
        <v>333415</v>
      </c>
      <c r="D468" s="162" t="s">
        <v>2003</v>
      </c>
    </row>
    <row r="469" spans="1:4" ht="25.5" x14ac:dyDescent="0.25">
      <c r="A469" s="161">
        <v>2499</v>
      </c>
      <c r="B469" s="162" t="s">
        <v>2004</v>
      </c>
      <c r="C469" s="163">
        <v>337125</v>
      </c>
      <c r="D469" s="162" t="s">
        <v>2005</v>
      </c>
    </row>
    <row r="470" spans="1:4" x14ac:dyDescent="0.25">
      <c r="A470" s="161">
        <v>2499</v>
      </c>
      <c r="B470" s="162" t="s">
        <v>2006</v>
      </c>
      <c r="C470" s="163">
        <v>339113</v>
      </c>
      <c r="D470" s="162" t="s">
        <v>2007</v>
      </c>
    </row>
    <row r="471" spans="1:4" x14ac:dyDescent="0.25">
      <c r="A471" s="161">
        <v>2499</v>
      </c>
      <c r="B471" s="162" t="s">
        <v>2008</v>
      </c>
      <c r="C471" s="163">
        <v>339999</v>
      </c>
      <c r="D471" s="162" t="s">
        <v>2009</v>
      </c>
    </row>
    <row r="472" spans="1:4" x14ac:dyDescent="0.25">
      <c r="A472" s="161">
        <v>2511</v>
      </c>
      <c r="B472" s="162" t="s">
        <v>2010</v>
      </c>
      <c r="C472" s="163">
        <v>337122</v>
      </c>
      <c r="D472" s="162" t="s">
        <v>2011</v>
      </c>
    </row>
    <row r="473" spans="1:4" x14ac:dyDescent="0.25">
      <c r="A473" s="161">
        <v>2511</v>
      </c>
      <c r="B473" s="162" t="s">
        <v>2012</v>
      </c>
      <c r="C473" s="163">
        <v>337215</v>
      </c>
      <c r="D473" s="162" t="s">
        <v>1972</v>
      </c>
    </row>
    <row r="474" spans="1:4" x14ac:dyDescent="0.25">
      <c r="A474" s="161">
        <v>2512</v>
      </c>
      <c r="B474" s="162" t="s">
        <v>2013</v>
      </c>
      <c r="C474" s="163">
        <v>337121</v>
      </c>
      <c r="D474" s="162" t="s">
        <v>2014</v>
      </c>
    </row>
    <row r="475" spans="1:4" x14ac:dyDescent="0.25">
      <c r="A475" s="161">
        <v>2514</v>
      </c>
      <c r="B475" s="162" t="s">
        <v>2015</v>
      </c>
      <c r="C475" s="163">
        <v>337121</v>
      </c>
      <c r="D475" s="162" t="s">
        <v>2014</v>
      </c>
    </row>
    <row r="476" spans="1:4" x14ac:dyDescent="0.25">
      <c r="A476" s="161">
        <v>2514</v>
      </c>
      <c r="B476" s="162" t="s">
        <v>2016</v>
      </c>
      <c r="C476" s="163">
        <v>337124</v>
      </c>
      <c r="D476" s="162" t="s">
        <v>2017</v>
      </c>
    </row>
    <row r="477" spans="1:4" x14ac:dyDescent="0.25">
      <c r="A477" s="161">
        <v>2514</v>
      </c>
      <c r="B477" s="162" t="s">
        <v>2018</v>
      </c>
      <c r="C477" s="163">
        <v>337215</v>
      </c>
      <c r="D477" s="162" t="s">
        <v>1972</v>
      </c>
    </row>
    <row r="478" spans="1:4" x14ac:dyDescent="0.25">
      <c r="A478" s="161">
        <v>2515</v>
      </c>
      <c r="B478" s="162" t="s">
        <v>2019</v>
      </c>
      <c r="C478" s="163">
        <v>337121</v>
      </c>
      <c r="D478" s="162" t="s">
        <v>2014</v>
      </c>
    </row>
    <row r="479" spans="1:4" x14ac:dyDescent="0.25">
      <c r="A479" s="161">
        <v>2515</v>
      </c>
      <c r="B479" s="162" t="s">
        <v>2020</v>
      </c>
      <c r="C479" s="163">
        <v>337910</v>
      </c>
      <c r="D479" s="162" t="s">
        <v>2021</v>
      </c>
    </row>
    <row r="480" spans="1:4" ht="25.5" x14ac:dyDescent="0.25">
      <c r="A480" s="161">
        <v>2517</v>
      </c>
      <c r="B480" s="162" t="s">
        <v>2022</v>
      </c>
      <c r="C480" s="163">
        <v>337129</v>
      </c>
      <c r="D480" s="162" t="s">
        <v>2023</v>
      </c>
    </row>
    <row r="481" spans="1:4" ht="25.5" x14ac:dyDescent="0.25">
      <c r="A481" s="161">
        <v>2519</v>
      </c>
      <c r="B481" s="162" t="s">
        <v>2024</v>
      </c>
      <c r="C481" s="163">
        <v>337125</v>
      </c>
      <c r="D481" s="162" t="s">
        <v>2005</v>
      </c>
    </row>
    <row r="482" spans="1:4" x14ac:dyDescent="0.25">
      <c r="A482" s="161">
        <v>2521</v>
      </c>
      <c r="B482" s="162" t="s">
        <v>2025</v>
      </c>
      <c r="C482" s="163">
        <v>337211</v>
      </c>
      <c r="D482" s="162" t="s">
        <v>2026</v>
      </c>
    </row>
    <row r="483" spans="1:4" x14ac:dyDescent="0.25">
      <c r="A483" s="161">
        <v>2522</v>
      </c>
      <c r="B483" s="162" t="s">
        <v>2027</v>
      </c>
      <c r="C483" s="163">
        <v>337214</v>
      </c>
      <c r="D483" s="162" t="s">
        <v>2028</v>
      </c>
    </row>
    <row r="484" spans="1:4" x14ac:dyDescent="0.25">
      <c r="A484" s="161">
        <v>2531</v>
      </c>
      <c r="B484" s="162" t="s">
        <v>2029</v>
      </c>
      <c r="C484" s="163">
        <v>336360</v>
      </c>
      <c r="D484" s="162" t="s">
        <v>1949</v>
      </c>
    </row>
    <row r="485" spans="1:4" x14ac:dyDescent="0.25">
      <c r="A485" s="161">
        <v>2531</v>
      </c>
      <c r="B485" s="162" t="s">
        <v>2030</v>
      </c>
      <c r="C485" s="163">
        <v>337127</v>
      </c>
      <c r="D485" s="162" t="s">
        <v>2031</v>
      </c>
    </row>
    <row r="486" spans="1:4" x14ac:dyDescent="0.25">
      <c r="A486" s="161">
        <v>2531</v>
      </c>
      <c r="B486" s="162" t="s">
        <v>2032</v>
      </c>
      <c r="C486" s="163">
        <v>339942</v>
      </c>
      <c r="D486" s="162" t="s">
        <v>2033</v>
      </c>
    </row>
    <row r="487" spans="1:4" x14ac:dyDescent="0.25">
      <c r="A487" s="161">
        <v>2541</v>
      </c>
      <c r="B487" s="162" t="s">
        <v>2034</v>
      </c>
      <c r="C487" s="163">
        <v>337110</v>
      </c>
      <c r="D487" s="162" t="s">
        <v>1980</v>
      </c>
    </row>
    <row r="488" spans="1:4" ht="25.5" x14ac:dyDescent="0.25">
      <c r="A488" s="161">
        <v>2541</v>
      </c>
      <c r="B488" s="162" t="s">
        <v>2035</v>
      </c>
      <c r="C488" s="163">
        <v>337127</v>
      </c>
      <c r="D488" s="162" t="s">
        <v>2031</v>
      </c>
    </row>
    <row r="489" spans="1:4" ht="25.5" x14ac:dyDescent="0.25">
      <c r="A489" s="161">
        <v>2541</v>
      </c>
      <c r="B489" s="162" t="s">
        <v>2036</v>
      </c>
      <c r="C489" s="163">
        <v>337212</v>
      </c>
      <c r="D489" s="162" t="s">
        <v>2037</v>
      </c>
    </row>
    <row r="490" spans="1:4" ht="25.5" x14ac:dyDescent="0.25">
      <c r="A490" s="161">
        <v>2541</v>
      </c>
      <c r="B490" s="162" t="s">
        <v>2038</v>
      </c>
      <c r="C490" s="163">
        <v>337215</v>
      </c>
      <c r="D490" s="162" t="s">
        <v>1972</v>
      </c>
    </row>
    <row r="491" spans="1:4" ht="25.5" x14ac:dyDescent="0.25">
      <c r="A491" s="161">
        <v>2542</v>
      </c>
      <c r="B491" s="162" t="s">
        <v>2039</v>
      </c>
      <c r="C491" s="163">
        <v>337127</v>
      </c>
      <c r="D491" s="162" t="s">
        <v>2031</v>
      </c>
    </row>
    <row r="492" spans="1:4" ht="25.5" x14ac:dyDescent="0.25">
      <c r="A492" s="161">
        <v>2542</v>
      </c>
      <c r="B492" s="162" t="s">
        <v>2040</v>
      </c>
      <c r="C492" s="163">
        <v>337215</v>
      </c>
      <c r="D492" s="162" t="s">
        <v>1972</v>
      </c>
    </row>
    <row r="493" spans="1:4" x14ac:dyDescent="0.25">
      <c r="A493" s="161">
        <v>2591</v>
      </c>
      <c r="B493" s="162" t="s">
        <v>2041</v>
      </c>
      <c r="C493" s="163">
        <v>337920</v>
      </c>
      <c r="D493" s="162" t="s">
        <v>2042</v>
      </c>
    </row>
    <row r="494" spans="1:4" x14ac:dyDescent="0.25">
      <c r="A494" s="161">
        <v>2599</v>
      </c>
      <c r="B494" s="162" t="s">
        <v>2043</v>
      </c>
      <c r="C494" s="163">
        <v>337127</v>
      </c>
      <c r="D494" s="162" t="s">
        <v>2031</v>
      </c>
    </row>
    <row r="495" spans="1:4" x14ac:dyDescent="0.25">
      <c r="A495" s="161">
        <v>2599</v>
      </c>
      <c r="B495" s="162" t="s">
        <v>2044</v>
      </c>
      <c r="C495" s="163">
        <v>339111</v>
      </c>
      <c r="D495" s="162" t="s">
        <v>2045</v>
      </c>
    </row>
    <row r="496" spans="1:4" x14ac:dyDescent="0.25">
      <c r="A496" s="161">
        <v>2611</v>
      </c>
      <c r="B496" s="162" t="s">
        <v>2046</v>
      </c>
      <c r="C496" s="163">
        <v>322110</v>
      </c>
      <c r="D496" s="162" t="s">
        <v>41</v>
      </c>
    </row>
    <row r="497" spans="1:4" x14ac:dyDescent="0.25">
      <c r="A497" s="161">
        <v>2611</v>
      </c>
      <c r="B497" s="162" t="s">
        <v>2047</v>
      </c>
      <c r="C497" s="163">
        <v>322121</v>
      </c>
      <c r="D497" s="162" t="s">
        <v>2048</v>
      </c>
    </row>
    <row r="498" spans="1:4" x14ac:dyDescent="0.25">
      <c r="A498" s="161">
        <v>2611</v>
      </c>
      <c r="B498" s="162" t="s">
        <v>2049</v>
      </c>
      <c r="C498" s="163">
        <v>322122</v>
      </c>
      <c r="D498" s="162" t="s">
        <v>2050</v>
      </c>
    </row>
    <row r="499" spans="1:4" x14ac:dyDescent="0.25">
      <c r="A499" s="161">
        <v>2611</v>
      </c>
      <c r="B499" s="162" t="s">
        <v>2051</v>
      </c>
      <c r="C499" s="163">
        <v>322130</v>
      </c>
      <c r="D499" s="162" t="s">
        <v>33</v>
      </c>
    </row>
    <row r="500" spans="1:4" x14ac:dyDescent="0.25">
      <c r="A500" s="161">
        <v>2621</v>
      </c>
      <c r="B500" s="162" t="s">
        <v>2052</v>
      </c>
      <c r="C500" s="163">
        <v>322121</v>
      </c>
      <c r="D500" s="162" t="s">
        <v>2048</v>
      </c>
    </row>
    <row r="501" spans="1:4" x14ac:dyDescent="0.25">
      <c r="A501" s="161">
        <v>2621</v>
      </c>
      <c r="B501" s="162" t="s">
        <v>2053</v>
      </c>
      <c r="C501" s="163">
        <v>322122</v>
      </c>
      <c r="D501" s="162" t="s">
        <v>2050</v>
      </c>
    </row>
    <row r="502" spans="1:4" x14ac:dyDescent="0.25">
      <c r="A502" s="161">
        <v>2631</v>
      </c>
      <c r="B502" s="162" t="s">
        <v>33</v>
      </c>
      <c r="C502" s="163">
        <v>322130</v>
      </c>
      <c r="D502" s="162" t="s">
        <v>33</v>
      </c>
    </row>
    <row r="503" spans="1:4" x14ac:dyDescent="0.25">
      <c r="A503" s="161">
        <v>2652</v>
      </c>
      <c r="B503" s="162" t="s">
        <v>2054</v>
      </c>
      <c r="C503" s="163">
        <v>322213</v>
      </c>
      <c r="D503" s="162" t="s">
        <v>2055</v>
      </c>
    </row>
    <row r="504" spans="1:4" x14ac:dyDescent="0.25">
      <c r="A504" s="161">
        <v>2653</v>
      </c>
      <c r="B504" s="162" t="s">
        <v>2056</v>
      </c>
      <c r="C504" s="163">
        <v>322211</v>
      </c>
      <c r="D504" s="162" t="s">
        <v>2057</v>
      </c>
    </row>
    <row r="505" spans="1:4" x14ac:dyDescent="0.25">
      <c r="A505" s="161">
        <v>2655</v>
      </c>
      <c r="B505" s="162" t="s">
        <v>2058</v>
      </c>
      <c r="C505" s="163">
        <v>322214</v>
      </c>
      <c r="D505" s="162" t="s">
        <v>2059</v>
      </c>
    </row>
    <row r="506" spans="1:4" x14ac:dyDescent="0.25">
      <c r="A506" s="161">
        <v>2656</v>
      </c>
      <c r="B506" s="162" t="s">
        <v>2060</v>
      </c>
      <c r="C506" s="163">
        <v>322215</v>
      </c>
      <c r="D506" s="162" t="s">
        <v>2061</v>
      </c>
    </row>
    <row r="507" spans="1:4" ht="25.5" x14ac:dyDescent="0.25">
      <c r="A507" s="161">
        <v>2657</v>
      </c>
      <c r="B507" s="162" t="s">
        <v>2062</v>
      </c>
      <c r="C507" s="163">
        <v>322212</v>
      </c>
      <c r="D507" s="162" t="s">
        <v>2063</v>
      </c>
    </row>
    <row r="508" spans="1:4" ht="25.5" x14ac:dyDescent="0.25">
      <c r="A508" s="161">
        <v>2671</v>
      </c>
      <c r="B508" s="162" t="s">
        <v>2064</v>
      </c>
      <c r="C508" s="163">
        <v>322221</v>
      </c>
      <c r="D508" s="162" t="s">
        <v>2065</v>
      </c>
    </row>
    <row r="509" spans="1:4" ht="25.5" x14ac:dyDescent="0.25">
      <c r="A509" s="161">
        <v>2671</v>
      </c>
      <c r="B509" s="162" t="s">
        <v>2066</v>
      </c>
      <c r="C509" s="163">
        <v>326112</v>
      </c>
      <c r="D509" s="162" t="s">
        <v>2067</v>
      </c>
    </row>
    <row r="510" spans="1:4" x14ac:dyDescent="0.25">
      <c r="A510" s="161">
        <v>2672</v>
      </c>
      <c r="B510" s="162" t="s">
        <v>2068</v>
      </c>
      <c r="C510" s="163">
        <v>322222</v>
      </c>
      <c r="D510" s="162" t="s">
        <v>2069</v>
      </c>
    </row>
    <row r="511" spans="1:4" x14ac:dyDescent="0.25">
      <c r="A511" s="161">
        <v>2673</v>
      </c>
      <c r="B511" s="162" t="s">
        <v>2070</v>
      </c>
      <c r="C511" s="163">
        <v>322223</v>
      </c>
      <c r="D511" s="162" t="s">
        <v>2071</v>
      </c>
    </row>
    <row r="512" spans="1:4" x14ac:dyDescent="0.25">
      <c r="A512" s="161">
        <v>2673</v>
      </c>
      <c r="B512" s="162" t="s">
        <v>2072</v>
      </c>
      <c r="C512" s="163">
        <v>326111</v>
      </c>
      <c r="D512" s="162" t="s">
        <v>2073</v>
      </c>
    </row>
    <row r="513" spans="1:4" x14ac:dyDescent="0.25">
      <c r="A513" s="161">
        <v>2674</v>
      </c>
      <c r="B513" s="162" t="s">
        <v>2074</v>
      </c>
      <c r="C513" s="163">
        <v>322224</v>
      </c>
      <c r="D513" s="162" t="s">
        <v>2075</v>
      </c>
    </row>
    <row r="514" spans="1:4" ht="25.5" x14ac:dyDescent="0.25">
      <c r="A514" s="161">
        <v>2675</v>
      </c>
      <c r="B514" s="162" t="s">
        <v>2076</v>
      </c>
      <c r="C514" s="163">
        <v>322226</v>
      </c>
      <c r="D514" s="162" t="s">
        <v>2077</v>
      </c>
    </row>
    <row r="515" spans="1:4" ht="25.5" x14ac:dyDescent="0.25">
      <c r="A515" s="161">
        <v>2675</v>
      </c>
      <c r="B515" s="162" t="s">
        <v>2078</v>
      </c>
      <c r="C515" s="163">
        <v>322231</v>
      </c>
      <c r="D515" s="162" t="s">
        <v>2079</v>
      </c>
    </row>
    <row r="516" spans="1:4" ht="25.5" x14ac:dyDescent="0.25">
      <c r="A516" s="161">
        <v>2675</v>
      </c>
      <c r="B516" s="162" t="s">
        <v>2080</v>
      </c>
      <c r="C516" s="163">
        <v>322299</v>
      </c>
      <c r="D516" s="162" t="s">
        <v>2081</v>
      </c>
    </row>
    <row r="517" spans="1:4" x14ac:dyDescent="0.25">
      <c r="A517" s="161">
        <v>2676</v>
      </c>
      <c r="B517" s="162" t="s">
        <v>2082</v>
      </c>
      <c r="C517" s="163">
        <v>322291</v>
      </c>
      <c r="D517" s="162" t="s">
        <v>2083</v>
      </c>
    </row>
    <row r="518" spans="1:4" x14ac:dyDescent="0.25">
      <c r="A518" s="161">
        <v>2677</v>
      </c>
      <c r="B518" s="162" t="s">
        <v>2084</v>
      </c>
      <c r="C518" s="163">
        <v>322232</v>
      </c>
      <c r="D518" s="162" t="s">
        <v>2085</v>
      </c>
    </row>
    <row r="519" spans="1:4" x14ac:dyDescent="0.25">
      <c r="A519" s="161">
        <v>2678</v>
      </c>
      <c r="B519" s="162" t="s">
        <v>2086</v>
      </c>
      <c r="C519" s="163">
        <v>322233</v>
      </c>
      <c r="D519" s="162" t="s">
        <v>2087</v>
      </c>
    </row>
    <row r="520" spans="1:4" x14ac:dyDescent="0.25">
      <c r="A520" s="161">
        <v>2679</v>
      </c>
      <c r="B520" s="162" t="s">
        <v>2088</v>
      </c>
      <c r="C520" s="163">
        <v>322211</v>
      </c>
      <c r="D520" s="162" t="s">
        <v>2057</v>
      </c>
    </row>
    <row r="521" spans="1:4" x14ac:dyDescent="0.25">
      <c r="A521" s="161">
        <v>2679</v>
      </c>
      <c r="B521" s="162" t="s">
        <v>2089</v>
      </c>
      <c r="C521" s="163">
        <v>322222</v>
      </c>
      <c r="D521" s="162" t="s">
        <v>2069</v>
      </c>
    </row>
    <row r="522" spans="1:4" ht="25.5" x14ac:dyDescent="0.25">
      <c r="A522" s="161">
        <v>2679</v>
      </c>
      <c r="B522" s="162" t="s">
        <v>2090</v>
      </c>
      <c r="C522" s="163">
        <v>322231</v>
      </c>
      <c r="D522" s="162" t="s">
        <v>2079</v>
      </c>
    </row>
    <row r="523" spans="1:4" ht="25.5" x14ac:dyDescent="0.25">
      <c r="A523" s="161">
        <v>2679</v>
      </c>
      <c r="B523" s="162" t="s">
        <v>2091</v>
      </c>
      <c r="C523" s="163">
        <v>322299</v>
      </c>
      <c r="D523" s="162" t="s">
        <v>2081</v>
      </c>
    </row>
    <row r="524" spans="1:4" x14ac:dyDescent="0.25">
      <c r="A524" s="161">
        <v>2711</v>
      </c>
      <c r="B524" s="162" t="s">
        <v>2092</v>
      </c>
      <c r="C524" s="163">
        <v>511110</v>
      </c>
      <c r="D524" s="162" t="s">
        <v>2093</v>
      </c>
    </row>
    <row r="525" spans="1:4" x14ac:dyDescent="0.25">
      <c r="A525" s="161">
        <v>2711</v>
      </c>
      <c r="B525" s="162" t="s">
        <v>2094</v>
      </c>
      <c r="C525" s="163">
        <v>516110</v>
      </c>
      <c r="D525" s="162" t="s">
        <v>2095</v>
      </c>
    </row>
    <row r="526" spans="1:4" x14ac:dyDescent="0.25">
      <c r="A526" s="161">
        <v>2721</v>
      </c>
      <c r="B526" s="162" t="s">
        <v>2096</v>
      </c>
      <c r="C526" s="163">
        <v>511120</v>
      </c>
      <c r="D526" s="162" t="s">
        <v>2097</v>
      </c>
    </row>
    <row r="527" spans="1:4" x14ac:dyDescent="0.25">
      <c r="A527" s="161">
        <v>2721</v>
      </c>
      <c r="B527" s="162" t="s">
        <v>2098</v>
      </c>
      <c r="C527" s="163">
        <v>516110</v>
      </c>
      <c r="D527" s="162" t="s">
        <v>2095</v>
      </c>
    </row>
    <row r="528" spans="1:4" ht="25.5" x14ac:dyDescent="0.25">
      <c r="A528" s="161">
        <v>2731</v>
      </c>
      <c r="B528" s="162" t="s">
        <v>2099</v>
      </c>
      <c r="C528" s="163">
        <v>511130</v>
      </c>
      <c r="D528" s="162" t="s">
        <v>2100</v>
      </c>
    </row>
    <row r="529" spans="1:4" x14ac:dyDescent="0.25">
      <c r="A529" s="161">
        <v>2731</v>
      </c>
      <c r="B529" s="162" t="s">
        <v>2101</v>
      </c>
      <c r="C529" s="163">
        <v>512230</v>
      </c>
      <c r="D529" s="162" t="s">
        <v>2102</v>
      </c>
    </row>
    <row r="530" spans="1:4" x14ac:dyDescent="0.25">
      <c r="A530" s="161">
        <v>2731</v>
      </c>
      <c r="B530" s="162" t="s">
        <v>2103</v>
      </c>
      <c r="C530" s="163">
        <v>516110</v>
      </c>
      <c r="D530" s="162" t="s">
        <v>2095</v>
      </c>
    </row>
    <row r="531" spans="1:4" x14ac:dyDescent="0.25">
      <c r="A531" s="161">
        <v>2732</v>
      </c>
      <c r="B531" s="162" t="s">
        <v>2104</v>
      </c>
      <c r="C531" s="163">
        <v>323117</v>
      </c>
      <c r="D531" s="162" t="s">
        <v>2104</v>
      </c>
    </row>
    <row r="532" spans="1:4" ht="25.5" x14ac:dyDescent="0.25">
      <c r="A532" s="161">
        <v>2741</v>
      </c>
      <c r="B532" s="162" t="s">
        <v>2105</v>
      </c>
      <c r="C532" s="163">
        <v>511120</v>
      </c>
      <c r="D532" s="162" t="s">
        <v>2097</v>
      </c>
    </row>
    <row r="533" spans="1:4" ht="25.5" x14ac:dyDescent="0.25">
      <c r="A533" s="161">
        <v>2741</v>
      </c>
      <c r="B533" s="162" t="s">
        <v>2106</v>
      </c>
      <c r="C533" s="163">
        <v>511130</v>
      </c>
      <c r="D533" s="162" t="s">
        <v>2100</v>
      </c>
    </row>
    <row r="534" spans="1:4" x14ac:dyDescent="0.25">
      <c r="A534" s="161">
        <v>2741</v>
      </c>
      <c r="B534" s="162" t="s">
        <v>2107</v>
      </c>
      <c r="C534" s="163">
        <v>511140</v>
      </c>
      <c r="D534" s="162" t="s">
        <v>2108</v>
      </c>
    </row>
    <row r="535" spans="1:4" ht="38.25" x14ac:dyDescent="0.25">
      <c r="A535" s="161">
        <v>2741</v>
      </c>
      <c r="B535" s="162" t="s">
        <v>2109</v>
      </c>
      <c r="C535" s="163">
        <v>511199</v>
      </c>
      <c r="D535" s="162" t="s">
        <v>2110</v>
      </c>
    </row>
    <row r="536" spans="1:4" x14ac:dyDescent="0.25">
      <c r="A536" s="161">
        <v>2741</v>
      </c>
      <c r="B536" s="162" t="s">
        <v>2111</v>
      </c>
      <c r="C536" s="163">
        <v>512230</v>
      </c>
      <c r="D536" s="162" t="s">
        <v>2102</v>
      </c>
    </row>
    <row r="537" spans="1:4" x14ac:dyDescent="0.25">
      <c r="A537" s="161">
        <v>2741</v>
      </c>
      <c r="B537" s="162" t="s">
        <v>2112</v>
      </c>
      <c r="C537" s="163">
        <v>516110</v>
      </c>
      <c r="D537" s="162" t="s">
        <v>2095</v>
      </c>
    </row>
    <row r="538" spans="1:4" x14ac:dyDescent="0.25">
      <c r="A538" s="161">
        <v>2752</v>
      </c>
      <c r="B538" s="162" t="s">
        <v>2113</v>
      </c>
      <c r="C538" s="163">
        <v>323110</v>
      </c>
      <c r="D538" s="162" t="s">
        <v>2114</v>
      </c>
    </row>
    <row r="539" spans="1:4" x14ac:dyDescent="0.25">
      <c r="A539" s="161">
        <v>2752</v>
      </c>
      <c r="B539" s="162" t="s">
        <v>2115</v>
      </c>
      <c r="C539" s="163">
        <v>323114</v>
      </c>
      <c r="D539" s="162" t="s">
        <v>2116</v>
      </c>
    </row>
    <row r="540" spans="1:4" x14ac:dyDescent="0.25">
      <c r="A540" s="161">
        <v>2754</v>
      </c>
      <c r="B540" s="162" t="s">
        <v>2117</v>
      </c>
      <c r="C540" s="163">
        <v>323111</v>
      </c>
      <c r="D540" s="162" t="s">
        <v>2118</v>
      </c>
    </row>
    <row r="541" spans="1:4" x14ac:dyDescent="0.25">
      <c r="A541" s="161">
        <v>2759</v>
      </c>
      <c r="B541" s="162" t="s">
        <v>2119</v>
      </c>
      <c r="C541" s="163">
        <v>323112</v>
      </c>
      <c r="D541" s="162" t="s">
        <v>2120</v>
      </c>
    </row>
    <row r="542" spans="1:4" x14ac:dyDescent="0.25">
      <c r="A542" s="161">
        <v>2759</v>
      </c>
      <c r="B542" s="162" t="s">
        <v>2121</v>
      </c>
      <c r="C542" s="163">
        <v>323113</v>
      </c>
      <c r="D542" s="162" t="s">
        <v>1947</v>
      </c>
    </row>
    <row r="543" spans="1:4" x14ac:dyDescent="0.25">
      <c r="A543" s="161">
        <v>2759</v>
      </c>
      <c r="B543" s="162" t="s">
        <v>2122</v>
      </c>
      <c r="C543" s="163">
        <v>323114</v>
      </c>
      <c r="D543" s="162" t="s">
        <v>2116</v>
      </c>
    </row>
    <row r="544" spans="1:4" x14ac:dyDescent="0.25">
      <c r="A544" s="161">
        <v>2759</v>
      </c>
      <c r="B544" s="162" t="s">
        <v>2123</v>
      </c>
      <c r="C544" s="163">
        <v>323115</v>
      </c>
      <c r="D544" s="162" t="s">
        <v>2124</v>
      </c>
    </row>
    <row r="545" spans="1:4" ht="25.5" x14ac:dyDescent="0.25">
      <c r="A545" s="161">
        <v>2759</v>
      </c>
      <c r="B545" s="162" t="s">
        <v>2125</v>
      </c>
      <c r="C545" s="163">
        <v>323119</v>
      </c>
      <c r="D545" s="162" t="s">
        <v>2126</v>
      </c>
    </row>
    <row r="546" spans="1:4" x14ac:dyDescent="0.25">
      <c r="A546" s="161">
        <v>2761</v>
      </c>
      <c r="B546" s="162" t="s">
        <v>2127</v>
      </c>
      <c r="C546" s="163">
        <v>323116</v>
      </c>
      <c r="D546" s="162" t="s">
        <v>2128</v>
      </c>
    </row>
    <row r="547" spans="1:4" x14ac:dyDescent="0.25">
      <c r="A547" s="161">
        <v>2771</v>
      </c>
      <c r="B547" s="162" t="s">
        <v>2129</v>
      </c>
      <c r="C547" s="163">
        <v>323110</v>
      </c>
      <c r="D547" s="162" t="s">
        <v>2114</v>
      </c>
    </row>
    <row r="548" spans="1:4" x14ac:dyDescent="0.25">
      <c r="A548" s="161">
        <v>2771</v>
      </c>
      <c r="B548" s="162" t="s">
        <v>2130</v>
      </c>
      <c r="C548" s="163">
        <v>323111</v>
      </c>
      <c r="D548" s="162" t="s">
        <v>2118</v>
      </c>
    </row>
    <row r="549" spans="1:4" x14ac:dyDescent="0.25">
      <c r="A549" s="161">
        <v>2771</v>
      </c>
      <c r="B549" s="162" t="s">
        <v>2131</v>
      </c>
      <c r="C549" s="163">
        <v>323112</v>
      </c>
      <c r="D549" s="162" t="s">
        <v>2120</v>
      </c>
    </row>
    <row r="550" spans="1:4" x14ac:dyDescent="0.25">
      <c r="A550" s="161">
        <v>2771</v>
      </c>
      <c r="B550" s="162" t="s">
        <v>2132</v>
      </c>
      <c r="C550" s="163">
        <v>323113</v>
      </c>
      <c r="D550" s="162" t="s">
        <v>1947</v>
      </c>
    </row>
    <row r="551" spans="1:4" x14ac:dyDescent="0.25">
      <c r="A551" s="161">
        <v>2771</v>
      </c>
      <c r="B551" s="162" t="s">
        <v>2133</v>
      </c>
      <c r="C551" s="163">
        <v>323119</v>
      </c>
      <c r="D551" s="162" t="s">
        <v>2126</v>
      </c>
    </row>
    <row r="552" spans="1:4" x14ac:dyDescent="0.25">
      <c r="A552" s="161">
        <v>2771</v>
      </c>
      <c r="B552" s="162" t="s">
        <v>2134</v>
      </c>
      <c r="C552" s="163">
        <v>511191</v>
      </c>
      <c r="D552" s="162" t="s">
        <v>2135</v>
      </c>
    </row>
    <row r="553" spans="1:4" x14ac:dyDescent="0.25">
      <c r="A553" s="161">
        <v>2771</v>
      </c>
      <c r="B553" s="162" t="s">
        <v>2136</v>
      </c>
      <c r="C553" s="163">
        <v>516110</v>
      </c>
      <c r="D553" s="162" t="s">
        <v>2095</v>
      </c>
    </row>
    <row r="554" spans="1:4" x14ac:dyDescent="0.25">
      <c r="A554" s="161">
        <v>2782</v>
      </c>
      <c r="B554" s="162" t="s">
        <v>2137</v>
      </c>
      <c r="C554" s="163">
        <v>323116</v>
      </c>
      <c r="D554" s="162" t="s">
        <v>2128</v>
      </c>
    </row>
    <row r="555" spans="1:4" x14ac:dyDescent="0.25">
      <c r="A555" s="161">
        <v>2782</v>
      </c>
      <c r="B555" s="162" t="s">
        <v>2138</v>
      </c>
      <c r="C555" s="163">
        <v>323118</v>
      </c>
      <c r="D555" s="162" t="s">
        <v>2139</v>
      </c>
    </row>
    <row r="556" spans="1:4" x14ac:dyDescent="0.25">
      <c r="A556" s="161">
        <v>2789</v>
      </c>
      <c r="B556" s="162" t="s">
        <v>2140</v>
      </c>
      <c r="C556" s="163">
        <v>323121</v>
      </c>
      <c r="D556" s="162" t="s">
        <v>2141</v>
      </c>
    </row>
    <row r="557" spans="1:4" x14ac:dyDescent="0.25">
      <c r="A557" s="161">
        <v>2791</v>
      </c>
      <c r="B557" s="162" t="s">
        <v>2142</v>
      </c>
      <c r="C557" s="163">
        <v>323122</v>
      </c>
      <c r="D557" s="162" t="s">
        <v>2143</v>
      </c>
    </row>
    <row r="558" spans="1:4" x14ac:dyDescent="0.25">
      <c r="A558" s="161">
        <v>2796</v>
      </c>
      <c r="B558" s="162" t="s">
        <v>2144</v>
      </c>
      <c r="C558" s="163">
        <v>323122</v>
      </c>
      <c r="D558" s="162" t="s">
        <v>2143</v>
      </c>
    </row>
    <row r="559" spans="1:4" x14ac:dyDescent="0.25">
      <c r="A559" s="161">
        <v>2812</v>
      </c>
      <c r="B559" s="162" t="s">
        <v>2145</v>
      </c>
      <c r="C559" s="163">
        <v>325181</v>
      </c>
      <c r="D559" s="162" t="s">
        <v>2146</v>
      </c>
    </row>
    <row r="560" spans="1:4" x14ac:dyDescent="0.25">
      <c r="A560" s="161">
        <v>2813</v>
      </c>
      <c r="B560" s="162" t="s">
        <v>2147</v>
      </c>
      <c r="C560" s="163">
        <v>325120</v>
      </c>
      <c r="D560" s="162" t="s">
        <v>2148</v>
      </c>
    </row>
    <row r="561" spans="1:4" x14ac:dyDescent="0.25">
      <c r="A561" s="161">
        <v>2816</v>
      </c>
      <c r="B561" s="162" t="s">
        <v>2149</v>
      </c>
      <c r="C561" s="163">
        <v>325131</v>
      </c>
      <c r="D561" s="162" t="s">
        <v>2150</v>
      </c>
    </row>
    <row r="562" spans="1:4" x14ac:dyDescent="0.25">
      <c r="A562" s="161">
        <v>2816</v>
      </c>
      <c r="B562" s="162" t="s">
        <v>2151</v>
      </c>
      <c r="C562" s="163">
        <v>325182</v>
      </c>
      <c r="D562" s="162" t="s">
        <v>2152</v>
      </c>
    </row>
    <row r="563" spans="1:4" x14ac:dyDescent="0.25">
      <c r="A563" s="161">
        <v>2819</v>
      </c>
      <c r="B563" s="162" t="s">
        <v>2153</v>
      </c>
      <c r="C563" s="163">
        <v>211112</v>
      </c>
      <c r="D563" s="162" t="s">
        <v>1482</v>
      </c>
    </row>
    <row r="564" spans="1:4" x14ac:dyDescent="0.25">
      <c r="A564" s="161">
        <v>2819</v>
      </c>
      <c r="B564" s="162" t="s">
        <v>2154</v>
      </c>
      <c r="C564" s="163">
        <v>325131</v>
      </c>
      <c r="D564" s="162" t="s">
        <v>2150</v>
      </c>
    </row>
    <row r="565" spans="1:4" ht="25.5" x14ac:dyDescent="0.25">
      <c r="A565" s="161">
        <v>2819</v>
      </c>
      <c r="B565" s="162" t="s">
        <v>2155</v>
      </c>
      <c r="C565" s="163">
        <v>325188</v>
      </c>
      <c r="D565" s="162" t="s">
        <v>123</v>
      </c>
    </row>
    <row r="566" spans="1:4" ht="25.5" x14ac:dyDescent="0.25">
      <c r="A566" s="161">
        <v>2819</v>
      </c>
      <c r="B566" s="162" t="s">
        <v>2156</v>
      </c>
      <c r="C566" s="163">
        <v>325998</v>
      </c>
      <c r="D566" s="162" t="s">
        <v>2157</v>
      </c>
    </row>
    <row r="567" spans="1:4" x14ac:dyDescent="0.25">
      <c r="A567" s="161">
        <v>2819</v>
      </c>
      <c r="B567" s="162" t="s">
        <v>2158</v>
      </c>
      <c r="C567" s="163">
        <v>331311</v>
      </c>
      <c r="D567" s="162" t="s">
        <v>2159</v>
      </c>
    </row>
    <row r="568" spans="1:4" x14ac:dyDescent="0.25">
      <c r="A568" s="161">
        <v>2821</v>
      </c>
      <c r="B568" s="162" t="s">
        <v>2160</v>
      </c>
      <c r="C568" s="163">
        <v>325211</v>
      </c>
      <c r="D568" s="162" t="s">
        <v>2161</v>
      </c>
    </row>
    <row r="569" spans="1:4" x14ac:dyDescent="0.25">
      <c r="A569" s="161">
        <v>2822</v>
      </c>
      <c r="B569" s="162" t="s">
        <v>2162</v>
      </c>
      <c r="C569" s="163">
        <v>325212</v>
      </c>
      <c r="D569" s="162" t="s">
        <v>2163</v>
      </c>
    </row>
    <row r="570" spans="1:4" x14ac:dyDescent="0.25">
      <c r="A570" s="161">
        <v>2823</v>
      </c>
      <c r="B570" s="162" t="s">
        <v>2164</v>
      </c>
      <c r="C570" s="163">
        <v>325221</v>
      </c>
      <c r="D570" s="162" t="s">
        <v>2165</v>
      </c>
    </row>
    <row r="571" spans="1:4" x14ac:dyDescent="0.25">
      <c r="A571" s="161">
        <v>2824</v>
      </c>
      <c r="B571" s="162" t="s">
        <v>2166</v>
      </c>
      <c r="C571" s="163">
        <v>325222</v>
      </c>
      <c r="D571" s="162" t="s">
        <v>2167</v>
      </c>
    </row>
    <row r="572" spans="1:4" x14ac:dyDescent="0.25">
      <c r="A572" s="161">
        <v>2833</v>
      </c>
      <c r="B572" s="162" t="s">
        <v>2168</v>
      </c>
      <c r="C572" s="163">
        <v>325411</v>
      </c>
      <c r="D572" s="162" t="s">
        <v>2169</v>
      </c>
    </row>
    <row r="573" spans="1:4" x14ac:dyDescent="0.25">
      <c r="A573" s="161">
        <v>2834</v>
      </c>
      <c r="B573" s="162" t="s">
        <v>2170</v>
      </c>
      <c r="C573" s="163">
        <v>325412</v>
      </c>
      <c r="D573" s="162" t="s">
        <v>2171</v>
      </c>
    </row>
    <row r="574" spans="1:4" x14ac:dyDescent="0.25">
      <c r="A574" s="161">
        <v>2835</v>
      </c>
      <c r="B574" s="162" t="s">
        <v>2172</v>
      </c>
      <c r="C574" s="163">
        <v>325412</v>
      </c>
      <c r="D574" s="162" t="s">
        <v>2171</v>
      </c>
    </row>
    <row r="575" spans="1:4" x14ac:dyDescent="0.25">
      <c r="A575" s="161">
        <v>2835</v>
      </c>
      <c r="B575" s="162" t="s">
        <v>2173</v>
      </c>
      <c r="C575" s="163">
        <v>325413</v>
      </c>
      <c r="D575" s="162" t="s">
        <v>2174</v>
      </c>
    </row>
    <row r="576" spans="1:4" x14ac:dyDescent="0.25">
      <c r="A576" s="161">
        <v>2836</v>
      </c>
      <c r="B576" s="162" t="s">
        <v>2175</v>
      </c>
      <c r="C576" s="163">
        <v>325414</v>
      </c>
      <c r="D576" s="162" t="s">
        <v>2176</v>
      </c>
    </row>
    <row r="577" spans="1:4" x14ac:dyDescent="0.25">
      <c r="A577" s="161">
        <v>2841</v>
      </c>
      <c r="B577" s="162" t="s">
        <v>2177</v>
      </c>
      <c r="C577" s="163">
        <v>325611</v>
      </c>
      <c r="D577" s="162" t="s">
        <v>2178</v>
      </c>
    </row>
    <row r="578" spans="1:4" x14ac:dyDescent="0.25">
      <c r="A578" s="161">
        <v>2842</v>
      </c>
      <c r="B578" s="162" t="s">
        <v>2179</v>
      </c>
      <c r="C578" s="163">
        <v>325612</v>
      </c>
      <c r="D578" s="162" t="s">
        <v>2180</v>
      </c>
    </row>
    <row r="579" spans="1:4" x14ac:dyDescent="0.25">
      <c r="A579" s="161">
        <v>2843</v>
      </c>
      <c r="B579" s="162" t="s">
        <v>2181</v>
      </c>
      <c r="C579" s="163">
        <v>325613</v>
      </c>
      <c r="D579" s="162" t="s">
        <v>2182</v>
      </c>
    </row>
    <row r="580" spans="1:4" x14ac:dyDescent="0.25">
      <c r="A580" s="161">
        <v>2844</v>
      </c>
      <c r="B580" s="162" t="s">
        <v>2183</v>
      </c>
      <c r="C580" s="163">
        <v>325611</v>
      </c>
      <c r="D580" s="162" t="s">
        <v>2178</v>
      </c>
    </row>
    <row r="581" spans="1:4" ht="25.5" x14ac:dyDescent="0.25">
      <c r="A581" s="161">
        <v>2844</v>
      </c>
      <c r="B581" s="162" t="s">
        <v>2184</v>
      </c>
      <c r="C581" s="163">
        <v>325620</v>
      </c>
      <c r="D581" s="162" t="s">
        <v>1020</v>
      </c>
    </row>
    <row r="582" spans="1:4" x14ac:dyDescent="0.25">
      <c r="A582" s="161">
        <v>2851</v>
      </c>
      <c r="B582" s="162" t="s">
        <v>2185</v>
      </c>
      <c r="C582" s="163">
        <v>325510</v>
      </c>
      <c r="D582" s="162" t="s">
        <v>2186</v>
      </c>
    </row>
    <row r="583" spans="1:4" x14ac:dyDescent="0.25">
      <c r="A583" s="161">
        <v>2861</v>
      </c>
      <c r="B583" s="162" t="s">
        <v>2187</v>
      </c>
      <c r="C583" s="163">
        <v>325191</v>
      </c>
      <c r="D583" s="162" t="s">
        <v>2188</v>
      </c>
    </row>
    <row r="584" spans="1:4" x14ac:dyDescent="0.25">
      <c r="A584" s="161">
        <v>2865</v>
      </c>
      <c r="B584" s="162" t="s">
        <v>2189</v>
      </c>
      <c r="C584" s="163">
        <v>325110</v>
      </c>
      <c r="D584" s="162" t="s">
        <v>2190</v>
      </c>
    </row>
    <row r="585" spans="1:4" ht="25.5" x14ac:dyDescent="0.25">
      <c r="A585" s="161">
        <v>2865</v>
      </c>
      <c r="B585" s="162" t="s">
        <v>2191</v>
      </c>
      <c r="C585" s="163">
        <v>325132</v>
      </c>
      <c r="D585" s="162" t="s">
        <v>2192</v>
      </c>
    </row>
    <row r="586" spans="1:4" ht="25.5" x14ac:dyDescent="0.25">
      <c r="A586" s="161">
        <v>2865</v>
      </c>
      <c r="B586" s="162" t="s">
        <v>2193</v>
      </c>
      <c r="C586" s="163">
        <v>325192</v>
      </c>
      <c r="D586" s="162" t="s">
        <v>2194</v>
      </c>
    </row>
    <row r="587" spans="1:4" x14ac:dyDescent="0.25">
      <c r="A587" s="161">
        <v>2869</v>
      </c>
      <c r="B587" s="162" t="s">
        <v>2195</v>
      </c>
      <c r="C587" s="163">
        <v>325110</v>
      </c>
      <c r="D587" s="162" t="s">
        <v>2190</v>
      </c>
    </row>
    <row r="588" spans="1:4" x14ac:dyDescent="0.25">
      <c r="A588" s="161">
        <v>2869</v>
      </c>
      <c r="B588" s="162" t="s">
        <v>2196</v>
      </c>
      <c r="C588" s="163">
        <v>325120</v>
      </c>
      <c r="D588" s="162" t="s">
        <v>2148</v>
      </c>
    </row>
    <row r="589" spans="1:4" x14ac:dyDescent="0.25">
      <c r="A589" s="161">
        <v>2869</v>
      </c>
      <c r="B589" s="162" t="s">
        <v>2197</v>
      </c>
      <c r="C589" s="163">
        <v>325188</v>
      </c>
      <c r="D589" s="162" t="s">
        <v>123</v>
      </c>
    </row>
    <row r="590" spans="1:4" ht="25.5" x14ac:dyDescent="0.25">
      <c r="A590" s="161">
        <v>2869</v>
      </c>
      <c r="B590" s="162" t="s">
        <v>2198</v>
      </c>
      <c r="C590" s="163">
        <v>325192</v>
      </c>
      <c r="D590" s="162" t="s">
        <v>2194</v>
      </c>
    </row>
    <row r="591" spans="1:4" x14ac:dyDescent="0.25">
      <c r="A591" s="161">
        <v>2869</v>
      </c>
      <c r="B591" s="162" t="s">
        <v>2199</v>
      </c>
      <c r="C591" s="163">
        <v>325193</v>
      </c>
      <c r="D591" s="162" t="s">
        <v>2200</v>
      </c>
    </row>
    <row r="592" spans="1:4" ht="38.25" x14ac:dyDescent="0.25">
      <c r="A592" s="161">
        <v>2869</v>
      </c>
      <c r="B592" s="162" t="s">
        <v>2201</v>
      </c>
      <c r="C592" s="163">
        <v>325199</v>
      </c>
      <c r="D592" s="162" t="s">
        <v>2202</v>
      </c>
    </row>
    <row r="593" spans="1:4" ht="25.5" x14ac:dyDescent="0.25">
      <c r="A593" s="161">
        <v>2869</v>
      </c>
      <c r="B593" s="162" t="s">
        <v>2203</v>
      </c>
      <c r="C593" s="163">
        <v>325998</v>
      </c>
      <c r="D593" s="162" t="s">
        <v>2157</v>
      </c>
    </row>
    <row r="594" spans="1:4" x14ac:dyDescent="0.25">
      <c r="A594" s="161">
        <v>2873</v>
      </c>
      <c r="B594" s="162" t="s">
        <v>2204</v>
      </c>
      <c r="C594" s="163">
        <v>325311</v>
      </c>
      <c r="D594" s="162" t="s">
        <v>2205</v>
      </c>
    </row>
    <row r="595" spans="1:4" x14ac:dyDescent="0.25">
      <c r="A595" s="161">
        <v>2874</v>
      </c>
      <c r="B595" s="162" t="s">
        <v>2206</v>
      </c>
      <c r="C595" s="163">
        <v>325312</v>
      </c>
      <c r="D595" s="162" t="s">
        <v>2207</v>
      </c>
    </row>
    <row r="596" spans="1:4" x14ac:dyDescent="0.25">
      <c r="A596" s="161">
        <v>2875</v>
      </c>
      <c r="B596" s="162" t="s">
        <v>2208</v>
      </c>
      <c r="C596" s="163">
        <v>325314</v>
      </c>
      <c r="D596" s="162" t="s">
        <v>2209</v>
      </c>
    </row>
    <row r="597" spans="1:4" x14ac:dyDescent="0.25">
      <c r="A597" s="161">
        <v>2879</v>
      </c>
      <c r="B597" s="162" t="s">
        <v>2210</v>
      </c>
      <c r="C597" s="163">
        <v>325320</v>
      </c>
      <c r="D597" s="162" t="s">
        <v>196</v>
      </c>
    </row>
    <row r="598" spans="1:4" x14ac:dyDescent="0.25">
      <c r="A598" s="161">
        <v>2891</v>
      </c>
      <c r="B598" s="162" t="s">
        <v>2211</v>
      </c>
      <c r="C598" s="163">
        <v>325520</v>
      </c>
      <c r="D598" s="162" t="s">
        <v>2212</v>
      </c>
    </row>
    <row r="599" spans="1:4" x14ac:dyDescent="0.25">
      <c r="A599" s="161">
        <v>2892</v>
      </c>
      <c r="B599" s="162" t="s">
        <v>334</v>
      </c>
      <c r="C599" s="163">
        <v>325920</v>
      </c>
      <c r="D599" s="162" t="s">
        <v>335</v>
      </c>
    </row>
    <row r="600" spans="1:4" x14ac:dyDescent="0.25">
      <c r="A600" s="161">
        <v>2893</v>
      </c>
      <c r="B600" s="162" t="s">
        <v>2213</v>
      </c>
      <c r="C600" s="163">
        <v>325910</v>
      </c>
      <c r="D600" s="162" t="s">
        <v>2214</v>
      </c>
    </row>
    <row r="601" spans="1:4" x14ac:dyDescent="0.25">
      <c r="A601" s="161">
        <v>2895</v>
      </c>
      <c r="B601" s="162" t="s">
        <v>2215</v>
      </c>
      <c r="C601" s="163">
        <v>325182</v>
      </c>
      <c r="D601" s="162" t="s">
        <v>2152</v>
      </c>
    </row>
    <row r="602" spans="1:4" x14ac:dyDescent="0.25">
      <c r="A602" s="161">
        <v>2899</v>
      </c>
      <c r="B602" s="162" t="s">
        <v>2216</v>
      </c>
      <c r="C602" s="163">
        <v>311942</v>
      </c>
      <c r="D602" s="162" t="s">
        <v>1708</v>
      </c>
    </row>
    <row r="603" spans="1:4" x14ac:dyDescent="0.25">
      <c r="A603" s="161">
        <v>2899</v>
      </c>
      <c r="B603" s="162" t="s">
        <v>2217</v>
      </c>
      <c r="C603" s="163">
        <v>325199</v>
      </c>
      <c r="D603" s="162" t="s">
        <v>2202</v>
      </c>
    </row>
    <row r="604" spans="1:4" x14ac:dyDescent="0.25">
      <c r="A604" s="161">
        <v>2899</v>
      </c>
      <c r="B604" s="162" t="s">
        <v>2218</v>
      </c>
      <c r="C604" s="163">
        <v>325510</v>
      </c>
      <c r="D604" s="162" t="s">
        <v>2186</v>
      </c>
    </row>
    <row r="605" spans="1:4" ht="25.5" x14ac:dyDescent="0.25">
      <c r="A605" s="161">
        <v>2899</v>
      </c>
      <c r="B605" s="162" t="s">
        <v>2219</v>
      </c>
      <c r="C605" s="163">
        <v>325998</v>
      </c>
      <c r="D605" s="162" t="s">
        <v>2157</v>
      </c>
    </row>
    <row r="606" spans="1:4" x14ac:dyDescent="0.25">
      <c r="A606" s="161">
        <v>2911</v>
      </c>
      <c r="B606" s="162" t="s">
        <v>35</v>
      </c>
      <c r="C606" s="163">
        <v>324110</v>
      </c>
      <c r="D606" s="162" t="s">
        <v>2220</v>
      </c>
    </row>
    <row r="607" spans="1:4" x14ac:dyDescent="0.25">
      <c r="A607" s="161">
        <v>2951</v>
      </c>
      <c r="B607" s="162" t="s">
        <v>2221</v>
      </c>
      <c r="C607" s="163">
        <v>324121</v>
      </c>
      <c r="D607" s="162" t="s">
        <v>2222</v>
      </c>
    </row>
    <row r="608" spans="1:4" x14ac:dyDescent="0.25">
      <c r="A608" s="161">
        <v>2952</v>
      </c>
      <c r="B608" s="162" t="s">
        <v>2223</v>
      </c>
      <c r="C608" s="163">
        <v>324122</v>
      </c>
      <c r="D608" s="162" t="s">
        <v>2224</v>
      </c>
    </row>
    <row r="609" spans="1:4" x14ac:dyDescent="0.25">
      <c r="A609" s="161">
        <v>2992</v>
      </c>
      <c r="B609" s="162" t="s">
        <v>2225</v>
      </c>
      <c r="C609" s="163">
        <v>324191</v>
      </c>
      <c r="D609" s="162" t="s">
        <v>2226</v>
      </c>
    </row>
    <row r="610" spans="1:4" x14ac:dyDescent="0.25">
      <c r="A610" s="161">
        <v>2999</v>
      </c>
      <c r="B610" s="162" t="s">
        <v>2227</v>
      </c>
      <c r="C610" s="163">
        <v>324199</v>
      </c>
      <c r="D610" s="162" t="s">
        <v>2228</v>
      </c>
    </row>
    <row r="611" spans="1:4" x14ac:dyDescent="0.25">
      <c r="A611" s="161">
        <v>3011</v>
      </c>
      <c r="B611" s="162" t="s">
        <v>2229</v>
      </c>
      <c r="C611" s="163">
        <v>326211</v>
      </c>
      <c r="D611" s="162" t="s">
        <v>2230</v>
      </c>
    </row>
    <row r="612" spans="1:4" x14ac:dyDescent="0.25">
      <c r="A612" s="161">
        <v>3021</v>
      </c>
      <c r="B612" s="162" t="s">
        <v>2231</v>
      </c>
      <c r="C612" s="163">
        <v>316211</v>
      </c>
      <c r="D612" s="162" t="s">
        <v>2232</v>
      </c>
    </row>
    <row r="613" spans="1:4" x14ac:dyDescent="0.25">
      <c r="A613" s="161">
        <v>3052</v>
      </c>
      <c r="B613" s="162" t="s">
        <v>2233</v>
      </c>
      <c r="C613" s="163">
        <v>326220</v>
      </c>
      <c r="D613" s="162" t="s">
        <v>2234</v>
      </c>
    </row>
    <row r="614" spans="1:4" x14ac:dyDescent="0.25">
      <c r="A614" s="161">
        <v>3053</v>
      </c>
      <c r="B614" s="162" t="s">
        <v>2235</v>
      </c>
      <c r="C614" s="163">
        <v>339991</v>
      </c>
      <c r="D614" s="162" t="s">
        <v>2236</v>
      </c>
    </row>
    <row r="615" spans="1:4" x14ac:dyDescent="0.25">
      <c r="A615" s="161">
        <v>3061</v>
      </c>
      <c r="B615" s="162" t="s">
        <v>2237</v>
      </c>
      <c r="C615" s="163">
        <v>326291</v>
      </c>
      <c r="D615" s="162" t="s">
        <v>2238</v>
      </c>
    </row>
    <row r="616" spans="1:4" x14ac:dyDescent="0.25">
      <c r="A616" s="161">
        <v>3069</v>
      </c>
      <c r="B616" s="162" t="s">
        <v>2239</v>
      </c>
      <c r="C616" s="163">
        <v>313320</v>
      </c>
      <c r="D616" s="162" t="s">
        <v>1805</v>
      </c>
    </row>
    <row r="617" spans="1:4" x14ac:dyDescent="0.25">
      <c r="A617" s="161">
        <v>3069</v>
      </c>
      <c r="B617" s="162" t="s">
        <v>2240</v>
      </c>
      <c r="C617" s="163">
        <v>314911</v>
      </c>
      <c r="D617" s="162" t="s">
        <v>1932</v>
      </c>
    </row>
    <row r="618" spans="1:4" x14ac:dyDescent="0.25">
      <c r="A618" s="161">
        <v>3069</v>
      </c>
      <c r="B618" s="162" t="s">
        <v>2241</v>
      </c>
      <c r="C618" s="163">
        <v>315299</v>
      </c>
      <c r="D618" s="162" t="s">
        <v>1846</v>
      </c>
    </row>
    <row r="619" spans="1:4" ht="25.5" x14ac:dyDescent="0.25">
      <c r="A619" s="161">
        <v>3069</v>
      </c>
      <c r="B619" s="162" t="s">
        <v>2242</v>
      </c>
      <c r="C619" s="163">
        <v>315999</v>
      </c>
      <c r="D619" s="162" t="s">
        <v>1863</v>
      </c>
    </row>
    <row r="620" spans="1:4" x14ac:dyDescent="0.25">
      <c r="A620" s="161">
        <v>3069</v>
      </c>
      <c r="B620" s="162" t="s">
        <v>2243</v>
      </c>
      <c r="C620" s="163">
        <v>326192</v>
      </c>
      <c r="D620" s="162" t="s">
        <v>2244</v>
      </c>
    </row>
    <row r="621" spans="1:4" ht="38.25" x14ac:dyDescent="0.25">
      <c r="A621" s="161">
        <v>3069</v>
      </c>
      <c r="B621" s="162" t="s">
        <v>2245</v>
      </c>
      <c r="C621" s="163">
        <v>326299</v>
      </c>
      <c r="D621" s="162" t="s">
        <v>2246</v>
      </c>
    </row>
    <row r="622" spans="1:4" x14ac:dyDescent="0.25">
      <c r="A622" s="161">
        <v>3069</v>
      </c>
      <c r="B622" s="162" t="s">
        <v>2247</v>
      </c>
      <c r="C622" s="163">
        <v>339113</v>
      </c>
      <c r="D622" s="162" t="s">
        <v>2248</v>
      </c>
    </row>
    <row r="623" spans="1:4" x14ac:dyDescent="0.25">
      <c r="A623" s="161">
        <v>3069</v>
      </c>
      <c r="B623" s="162" t="s">
        <v>2249</v>
      </c>
      <c r="C623" s="163">
        <v>339920</v>
      </c>
      <c r="D623" s="162" t="s">
        <v>2250</v>
      </c>
    </row>
    <row r="624" spans="1:4" x14ac:dyDescent="0.25">
      <c r="A624" s="161">
        <v>3069</v>
      </c>
      <c r="B624" s="162" t="s">
        <v>2251</v>
      </c>
      <c r="C624" s="163">
        <v>339932</v>
      </c>
      <c r="D624" s="162" t="s">
        <v>2252</v>
      </c>
    </row>
    <row r="625" spans="1:4" ht="25.5" x14ac:dyDescent="0.25">
      <c r="A625" s="161">
        <v>3081</v>
      </c>
      <c r="B625" s="162" t="s">
        <v>2253</v>
      </c>
      <c r="C625" s="163">
        <v>326113</v>
      </c>
      <c r="D625" s="162" t="s">
        <v>2254</v>
      </c>
    </row>
    <row r="626" spans="1:4" x14ac:dyDescent="0.25">
      <c r="A626" s="161">
        <v>3082</v>
      </c>
      <c r="B626" s="162" t="s">
        <v>2255</v>
      </c>
      <c r="C626" s="163">
        <v>326121</v>
      </c>
      <c r="D626" s="162" t="s">
        <v>2256</v>
      </c>
    </row>
    <row r="627" spans="1:4" ht="25.5" x14ac:dyDescent="0.25">
      <c r="A627" s="161">
        <v>3083</v>
      </c>
      <c r="B627" s="162" t="s">
        <v>2257</v>
      </c>
      <c r="C627" s="163">
        <v>326130</v>
      </c>
      <c r="D627" s="162" t="s">
        <v>2258</v>
      </c>
    </row>
    <row r="628" spans="1:4" x14ac:dyDescent="0.25">
      <c r="A628" s="161">
        <v>3084</v>
      </c>
      <c r="B628" s="162" t="s">
        <v>2259</v>
      </c>
      <c r="C628" s="163">
        <v>326122</v>
      </c>
      <c r="D628" s="162" t="s">
        <v>2260</v>
      </c>
    </row>
    <row r="629" spans="1:4" x14ac:dyDescent="0.25">
      <c r="A629" s="161">
        <v>3085</v>
      </c>
      <c r="B629" s="162" t="s">
        <v>2261</v>
      </c>
      <c r="C629" s="163">
        <v>326160</v>
      </c>
      <c r="D629" s="162" t="s">
        <v>2262</v>
      </c>
    </row>
    <row r="630" spans="1:4" x14ac:dyDescent="0.25">
      <c r="A630" s="161">
        <v>3086</v>
      </c>
      <c r="B630" s="162" t="s">
        <v>2263</v>
      </c>
      <c r="C630" s="163">
        <v>326140</v>
      </c>
      <c r="D630" s="162" t="s">
        <v>2264</v>
      </c>
    </row>
    <row r="631" spans="1:4" ht="25.5" x14ac:dyDescent="0.25">
      <c r="A631" s="161">
        <v>3086</v>
      </c>
      <c r="B631" s="162" t="s">
        <v>2265</v>
      </c>
      <c r="C631" s="163">
        <v>326150</v>
      </c>
      <c r="D631" s="162" t="s">
        <v>2266</v>
      </c>
    </row>
    <row r="632" spans="1:4" x14ac:dyDescent="0.25">
      <c r="A632" s="161">
        <v>3087</v>
      </c>
      <c r="B632" s="162" t="s">
        <v>2267</v>
      </c>
      <c r="C632" s="163">
        <v>325991</v>
      </c>
      <c r="D632" s="162" t="s">
        <v>157</v>
      </c>
    </row>
    <row r="633" spans="1:4" x14ac:dyDescent="0.25">
      <c r="A633" s="161">
        <v>3088</v>
      </c>
      <c r="B633" s="162" t="s">
        <v>2268</v>
      </c>
      <c r="C633" s="163">
        <v>326191</v>
      </c>
      <c r="D633" s="162" t="s">
        <v>2269</v>
      </c>
    </row>
    <row r="634" spans="1:4" x14ac:dyDescent="0.25">
      <c r="A634" s="161">
        <v>3089</v>
      </c>
      <c r="B634" s="162" t="s">
        <v>2270</v>
      </c>
      <c r="C634" s="163">
        <v>326121</v>
      </c>
      <c r="D634" s="162" t="s">
        <v>2256</v>
      </c>
    </row>
    <row r="635" spans="1:4" x14ac:dyDescent="0.25">
      <c r="A635" s="161">
        <v>3089</v>
      </c>
      <c r="B635" s="162" t="s">
        <v>2271</v>
      </c>
      <c r="C635" s="163">
        <v>326122</v>
      </c>
      <c r="D635" s="162" t="s">
        <v>2260</v>
      </c>
    </row>
    <row r="636" spans="1:4" ht="25.5" x14ac:dyDescent="0.25">
      <c r="A636" s="161">
        <v>3089</v>
      </c>
      <c r="B636" s="162" t="s">
        <v>2272</v>
      </c>
      <c r="C636" s="163">
        <v>326199</v>
      </c>
      <c r="D636" s="162" t="s">
        <v>2273</v>
      </c>
    </row>
    <row r="637" spans="1:4" x14ac:dyDescent="0.25">
      <c r="A637" s="161">
        <v>3089</v>
      </c>
      <c r="B637" s="162" t="s">
        <v>2274</v>
      </c>
      <c r="C637" s="163">
        <v>337215</v>
      </c>
      <c r="D637" s="162" t="s">
        <v>1972</v>
      </c>
    </row>
    <row r="638" spans="1:4" x14ac:dyDescent="0.25">
      <c r="A638" s="161">
        <v>3089</v>
      </c>
      <c r="B638" s="162" t="s">
        <v>2275</v>
      </c>
      <c r="C638" s="163">
        <v>339113</v>
      </c>
      <c r="D638" s="162" t="s">
        <v>2007</v>
      </c>
    </row>
    <row r="639" spans="1:4" x14ac:dyDescent="0.25">
      <c r="A639" s="161">
        <v>3111</v>
      </c>
      <c r="B639" s="162" t="s">
        <v>59</v>
      </c>
      <c r="C639" s="163">
        <v>316110</v>
      </c>
      <c r="D639" s="162" t="s">
        <v>2276</v>
      </c>
    </row>
    <row r="640" spans="1:4" x14ac:dyDescent="0.25">
      <c r="A640" s="161">
        <v>3131</v>
      </c>
      <c r="B640" s="162" t="s">
        <v>2277</v>
      </c>
      <c r="C640" s="163">
        <v>316999</v>
      </c>
      <c r="D640" s="162" t="s">
        <v>2278</v>
      </c>
    </row>
    <row r="641" spans="1:4" x14ac:dyDescent="0.25">
      <c r="A641" s="161">
        <v>3131</v>
      </c>
      <c r="B641" s="162" t="s">
        <v>2279</v>
      </c>
      <c r="C641" s="163">
        <v>321999</v>
      </c>
      <c r="D641" s="162" t="s">
        <v>1967</v>
      </c>
    </row>
    <row r="642" spans="1:4" x14ac:dyDescent="0.25">
      <c r="A642" s="161">
        <v>3131</v>
      </c>
      <c r="B642" s="162" t="s">
        <v>2280</v>
      </c>
      <c r="C642" s="163">
        <v>339993</v>
      </c>
      <c r="D642" s="162" t="s">
        <v>2281</v>
      </c>
    </row>
    <row r="643" spans="1:4" x14ac:dyDescent="0.25">
      <c r="A643" s="161">
        <v>3142</v>
      </c>
      <c r="B643" s="162" t="s">
        <v>2282</v>
      </c>
      <c r="C643" s="163">
        <v>316212</v>
      </c>
      <c r="D643" s="162" t="s">
        <v>2283</v>
      </c>
    </row>
    <row r="644" spans="1:4" x14ac:dyDescent="0.25">
      <c r="A644" s="161">
        <v>3143</v>
      </c>
      <c r="B644" s="162" t="s">
        <v>2284</v>
      </c>
      <c r="C644" s="163">
        <v>316213</v>
      </c>
      <c r="D644" s="162" t="s">
        <v>2285</v>
      </c>
    </row>
    <row r="645" spans="1:4" x14ac:dyDescent="0.25">
      <c r="A645" s="161">
        <v>3144</v>
      </c>
      <c r="B645" s="162" t="s">
        <v>2286</v>
      </c>
      <c r="C645" s="163">
        <v>316214</v>
      </c>
      <c r="D645" s="162" t="s">
        <v>2287</v>
      </c>
    </row>
    <row r="646" spans="1:4" x14ac:dyDescent="0.25">
      <c r="A646" s="161">
        <v>3149</v>
      </c>
      <c r="B646" s="162" t="s">
        <v>2288</v>
      </c>
      <c r="C646" s="163">
        <v>316219</v>
      </c>
      <c r="D646" s="162" t="s">
        <v>2289</v>
      </c>
    </row>
    <row r="647" spans="1:4" x14ac:dyDescent="0.25">
      <c r="A647" s="161">
        <v>3151</v>
      </c>
      <c r="B647" s="162" t="s">
        <v>2290</v>
      </c>
      <c r="C647" s="163">
        <v>315211</v>
      </c>
      <c r="D647" s="162" t="s">
        <v>1827</v>
      </c>
    </row>
    <row r="648" spans="1:4" ht="25.5" x14ac:dyDescent="0.25">
      <c r="A648" s="161">
        <v>3151</v>
      </c>
      <c r="B648" s="162" t="s">
        <v>2291</v>
      </c>
      <c r="C648" s="163">
        <v>315212</v>
      </c>
      <c r="D648" s="162" t="s">
        <v>1848</v>
      </c>
    </row>
    <row r="649" spans="1:4" x14ac:dyDescent="0.25">
      <c r="A649" s="161">
        <v>3151</v>
      </c>
      <c r="B649" s="162" t="s">
        <v>2292</v>
      </c>
      <c r="C649" s="163">
        <v>315992</v>
      </c>
      <c r="D649" s="162" t="s">
        <v>1902</v>
      </c>
    </row>
    <row r="650" spans="1:4" x14ac:dyDescent="0.25">
      <c r="A650" s="161">
        <v>3161</v>
      </c>
      <c r="B650" s="162" t="s">
        <v>2293</v>
      </c>
      <c r="C650" s="163">
        <v>316991</v>
      </c>
      <c r="D650" s="162" t="s">
        <v>2294</v>
      </c>
    </row>
    <row r="651" spans="1:4" x14ac:dyDescent="0.25">
      <c r="A651" s="161">
        <v>3171</v>
      </c>
      <c r="B651" s="162" t="s">
        <v>2295</v>
      </c>
      <c r="C651" s="163">
        <v>316992</v>
      </c>
      <c r="D651" s="162" t="s">
        <v>2296</v>
      </c>
    </row>
    <row r="652" spans="1:4" ht="25.5" x14ac:dyDescent="0.25">
      <c r="A652" s="161">
        <v>3172</v>
      </c>
      <c r="B652" s="162" t="s">
        <v>2297</v>
      </c>
      <c r="C652" s="163">
        <v>316993</v>
      </c>
      <c r="D652" s="162" t="s">
        <v>2298</v>
      </c>
    </row>
    <row r="653" spans="1:4" ht="25.5" x14ac:dyDescent="0.25">
      <c r="A653" s="161">
        <v>3172</v>
      </c>
      <c r="B653" s="162" t="s">
        <v>2299</v>
      </c>
      <c r="C653" s="163">
        <v>339914</v>
      </c>
      <c r="D653" s="162" t="s">
        <v>2300</v>
      </c>
    </row>
    <row r="654" spans="1:4" x14ac:dyDescent="0.25">
      <c r="A654" s="161">
        <v>3199</v>
      </c>
      <c r="B654" s="162" t="s">
        <v>2301</v>
      </c>
      <c r="C654" s="163">
        <v>316999</v>
      </c>
      <c r="D654" s="162" t="s">
        <v>2278</v>
      </c>
    </row>
    <row r="655" spans="1:4" x14ac:dyDescent="0.25">
      <c r="A655" s="161">
        <v>3211</v>
      </c>
      <c r="B655" s="162" t="s">
        <v>2302</v>
      </c>
      <c r="C655" s="163">
        <v>327211</v>
      </c>
      <c r="D655" s="162" t="s">
        <v>2303</v>
      </c>
    </row>
    <row r="656" spans="1:4" x14ac:dyDescent="0.25">
      <c r="A656" s="161">
        <v>3221</v>
      </c>
      <c r="B656" s="162" t="s">
        <v>2304</v>
      </c>
      <c r="C656" s="163">
        <v>327213</v>
      </c>
      <c r="D656" s="162" t="s">
        <v>2305</v>
      </c>
    </row>
    <row r="657" spans="1:4" ht="25.5" x14ac:dyDescent="0.25">
      <c r="A657" s="161">
        <v>3229</v>
      </c>
      <c r="B657" s="162" t="s">
        <v>2306</v>
      </c>
      <c r="C657" s="163">
        <v>327212</v>
      </c>
      <c r="D657" s="162" t="s">
        <v>2307</v>
      </c>
    </row>
    <row r="658" spans="1:4" x14ac:dyDescent="0.25">
      <c r="A658" s="161">
        <v>3231</v>
      </c>
      <c r="B658" s="162" t="s">
        <v>2308</v>
      </c>
      <c r="C658" s="163">
        <v>327215</v>
      </c>
      <c r="D658" s="162" t="s">
        <v>2309</v>
      </c>
    </row>
    <row r="659" spans="1:4" x14ac:dyDescent="0.25">
      <c r="A659" s="161">
        <v>3241</v>
      </c>
      <c r="B659" s="162" t="s">
        <v>2310</v>
      </c>
      <c r="C659" s="163">
        <v>327310</v>
      </c>
      <c r="D659" s="162" t="s">
        <v>2311</v>
      </c>
    </row>
    <row r="660" spans="1:4" x14ac:dyDescent="0.25">
      <c r="A660" s="161">
        <v>3251</v>
      </c>
      <c r="B660" s="162" t="s">
        <v>2312</v>
      </c>
      <c r="C660" s="163">
        <v>327121</v>
      </c>
      <c r="D660" s="162" t="s">
        <v>2313</v>
      </c>
    </row>
    <row r="661" spans="1:4" x14ac:dyDescent="0.25">
      <c r="A661" s="161">
        <v>3251</v>
      </c>
      <c r="B661" s="162" t="s">
        <v>2314</v>
      </c>
      <c r="C661" s="163">
        <v>327331</v>
      </c>
      <c r="D661" s="162" t="s">
        <v>2315</v>
      </c>
    </row>
    <row r="662" spans="1:4" x14ac:dyDescent="0.25">
      <c r="A662" s="161">
        <v>3253</v>
      </c>
      <c r="B662" s="162" t="s">
        <v>2316</v>
      </c>
      <c r="C662" s="163">
        <v>327122</v>
      </c>
      <c r="D662" s="162" t="s">
        <v>2317</v>
      </c>
    </row>
    <row r="663" spans="1:4" x14ac:dyDescent="0.25">
      <c r="A663" s="161">
        <v>3255</v>
      </c>
      <c r="B663" s="162" t="s">
        <v>2318</v>
      </c>
      <c r="C663" s="163">
        <v>327124</v>
      </c>
      <c r="D663" s="162" t="s">
        <v>2319</v>
      </c>
    </row>
    <row r="664" spans="1:4" x14ac:dyDescent="0.25">
      <c r="A664" s="161">
        <v>3259</v>
      </c>
      <c r="B664" s="162" t="s">
        <v>2320</v>
      </c>
      <c r="C664" s="163">
        <v>327123</v>
      </c>
      <c r="D664" s="162" t="s">
        <v>2321</v>
      </c>
    </row>
    <row r="665" spans="1:4" ht="25.5" x14ac:dyDescent="0.25">
      <c r="A665" s="161">
        <v>3261</v>
      </c>
      <c r="B665" s="162" t="s">
        <v>2322</v>
      </c>
      <c r="C665" s="163">
        <v>327111</v>
      </c>
      <c r="D665" s="162" t="s">
        <v>2323</v>
      </c>
    </row>
    <row r="666" spans="1:4" ht="25.5" x14ac:dyDescent="0.25">
      <c r="A666" s="161">
        <v>3262</v>
      </c>
      <c r="B666" s="162" t="s">
        <v>2324</v>
      </c>
      <c r="C666" s="163">
        <v>327112</v>
      </c>
      <c r="D666" s="162" t="s">
        <v>2325</v>
      </c>
    </row>
    <row r="667" spans="1:4" ht="25.5" x14ac:dyDescent="0.25">
      <c r="A667" s="161">
        <v>3263</v>
      </c>
      <c r="B667" s="162" t="s">
        <v>2326</v>
      </c>
      <c r="C667" s="163">
        <v>327112</v>
      </c>
      <c r="D667" s="162" t="s">
        <v>2325</v>
      </c>
    </row>
    <row r="668" spans="1:4" x14ac:dyDescent="0.25">
      <c r="A668" s="161">
        <v>3264</v>
      </c>
      <c r="B668" s="162" t="s">
        <v>2327</v>
      </c>
      <c r="C668" s="163">
        <v>327113</v>
      </c>
      <c r="D668" s="162" t="s">
        <v>2328</v>
      </c>
    </row>
    <row r="669" spans="1:4" ht="25.5" x14ac:dyDescent="0.25">
      <c r="A669" s="161">
        <v>3269</v>
      </c>
      <c r="B669" s="162" t="s">
        <v>2329</v>
      </c>
      <c r="C669" s="163">
        <v>327112</v>
      </c>
      <c r="D669" s="162" t="s">
        <v>2325</v>
      </c>
    </row>
    <row r="670" spans="1:4" x14ac:dyDescent="0.25">
      <c r="A670" s="161">
        <v>3271</v>
      </c>
      <c r="B670" s="162" t="s">
        <v>2330</v>
      </c>
      <c r="C670" s="163">
        <v>327331</v>
      </c>
      <c r="D670" s="162" t="s">
        <v>2315</v>
      </c>
    </row>
    <row r="671" spans="1:4" x14ac:dyDescent="0.25">
      <c r="A671" s="161">
        <v>3272</v>
      </c>
      <c r="B671" s="162" t="s">
        <v>2331</v>
      </c>
      <c r="C671" s="163">
        <v>327332</v>
      </c>
      <c r="D671" s="162" t="s">
        <v>2332</v>
      </c>
    </row>
    <row r="672" spans="1:4" ht="25.5" x14ac:dyDescent="0.25">
      <c r="A672" s="161">
        <v>3272</v>
      </c>
      <c r="B672" s="162" t="s">
        <v>2333</v>
      </c>
      <c r="C672" s="163">
        <v>327390</v>
      </c>
      <c r="D672" s="162" t="s">
        <v>2334</v>
      </c>
    </row>
    <row r="673" spans="1:4" ht="25.5" x14ac:dyDescent="0.25">
      <c r="A673" s="161">
        <v>3272</v>
      </c>
      <c r="B673" s="162" t="s">
        <v>2335</v>
      </c>
      <c r="C673" s="163">
        <v>327999</v>
      </c>
      <c r="D673" s="162" t="s">
        <v>2336</v>
      </c>
    </row>
    <row r="674" spans="1:4" x14ac:dyDescent="0.25">
      <c r="A674" s="161">
        <v>3273</v>
      </c>
      <c r="B674" s="162" t="s">
        <v>2337</v>
      </c>
      <c r="C674" s="163">
        <v>327320</v>
      </c>
      <c r="D674" s="162" t="s">
        <v>2338</v>
      </c>
    </row>
    <row r="675" spans="1:4" x14ac:dyDescent="0.25">
      <c r="A675" s="161">
        <v>3274</v>
      </c>
      <c r="B675" s="162" t="s">
        <v>2339</v>
      </c>
      <c r="C675" s="163">
        <v>327410</v>
      </c>
      <c r="D675" s="162" t="s">
        <v>2340</v>
      </c>
    </row>
    <row r="676" spans="1:4" x14ac:dyDescent="0.25">
      <c r="A676" s="161">
        <v>3275</v>
      </c>
      <c r="B676" s="162" t="s">
        <v>2341</v>
      </c>
      <c r="C676" s="163">
        <v>327420</v>
      </c>
      <c r="D676" s="162" t="s">
        <v>2342</v>
      </c>
    </row>
    <row r="677" spans="1:4" x14ac:dyDescent="0.25">
      <c r="A677" s="161">
        <v>3281</v>
      </c>
      <c r="B677" s="162" t="s">
        <v>2343</v>
      </c>
      <c r="C677" s="163">
        <v>327991</v>
      </c>
      <c r="D677" s="162" t="s">
        <v>2344</v>
      </c>
    </row>
    <row r="678" spans="1:4" x14ac:dyDescent="0.25">
      <c r="A678" s="161">
        <v>3291</v>
      </c>
      <c r="B678" s="162" t="s">
        <v>2345</v>
      </c>
      <c r="C678" s="163">
        <v>327910</v>
      </c>
      <c r="D678" s="162" t="s">
        <v>2346</v>
      </c>
    </row>
    <row r="679" spans="1:4" ht="25.5" x14ac:dyDescent="0.25">
      <c r="A679" s="161">
        <v>3291</v>
      </c>
      <c r="B679" s="162" t="s">
        <v>2347</v>
      </c>
      <c r="C679" s="163">
        <v>332999</v>
      </c>
      <c r="D679" s="162" t="s">
        <v>2348</v>
      </c>
    </row>
    <row r="680" spans="1:4" ht="25.5" x14ac:dyDescent="0.25">
      <c r="A680" s="161">
        <v>3292</v>
      </c>
      <c r="B680" s="162" t="s">
        <v>2349</v>
      </c>
      <c r="C680" s="163">
        <v>327999</v>
      </c>
      <c r="D680" s="162" t="s">
        <v>2336</v>
      </c>
    </row>
    <row r="681" spans="1:4" x14ac:dyDescent="0.25">
      <c r="A681" s="161">
        <v>3292</v>
      </c>
      <c r="B681" s="162" t="s">
        <v>2350</v>
      </c>
      <c r="C681" s="163">
        <v>336340</v>
      </c>
      <c r="D681" s="162" t="s">
        <v>2351</v>
      </c>
    </row>
    <row r="682" spans="1:4" ht="25.5" x14ac:dyDescent="0.25">
      <c r="A682" s="161">
        <v>3292</v>
      </c>
      <c r="B682" s="162" t="s">
        <v>2352</v>
      </c>
      <c r="C682" s="163">
        <v>336350</v>
      </c>
      <c r="D682" s="162" t="s">
        <v>2353</v>
      </c>
    </row>
    <row r="683" spans="1:4" ht="25.5" x14ac:dyDescent="0.25">
      <c r="A683" s="161">
        <v>3295</v>
      </c>
      <c r="B683" s="162" t="s">
        <v>2354</v>
      </c>
      <c r="C683" s="163">
        <v>212324</v>
      </c>
      <c r="D683" s="162" t="s">
        <v>1504</v>
      </c>
    </row>
    <row r="684" spans="1:4" ht="25.5" x14ac:dyDescent="0.25">
      <c r="A684" s="161">
        <v>3295</v>
      </c>
      <c r="B684" s="162" t="s">
        <v>2355</v>
      </c>
      <c r="C684" s="163">
        <v>212325</v>
      </c>
      <c r="D684" s="162" t="s">
        <v>1506</v>
      </c>
    </row>
    <row r="685" spans="1:4" ht="25.5" x14ac:dyDescent="0.25">
      <c r="A685" s="161">
        <v>3295</v>
      </c>
      <c r="B685" s="162" t="s">
        <v>2356</v>
      </c>
      <c r="C685" s="163">
        <v>212393</v>
      </c>
      <c r="D685" s="162" t="s">
        <v>1512</v>
      </c>
    </row>
    <row r="686" spans="1:4" ht="25.5" x14ac:dyDescent="0.25">
      <c r="A686" s="161">
        <v>3295</v>
      </c>
      <c r="B686" s="162" t="s">
        <v>2357</v>
      </c>
      <c r="C686" s="163">
        <v>212399</v>
      </c>
      <c r="D686" s="162" t="s">
        <v>1519</v>
      </c>
    </row>
    <row r="687" spans="1:4" ht="25.5" x14ac:dyDescent="0.25">
      <c r="A687" s="161">
        <v>3295</v>
      </c>
      <c r="B687" s="162" t="s">
        <v>2358</v>
      </c>
      <c r="C687" s="163">
        <v>327992</v>
      </c>
      <c r="D687" s="162" t="s">
        <v>2359</v>
      </c>
    </row>
    <row r="688" spans="1:4" x14ac:dyDescent="0.25">
      <c r="A688" s="161">
        <v>3296</v>
      </c>
      <c r="B688" s="162" t="s">
        <v>2360</v>
      </c>
      <c r="C688" s="163">
        <v>327993</v>
      </c>
      <c r="D688" s="162" t="s">
        <v>2361</v>
      </c>
    </row>
    <row r="689" spans="1:4" x14ac:dyDescent="0.25">
      <c r="A689" s="161">
        <v>3297</v>
      </c>
      <c r="B689" s="162" t="s">
        <v>2362</v>
      </c>
      <c r="C689" s="163">
        <v>327125</v>
      </c>
      <c r="D689" s="162" t="s">
        <v>2363</v>
      </c>
    </row>
    <row r="690" spans="1:4" ht="25.5" x14ac:dyDescent="0.25">
      <c r="A690" s="161">
        <v>3299</v>
      </c>
      <c r="B690" s="162" t="s">
        <v>2364</v>
      </c>
      <c r="C690" s="163">
        <v>327112</v>
      </c>
      <c r="D690" s="162" t="s">
        <v>2325</v>
      </c>
    </row>
    <row r="691" spans="1:4" ht="25.5" x14ac:dyDescent="0.25">
      <c r="A691" s="161">
        <v>3299</v>
      </c>
      <c r="B691" s="162" t="s">
        <v>2365</v>
      </c>
      <c r="C691" s="163">
        <v>327420</v>
      </c>
      <c r="D691" s="162" t="s">
        <v>2342</v>
      </c>
    </row>
    <row r="692" spans="1:4" ht="25.5" x14ac:dyDescent="0.25">
      <c r="A692" s="161">
        <v>3299</v>
      </c>
      <c r="B692" s="162" t="s">
        <v>2366</v>
      </c>
      <c r="C692" s="163">
        <v>327999</v>
      </c>
      <c r="D692" s="162" t="s">
        <v>2336</v>
      </c>
    </row>
    <row r="693" spans="1:4" x14ac:dyDescent="0.25">
      <c r="A693" s="161">
        <v>3312</v>
      </c>
      <c r="B693" s="162" t="s">
        <v>2367</v>
      </c>
      <c r="C693" s="163">
        <v>324199</v>
      </c>
      <c r="D693" s="162" t="s">
        <v>2228</v>
      </c>
    </row>
    <row r="694" spans="1:4" ht="25.5" x14ac:dyDescent="0.25">
      <c r="A694" s="161">
        <v>3312</v>
      </c>
      <c r="B694" s="162" t="s">
        <v>2368</v>
      </c>
      <c r="C694" s="163">
        <v>331111</v>
      </c>
      <c r="D694" s="162" t="s">
        <v>2369</v>
      </c>
    </row>
    <row r="695" spans="1:4" ht="25.5" x14ac:dyDescent="0.25">
      <c r="A695" s="161">
        <v>3312</v>
      </c>
      <c r="B695" s="162" t="s">
        <v>2370</v>
      </c>
      <c r="C695" s="163">
        <v>331221</v>
      </c>
      <c r="D695" s="162" t="s">
        <v>2371</v>
      </c>
    </row>
    <row r="696" spans="1:4" x14ac:dyDescent="0.25">
      <c r="A696" s="161">
        <v>3313</v>
      </c>
      <c r="B696" s="162" t="s">
        <v>2372</v>
      </c>
      <c r="C696" s="163">
        <v>331112</v>
      </c>
      <c r="D696" s="162" t="s">
        <v>2373</v>
      </c>
    </row>
    <row r="697" spans="1:4" x14ac:dyDescent="0.25">
      <c r="A697" s="161">
        <v>3315</v>
      </c>
      <c r="B697" s="162" t="s">
        <v>2374</v>
      </c>
      <c r="C697" s="163">
        <v>331222</v>
      </c>
      <c r="D697" s="162" t="s">
        <v>2375</v>
      </c>
    </row>
    <row r="698" spans="1:4" ht="25.5" x14ac:dyDescent="0.25">
      <c r="A698" s="161">
        <v>3315</v>
      </c>
      <c r="B698" s="162" t="s">
        <v>2376</v>
      </c>
      <c r="C698" s="163">
        <v>332618</v>
      </c>
      <c r="D698" s="162" t="s">
        <v>2377</v>
      </c>
    </row>
    <row r="699" spans="1:4" x14ac:dyDescent="0.25">
      <c r="A699" s="161">
        <v>3316</v>
      </c>
      <c r="B699" s="162" t="s">
        <v>2378</v>
      </c>
      <c r="C699" s="163">
        <v>331221</v>
      </c>
      <c r="D699" s="162" t="s">
        <v>2371</v>
      </c>
    </row>
    <row r="700" spans="1:4" ht="25.5" x14ac:dyDescent="0.25">
      <c r="A700" s="161">
        <v>3317</v>
      </c>
      <c r="B700" s="162" t="s">
        <v>2379</v>
      </c>
      <c r="C700" s="163">
        <v>331210</v>
      </c>
      <c r="D700" s="162" t="s">
        <v>2380</v>
      </c>
    </row>
    <row r="701" spans="1:4" x14ac:dyDescent="0.25">
      <c r="A701" s="161">
        <v>3321</v>
      </c>
      <c r="B701" s="162" t="s">
        <v>2381</v>
      </c>
      <c r="C701" s="163">
        <v>331511</v>
      </c>
      <c r="D701" s="162" t="s">
        <v>2382</v>
      </c>
    </row>
    <row r="702" spans="1:4" x14ac:dyDescent="0.25">
      <c r="A702" s="161">
        <v>3322</v>
      </c>
      <c r="B702" s="162" t="s">
        <v>2383</v>
      </c>
      <c r="C702" s="163">
        <v>331511</v>
      </c>
      <c r="D702" s="162" t="s">
        <v>2382</v>
      </c>
    </row>
    <row r="703" spans="1:4" x14ac:dyDescent="0.25">
      <c r="A703" s="161">
        <v>3324</v>
      </c>
      <c r="B703" s="162" t="s">
        <v>2384</v>
      </c>
      <c r="C703" s="163">
        <v>331512</v>
      </c>
      <c r="D703" s="162" t="s">
        <v>2384</v>
      </c>
    </row>
    <row r="704" spans="1:4" x14ac:dyDescent="0.25">
      <c r="A704" s="161">
        <v>3325</v>
      </c>
      <c r="B704" s="162" t="s">
        <v>2385</v>
      </c>
      <c r="C704" s="163">
        <v>331513</v>
      </c>
      <c r="D704" s="162" t="s">
        <v>2386</v>
      </c>
    </row>
    <row r="705" spans="1:4" x14ac:dyDescent="0.25">
      <c r="A705" s="161">
        <v>3331</v>
      </c>
      <c r="B705" s="162" t="s">
        <v>2387</v>
      </c>
      <c r="C705" s="163">
        <v>331411</v>
      </c>
      <c r="D705" s="162" t="s">
        <v>2387</v>
      </c>
    </row>
    <row r="706" spans="1:4" x14ac:dyDescent="0.25">
      <c r="A706" s="161">
        <v>3334</v>
      </c>
      <c r="B706" s="162" t="s">
        <v>2388</v>
      </c>
      <c r="C706" s="163">
        <v>331312</v>
      </c>
      <c r="D706" s="162" t="s">
        <v>2389</v>
      </c>
    </row>
    <row r="707" spans="1:4" ht="25.5" x14ac:dyDescent="0.25">
      <c r="A707" s="161">
        <v>3339</v>
      </c>
      <c r="B707" s="162" t="s">
        <v>2390</v>
      </c>
      <c r="C707" s="163">
        <v>331419</v>
      </c>
      <c r="D707" s="162" t="s">
        <v>2391</v>
      </c>
    </row>
    <row r="708" spans="1:4" x14ac:dyDescent="0.25">
      <c r="A708" s="161">
        <v>3341</v>
      </c>
      <c r="B708" s="162" t="s">
        <v>2392</v>
      </c>
      <c r="C708" s="163">
        <v>331314</v>
      </c>
      <c r="D708" s="162" t="s">
        <v>2393</v>
      </c>
    </row>
    <row r="709" spans="1:4" x14ac:dyDescent="0.25">
      <c r="A709" s="161">
        <v>3341</v>
      </c>
      <c r="B709" s="162" t="s">
        <v>2394</v>
      </c>
      <c r="C709" s="163">
        <v>331423</v>
      </c>
      <c r="D709" s="162" t="s">
        <v>2395</v>
      </c>
    </row>
    <row r="710" spans="1:4" ht="25.5" x14ac:dyDescent="0.25">
      <c r="A710" s="161">
        <v>3341</v>
      </c>
      <c r="B710" s="162" t="s">
        <v>2396</v>
      </c>
      <c r="C710" s="163">
        <v>331492</v>
      </c>
      <c r="D710" s="162" t="s">
        <v>2397</v>
      </c>
    </row>
    <row r="711" spans="1:4" x14ac:dyDescent="0.25">
      <c r="A711" s="161">
        <v>3351</v>
      </c>
      <c r="B711" s="162" t="s">
        <v>2398</v>
      </c>
      <c r="C711" s="163">
        <v>331421</v>
      </c>
      <c r="D711" s="162" t="s">
        <v>2399</v>
      </c>
    </row>
    <row r="712" spans="1:4" x14ac:dyDescent="0.25">
      <c r="A712" s="161">
        <v>3353</v>
      </c>
      <c r="B712" s="162" t="s">
        <v>2400</v>
      </c>
      <c r="C712" s="163">
        <v>331315</v>
      </c>
      <c r="D712" s="162" t="s">
        <v>2401</v>
      </c>
    </row>
    <row r="713" spans="1:4" x14ac:dyDescent="0.25">
      <c r="A713" s="161">
        <v>3354</v>
      </c>
      <c r="B713" s="162" t="s">
        <v>2402</v>
      </c>
      <c r="C713" s="163">
        <v>331316</v>
      </c>
      <c r="D713" s="162" t="s">
        <v>2403</v>
      </c>
    </row>
    <row r="714" spans="1:4" x14ac:dyDescent="0.25">
      <c r="A714" s="161">
        <v>3355</v>
      </c>
      <c r="B714" s="162" t="s">
        <v>2404</v>
      </c>
      <c r="C714" s="163">
        <v>331319</v>
      </c>
      <c r="D714" s="162" t="s">
        <v>2405</v>
      </c>
    </row>
    <row r="715" spans="1:4" ht="25.5" x14ac:dyDescent="0.25">
      <c r="A715" s="161">
        <v>3356</v>
      </c>
      <c r="B715" s="162" t="s">
        <v>2406</v>
      </c>
      <c r="C715" s="163">
        <v>331491</v>
      </c>
      <c r="D715" s="162" t="s">
        <v>2407</v>
      </c>
    </row>
    <row r="716" spans="1:4" x14ac:dyDescent="0.25">
      <c r="A716" s="161">
        <v>3357</v>
      </c>
      <c r="B716" s="162" t="s">
        <v>2408</v>
      </c>
      <c r="C716" s="163">
        <v>331319</v>
      </c>
      <c r="D716" s="162" t="s">
        <v>2405</v>
      </c>
    </row>
    <row r="717" spans="1:4" x14ac:dyDescent="0.25">
      <c r="A717" s="161">
        <v>3357</v>
      </c>
      <c r="B717" s="162" t="s">
        <v>2409</v>
      </c>
      <c r="C717" s="163">
        <v>331422</v>
      </c>
      <c r="D717" s="162" t="s">
        <v>2410</v>
      </c>
    </row>
    <row r="718" spans="1:4" ht="25.5" x14ac:dyDescent="0.25">
      <c r="A718" s="161">
        <v>3357</v>
      </c>
      <c r="B718" s="162" t="s">
        <v>2411</v>
      </c>
      <c r="C718" s="163">
        <v>331491</v>
      </c>
      <c r="D718" s="162" t="s">
        <v>2407</v>
      </c>
    </row>
    <row r="719" spans="1:4" x14ac:dyDescent="0.25">
      <c r="A719" s="161">
        <v>3357</v>
      </c>
      <c r="B719" s="162" t="s">
        <v>2412</v>
      </c>
      <c r="C719" s="163">
        <v>335921</v>
      </c>
      <c r="D719" s="162" t="s">
        <v>2413</v>
      </c>
    </row>
    <row r="720" spans="1:4" ht="25.5" x14ac:dyDescent="0.25">
      <c r="A720" s="161">
        <v>3357</v>
      </c>
      <c r="B720" s="162" t="s">
        <v>2414</v>
      </c>
      <c r="C720" s="163">
        <v>335929</v>
      </c>
      <c r="D720" s="162" t="s">
        <v>2415</v>
      </c>
    </row>
    <row r="721" spans="1:4" x14ac:dyDescent="0.25">
      <c r="A721" s="161">
        <v>3363</v>
      </c>
      <c r="B721" s="162" t="s">
        <v>2416</v>
      </c>
      <c r="C721" s="163">
        <v>331521</v>
      </c>
      <c r="D721" s="162" t="s">
        <v>2417</v>
      </c>
    </row>
    <row r="722" spans="1:4" x14ac:dyDescent="0.25">
      <c r="A722" s="161">
        <v>3364</v>
      </c>
      <c r="B722" s="162" t="s">
        <v>2418</v>
      </c>
      <c r="C722" s="163">
        <v>331522</v>
      </c>
      <c r="D722" s="162" t="s">
        <v>2419</v>
      </c>
    </row>
    <row r="723" spans="1:4" x14ac:dyDescent="0.25">
      <c r="A723" s="161">
        <v>3365</v>
      </c>
      <c r="B723" s="162" t="s">
        <v>2420</v>
      </c>
      <c r="C723" s="163">
        <v>331524</v>
      </c>
      <c r="D723" s="162" t="s">
        <v>2421</v>
      </c>
    </row>
    <row r="724" spans="1:4" x14ac:dyDescent="0.25">
      <c r="A724" s="161">
        <v>3366</v>
      </c>
      <c r="B724" s="162" t="s">
        <v>2422</v>
      </c>
      <c r="C724" s="163">
        <v>331525</v>
      </c>
      <c r="D724" s="162" t="s">
        <v>2423</v>
      </c>
    </row>
    <row r="725" spans="1:4" x14ac:dyDescent="0.25">
      <c r="A725" s="161">
        <v>3369</v>
      </c>
      <c r="B725" s="162" t="s">
        <v>2424</v>
      </c>
      <c r="C725" s="163">
        <v>331528</v>
      </c>
      <c r="D725" s="162" t="s">
        <v>2425</v>
      </c>
    </row>
    <row r="726" spans="1:4" x14ac:dyDescent="0.25">
      <c r="A726" s="161">
        <v>3398</v>
      </c>
      <c r="B726" s="162" t="s">
        <v>2426</v>
      </c>
      <c r="C726" s="163">
        <v>332811</v>
      </c>
      <c r="D726" s="162" t="s">
        <v>2426</v>
      </c>
    </row>
    <row r="727" spans="1:4" x14ac:dyDescent="0.25">
      <c r="A727" s="161">
        <v>3399</v>
      </c>
      <c r="B727" s="162" t="s">
        <v>2427</v>
      </c>
      <c r="C727" s="163">
        <v>331111</v>
      </c>
      <c r="D727" s="162" t="s">
        <v>2369</v>
      </c>
    </row>
    <row r="728" spans="1:4" x14ac:dyDescent="0.25">
      <c r="A728" s="161">
        <v>3399</v>
      </c>
      <c r="B728" s="162" t="s">
        <v>2428</v>
      </c>
      <c r="C728" s="163">
        <v>331221</v>
      </c>
      <c r="D728" s="162" t="s">
        <v>2371</v>
      </c>
    </row>
    <row r="729" spans="1:4" x14ac:dyDescent="0.25">
      <c r="A729" s="161">
        <v>3399</v>
      </c>
      <c r="B729" s="162" t="s">
        <v>2429</v>
      </c>
      <c r="C729" s="163">
        <v>331314</v>
      </c>
      <c r="D729" s="162" t="s">
        <v>2393</v>
      </c>
    </row>
    <row r="730" spans="1:4" x14ac:dyDescent="0.25">
      <c r="A730" s="161">
        <v>3399</v>
      </c>
      <c r="B730" s="162" t="s">
        <v>2430</v>
      </c>
      <c r="C730" s="163">
        <v>331423</v>
      </c>
      <c r="D730" s="162" t="s">
        <v>2395</v>
      </c>
    </row>
    <row r="731" spans="1:4" ht="25.5" x14ac:dyDescent="0.25">
      <c r="A731" s="161">
        <v>3399</v>
      </c>
      <c r="B731" s="162" t="s">
        <v>2431</v>
      </c>
      <c r="C731" s="163">
        <v>331492</v>
      </c>
      <c r="D731" s="162" t="s">
        <v>2397</v>
      </c>
    </row>
    <row r="732" spans="1:4" ht="25.5" x14ac:dyDescent="0.25">
      <c r="A732" s="161">
        <v>3399</v>
      </c>
      <c r="B732" s="162" t="s">
        <v>2432</v>
      </c>
      <c r="C732" s="163">
        <v>332618</v>
      </c>
      <c r="D732" s="162" t="s">
        <v>2377</v>
      </c>
    </row>
    <row r="733" spans="1:4" x14ac:dyDescent="0.25">
      <c r="A733" s="161">
        <v>3399</v>
      </c>
      <c r="B733" s="162" t="s">
        <v>2433</v>
      </c>
      <c r="C733" s="163">
        <v>332813</v>
      </c>
      <c r="D733" s="162" t="s">
        <v>2434</v>
      </c>
    </row>
    <row r="734" spans="1:4" x14ac:dyDescent="0.25">
      <c r="A734" s="161">
        <v>3411</v>
      </c>
      <c r="B734" s="162" t="s">
        <v>2435</v>
      </c>
      <c r="C734" s="163">
        <v>332431</v>
      </c>
      <c r="D734" s="162" t="s">
        <v>2436</v>
      </c>
    </row>
    <row r="735" spans="1:4" x14ac:dyDescent="0.25">
      <c r="A735" s="161">
        <v>3412</v>
      </c>
      <c r="B735" s="162" t="s">
        <v>2437</v>
      </c>
      <c r="C735" s="163">
        <v>332439</v>
      </c>
      <c r="D735" s="162" t="s">
        <v>2438</v>
      </c>
    </row>
    <row r="736" spans="1:4" x14ac:dyDescent="0.25">
      <c r="A736" s="161">
        <v>3421</v>
      </c>
      <c r="B736" s="162" t="s">
        <v>2439</v>
      </c>
      <c r="C736" s="163">
        <v>332211</v>
      </c>
      <c r="D736" s="162" t="s">
        <v>2440</v>
      </c>
    </row>
    <row r="737" spans="1:4" x14ac:dyDescent="0.25">
      <c r="A737" s="161">
        <v>3421</v>
      </c>
      <c r="B737" s="162" t="s">
        <v>2441</v>
      </c>
      <c r="C737" s="163">
        <v>332212</v>
      </c>
      <c r="D737" s="162" t="s">
        <v>2442</v>
      </c>
    </row>
    <row r="738" spans="1:4" x14ac:dyDescent="0.25">
      <c r="A738" s="161">
        <v>3423</v>
      </c>
      <c r="B738" s="162" t="s">
        <v>2443</v>
      </c>
      <c r="C738" s="163">
        <v>332212</v>
      </c>
      <c r="D738" s="162" t="s">
        <v>2442</v>
      </c>
    </row>
    <row r="739" spans="1:4" x14ac:dyDescent="0.25">
      <c r="A739" s="161">
        <v>3425</v>
      </c>
      <c r="B739" s="162" t="s">
        <v>2444</v>
      </c>
      <c r="C739" s="163">
        <v>332213</v>
      </c>
      <c r="D739" s="162" t="s">
        <v>2445</v>
      </c>
    </row>
    <row r="740" spans="1:4" x14ac:dyDescent="0.25">
      <c r="A740" s="161">
        <v>3429</v>
      </c>
      <c r="B740" s="162" t="s">
        <v>2446</v>
      </c>
      <c r="C740" s="163">
        <v>332439</v>
      </c>
      <c r="D740" s="162" t="s">
        <v>2438</v>
      </c>
    </row>
    <row r="741" spans="1:4" ht="51" x14ac:dyDescent="0.25">
      <c r="A741" s="161">
        <v>3429</v>
      </c>
      <c r="B741" s="162" t="s">
        <v>2447</v>
      </c>
      <c r="C741" s="163">
        <v>332510</v>
      </c>
      <c r="D741" s="162" t="s">
        <v>2448</v>
      </c>
    </row>
    <row r="742" spans="1:4" x14ac:dyDescent="0.25">
      <c r="A742" s="161">
        <v>3429</v>
      </c>
      <c r="B742" s="162" t="s">
        <v>2449</v>
      </c>
      <c r="C742" s="163">
        <v>332722</v>
      </c>
      <c r="D742" s="162" t="s">
        <v>2450</v>
      </c>
    </row>
    <row r="743" spans="1:4" x14ac:dyDescent="0.25">
      <c r="A743" s="161">
        <v>3429</v>
      </c>
      <c r="B743" s="162" t="s">
        <v>2451</v>
      </c>
      <c r="C743" s="163">
        <v>332919</v>
      </c>
      <c r="D743" s="162" t="s">
        <v>2452</v>
      </c>
    </row>
    <row r="744" spans="1:4" ht="25.5" x14ac:dyDescent="0.25">
      <c r="A744" s="161">
        <v>3429</v>
      </c>
      <c r="B744" s="162" t="s">
        <v>2453</v>
      </c>
      <c r="C744" s="163">
        <v>332999</v>
      </c>
      <c r="D744" s="162" t="s">
        <v>2348</v>
      </c>
    </row>
    <row r="745" spans="1:4" ht="25.5" x14ac:dyDescent="0.25">
      <c r="A745" s="161">
        <v>3429</v>
      </c>
      <c r="B745" s="162" t="s">
        <v>2454</v>
      </c>
      <c r="C745" s="163">
        <v>333923</v>
      </c>
      <c r="D745" s="162" t="s">
        <v>2455</v>
      </c>
    </row>
    <row r="746" spans="1:4" x14ac:dyDescent="0.25">
      <c r="A746" s="161">
        <v>3429</v>
      </c>
      <c r="B746" s="162" t="s">
        <v>2456</v>
      </c>
      <c r="C746" s="163">
        <v>334518</v>
      </c>
      <c r="D746" s="162" t="s">
        <v>2457</v>
      </c>
    </row>
    <row r="747" spans="1:4" x14ac:dyDescent="0.25">
      <c r="A747" s="161">
        <v>3429</v>
      </c>
      <c r="B747" s="162" t="s">
        <v>2458</v>
      </c>
      <c r="C747" s="163">
        <v>336399</v>
      </c>
      <c r="D747" s="162" t="s">
        <v>2459</v>
      </c>
    </row>
    <row r="748" spans="1:4" x14ac:dyDescent="0.25">
      <c r="A748" s="161">
        <v>3429</v>
      </c>
      <c r="B748" s="162" t="s">
        <v>2460</v>
      </c>
      <c r="C748" s="163">
        <v>337215</v>
      </c>
      <c r="D748" s="162" t="s">
        <v>1972</v>
      </c>
    </row>
    <row r="749" spans="1:4" x14ac:dyDescent="0.25">
      <c r="A749" s="161">
        <v>3431</v>
      </c>
      <c r="B749" s="162" t="s">
        <v>2461</v>
      </c>
      <c r="C749" s="163">
        <v>332998</v>
      </c>
      <c r="D749" s="162" t="s">
        <v>2462</v>
      </c>
    </row>
    <row r="750" spans="1:4" ht="25.5" x14ac:dyDescent="0.25">
      <c r="A750" s="161">
        <v>3432</v>
      </c>
      <c r="B750" s="162" t="s">
        <v>2463</v>
      </c>
      <c r="C750" s="163">
        <v>332913</v>
      </c>
      <c r="D750" s="162" t="s">
        <v>2464</v>
      </c>
    </row>
    <row r="751" spans="1:4" x14ac:dyDescent="0.25">
      <c r="A751" s="161">
        <v>3432</v>
      </c>
      <c r="B751" s="162" t="s">
        <v>2465</v>
      </c>
      <c r="C751" s="163">
        <v>332919</v>
      </c>
      <c r="D751" s="162" t="s">
        <v>2452</v>
      </c>
    </row>
    <row r="752" spans="1:4" ht="25.5" x14ac:dyDescent="0.25">
      <c r="A752" s="161">
        <v>3432</v>
      </c>
      <c r="B752" s="162" t="s">
        <v>2466</v>
      </c>
      <c r="C752" s="163">
        <v>332999</v>
      </c>
      <c r="D752" s="162" t="s">
        <v>2348</v>
      </c>
    </row>
    <row r="753" spans="1:4" ht="25.5" x14ac:dyDescent="0.25">
      <c r="A753" s="161">
        <v>3433</v>
      </c>
      <c r="B753" s="162" t="s">
        <v>2467</v>
      </c>
      <c r="C753" s="163">
        <v>333414</v>
      </c>
      <c r="D753" s="162" t="s">
        <v>2468</v>
      </c>
    </row>
    <row r="754" spans="1:4" x14ac:dyDescent="0.25">
      <c r="A754" s="161">
        <v>3441</v>
      </c>
      <c r="B754" s="162" t="s">
        <v>2469</v>
      </c>
      <c r="C754" s="163">
        <v>332312</v>
      </c>
      <c r="D754" s="162" t="s">
        <v>2470</v>
      </c>
    </row>
    <row r="755" spans="1:4" x14ac:dyDescent="0.25">
      <c r="A755" s="161">
        <v>3442</v>
      </c>
      <c r="B755" s="162" t="s">
        <v>2471</v>
      </c>
      <c r="C755" s="163">
        <v>332321</v>
      </c>
      <c r="D755" s="162" t="s">
        <v>2472</v>
      </c>
    </row>
    <row r="756" spans="1:4" x14ac:dyDescent="0.25">
      <c r="A756" s="161">
        <v>3443</v>
      </c>
      <c r="B756" s="162" t="s">
        <v>2473</v>
      </c>
      <c r="C756" s="163">
        <v>332313</v>
      </c>
      <c r="D756" s="162" t="s">
        <v>2474</v>
      </c>
    </row>
    <row r="757" spans="1:4" x14ac:dyDescent="0.25">
      <c r="A757" s="161">
        <v>3443</v>
      </c>
      <c r="B757" s="162" t="s">
        <v>2475</v>
      </c>
      <c r="C757" s="163">
        <v>332410</v>
      </c>
      <c r="D757" s="162" t="s">
        <v>2476</v>
      </c>
    </row>
    <row r="758" spans="1:4" x14ac:dyDescent="0.25">
      <c r="A758" s="161">
        <v>3443</v>
      </c>
      <c r="B758" s="162" t="s">
        <v>2477</v>
      </c>
      <c r="C758" s="163">
        <v>332420</v>
      </c>
      <c r="D758" s="162" t="s">
        <v>2478</v>
      </c>
    </row>
    <row r="759" spans="1:4" ht="38.25" x14ac:dyDescent="0.25">
      <c r="A759" s="161">
        <v>3443</v>
      </c>
      <c r="B759" s="162" t="s">
        <v>2479</v>
      </c>
      <c r="C759" s="163">
        <v>333415</v>
      </c>
      <c r="D759" s="162" t="s">
        <v>2003</v>
      </c>
    </row>
    <row r="760" spans="1:4" x14ac:dyDescent="0.25">
      <c r="A760" s="161">
        <v>3444</v>
      </c>
      <c r="B760" s="162" t="s">
        <v>2480</v>
      </c>
      <c r="C760" s="163">
        <v>332321</v>
      </c>
      <c r="D760" s="162" t="s">
        <v>2472</v>
      </c>
    </row>
    <row r="761" spans="1:4" ht="25.5" x14ac:dyDescent="0.25">
      <c r="A761" s="161">
        <v>3444</v>
      </c>
      <c r="B761" s="162" t="s">
        <v>2481</v>
      </c>
      <c r="C761" s="163">
        <v>332322</v>
      </c>
      <c r="D761" s="162" t="s">
        <v>2482</v>
      </c>
    </row>
    <row r="762" spans="1:4" x14ac:dyDescent="0.25">
      <c r="A762" s="161">
        <v>3444</v>
      </c>
      <c r="B762" s="162" t="s">
        <v>2483</v>
      </c>
      <c r="C762" s="163">
        <v>332439</v>
      </c>
      <c r="D762" s="162" t="s">
        <v>2438</v>
      </c>
    </row>
    <row r="763" spans="1:4" ht="38.25" x14ac:dyDescent="0.25">
      <c r="A763" s="161">
        <v>3444</v>
      </c>
      <c r="B763" s="162" t="s">
        <v>2484</v>
      </c>
      <c r="C763" s="163">
        <v>333415</v>
      </c>
      <c r="D763" s="162" t="s">
        <v>2003</v>
      </c>
    </row>
    <row r="764" spans="1:4" x14ac:dyDescent="0.25">
      <c r="A764" s="161">
        <v>3446</v>
      </c>
      <c r="B764" s="162" t="s">
        <v>2485</v>
      </c>
      <c r="C764" s="163">
        <v>332323</v>
      </c>
      <c r="D764" s="162" t="s">
        <v>2486</v>
      </c>
    </row>
    <row r="765" spans="1:4" x14ac:dyDescent="0.25">
      <c r="A765" s="161">
        <v>3448</v>
      </c>
      <c r="B765" s="162" t="s">
        <v>2487</v>
      </c>
      <c r="C765" s="163">
        <v>332311</v>
      </c>
      <c r="D765" s="162" t="s">
        <v>2488</v>
      </c>
    </row>
    <row r="766" spans="1:4" x14ac:dyDescent="0.25">
      <c r="A766" s="161">
        <v>3449</v>
      </c>
      <c r="B766" s="162" t="s">
        <v>2489</v>
      </c>
      <c r="C766" s="163">
        <v>332114</v>
      </c>
      <c r="D766" s="162" t="s">
        <v>2490</v>
      </c>
    </row>
    <row r="767" spans="1:4" x14ac:dyDescent="0.25">
      <c r="A767" s="161">
        <v>3449</v>
      </c>
      <c r="B767" s="162" t="s">
        <v>2491</v>
      </c>
      <c r="C767" s="163">
        <v>332312</v>
      </c>
      <c r="D767" s="162" t="s">
        <v>2470</v>
      </c>
    </row>
    <row r="768" spans="1:4" x14ac:dyDescent="0.25">
      <c r="A768" s="161">
        <v>3449</v>
      </c>
      <c r="B768" s="162" t="s">
        <v>2492</v>
      </c>
      <c r="C768" s="163">
        <v>332323</v>
      </c>
      <c r="D768" s="162" t="s">
        <v>2486</v>
      </c>
    </row>
    <row r="769" spans="1:4" x14ac:dyDescent="0.25">
      <c r="A769" s="161">
        <v>3451</v>
      </c>
      <c r="B769" s="162" t="s">
        <v>2493</v>
      </c>
      <c r="C769" s="163">
        <v>332721</v>
      </c>
      <c r="D769" s="162" t="s">
        <v>2494</v>
      </c>
    </row>
    <row r="770" spans="1:4" x14ac:dyDescent="0.25">
      <c r="A770" s="161">
        <v>3452</v>
      </c>
      <c r="B770" s="162" t="s">
        <v>2495</v>
      </c>
      <c r="C770" s="163">
        <v>332722</v>
      </c>
      <c r="D770" s="162" t="s">
        <v>2450</v>
      </c>
    </row>
    <row r="771" spans="1:4" x14ac:dyDescent="0.25">
      <c r="A771" s="161">
        <v>3462</v>
      </c>
      <c r="B771" s="162" t="s">
        <v>2496</v>
      </c>
      <c r="C771" s="163">
        <v>332111</v>
      </c>
      <c r="D771" s="162" t="s">
        <v>2497</v>
      </c>
    </row>
    <row r="772" spans="1:4" x14ac:dyDescent="0.25">
      <c r="A772" s="161">
        <v>3463</v>
      </c>
      <c r="B772" s="162" t="s">
        <v>2498</v>
      </c>
      <c r="C772" s="163">
        <v>332112</v>
      </c>
      <c r="D772" s="162" t="s">
        <v>2499</v>
      </c>
    </row>
    <row r="773" spans="1:4" x14ac:dyDescent="0.25">
      <c r="A773" s="161">
        <v>3465</v>
      </c>
      <c r="B773" s="162" t="s">
        <v>2500</v>
      </c>
      <c r="C773" s="163">
        <v>336370</v>
      </c>
      <c r="D773" s="162" t="s">
        <v>2501</v>
      </c>
    </row>
    <row r="774" spans="1:4" x14ac:dyDescent="0.25">
      <c r="A774" s="161">
        <v>3466</v>
      </c>
      <c r="B774" s="162" t="s">
        <v>2502</v>
      </c>
      <c r="C774" s="163">
        <v>332115</v>
      </c>
      <c r="D774" s="162" t="s">
        <v>2503</v>
      </c>
    </row>
    <row r="775" spans="1:4" ht="25.5" x14ac:dyDescent="0.25">
      <c r="A775" s="161">
        <v>3469</v>
      </c>
      <c r="B775" s="162" t="s">
        <v>2504</v>
      </c>
      <c r="C775" s="163">
        <v>332116</v>
      </c>
      <c r="D775" s="162" t="s">
        <v>2505</v>
      </c>
    </row>
    <row r="776" spans="1:4" x14ac:dyDescent="0.25">
      <c r="A776" s="161">
        <v>3469</v>
      </c>
      <c r="B776" s="162" t="s">
        <v>2506</v>
      </c>
      <c r="C776" s="163">
        <v>332214</v>
      </c>
      <c r="D776" s="162" t="s">
        <v>2507</v>
      </c>
    </row>
    <row r="777" spans="1:4" x14ac:dyDescent="0.25">
      <c r="A777" s="161">
        <v>3469</v>
      </c>
      <c r="B777" s="162" t="s">
        <v>2508</v>
      </c>
      <c r="C777" s="163">
        <v>332439</v>
      </c>
      <c r="D777" s="162" t="s">
        <v>2438</v>
      </c>
    </row>
    <row r="778" spans="1:4" x14ac:dyDescent="0.25">
      <c r="A778" s="161">
        <v>3471</v>
      </c>
      <c r="B778" s="162" t="s">
        <v>2509</v>
      </c>
      <c r="C778" s="163">
        <v>332813</v>
      </c>
      <c r="D778" s="162" t="s">
        <v>2434</v>
      </c>
    </row>
    <row r="779" spans="1:4" ht="25.5" x14ac:dyDescent="0.25">
      <c r="A779" s="161">
        <v>3479</v>
      </c>
      <c r="B779" s="162" t="s">
        <v>2510</v>
      </c>
      <c r="C779" s="163">
        <v>332812</v>
      </c>
      <c r="D779" s="162" t="s">
        <v>2511</v>
      </c>
    </row>
    <row r="780" spans="1:4" x14ac:dyDescent="0.25">
      <c r="A780" s="161">
        <v>3479</v>
      </c>
      <c r="B780" s="162" t="s">
        <v>2512</v>
      </c>
      <c r="C780" s="163">
        <v>339911</v>
      </c>
      <c r="D780" s="162" t="s">
        <v>2513</v>
      </c>
    </row>
    <row r="781" spans="1:4" x14ac:dyDescent="0.25">
      <c r="A781" s="161">
        <v>3479</v>
      </c>
      <c r="B781" s="162" t="s">
        <v>2514</v>
      </c>
      <c r="C781" s="163">
        <v>339912</v>
      </c>
      <c r="D781" s="162" t="s">
        <v>2515</v>
      </c>
    </row>
    <row r="782" spans="1:4" x14ac:dyDescent="0.25">
      <c r="A782" s="161">
        <v>3479</v>
      </c>
      <c r="B782" s="162" t="s">
        <v>2516</v>
      </c>
      <c r="C782" s="163">
        <v>339914</v>
      </c>
      <c r="D782" s="162" t="s">
        <v>2300</v>
      </c>
    </row>
    <row r="783" spans="1:4" x14ac:dyDescent="0.25">
      <c r="A783" s="161">
        <v>3482</v>
      </c>
      <c r="B783" s="162" t="s">
        <v>2517</v>
      </c>
      <c r="C783" s="163">
        <v>332992</v>
      </c>
      <c r="D783" s="162" t="s">
        <v>2518</v>
      </c>
    </row>
    <row r="784" spans="1:4" x14ac:dyDescent="0.25">
      <c r="A784" s="161">
        <v>3483</v>
      </c>
      <c r="B784" s="162" t="s">
        <v>2519</v>
      </c>
      <c r="C784" s="163">
        <v>332993</v>
      </c>
      <c r="D784" s="162" t="s">
        <v>2520</v>
      </c>
    </row>
    <row r="785" spans="1:4" x14ac:dyDescent="0.25">
      <c r="A785" s="161">
        <v>3484</v>
      </c>
      <c r="B785" s="162" t="s">
        <v>2521</v>
      </c>
      <c r="C785" s="163">
        <v>332994</v>
      </c>
      <c r="D785" s="162" t="s">
        <v>2522</v>
      </c>
    </row>
    <row r="786" spans="1:4" x14ac:dyDescent="0.25">
      <c r="A786" s="161">
        <v>3489</v>
      </c>
      <c r="B786" s="162" t="s">
        <v>2523</v>
      </c>
      <c r="C786" s="163">
        <v>332995</v>
      </c>
      <c r="D786" s="162" t="s">
        <v>2524</v>
      </c>
    </row>
    <row r="787" spans="1:4" x14ac:dyDescent="0.25">
      <c r="A787" s="161">
        <v>3491</v>
      </c>
      <c r="B787" s="162" t="s">
        <v>2525</v>
      </c>
      <c r="C787" s="163">
        <v>332911</v>
      </c>
      <c r="D787" s="162" t="s">
        <v>2526</v>
      </c>
    </row>
    <row r="788" spans="1:4" x14ac:dyDescent="0.25">
      <c r="A788" s="161">
        <v>3492</v>
      </c>
      <c r="B788" s="162" t="s">
        <v>2527</v>
      </c>
      <c r="C788" s="163">
        <v>332912</v>
      </c>
      <c r="D788" s="162" t="s">
        <v>2528</v>
      </c>
    </row>
    <row r="789" spans="1:4" x14ac:dyDescent="0.25">
      <c r="A789" s="161">
        <v>3493</v>
      </c>
      <c r="B789" s="162" t="s">
        <v>2529</v>
      </c>
      <c r="C789" s="163">
        <v>332611</v>
      </c>
      <c r="D789" s="162" t="s">
        <v>2530</v>
      </c>
    </row>
    <row r="790" spans="1:4" x14ac:dyDescent="0.25">
      <c r="A790" s="161">
        <v>3494</v>
      </c>
      <c r="B790" s="162" t="s">
        <v>2531</v>
      </c>
      <c r="C790" s="163">
        <v>332919</v>
      </c>
      <c r="D790" s="162" t="s">
        <v>2452</v>
      </c>
    </row>
    <row r="791" spans="1:4" ht="25.5" x14ac:dyDescent="0.25">
      <c r="A791" s="161">
        <v>3494</v>
      </c>
      <c r="B791" s="162" t="s">
        <v>2532</v>
      </c>
      <c r="C791" s="163">
        <v>332999</v>
      </c>
      <c r="D791" s="162" t="s">
        <v>2348</v>
      </c>
    </row>
    <row r="792" spans="1:4" x14ac:dyDescent="0.25">
      <c r="A792" s="161">
        <v>3495</v>
      </c>
      <c r="B792" s="162" t="s">
        <v>2533</v>
      </c>
      <c r="C792" s="163">
        <v>332612</v>
      </c>
      <c r="D792" s="162" t="s">
        <v>2534</v>
      </c>
    </row>
    <row r="793" spans="1:4" x14ac:dyDescent="0.25">
      <c r="A793" s="161">
        <v>3495</v>
      </c>
      <c r="B793" s="162" t="s">
        <v>2535</v>
      </c>
      <c r="C793" s="163">
        <v>334518</v>
      </c>
      <c r="D793" s="162" t="s">
        <v>2457</v>
      </c>
    </row>
    <row r="794" spans="1:4" x14ac:dyDescent="0.25">
      <c r="A794" s="161">
        <v>3496</v>
      </c>
      <c r="B794" s="162" t="s">
        <v>2536</v>
      </c>
      <c r="C794" s="163">
        <v>332214</v>
      </c>
      <c r="D794" s="162" t="s">
        <v>2507</v>
      </c>
    </row>
    <row r="795" spans="1:4" x14ac:dyDescent="0.25">
      <c r="A795" s="161">
        <v>3496</v>
      </c>
      <c r="B795" s="162" t="s">
        <v>2537</v>
      </c>
      <c r="C795" s="163">
        <v>332618</v>
      </c>
      <c r="D795" s="162" t="s">
        <v>2377</v>
      </c>
    </row>
    <row r="796" spans="1:4" ht="25.5" x14ac:dyDescent="0.25">
      <c r="A796" s="161">
        <v>3496</v>
      </c>
      <c r="B796" s="162" t="s">
        <v>2538</v>
      </c>
      <c r="C796" s="163">
        <v>333924</v>
      </c>
      <c r="D796" s="162" t="s">
        <v>2539</v>
      </c>
    </row>
    <row r="797" spans="1:4" ht="25.5" x14ac:dyDescent="0.25">
      <c r="A797" s="161">
        <v>3497</v>
      </c>
      <c r="B797" s="162" t="s">
        <v>2540</v>
      </c>
      <c r="C797" s="163">
        <v>322225</v>
      </c>
      <c r="D797" s="162" t="s">
        <v>2541</v>
      </c>
    </row>
    <row r="798" spans="1:4" ht="25.5" x14ac:dyDescent="0.25">
      <c r="A798" s="161">
        <v>3497</v>
      </c>
      <c r="B798" s="162" t="s">
        <v>2542</v>
      </c>
      <c r="C798" s="163">
        <v>332999</v>
      </c>
      <c r="D798" s="162" t="s">
        <v>2348</v>
      </c>
    </row>
    <row r="799" spans="1:4" x14ac:dyDescent="0.25">
      <c r="A799" s="161">
        <v>3498</v>
      </c>
      <c r="B799" s="162" t="s">
        <v>2543</v>
      </c>
      <c r="C799" s="163">
        <v>332996</v>
      </c>
      <c r="D799" s="162" t="s">
        <v>2544</v>
      </c>
    </row>
    <row r="800" spans="1:4" x14ac:dyDescent="0.25">
      <c r="A800" s="161">
        <v>3499</v>
      </c>
      <c r="B800" s="162" t="s">
        <v>2545</v>
      </c>
      <c r="C800" s="163">
        <v>332117</v>
      </c>
      <c r="D800" s="162" t="s">
        <v>2546</v>
      </c>
    </row>
    <row r="801" spans="1:4" x14ac:dyDescent="0.25">
      <c r="A801" s="161">
        <v>3499</v>
      </c>
      <c r="B801" s="162" t="s">
        <v>2547</v>
      </c>
      <c r="C801" s="163">
        <v>332439</v>
      </c>
      <c r="D801" s="162" t="s">
        <v>2438</v>
      </c>
    </row>
    <row r="802" spans="1:4" x14ac:dyDescent="0.25">
      <c r="A802" s="161">
        <v>3499</v>
      </c>
      <c r="B802" s="162" t="s">
        <v>2548</v>
      </c>
      <c r="C802" s="163">
        <v>332510</v>
      </c>
      <c r="D802" s="162" t="s">
        <v>2448</v>
      </c>
    </row>
    <row r="803" spans="1:4" x14ac:dyDescent="0.25">
      <c r="A803" s="161">
        <v>3499</v>
      </c>
      <c r="B803" s="162" t="s">
        <v>2549</v>
      </c>
      <c r="C803" s="163">
        <v>332919</v>
      </c>
      <c r="D803" s="162" t="s">
        <v>2452</v>
      </c>
    </row>
    <row r="804" spans="1:4" ht="25.5" x14ac:dyDescent="0.25">
      <c r="A804" s="161">
        <v>3499</v>
      </c>
      <c r="B804" s="162" t="s">
        <v>2550</v>
      </c>
      <c r="C804" s="163">
        <v>332999</v>
      </c>
      <c r="D804" s="162" t="s">
        <v>2348</v>
      </c>
    </row>
    <row r="805" spans="1:4" x14ac:dyDescent="0.25">
      <c r="A805" s="161">
        <v>3499</v>
      </c>
      <c r="B805" s="162" t="s">
        <v>2551</v>
      </c>
      <c r="C805" s="163">
        <v>336360</v>
      </c>
      <c r="D805" s="162" t="s">
        <v>1949</v>
      </c>
    </row>
    <row r="806" spans="1:4" x14ac:dyDescent="0.25">
      <c r="A806" s="161">
        <v>3499</v>
      </c>
      <c r="B806" s="162" t="s">
        <v>2552</v>
      </c>
      <c r="C806" s="163">
        <v>337215</v>
      </c>
      <c r="D806" s="162" t="s">
        <v>1972</v>
      </c>
    </row>
    <row r="807" spans="1:4" x14ac:dyDescent="0.25">
      <c r="A807" s="161">
        <v>3511</v>
      </c>
      <c r="B807" s="162" t="s">
        <v>2553</v>
      </c>
      <c r="C807" s="163">
        <v>333611</v>
      </c>
      <c r="D807" s="162" t="s">
        <v>2554</v>
      </c>
    </row>
    <row r="808" spans="1:4" x14ac:dyDescent="0.25">
      <c r="A808" s="161">
        <v>3519</v>
      </c>
      <c r="B808" s="162" t="s">
        <v>2555</v>
      </c>
      <c r="C808" s="163">
        <v>333618</v>
      </c>
      <c r="D808" s="162" t="s">
        <v>2556</v>
      </c>
    </row>
    <row r="809" spans="1:4" x14ac:dyDescent="0.25">
      <c r="A809" s="161">
        <v>3519</v>
      </c>
      <c r="B809" s="162" t="s">
        <v>2557</v>
      </c>
      <c r="C809" s="163">
        <v>336399</v>
      </c>
      <c r="D809" s="162" t="s">
        <v>2459</v>
      </c>
    </row>
    <row r="810" spans="1:4" x14ac:dyDescent="0.25">
      <c r="A810" s="161">
        <v>3523</v>
      </c>
      <c r="B810" s="162" t="s">
        <v>2558</v>
      </c>
      <c r="C810" s="163">
        <v>332212</v>
      </c>
      <c r="D810" s="162" t="s">
        <v>2442</v>
      </c>
    </row>
    <row r="811" spans="1:4" x14ac:dyDescent="0.25">
      <c r="A811" s="161">
        <v>3523</v>
      </c>
      <c r="B811" s="162" t="s">
        <v>2559</v>
      </c>
      <c r="C811" s="163">
        <v>332323</v>
      </c>
      <c r="D811" s="162" t="s">
        <v>2486</v>
      </c>
    </row>
    <row r="812" spans="1:4" ht="25.5" x14ac:dyDescent="0.25">
      <c r="A812" s="161">
        <v>3523</v>
      </c>
      <c r="B812" s="162" t="s">
        <v>2560</v>
      </c>
      <c r="C812" s="163">
        <v>333111</v>
      </c>
      <c r="D812" s="162" t="s">
        <v>2561</v>
      </c>
    </row>
    <row r="813" spans="1:4" x14ac:dyDescent="0.25">
      <c r="A813" s="161">
        <v>3523</v>
      </c>
      <c r="B813" s="162" t="s">
        <v>2562</v>
      </c>
      <c r="C813" s="163">
        <v>333922</v>
      </c>
      <c r="D813" s="162" t="s">
        <v>2563</v>
      </c>
    </row>
    <row r="814" spans="1:4" x14ac:dyDescent="0.25">
      <c r="A814" s="161">
        <v>3524</v>
      </c>
      <c r="B814" s="162" t="s">
        <v>2564</v>
      </c>
      <c r="C814" s="163">
        <v>332212</v>
      </c>
      <c r="D814" s="162" t="s">
        <v>2442</v>
      </c>
    </row>
    <row r="815" spans="1:4" ht="25.5" x14ac:dyDescent="0.25">
      <c r="A815" s="161">
        <v>3524</v>
      </c>
      <c r="B815" s="162" t="s">
        <v>2565</v>
      </c>
      <c r="C815" s="163">
        <v>333112</v>
      </c>
      <c r="D815" s="162" t="s">
        <v>2566</v>
      </c>
    </row>
    <row r="816" spans="1:4" ht="25.5" x14ac:dyDescent="0.25">
      <c r="A816" s="161">
        <v>3531</v>
      </c>
      <c r="B816" s="162" t="s">
        <v>2567</v>
      </c>
      <c r="C816" s="163">
        <v>333120</v>
      </c>
      <c r="D816" s="162" t="s">
        <v>2568</v>
      </c>
    </row>
    <row r="817" spans="1:4" ht="25.5" x14ac:dyDescent="0.25">
      <c r="A817" s="161">
        <v>3531</v>
      </c>
      <c r="B817" s="162" t="s">
        <v>2569</v>
      </c>
      <c r="C817" s="163">
        <v>333923</v>
      </c>
      <c r="D817" s="162" t="s">
        <v>2455</v>
      </c>
    </row>
    <row r="818" spans="1:4" x14ac:dyDescent="0.25">
      <c r="A818" s="161">
        <v>3531</v>
      </c>
      <c r="B818" s="162" t="s">
        <v>2570</v>
      </c>
      <c r="C818" s="163">
        <v>336510</v>
      </c>
      <c r="D818" s="162" t="s">
        <v>2571</v>
      </c>
    </row>
    <row r="819" spans="1:4" x14ac:dyDescent="0.25">
      <c r="A819" s="161">
        <v>3532</v>
      </c>
      <c r="B819" s="162" t="s">
        <v>2572</v>
      </c>
      <c r="C819" s="163">
        <v>333131</v>
      </c>
      <c r="D819" s="162" t="s">
        <v>2573</v>
      </c>
    </row>
    <row r="820" spans="1:4" x14ac:dyDescent="0.25">
      <c r="A820" s="161">
        <v>3533</v>
      </c>
      <c r="B820" s="162" t="s">
        <v>2574</v>
      </c>
      <c r="C820" s="163">
        <v>333132</v>
      </c>
      <c r="D820" s="162" t="s">
        <v>2575</v>
      </c>
    </row>
    <row r="821" spans="1:4" x14ac:dyDescent="0.25">
      <c r="A821" s="161">
        <v>3534</v>
      </c>
      <c r="B821" s="162" t="s">
        <v>2576</v>
      </c>
      <c r="C821" s="163">
        <v>333921</v>
      </c>
      <c r="D821" s="162" t="s">
        <v>2577</v>
      </c>
    </row>
    <row r="822" spans="1:4" x14ac:dyDescent="0.25">
      <c r="A822" s="161">
        <v>3535</v>
      </c>
      <c r="B822" s="162" t="s">
        <v>2578</v>
      </c>
      <c r="C822" s="163">
        <v>333922</v>
      </c>
      <c r="D822" s="162" t="s">
        <v>2563</v>
      </c>
    </row>
    <row r="823" spans="1:4" ht="25.5" x14ac:dyDescent="0.25">
      <c r="A823" s="161">
        <v>3536</v>
      </c>
      <c r="B823" s="162" t="s">
        <v>2579</v>
      </c>
      <c r="C823" s="163">
        <v>333923</v>
      </c>
      <c r="D823" s="162" t="s">
        <v>2455</v>
      </c>
    </row>
    <row r="824" spans="1:4" x14ac:dyDescent="0.25">
      <c r="A824" s="161">
        <v>3537</v>
      </c>
      <c r="B824" s="162" t="s">
        <v>2580</v>
      </c>
      <c r="C824" s="163">
        <v>332439</v>
      </c>
      <c r="D824" s="162" t="s">
        <v>2438</v>
      </c>
    </row>
    <row r="825" spans="1:4" ht="25.5" x14ac:dyDescent="0.25">
      <c r="A825" s="161">
        <v>3537</v>
      </c>
      <c r="B825" s="162" t="s">
        <v>2581</v>
      </c>
      <c r="C825" s="163">
        <v>332999</v>
      </c>
      <c r="D825" s="162" t="s">
        <v>2348</v>
      </c>
    </row>
    <row r="826" spans="1:4" ht="25.5" x14ac:dyDescent="0.25">
      <c r="A826" s="161">
        <v>3537</v>
      </c>
      <c r="B826" s="162" t="s">
        <v>2582</v>
      </c>
      <c r="C826" s="163">
        <v>333924</v>
      </c>
      <c r="D826" s="162" t="s">
        <v>2539</v>
      </c>
    </row>
    <row r="827" spans="1:4" x14ac:dyDescent="0.25">
      <c r="A827" s="161">
        <v>3541</v>
      </c>
      <c r="B827" s="162" t="s">
        <v>2583</v>
      </c>
      <c r="C827" s="163">
        <v>333512</v>
      </c>
      <c r="D827" s="162" t="s">
        <v>2584</v>
      </c>
    </row>
    <row r="828" spans="1:4" x14ac:dyDescent="0.25">
      <c r="A828" s="161">
        <v>3542</v>
      </c>
      <c r="B828" s="162" t="s">
        <v>2585</v>
      </c>
      <c r="C828" s="163">
        <v>333513</v>
      </c>
      <c r="D828" s="162" t="s">
        <v>2586</v>
      </c>
    </row>
    <row r="829" spans="1:4" x14ac:dyDescent="0.25">
      <c r="A829" s="161">
        <v>3543</v>
      </c>
      <c r="B829" s="162" t="s">
        <v>2587</v>
      </c>
      <c r="C829" s="163">
        <v>332997</v>
      </c>
      <c r="D829" s="162" t="s">
        <v>2588</v>
      </c>
    </row>
    <row r="830" spans="1:4" x14ac:dyDescent="0.25">
      <c r="A830" s="161">
        <v>3544</v>
      </c>
      <c r="B830" s="162" t="s">
        <v>2589</v>
      </c>
      <c r="C830" s="163">
        <v>333511</v>
      </c>
      <c r="D830" s="162" t="s">
        <v>2590</v>
      </c>
    </row>
    <row r="831" spans="1:4" ht="25.5" x14ac:dyDescent="0.25">
      <c r="A831" s="161">
        <v>3544</v>
      </c>
      <c r="B831" s="162" t="s">
        <v>2591</v>
      </c>
      <c r="C831" s="163">
        <v>333514</v>
      </c>
      <c r="D831" s="162" t="s">
        <v>2592</v>
      </c>
    </row>
    <row r="832" spans="1:4" ht="25.5" x14ac:dyDescent="0.25">
      <c r="A832" s="161">
        <v>3545</v>
      </c>
      <c r="B832" s="162" t="s">
        <v>2593</v>
      </c>
      <c r="C832" s="163">
        <v>332212</v>
      </c>
      <c r="D832" s="162" t="s">
        <v>2442</v>
      </c>
    </row>
    <row r="833" spans="1:4" ht="25.5" x14ac:dyDescent="0.25">
      <c r="A833" s="161">
        <v>3545</v>
      </c>
      <c r="B833" s="162" t="s">
        <v>2594</v>
      </c>
      <c r="C833" s="163">
        <v>333515</v>
      </c>
      <c r="D833" s="162" t="s">
        <v>2595</v>
      </c>
    </row>
    <row r="834" spans="1:4" x14ac:dyDescent="0.25">
      <c r="A834" s="161">
        <v>3546</v>
      </c>
      <c r="B834" s="162" t="s">
        <v>2596</v>
      </c>
      <c r="C834" s="163">
        <v>333991</v>
      </c>
      <c r="D834" s="162" t="s">
        <v>2597</v>
      </c>
    </row>
    <row r="835" spans="1:4" x14ac:dyDescent="0.25">
      <c r="A835" s="161">
        <v>3547</v>
      </c>
      <c r="B835" s="162" t="s">
        <v>2598</v>
      </c>
      <c r="C835" s="163">
        <v>333516</v>
      </c>
      <c r="D835" s="162" t="s">
        <v>2599</v>
      </c>
    </row>
    <row r="836" spans="1:4" x14ac:dyDescent="0.25">
      <c r="A836" s="161">
        <v>3548</v>
      </c>
      <c r="B836" s="162" t="s">
        <v>2600</v>
      </c>
      <c r="C836" s="163">
        <v>333992</v>
      </c>
      <c r="D836" s="162" t="s">
        <v>2601</v>
      </c>
    </row>
    <row r="837" spans="1:4" ht="25.5" x14ac:dyDescent="0.25">
      <c r="A837" s="161">
        <v>3548</v>
      </c>
      <c r="B837" s="162" t="s">
        <v>2602</v>
      </c>
      <c r="C837" s="163">
        <v>335311</v>
      </c>
      <c r="D837" s="162" t="s">
        <v>2603</v>
      </c>
    </row>
    <row r="838" spans="1:4" x14ac:dyDescent="0.25">
      <c r="A838" s="161">
        <v>3549</v>
      </c>
      <c r="B838" s="162" t="s">
        <v>2604</v>
      </c>
      <c r="C838" s="163">
        <v>333518</v>
      </c>
      <c r="D838" s="162" t="s">
        <v>2605</v>
      </c>
    </row>
    <row r="839" spans="1:4" x14ac:dyDescent="0.25">
      <c r="A839" s="161">
        <v>3552</v>
      </c>
      <c r="B839" s="162" t="s">
        <v>2606</v>
      </c>
      <c r="C839" s="163">
        <v>333292</v>
      </c>
      <c r="D839" s="162" t="s">
        <v>2607</v>
      </c>
    </row>
    <row r="840" spans="1:4" x14ac:dyDescent="0.25">
      <c r="A840" s="161">
        <v>3553</v>
      </c>
      <c r="B840" s="162" t="s">
        <v>2608</v>
      </c>
      <c r="C840" s="163">
        <v>333210</v>
      </c>
      <c r="D840" s="162" t="s">
        <v>2609</v>
      </c>
    </row>
    <row r="841" spans="1:4" x14ac:dyDescent="0.25">
      <c r="A841" s="161">
        <v>3554</v>
      </c>
      <c r="B841" s="162" t="s">
        <v>2610</v>
      </c>
      <c r="C841" s="163">
        <v>333291</v>
      </c>
      <c r="D841" s="162" t="s">
        <v>2611</v>
      </c>
    </row>
    <row r="842" spans="1:4" x14ac:dyDescent="0.25">
      <c r="A842" s="161">
        <v>3555</v>
      </c>
      <c r="B842" s="162" t="s">
        <v>2612</v>
      </c>
      <c r="C842" s="163">
        <v>333293</v>
      </c>
      <c r="D842" s="162" t="s">
        <v>2613</v>
      </c>
    </row>
    <row r="843" spans="1:4" x14ac:dyDescent="0.25">
      <c r="A843" s="161">
        <v>3556</v>
      </c>
      <c r="B843" s="162" t="s">
        <v>2614</v>
      </c>
      <c r="C843" s="163">
        <v>333294</v>
      </c>
      <c r="D843" s="162" t="s">
        <v>2615</v>
      </c>
    </row>
    <row r="844" spans="1:4" x14ac:dyDescent="0.25">
      <c r="A844" s="161">
        <v>3559</v>
      </c>
      <c r="B844" s="162" t="s">
        <v>2616</v>
      </c>
      <c r="C844" s="163">
        <v>332410</v>
      </c>
      <c r="D844" s="162" t="s">
        <v>2476</v>
      </c>
    </row>
    <row r="845" spans="1:4" x14ac:dyDescent="0.25">
      <c r="A845" s="161">
        <v>3559</v>
      </c>
      <c r="B845" s="162" t="s">
        <v>2617</v>
      </c>
      <c r="C845" s="163">
        <v>333111</v>
      </c>
      <c r="D845" s="162" t="s">
        <v>2561</v>
      </c>
    </row>
    <row r="846" spans="1:4" x14ac:dyDescent="0.25">
      <c r="A846" s="161">
        <v>3559</v>
      </c>
      <c r="B846" s="162" t="s">
        <v>2618</v>
      </c>
      <c r="C846" s="163">
        <v>333220</v>
      </c>
      <c r="D846" s="162" t="s">
        <v>2619</v>
      </c>
    </row>
    <row r="847" spans="1:4" x14ac:dyDescent="0.25">
      <c r="A847" s="161">
        <v>3559</v>
      </c>
      <c r="B847" s="162" t="s">
        <v>2620</v>
      </c>
      <c r="C847" s="163">
        <v>333295</v>
      </c>
      <c r="D847" s="162" t="s">
        <v>2621</v>
      </c>
    </row>
    <row r="848" spans="1:4" ht="25.5" x14ac:dyDescent="0.25">
      <c r="A848" s="161">
        <v>3559</v>
      </c>
      <c r="B848" s="162" t="s">
        <v>2622</v>
      </c>
      <c r="C848" s="163">
        <v>333298</v>
      </c>
      <c r="D848" s="162" t="s">
        <v>2623</v>
      </c>
    </row>
    <row r="849" spans="1:4" ht="25.5" x14ac:dyDescent="0.25">
      <c r="A849" s="161">
        <v>3559</v>
      </c>
      <c r="B849" s="162" t="s">
        <v>2624</v>
      </c>
      <c r="C849" s="163">
        <v>333319</v>
      </c>
      <c r="D849" s="162" t="s">
        <v>2625</v>
      </c>
    </row>
    <row r="850" spans="1:4" x14ac:dyDescent="0.25">
      <c r="A850" s="161">
        <v>3561</v>
      </c>
      <c r="B850" s="162" t="s">
        <v>2626</v>
      </c>
      <c r="C850" s="163">
        <v>333911</v>
      </c>
      <c r="D850" s="162" t="s">
        <v>2627</v>
      </c>
    </row>
    <row r="851" spans="1:4" x14ac:dyDescent="0.25">
      <c r="A851" s="161">
        <v>3562</v>
      </c>
      <c r="B851" s="162" t="s">
        <v>2628</v>
      </c>
      <c r="C851" s="163">
        <v>332991</v>
      </c>
      <c r="D851" s="162" t="s">
        <v>2629</v>
      </c>
    </row>
    <row r="852" spans="1:4" x14ac:dyDescent="0.25">
      <c r="A852" s="161">
        <v>3563</v>
      </c>
      <c r="B852" s="162" t="s">
        <v>2630</v>
      </c>
      <c r="C852" s="163">
        <v>333912</v>
      </c>
      <c r="D852" s="162" t="s">
        <v>2631</v>
      </c>
    </row>
    <row r="853" spans="1:4" ht="25.5" x14ac:dyDescent="0.25">
      <c r="A853" s="161">
        <v>3564</v>
      </c>
      <c r="B853" s="162" t="s">
        <v>2632</v>
      </c>
      <c r="C853" s="163">
        <v>333411</v>
      </c>
      <c r="D853" s="162" t="s">
        <v>2633</v>
      </c>
    </row>
    <row r="854" spans="1:4" x14ac:dyDescent="0.25">
      <c r="A854" s="161">
        <v>3564</v>
      </c>
      <c r="B854" s="162" t="s">
        <v>2634</v>
      </c>
      <c r="C854" s="163">
        <v>333412</v>
      </c>
      <c r="D854" s="162" t="s">
        <v>2635</v>
      </c>
    </row>
    <row r="855" spans="1:4" x14ac:dyDescent="0.25">
      <c r="A855" s="161">
        <v>3565</v>
      </c>
      <c r="B855" s="162" t="s">
        <v>2636</v>
      </c>
      <c r="C855" s="163">
        <v>333993</v>
      </c>
      <c r="D855" s="162" t="s">
        <v>2637</v>
      </c>
    </row>
    <row r="856" spans="1:4" ht="25.5" x14ac:dyDescent="0.25">
      <c r="A856" s="161">
        <v>3566</v>
      </c>
      <c r="B856" s="162" t="s">
        <v>2638</v>
      </c>
      <c r="C856" s="163">
        <v>333612</v>
      </c>
      <c r="D856" s="162" t="s">
        <v>2639</v>
      </c>
    </row>
    <row r="857" spans="1:4" x14ac:dyDescent="0.25">
      <c r="A857" s="161">
        <v>3567</v>
      </c>
      <c r="B857" s="162" t="s">
        <v>2640</v>
      </c>
      <c r="C857" s="163">
        <v>333994</v>
      </c>
      <c r="D857" s="162" t="s">
        <v>2641</v>
      </c>
    </row>
    <row r="858" spans="1:4" x14ac:dyDescent="0.25">
      <c r="A858" s="161">
        <v>3568</v>
      </c>
      <c r="B858" s="162" t="s">
        <v>2642</v>
      </c>
      <c r="C858" s="163">
        <v>333613</v>
      </c>
      <c r="D858" s="162" t="s">
        <v>2643</v>
      </c>
    </row>
    <row r="859" spans="1:4" x14ac:dyDescent="0.25">
      <c r="A859" s="161">
        <v>3569</v>
      </c>
      <c r="B859" s="162" t="s">
        <v>2644</v>
      </c>
      <c r="C859" s="163">
        <v>314999</v>
      </c>
      <c r="D859" s="162" t="s">
        <v>1821</v>
      </c>
    </row>
    <row r="860" spans="1:4" ht="25.5" x14ac:dyDescent="0.25">
      <c r="A860" s="161">
        <v>3569</v>
      </c>
      <c r="B860" s="162" t="s">
        <v>2645</v>
      </c>
      <c r="C860" s="163">
        <v>333414</v>
      </c>
      <c r="D860" s="162" t="s">
        <v>2468</v>
      </c>
    </row>
    <row r="861" spans="1:4" ht="25.5" x14ac:dyDescent="0.25">
      <c r="A861" s="161">
        <v>3569</v>
      </c>
      <c r="B861" s="162" t="s">
        <v>2646</v>
      </c>
      <c r="C861" s="163">
        <v>333999</v>
      </c>
      <c r="D861" s="162" t="s">
        <v>2647</v>
      </c>
    </row>
    <row r="862" spans="1:4" x14ac:dyDescent="0.25">
      <c r="A862" s="161">
        <v>3571</v>
      </c>
      <c r="B862" s="162" t="s">
        <v>2648</v>
      </c>
      <c r="C862" s="163">
        <v>334111</v>
      </c>
      <c r="D862" s="162" t="s">
        <v>2649</v>
      </c>
    </row>
    <row r="863" spans="1:4" x14ac:dyDescent="0.25">
      <c r="A863" s="161">
        <v>3572</v>
      </c>
      <c r="B863" s="162" t="s">
        <v>2650</v>
      </c>
      <c r="C863" s="163">
        <v>334112</v>
      </c>
      <c r="D863" s="162" t="s">
        <v>2651</v>
      </c>
    </row>
    <row r="864" spans="1:4" x14ac:dyDescent="0.25">
      <c r="A864" s="161">
        <v>3575</v>
      </c>
      <c r="B864" s="162" t="s">
        <v>2652</v>
      </c>
      <c r="C864" s="163">
        <v>334113</v>
      </c>
      <c r="D864" s="162" t="s">
        <v>2653</v>
      </c>
    </row>
    <row r="865" spans="1:4" ht="25.5" x14ac:dyDescent="0.25">
      <c r="A865" s="161">
        <v>3577</v>
      </c>
      <c r="B865" s="162" t="s">
        <v>2654</v>
      </c>
      <c r="C865" s="163">
        <v>334119</v>
      </c>
      <c r="D865" s="162" t="s">
        <v>2655</v>
      </c>
    </row>
    <row r="866" spans="1:4" ht="25.5" x14ac:dyDescent="0.25">
      <c r="A866" s="161">
        <v>3577</v>
      </c>
      <c r="B866" s="162" t="s">
        <v>2656</v>
      </c>
      <c r="C866" s="163">
        <v>334418</v>
      </c>
      <c r="D866" s="162" t="s">
        <v>2657</v>
      </c>
    </row>
    <row r="867" spans="1:4" x14ac:dyDescent="0.25">
      <c r="A867" s="161">
        <v>3577</v>
      </c>
      <c r="B867" s="162" t="s">
        <v>2658</v>
      </c>
      <c r="C867" s="163">
        <v>334613</v>
      </c>
      <c r="D867" s="162" t="s">
        <v>2659</v>
      </c>
    </row>
    <row r="868" spans="1:4" ht="25.5" x14ac:dyDescent="0.25">
      <c r="A868" s="161">
        <v>3578</v>
      </c>
      <c r="B868" s="162" t="s">
        <v>2660</v>
      </c>
      <c r="C868" s="163">
        <v>333311</v>
      </c>
      <c r="D868" s="162" t="s">
        <v>2661</v>
      </c>
    </row>
    <row r="869" spans="1:4" ht="25.5" x14ac:dyDescent="0.25">
      <c r="A869" s="161">
        <v>3578</v>
      </c>
      <c r="B869" s="162" t="s">
        <v>2662</v>
      </c>
      <c r="C869" s="163">
        <v>333313</v>
      </c>
      <c r="D869" s="162" t="s">
        <v>2663</v>
      </c>
    </row>
    <row r="870" spans="1:4" ht="25.5" x14ac:dyDescent="0.25">
      <c r="A870" s="161">
        <v>3578</v>
      </c>
      <c r="B870" s="162" t="s">
        <v>2664</v>
      </c>
      <c r="C870" s="163">
        <v>334119</v>
      </c>
      <c r="D870" s="162" t="s">
        <v>2655</v>
      </c>
    </row>
    <row r="871" spans="1:4" ht="25.5" x14ac:dyDescent="0.25">
      <c r="A871" s="161">
        <v>3579</v>
      </c>
      <c r="B871" s="162" t="s">
        <v>2665</v>
      </c>
      <c r="C871" s="163">
        <v>333313</v>
      </c>
      <c r="D871" s="162" t="s">
        <v>2663</v>
      </c>
    </row>
    <row r="872" spans="1:4" x14ac:dyDescent="0.25">
      <c r="A872" s="161">
        <v>3579</v>
      </c>
      <c r="B872" s="162" t="s">
        <v>2666</v>
      </c>
      <c r="C872" s="163">
        <v>334518</v>
      </c>
      <c r="D872" s="162" t="s">
        <v>2457</v>
      </c>
    </row>
    <row r="873" spans="1:4" x14ac:dyDescent="0.25">
      <c r="A873" s="161">
        <v>3579</v>
      </c>
      <c r="B873" s="162" t="s">
        <v>2667</v>
      </c>
      <c r="C873" s="163">
        <v>339942</v>
      </c>
      <c r="D873" s="162" t="s">
        <v>2033</v>
      </c>
    </row>
    <row r="874" spans="1:4" x14ac:dyDescent="0.25">
      <c r="A874" s="161">
        <v>3581</v>
      </c>
      <c r="B874" s="162" t="s">
        <v>2668</v>
      </c>
      <c r="C874" s="163">
        <v>333311</v>
      </c>
      <c r="D874" s="162" t="s">
        <v>2661</v>
      </c>
    </row>
    <row r="875" spans="1:4" ht="25.5" x14ac:dyDescent="0.25">
      <c r="A875" s="161">
        <v>3582</v>
      </c>
      <c r="B875" s="162" t="s">
        <v>2669</v>
      </c>
      <c r="C875" s="163">
        <v>333312</v>
      </c>
      <c r="D875" s="162" t="s">
        <v>2670</v>
      </c>
    </row>
    <row r="876" spans="1:4" ht="38.25" x14ac:dyDescent="0.25">
      <c r="A876" s="161">
        <v>3585</v>
      </c>
      <c r="B876" s="162" t="s">
        <v>2671</v>
      </c>
      <c r="C876" s="163">
        <v>333415</v>
      </c>
      <c r="D876" s="162" t="s">
        <v>2003</v>
      </c>
    </row>
    <row r="877" spans="1:4" ht="25.5" x14ac:dyDescent="0.25">
      <c r="A877" s="161">
        <v>3585</v>
      </c>
      <c r="B877" s="162" t="s">
        <v>2672</v>
      </c>
      <c r="C877" s="163">
        <v>336391</v>
      </c>
      <c r="D877" s="162" t="s">
        <v>2673</v>
      </c>
    </row>
    <row r="878" spans="1:4" x14ac:dyDescent="0.25">
      <c r="A878" s="161">
        <v>3586</v>
      </c>
      <c r="B878" s="162" t="s">
        <v>2674</v>
      </c>
      <c r="C878" s="163">
        <v>333913</v>
      </c>
      <c r="D878" s="162" t="s">
        <v>2675</v>
      </c>
    </row>
    <row r="879" spans="1:4" ht="25.5" x14ac:dyDescent="0.25">
      <c r="A879" s="161">
        <v>3589</v>
      </c>
      <c r="B879" s="162" t="s">
        <v>2676</v>
      </c>
      <c r="C879" s="163">
        <v>333319</v>
      </c>
      <c r="D879" s="162" t="s">
        <v>2625</v>
      </c>
    </row>
    <row r="880" spans="1:4" x14ac:dyDescent="0.25">
      <c r="A880" s="161">
        <v>3592</v>
      </c>
      <c r="B880" s="162" t="s">
        <v>2677</v>
      </c>
      <c r="C880" s="163">
        <v>336311</v>
      </c>
      <c r="D880" s="162" t="s">
        <v>2678</v>
      </c>
    </row>
    <row r="881" spans="1:4" x14ac:dyDescent="0.25">
      <c r="A881" s="161">
        <v>3593</v>
      </c>
      <c r="B881" s="162" t="s">
        <v>2679</v>
      </c>
      <c r="C881" s="163">
        <v>333995</v>
      </c>
      <c r="D881" s="162" t="s">
        <v>2680</v>
      </c>
    </row>
    <row r="882" spans="1:4" x14ac:dyDescent="0.25">
      <c r="A882" s="161">
        <v>3594</v>
      </c>
      <c r="B882" s="162" t="s">
        <v>2681</v>
      </c>
      <c r="C882" s="163">
        <v>333996</v>
      </c>
      <c r="D882" s="162" t="s">
        <v>2682</v>
      </c>
    </row>
    <row r="883" spans="1:4" x14ac:dyDescent="0.25">
      <c r="A883" s="161">
        <v>3596</v>
      </c>
      <c r="B883" s="162" t="s">
        <v>2683</v>
      </c>
      <c r="C883" s="163">
        <v>333997</v>
      </c>
      <c r="D883" s="162" t="s">
        <v>2684</v>
      </c>
    </row>
    <row r="884" spans="1:4" x14ac:dyDescent="0.25">
      <c r="A884" s="161">
        <v>3599</v>
      </c>
      <c r="B884" s="162" t="s">
        <v>2685</v>
      </c>
      <c r="C884" s="163">
        <v>332710</v>
      </c>
      <c r="D884" s="162" t="s">
        <v>2686</v>
      </c>
    </row>
    <row r="885" spans="1:4" x14ac:dyDescent="0.25">
      <c r="A885" s="161">
        <v>3599</v>
      </c>
      <c r="B885" s="162" t="s">
        <v>2687</v>
      </c>
      <c r="C885" s="163">
        <v>332813</v>
      </c>
      <c r="D885" s="162" t="s">
        <v>2434</v>
      </c>
    </row>
    <row r="886" spans="1:4" ht="25.5" x14ac:dyDescent="0.25">
      <c r="A886" s="161">
        <v>3599</v>
      </c>
      <c r="B886" s="162" t="s">
        <v>2688</v>
      </c>
      <c r="C886" s="163">
        <v>332999</v>
      </c>
      <c r="D886" s="162" t="s">
        <v>2348</v>
      </c>
    </row>
    <row r="887" spans="1:4" ht="25.5" x14ac:dyDescent="0.25">
      <c r="A887" s="161">
        <v>3599</v>
      </c>
      <c r="B887" s="162" t="s">
        <v>2689</v>
      </c>
      <c r="C887" s="163">
        <v>333319</v>
      </c>
      <c r="D887" s="162" t="s">
        <v>2625</v>
      </c>
    </row>
    <row r="888" spans="1:4" ht="25.5" x14ac:dyDescent="0.25">
      <c r="A888" s="161">
        <v>3599</v>
      </c>
      <c r="B888" s="162" t="s">
        <v>2690</v>
      </c>
      <c r="C888" s="163">
        <v>333999</v>
      </c>
      <c r="D888" s="162" t="s">
        <v>2647</v>
      </c>
    </row>
    <row r="889" spans="1:4" x14ac:dyDescent="0.25">
      <c r="A889" s="161">
        <v>3599</v>
      </c>
      <c r="B889" s="162" t="s">
        <v>2691</v>
      </c>
      <c r="C889" s="163">
        <v>334519</v>
      </c>
      <c r="D889" s="162" t="s">
        <v>2692</v>
      </c>
    </row>
    <row r="890" spans="1:4" ht="25.5" x14ac:dyDescent="0.25">
      <c r="A890" s="161">
        <v>3599</v>
      </c>
      <c r="B890" s="162" t="s">
        <v>2693</v>
      </c>
      <c r="C890" s="163">
        <v>336399</v>
      </c>
      <c r="D890" s="162" t="s">
        <v>2459</v>
      </c>
    </row>
    <row r="891" spans="1:4" ht="25.5" x14ac:dyDescent="0.25">
      <c r="A891" s="161">
        <v>3612</v>
      </c>
      <c r="B891" s="162" t="s">
        <v>2694</v>
      </c>
      <c r="C891" s="163">
        <v>335311</v>
      </c>
      <c r="D891" s="162" t="s">
        <v>2603</v>
      </c>
    </row>
    <row r="892" spans="1:4" x14ac:dyDescent="0.25">
      <c r="A892" s="161">
        <v>3613</v>
      </c>
      <c r="B892" s="162" t="s">
        <v>2695</v>
      </c>
      <c r="C892" s="163">
        <v>335313</v>
      </c>
      <c r="D892" s="162" t="s">
        <v>2696</v>
      </c>
    </row>
    <row r="893" spans="1:4" x14ac:dyDescent="0.25">
      <c r="A893" s="161">
        <v>3621</v>
      </c>
      <c r="B893" s="162" t="s">
        <v>2697</v>
      </c>
      <c r="C893" s="163">
        <v>335312</v>
      </c>
      <c r="D893" s="162" t="s">
        <v>2698</v>
      </c>
    </row>
    <row r="894" spans="1:4" x14ac:dyDescent="0.25">
      <c r="A894" s="161">
        <v>3624</v>
      </c>
      <c r="B894" s="162" t="s">
        <v>2699</v>
      </c>
      <c r="C894" s="163">
        <v>335991</v>
      </c>
      <c r="D894" s="162" t="s">
        <v>2700</v>
      </c>
    </row>
    <row r="895" spans="1:4" x14ac:dyDescent="0.25">
      <c r="A895" s="161">
        <v>3625</v>
      </c>
      <c r="B895" s="162" t="s">
        <v>2701</v>
      </c>
      <c r="C895" s="163">
        <v>335314</v>
      </c>
      <c r="D895" s="162" t="s">
        <v>2702</v>
      </c>
    </row>
    <row r="896" spans="1:4" ht="25.5" x14ac:dyDescent="0.25">
      <c r="A896" s="161">
        <v>3629</v>
      </c>
      <c r="B896" s="162" t="s">
        <v>2703</v>
      </c>
      <c r="C896" s="163">
        <v>335999</v>
      </c>
      <c r="D896" s="162" t="s">
        <v>2704</v>
      </c>
    </row>
    <row r="897" spans="1:4" x14ac:dyDescent="0.25">
      <c r="A897" s="161">
        <v>3631</v>
      </c>
      <c r="B897" s="162" t="s">
        <v>2705</v>
      </c>
      <c r="C897" s="163">
        <v>335221</v>
      </c>
      <c r="D897" s="162" t="s">
        <v>2706</v>
      </c>
    </row>
    <row r="898" spans="1:4" x14ac:dyDescent="0.25">
      <c r="A898" s="161">
        <v>3632</v>
      </c>
      <c r="B898" s="162" t="s">
        <v>2707</v>
      </c>
      <c r="C898" s="163">
        <v>335222</v>
      </c>
      <c r="D898" s="162" t="s">
        <v>2708</v>
      </c>
    </row>
    <row r="899" spans="1:4" x14ac:dyDescent="0.25">
      <c r="A899" s="161">
        <v>3633</v>
      </c>
      <c r="B899" s="162" t="s">
        <v>2709</v>
      </c>
      <c r="C899" s="163">
        <v>335224</v>
      </c>
      <c r="D899" s="162" t="s">
        <v>2710</v>
      </c>
    </row>
    <row r="900" spans="1:4" ht="25.5" x14ac:dyDescent="0.25">
      <c r="A900" s="161">
        <v>3634</v>
      </c>
      <c r="B900" s="162" t="s">
        <v>2711</v>
      </c>
      <c r="C900" s="163">
        <v>333414</v>
      </c>
      <c r="D900" s="162" t="s">
        <v>2468</v>
      </c>
    </row>
    <row r="901" spans="1:4" ht="25.5" x14ac:dyDescent="0.25">
      <c r="A901" s="161">
        <v>3634</v>
      </c>
      <c r="B901" s="162" t="s">
        <v>2712</v>
      </c>
      <c r="C901" s="163">
        <v>335211</v>
      </c>
      <c r="D901" s="162" t="s">
        <v>2713</v>
      </c>
    </row>
    <row r="902" spans="1:4" x14ac:dyDescent="0.25">
      <c r="A902" s="161">
        <v>3634</v>
      </c>
      <c r="B902" s="162" t="s">
        <v>2714</v>
      </c>
      <c r="C902" s="163">
        <v>339999</v>
      </c>
      <c r="D902" s="162" t="s">
        <v>2009</v>
      </c>
    </row>
    <row r="903" spans="1:4" x14ac:dyDescent="0.25">
      <c r="A903" s="161">
        <v>3635</v>
      </c>
      <c r="B903" s="162" t="s">
        <v>2715</v>
      </c>
      <c r="C903" s="163">
        <v>335212</v>
      </c>
      <c r="D903" s="162" t="s">
        <v>2716</v>
      </c>
    </row>
    <row r="904" spans="1:4" x14ac:dyDescent="0.25">
      <c r="A904" s="161">
        <v>3639</v>
      </c>
      <c r="B904" s="162" t="s">
        <v>2717</v>
      </c>
      <c r="C904" s="163">
        <v>333298</v>
      </c>
      <c r="D904" s="162" t="s">
        <v>2623</v>
      </c>
    </row>
    <row r="905" spans="1:4" x14ac:dyDescent="0.25">
      <c r="A905" s="161">
        <v>3639</v>
      </c>
      <c r="B905" s="162" t="s">
        <v>2718</v>
      </c>
      <c r="C905" s="163">
        <v>335212</v>
      </c>
      <c r="D905" s="162" t="s">
        <v>2716</v>
      </c>
    </row>
    <row r="906" spans="1:4" ht="25.5" x14ac:dyDescent="0.25">
      <c r="A906" s="161">
        <v>3639</v>
      </c>
      <c r="B906" s="162" t="s">
        <v>2719</v>
      </c>
      <c r="C906" s="163">
        <v>335228</v>
      </c>
      <c r="D906" s="162" t="s">
        <v>2720</v>
      </c>
    </row>
    <row r="907" spans="1:4" x14ac:dyDescent="0.25">
      <c r="A907" s="161">
        <v>3641</v>
      </c>
      <c r="B907" s="162" t="s">
        <v>2721</v>
      </c>
      <c r="C907" s="163">
        <v>335110</v>
      </c>
      <c r="D907" s="162" t="s">
        <v>2722</v>
      </c>
    </row>
    <row r="908" spans="1:4" x14ac:dyDescent="0.25">
      <c r="A908" s="161">
        <v>3643</v>
      </c>
      <c r="B908" s="162" t="s">
        <v>2723</v>
      </c>
      <c r="C908" s="163">
        <v>335931</v>
      </c>
      <c r="D908" s="162" t="s">
        <v>2724</v>
      </c>
    </row>
    <row r="909" spans="1:4" x14ac:dyDescent="0.25">
      <c r="A909" s="161">
        <v>3644</v>
      </c>
      <c r="B909" s="162" t="s">
        <v>2725</v>
      </c>
      <c r="C909" s="163">
        <v>332212</v>
      </c>
      <c r="D909" s="162" t="s">
        <v>2442</v>
      </c>
    </row>
    <row r="910" spans="1:4" x14ac:dyDescent="0.25">
      <c r="A910" s="161">
        <v>3644</v>
      </c>
      <c r="B910" s="162" t="s">
        <v>2726</v>
      </c>
      <c r="C910" s="163">
        <v>335932</v>
      </c>
      <c r="D910" s="162" t="s">
        <v>2727</v>
      </c>
    </row>
    <row r="911" spans="1:4" x14ac:dyDescent="0.25">
      <c r="A911" s="161">
        <v>3645</v>
      </c>
      <c r="B911" s="162" t="s">
        <v>2728</v>
      </c>
      <c r="C911" s="163">
        <v>335121</v>
      </c>
      <c r="D911" s="162" t="s">
        <v>2729</v>
      </c>
    </row>
    <row r="912" spans="1:4" ht="25.5" x14ac:dyDescent="0.25">
      <c r="A912" s="161">
        <v>3646</v>
      </c>
      <c r="B912" s="162" t="s">
        <v>2730</v>
      </c>
      <c r="C912" s="163">
        <v>335122</v>
      </c>
      <c r="D912" s="162" t="s">
        <v>2731</v>
      </c>
    </row>
    <row r="913" spans="1:4" x14ac:dyDescent="0.25">
      <c r="A913" s="161">
        <v>3647</v>
      </c>
      <c r="B913" s="162" t="s">
        <v>2732</v>
      </c>
      <c r="C913" s="163">
        <v>336321</v>
      </c>
      <c r="D913" s="162" t="s">
        <v>2733</v>
      </c>
    </row>
    <row r="914" spans="1:4" x14ac:dyDescent="0.25">
      <c r="A914" s="161">
        <v>3648</v>
      </c>
      <c r="B914" s="162" t="s">
        <v>2734</v>
      </c>
      <c r="C914" s="163">
        <v>335129</v>
      </c>
      <c r="D914" s="162" t="s">
        <v>2735</v>
      </c>
    </row>
    <row r="915" spans="1:4" x14ac:dyDescent="0.25">
      <c r="A915" s="161">
        <v>3651</v>
      </c>
      <c r="B915" s="162" t="s">
        <v>2736</v>
      </c>
      <c r="C915" s="163">
        <v>334310</v>
      </c>
      <c r="D915" s="162" t="s">
        <v>2737</v>
      </c>
    </row>
    <row r="916" spans="1:4" ht="25.5" x14ac:dyDescent="0.25">
      <c r="A916" s="161">
        <v>3652</v>
      </c>
      <c r="B916" s="162" t="s">
        <v>2738</v>
      </c>
      <c r="C916" s="163">
        <v>334612</v>
      </c>
      <c r="D916" s="162" t="s">
        <v>2739</v>
      </c>
    </row>
    <row r="917" spans="1:4" ht="25.5" x14ac:dyDescent="0.25">
      <c r="A917" s="161">
        <v>3652</v>
      </c>
      <c r="B917" s="162" t="s">
        <v>2740</v>
      </c>
      <c r="C917" s="163">
        <v>512220</v>
      </c>
      <c r="D917" s="162" t="s">
        <v>2741</v>
      </c>
    </row>
    <row r="918" spans="1:4" x14ac:dyDescent="0.25">
      <c r="A918" s="161">
        <v>3661</v>
      </c>
      <c r="B918" s="162" t="s">
        <v>2742</v>
      </c>
      <c r="C918" s="163">
        <v>334210</v>
      </c>
      <c r="D918" s="162" t="s">
        <v>2743</v>
      </c>
    </row>
    <row r="919" spans="1:4" ht="25.5" x14ac:dyDescent="0.25">
      <c r="A919" s="161">
        <v>3661</v>
      </c>
      <c r="B919" s="162" t="s">
        <v>2744</v>
      </c>
      <c r="C919" s="163">
        <v>334418</v>
      </c>
      <c r="D919" s="162" t="s">
        <v>2657</v>
      </c>
    </row>
    <row r="920" spans="1:4" ht="25.5" x14ac:dyDescent="0.25">
      <c r="A920" s="161">
        <v>3663</v>
      </c>
      <c r="B920" s="162" t="s">
        <v>2745</v>
      </c>
      <c r="C920" s="163">
        <v>334220</v>
      </c>
      <c r="D920" s="162" t="s">
        <v>2746</v>
      </c>
    </row>
    <row r="921" spans="1:4" x14ac:dyDescent="0.25">
      <c r="A921" s="161">
        <v>3669</v>
      </c>
      <c r="B921" s="162" t="s">
        <v>2747</v>
      </c>
      <c r="C921" s="163">
        <v>334290</v>
      </c>
      <c r="D921" s="162" t="s">
        <v>2748</v>
      </c>
    </row>
    <row r="922" spans="1:4" x14ac:dyDescent="0.25">
      <c r="A922" s="161">
        <v>3671</v>
      </c>
      <c r="B922" s="162" t="s">
        <v>2749</v>
      </c>
      <c r="C922" s="163">
        <v>334411</v>
      </c>
      <c r="D922" s="162" t="s">
        <v>2750</v>
      </c>
    </row>
    <row r="923" spans="1:4" x14ac:dyDescent="0.25">
      <c r="A923" s="161">
        <v>3672</v>
      </c>
      <c r="B923" s="162" t="s">
        <v>2751</v>
      </c>
      <c r="C923" s="163">
        <v>334412</v>
      </c>
      <c r="D923" s="162" t="s">
        <v>2752</v>
      </c>
    </row>
    <row r="924" spans="1:4" x14ac:dyDescent="0.25">
      <c r="A924" s="161">
        <v>3674</v>
      </c>
      <c r="B924" s="162" t="s">
        <v>2753</v>
      </c>
      <c r="C924" s="163">
        <v>334413</v>
      </c>
      <c r="D924" s="162" t="s">
        <v>2754</v>
      </c>
    </row>
    <row r="925" spans="1:4" x14ac:dyDescent="0.25">
      <c r="A925" s="161">
        <v>3675</v>
      </c>
      <c r="B925" s="162" t="s">
        <v>2755</v>
      </c>
      <c r="C925" s="163">
        <v>334414</v>
      </c>
      <c r="D925" s="162" t="s">
        <v>2756</v>
      </c>
    </row>
    <row r="926" spans="1:4" x14ac:dyDescent="0.25">
      <c r="A926" s="161">
        <v>3676</v>
      </c>
      <c r="B926" s="162" t="s">
        <v>2757</v>
      </c>
      <c r="C926" s="163">
        <v>334415</v>
      </c>
      <c r="D926" s="162" t="s">
        <v>2758</v>
      </c>
    </row>
    <row r="927" spans="1:4" ht="25.5" x14ac:dyDescent="0.25">
      <c r="A927" s="161">
        <v>3677</v>
      </c>
      <c r="B927" s="162" t="s">
        <v>2759</v>
      </c>
      <c r="C927" s="163">
        <v>334416</v>
      </c>
      <c r="D927" s="162" t="s">
        <v>2760</v>
      </c>
    </row>
    <row r="928" spans="1:4" x14ac:dyDescent="0.25">
      <c r="A928" s="161">
        <v>3678</v>
      </c>
      <c r="B928" s="162" t="s">
        <v>2761</v>
      </c>
      <c r="C928" s="163">
        <v>334417</v>
      </c>
      <c r="D928" s="162" t="s">
        <v>2762</v>
      </c>
    </row>
    <row r="929" spans="1:4" ht="25.5" x14ac:dyDescent="0.25">
      <c r="A929" s="161">
        <v>3679</v>
      </c>
      <c r="B929" s="162" t="s">
        <v>2763</v>
      </c>
      <c r="C929" s="163">
        <v>334220</v>
      </c>
      <c r="D929" s="162" t="s">
        <v>2746</v>
      </c>
    </row>
    <row r="930" spans="1:4" x14ac:dyDescent="0.25">
      <c r="A930" s="161">
        <v>3679</v>
      </c>
      <c r="B930" s="162" t="s">
        <v>2764</v>
      </c>
      <c r="C930" s="163">
        <v>334310</v>
      </c>
      <c r="D930" s="162" t="s">
        <v>2737</v>
      </c>
    </row>
    <row r="931" spans="1:4" ht="25.5" x14ac:dyDescent="0.25">
      <c r="A931" s="161">
        <v>3679</v>
      </c>
      <c r="B931" s="162" t="s">
        <v>2765</v>
      </c>
      <c r="C931" s="163">
        <v>334418</v>
      </c>
      <c r="D931" s="162" t="s">
        <v>2657</v>
      </c>
    </row>
    <row r="932" spans="1:4" x14ac:dyDescent="0.25">
      <c r="A932" s="161">
        <v>3679</v>
      </c>
      <c r="B932" s="162" t="s">
        <v>2766</v>
      </c>
      <c r="C932" s="163">
        <v>334419</v>
      </c>
      <c r="D932" s="162" t="s">
        <v>2767</v>
      </c>
    </row>
    <row r="933" spans="1:4" x14ac:dyDescent="0.25">
      <c r="A933" s="161">
        <v>3691</v>
      </c>
      <c r="B933" s="162" t="s">
        <v>2768</v>
      </c>
      <c r="C933" s="163">
        <v>335911</v>
      </c>
      <c r="D933" s="162" t="s">
        <v>2769</v>
      </c>
    </row>
    <row r="934" spans="1:4" x14ac:dyDescent="0.25">
      <c r="A934" s="161">
        <v>3692</v>
      </c>
      <c r="B934" s="162" t="s">
        <v>2770</v>
      </c>
      <c r="C934" s="163">
        <v>335912</v>
      </c>
      <c r="D934" s="162" t="s">
        <v>2771</v>
      </c>
    </row>
    <row r="935" spans="1:4" ht="25.5" x14ac:dyDescent="0.25">
      <c r="A935" s="161">
        <v>3694</v>
      </c>
      <c r="B935" s="162" t="s">
        <v>2772</v>
      </c>
      <c r="C935" s="163">
        <v>336322</v>
      </c>
      <c r="D935" s="162" t="s">
        <v>2773</v>
      </c>
    </row>
    <row r="936" spans="1:4" x14ac:dyDescent="0.25">
      <c r="A936" s="161">
        <v>3695</v>
      </c>
      <c r="B936" s="162" t="s">
        <v>2774</v>
      </c>
      <c r="C936" s="163">
        <v>334613</v>
      </c>
      <c r="D936" s="162" t="s">
        <v>2659</v>
      </c>
    </row>
    <row r="937" spans="1:4" ht="25.5" x14ac:dyDescent="0.25">
      <c r="A937" s="161">
        <v>3699</v>
      </c>
      <c r="B937" s="162" t="s">
        <v>2775</v>
      </c>
      <c r="C937" s="163">
        <v>333319</v>
      </c>
      <c r="D937" s="162" t="s">
        <v>2625</v>
      </c>
    </row>
    <row r="938" spans="1:4" x14ac:dyDescent="0.25">
      <c r="A938" s="161">
        <v>3699</v>
      </c>
      <c r="B938" s="162" t="s">
        <v>2776</v>
      </c>
      <c r="C938" s="163">
        <v>333618</v>
      </c>
      <c r="D938" s="162" t="s">
        <v>2556</v>
      </c>
    </row>
    <row r="939" spans="1:4" x14ac:dyDescent="0.25">
      <c r="A939" s="161">
        <v>3699</v>
      </c>
      <c r="B939" s="162" t="s">
        <v>2777</v>
      </c>
      <c r="C939" s="163">
        <v>333992</v>
      </c>
      <c r="D939" s="162" t="s">
        <v>2601</v>
      </c>
    </row>
    <row r="940" spans="1:4" ht="25.5" x14ac:dyDescent="0.25">
      <c r="A940" s="161">
        <v>3699</v>
      </c>
      <c r="B940" s="162" t="s">
        <v>2778</v>
      </c>
      <c r="C940" s="163">
        <v>335129</v>
      </c>
      <c r="D940" s="162" t="s">
        <v>2735</v>
      </c>
    </row>
    <row r="941" spans="1:4" ht="25.5" x14ac:dyDescent="0.25">
      <c r="A941" s="161">
        <v>3699</v>
      </c>
      <c r="B941" s="162" t="s">
        <v>2779</v>
      </c>
      <c r="C941" s="163">
        <v>335999</v>
      </c>
      <c r="D941" s="162" t="s">
        <v>2704</v>
      </c>
    </row>
    <row r="942" spans="1:4" x14ac:dyDescent="0.25">
      <c r="A942" s="161">
        <v>3711</v>
      </c>
      <c r="B942" s="162" t="s">
        <v>2780</v>
      </c>
      <c r="C942" s="163">
        <v>336111</v>
      </c>
      <c r="D942" s="162" t="s">
        <v>2781</v>
      </c>
    </row>
    <row r="943" spans="1:4" x14ac:dyDescent="0.25">
      <c r="A943" s="161">
        <v>3711</v>
      </c>
      <c r="B943" s="162" t="s">
        <v>2782</v>
      </c>
      <c r="C943" s="163">
        <v>336112</v>
      </c>
      <c r="D943" s="162" t="s">
        <v>2783</v>
      </c>
    </row>
    <row r="944" spans="1:4" x14ac:dyDescent="0.25">
      <c r="A944" s="161">
        <v>3711</v>
      </c>
      <c r="B944" s="162" t="s">
        <v>2784</v>
      </c>
      <c r="C944" s="163">
        <v>336120</v>
      </c>
      <c r="D944" s="162" t="s">
        <v>2785</v>
      </c>
    </row>
    <row r="945" spans="1:4" x14ac:dyDescent="0.25">
      <c r="A945" s="161">
        <v>3711</v>
      </c>
      <c r="B945" s="162" t="s">
        <v>2786</v>
      </c>
      <c r="C945" s="163">
        <v>336211</v>
      </c>
      <c r="D945" s="162" t="s">
        <v>2787</v>
      </c>
    </row>
    <row r="946" spans="1:4" ht="25.5" x14ac:dyDescent="0.25">
      <c r="A946" s="161">
        <v>3711</v>
      </c>
      <c r="B946" s="162" t="s">
        <v>2788</v>
      </c>
      <c r="C946" s="163">
        <v>336992</v>
      </c>
      <c r="D946" s="162" t="s">
        <v>2789</v>
      </c>
    </row>
    <row r="947" spans="1:4" x14ac:dyDescent="0.25">
      <c r="A947" s="161">
        <v>3713</v>
      </c>
      <c r="B947" s="162" t="s">
        <v>2790</v>
      </c>
      <c r="C947" s="163">
        <v>336211</v>
      </c>
      <c r="D947" s="162" t="s">
        <v>2787</v>
      </c>
    </row>
    <row r="948" spans="1:4" x14ac:dyDescent="0.25">
      <c r="A948" s="161">
        <v>3714</v>
      </c>
      <c r="B948" s="162" t="s">
        <v>2791</v>
      </c>
      <c r="C948" s="163">
        <v>336211</v>
      </c>
      <c r="D948" s="162" t="s">
        <v>2787</v>
      </c>
    </row>
    <row r="949" spans="1:4" x14ac:dyDescent="0.25">
      <c r="A949" s="161">
        <v>3714</v>
      </c>
      <c r="B949" s="162" t="s">
        <v>2792</v>
      </c>
      <c r="C949" s="163">
        <v>336312</v>
      </c>
      <c r="D949" s="162" t="s">
        <v>2793</v>
      </c>
    </row>
    <row r="950" spans="1:4" ht="51" x14ac:dyDescent="0.25">
      <c r="A950" s="161">
        <v>3714</v>
      </c>
      <c r="B950" s="162" t="s">
        <v>2794</v>
      </c>
      <c r="C950" s="163">
        <v>336322</v>
      </c>
      <c r="D950" s="162" t="s">
        <v>2773</v>
      </c>
    </row>
    <row r="951" spans="1:4" ht="25.5" x14ac:dyDescent="0.25">
      <c r="A951" s="161">
        <v>3714</v>
      </c>
      <c r="B951" s="162" t="s">
        <v>2795</v>
      </c>
      <c r="C951" s="163">
        <v>336330</v>
      </c>
      <c r="D951" s="162" t="s">
        <v>2796</v>
      </c>
    </row>
    <row r="952" spans="1:4" x14ac:dyDescent="0.25">
      <c r="A952" s="161">
        <v>3714</v>
      </c>
      <c r="B952" s="162" t="s">
        <v>2797</v>
      </c>
      <c r="C952" s="163">
        <v>336340</v>
      </c>
      <c r="D952" s="162" t="s">
        <v>2351</v>
      </c>
    </row>
    <row r="953" spans="1:4" ht="25.5" x14ac:dyDescent="0.25">
      <c r="A953" s="161">
        <v>3714</v>
      </c>
      <c r="B953" s="162" t="s">
        <v>2798</v>
      </c>
      <c r="C953" s="163">
        <v>336350</v>
      </c>
      <c r="D953" s="162" t="s">
        <v>2353</v>
      </c>
    </row>
    <row r="954" spans="1:4" ht="51" x14ac:dyDescent="0.25">
      <c r="A954" s="161">
        <v>3714</v>
      </c>
      <c r="B954" s="162" t="s">
        <v>2799</v>
      </c>
      <c r="C954" s="163">
        <v>336399</v>
      </c>
      <c r="D954" s="162" t="s">
        <v>2459</v>
      </c>
    </row>
    <row r="955" spans="1:4" x14ac:dyDescent="0.25">
      <c r="A955" s="161">
        <v>3715</v>
      </c>
      <c r="B955" s="162" t="s">
        <v>2800</v>
      </c>
      <c r="C955" s="163">
        <v>336212</v>
      </c>
      <c r="D955" s="162" t="s">
        <v>2801</v>
      </c>
    </row>
    <row r="956" spans="1:4" x14ac:dyDescent="0.25">
      <c r="A956" s="161">
        <v>3716</v>
      </c>
      <c r="B956" s="162" t="s">
        <v>2802</v>
      </c>
      <c r="C956" s="163">
        <v>336213</v>
      </c>
      <c r="D956" s="162" t="s">
        <v>2803</v>
      </c>
    </row>
    <row r="957" spans="1:4" x14ac:dyDescent="0.25">
      <c r="A957" s="161">
        <v>3721</v>
      </c>
      <c r="B957" s="162" t="s">
        <v>2804</v>
      </c>
      <c r="C957" s="163">
        <v>336411</v>
      </c>
      <c r="D957" s="162" t="s">
        <v>2805</v>
      </c>
    </row>
    <row r="958" spans="1:4" ht="25.5" x14ac:dyDescent="0.25">
      <c r="A958" s="161">
        <v>3721</v>
      </c>
      <c r="B958" s="162" t="s">
        <v>2806</v>
      </c>
      <c r="C958" s="163">
        <v>541710</v>
      </c>
      <c r="D958" s="162" t="s">
        <v>2807</v>
      </c>
    </row>
    <row r="959" spans="1:4" x14ac:dyDescent="0.25">
      <c r="A959" s="161">
        <v>3724</v>
      </c>
      <c r="B959" s="162" t="s">
        <v>2808</v>
      </c>
      <c r="C959" s="163">
        <v>336412</v>
      </c>
      <c r="D959" s="162" t="s">
        <v>2809</v>
      </c>
    </row>
    <row r="960" spans="1:4" ht="25.5" x14ac:dyDescent="0.25">
      <c r="A960" s="161">
        <v>3724</v>
      </c>
      <c r="B960" s="162" t="s">
        <v>2810</v>
      </c>
      <c r="C960" s="163">
        <v>541710</v>
      </c>
      <c r="D960" s="162" t="s">
        <v>2807</v>
      </c>
    </row>
    <row r="961" spans="1:4" x14ac:dyDescent="0.25">
      <c r="A961" s="161">
        <v>3728</v>
      </c>
      <c r="B961" s="162" t="s">
        <v>2811</v>
      </c>
      <c r="C961" s="163">
        <v>332912</v>
      </c>
      <c r="D961" s="162" t="s">
        <v>2528</v>
      </c>
    </row>
    <row r="962" spans="1:4" x14ac:dyDescent="0.25">
      <c r="A962" s="161">
        <v>3728</v>
      </c>
      <c r="B962" s="162" t="s">
        <v>2812</v>
      </c>
      <c r="C962" s="163">
        <v>336411</v>
      </c>
      <c r="D962" s="162" t="s">
        <v>2805</v>
      </c>
    </row>
    <row r="963" spans="1:4" ht="25.5" x14ac:dyDescent="0.25">
      <c r="A963" s="161">
        <v>3728</v>
      </c>
      <c r="B963" s="162" t="s">
        <v>2813</v>
      </c>
      <c r="C963" s="163">
        <v>336413</v>
      </c>
      <c r="D963" s="162" t="s">
        <v>2814</v>
      </c>
    </row>
    <row r="964" spans="1:4" ht="25.5" x14ac:dyDescent="0.25">
      <c r="A964" s="161">
        <v>3728</v>
      </c>
      <c r="B964" s="162" t="s">
        <v>2815</v>
      </c>
      <c r="C964" s="163">
        <v>541710</v>
      </c>
      <c r="D964" s="162" t="s">
        <v>2807</v>
      </c>
    </row>
    <row r="965" spans="1:4" x14ac:dyDescent="0.25">
      <c r="A965" s="161">
        <v>3731</v>
      </c>
      <c r="B965" s="162" t="s">
        <v>2816</v>
      </c>
      <c r="C965" s="163">
        <v>336611</v>
      </c>
      <c r="D965" s="162" t="s">
        <v>2817</v>
      </c>
    </row>
    <row r="966" spans="1:4" x14ac:dyDescent="0.25">
      <c r="A966" s="161">
        <v>3731</v>
      </c>
      <c r="B966" s="162" t="s">
        <v>2818</v>
      </c>
      <c r="C966" s="163">
        <v>488390</v>
      </c>
      <c r="D966" s="162" t="s">
        <v>2819</v>
      </c>
    </row>
    <row r="967" spans="1:4" x14ac:dyDescent="0.25">
      <c r="A967" s="161">
        <v>3732</v>
      </c>
      <c r="B967" s="162" t="s">
        <v>2820</v>
      </c>
      <c r="C967" s="163">
        <v>336612</v>
      </c>
      <c r="D967" s="162" t="s">
        <v>2821</v>
      </c>
    </row>
    <row r="968" spans="1:4" ht="25.5" x14ac:dyDescent="0.25">
      <c r="A968" s="161">
        <v>3732</v>
      </c>
      <c r="B968" s="162" t="s">
        <v>2822</v>
      </c>
      <c r="C968" s="163">
        <v>811490</v>
      </c>
      <c r="D968" s="162" t="s">
        <v>2823</v>
      </c>
    </row>
    <row r="969" spans="1:4" x14ac:dyDescent="0.25">
      <c r="A969" s="161">
        <v>3743</v>
      </c>
      <c r="B969" s="162" t="s">
        <v>2824</v>
      </c>
      <c r="C969" s="163">
        <v>333911</v>
      </c>
      <c r="D969" s="162" t="s">
        <v>2627</v>
      </c>
    </row>
    <row r="970" spans="1:4" x14ac:dyDescent="0.25">
      <c r="A970" s="161">
        <v>3743</v>
      </c>
      <c r="B970" s="162" t="s">
        <v>2825</v>
      </c>
      <c r="C970" s="163">
        <v>336510</v>
      </c>
      <c r="D970" s="162" t="s">
        <v>2571</v>
      </c>
    </row>
    <row r="971" spans="1:4" x14ac:dyDescent="0.25">
      <c r="A971" s="161">
        <v>3751</v>
      </c>
      <c r="B971" s="162" t="s">
        <v>2826</v>
      </c>
      <c r="C971" s="163">
        <v>336991</v>
      </c>
      <c r="D971" s="162" t="s">
        <v>2827</v>
      </c>
    </row>
    <row r="972" spans="1:4" ht="25.5" x14ac:dyDescent="0.25">
      <c r="A972" s="161">
        <v>3761</v>
      </c>
      <c r="B972" s="162" t="s">
        <v>2828</v>
      </c>
      <c r="C972" s="163">
        <v>336414</v>
      </c>
      <c r="D972" s="162" t="s">
        <v>2829</v>
      </c>
    </row>
    <row r="973" spans="1:4" ht="25.5" x14ac:dyDescent="0.25">
      <c r="A973" s="161">
        <v>3761</v>
      </c>
      <c r="B973" s="162" t="s">
        <v>2830</v>
      </c>
      <c r="C973" s="163">
        <v>541710</v>
      </c>
      <c r="D973" s="162" t="s">
        <v>2807</v>
      </c>
    </row>
    <row r="974" spans="1:4" ht="25.5" x14ac:dyDescent="0.25">
      <c r="A974" s="161">
        <v>3764</v>
      </c>
      <c r="B974" s="162" t="s">
        <v>2831</v>
      </c>
      <c r="C974" s="163">
        <v>336415</v>
      </c>
      <c r="D974" s="162" t="s">
        <v>2832</v>
      </c>
    </row>
    <row r="975" spans="1:4" ht="25.5" x14ac:dyDescent="0.25">
      <c r="A975" s="161">
        <v>3764</v>
      </c>
      <c r="B975" s="162" t="s">
        <v>2833</v>
      </c>
      <c r="C975" s="163">
        <v>541710</v>
      </c>
      <c r="D975" s="162" t="s">
        <v>2807</v>
      </c>
    </row>
    <row r="976" spans="1:4" ht="25.5" x14ac:dyDescent="0.25">
      <c r="A976" s="161">
        <v>3769</v>
      </c>
      <c r="B976" s="162" t="s">
        <v>2834</v>
      </c>
      <c r="C976" s="163">
        <v>336419</v>
      </c>
      <c r="D976" s="162" t="s">
        <v>2835</v>
      </c>
    </row>
    <row r="977" spans="1:4" ht="25.5" x14ac:dyDescent="0.25">
      <c r="A977" s="161">
        <v>3769</v>
      </c>
      <c r="B977" s="162" t="s">
        <v>2836</v>
      </c>
      <c r="C977" s="163">
        <v>541710</v>
      </c>
      <c r="D977" s="162" t="s">
        <v>2807</v>
      </c>
    </row>
    <row r="978" spans="1:4" x14ac:dyDescent="0.25">
      <c r="A978" s="161">
        <v>3792</v>
      </c>
      <c r="B978" s="162" t="s">
        <v>2837</v>
      </c>
      <c r="C978" s="163">
        <v>336214</v>
      </c>
      <c r="D978" s="162" t="s">
        <v>2838</v>
      </c>
    </row>
    <row r="979" spans="1:4" ht="25.5" x14ac:dyDescent="0.25">
      <c r="A979" s="161">
        <v>3795</v>
      </c>
      <c r="B979" s="162" t="s">
        <v>2839</v>
      </c>
      <c r="C979" s="163">
        <v>336992</v>
      </c>
      <c r="D979" s="162" t="s">
        <v>2789</v>
      </c>
    </row>
    <row r="980" spans="1:4" ht="25.5" x14ac:dyDescent="0.25">
      <c r="A980" s="161">
        <v>3799</v>
      </c>
      <c r="B980" s="162" t="s">
        <v>2840</v>
      </c>
      <c r="C980" s="163">
        <v>333924</v>
      </c>
      <c r="D980" s="162" t="s">
        <v>2539</v>
      </c>
    </row>
    <row r="981" spans="1:4" x14ac:dyDescent="0.25">
      <c r="A981" s="161">
        <v>3799</v>
      </c>
      <c r="B981" s="162" t="s">
        <v>2841</v>
      </c>
      <c r="C981" s="163">
        <v>336214</v>
      </c>
      <c r="D981" s="162" t="s">
        <v>2838</v>
      </c>
    </row>
    <row r="982" spans="1:4" x14ac:dyDescent="0.25">
      <c r="A982" s="161">
        <v>3799</v>
      </c>
      <c r="B982" s="162" t="s">
        <v>2842</v>
      </c>
      <c r="C982" s="163">
        <v>336399</v>
      </c>
      <c r="D982" s="162" t="s">
        <v>2459</v>
      </c>
    </row>
    <row r="983" spans="1:4" ht="25.5" x14ac:dyDescent="0.25">
      <c r="A983" s="161">
        <v>3799</v>
      </c>
      <c r="B983" s="162" t="s">
        <v>2843</v>
      </c>
      <c r="C983" s="163">
        <v>336999</v>
      </c>
      <c r="D983" s="162" t="s">
        <v>2844</v>
      </c>
    </row>
    <row r="984" spans="1:4" ht="25.5" x14ac:dyDescent="0.25">
      <c r="A984" s="161">
        <v>3812</v>
      </c>
      <c r="B984" s="162" t="s">
        <v>2845</v>
      </c>
      <c r="C984" s="163">
        <v>334511</v>
      </c>
      <c r="D984" s="162" t="s">
        <v>2846</v>
      </c>
    </row>
    <row r="985" spans="1:4" x14ac:dyDescent="0.25">
      <c r="A985" s="161">
        <v>3821</v>
      </c>
      <c r="B985" s="162" t="s">
        <v>2847</v>
      </c>
      <c r="C985" s="163">
        <v>339111</v>
      </c>
      <c r="D985" s="162" t="s">
        <v>2045</v>
      </c>
    </row>
    <row r="986" spans="1:4" ht="25.5" x14ac:dyDescent="0.25">
      <c r="A986" s="161">
        <v>3822</v>
      </c>
      <c r="B986" s="162" t="s">
        <v>2848</v>
      </c>
      <c r="C986" s="163">
        <v>334512</v>
      </c>
      <c r="D986" s="162" t="s">
        <v>2849</v>
      </c>
    </row>
    <row r="987" spans="1:4" ht="38.25" x14ac:dyDescent="0.25">
      <c r="A987" s="161">
        <v>3823</v>
      </c>
      <c r="B987" s="162" t="s">
        <v>2850</v>
      </c>
      <c r="C987" s="163">
        <v>334513</v>
      </c>
      <c r="D987" s="162" t="s">
        <v>2851</v>
      </c>
    </row>
    <row r="988" spans="1:4" x14ac:dyDescent="0.25">
      <c r="A988" s="161">
        <v>3824</v>
      </c>
      <c r="B988" s="162" t="s">
        <v>2852</v>
      </c>
      <c r="C988" s="163">
        <v>334514</v>
      </c>
      <c r="D988" s="162" t="s">
        <v>2853</v>
      </c>
    </row>
    <row r="989" spans="1:4" ht="25.5" x14ac:dyDescent="0.25">
      <c r="A989" s="161">
        <v>3825</v>
      </c>
      <c r="B989" s="162" t="s">
        <v>2854</v>
      </c>
      <c r="C989" s="163">
        <v>334514</v>
      </c>
      <c r="D989" s="162" t="s">
        <v>2853</v>
      </c>
    </row>
    <row r="990" spans="1:4" ht="25.5" x14ac:dyDescent="0.25">
      <c r="A990" s="161">
        <v>3825</v>
      </c>
      <c r="B990" s="162" t="s">
        <v>2855</v>
      </c>
      <c r="C990" s="163">
        <v>334515</v>
      </c>
      <c r="D990" s="162" t="s">
        <v>2856</v>
      </c>
    </row>
    <row r="991" spans="1:4" x14ac:dyDescent="0.25">
      <c r="A991" s="161">
        <v>3826</v>
      </c>
      <c r="B991" s="162" t="s">
        <v>2857</v>
      </c>
      <c r="C991" s="163">
        <v>334516</v>
      </c>
      <c r="D991" s="162" t="s">
        <v>2858</v>
      </c>
    </row>
    <row r="992" spans="1:4" x14ac:dyDescent="0.25">
      <c r="A992" s="161">
        <v>3827</v>
      </c>
      <c r="B992" s="162" t="s">
        <v>2859</v>
      </c>
      <c r="C992" s="163">
        <v>333314</v>
      </c>
      <c r="D992" s="162" t="s">
        <v>2860</v>
      </c>
    </row>
    <row r="993" spans="1:4" x14ac:dyDescent="0.25">
      <c r="A993" s="161">
        <v>3829</v>
      </c>
      <c r="B993" s="162" t="s">
        <v>2861</v>
      </c>
      <c r="C993" s="163">
        <v>334514</v>
      </c>
      <c r="D993" s="162" t="s">
        <v>2853</v>
      </c>
    </row>
    <row r="994" spans="1:4" x14ac:dyDescent="0.25">
      <c r="A994" s="161">
        <v>3829</v>
      </c>
      <c r="B994" s="162" t="s">
        <v>2862</v>
      </c>
      <c r="C994" s="163">
        <v>334518</v>
      </c>
      <c r="D994" s="162" t="s">
        <v>2457</v>
      </c>
    </row>
    <row r="995" spans="1:4" ht="25.5" x14ac:dyDescent="0.25">
      <c r="A995" s="161">
        <v>3829</v>
      </c>
      <c r="B995" s="162" t="s">
        <v>2863</v>
      </c>
      <c r="C995" s="163">
        <v>334519</v>
      </c>
      <c r="D995" s="162" t="s">
        <v>2692</v>
      </c>
    </row>
    <row r="996" spans="1:4" x14ac:dyDescent="0.25">
      <c r="A996" s="161">
        <v>3829</v>
      </c>
      <c r="B996" s="162" t="s">
        <v>2864</v>
      </c>
      <c r="C996" s="163">
        <v>339112</v>
      </c>
      <c r="D996" s="162" t="s">
        <v>2865</v>
      </c>
    </row>
    <row r="997" spans="1:4" x14ac:dyDescent="0.25">
      <c r="A997" s="161">
        <v>3841</v>
      </c>
      <c r="B997" s="162" t="s">
        <v>2866</v>
      </c>
      <c r="C997" s="163">
        <v>332994</v>
      </c>
      <c r="D997" s="162" t="s">
        <v>2522</v>
      </c>
    </row>
    <row r="998" spans="1:4" x14ac:dyDescent="0.25">
      <c r="A998" s="161">
        <v>3841</v>
      </c>
      <c r="B998" s="162" t="s">
        <v>2867</v>
      </c>
      <c r="C998" s="163">
        <v>339111</v>
      </c>
      <c r="D998" s="162" t="s">
        <v>2045</v>
      </c>
    </row>
    <row r="999" spans="1:4" ht="25.5" x14ac:dyDescent="0.25">
      <c r="A999" s="161">
        <v>3841</v>
      </c>
      <c r="B999" s="162" t="s">
        <v>2868</v>
      </c>
      <c r="C999" s="163">
        <v>339112</v>
      </c>
      <c r="D999" s="162" t="s">
        <v>2865</v>
      </c>
    </row>
    <row r="1000" spans="1:4" x14ac:dyDescent="0.25">
      <c r="A1000" s="161">
        <v>3842</v>
      </c>
      <c r="B1000" s="162" t="s">
        <v>2869</v>
      </c>
      <c r="C1000" s="163">
        <v>322291</v>
      </c>
      <c r="D1000" s="162" t="s">
        <v>2083</v>
      </c>
    </row>
    <row r="1001" spans="1:4" ht="25.5" x14ac:dyDescent="0.25">
      <c r="A1001" s="161">
        <v>3842</v>
      </c>
      <c r="B1001" s="162" t="s">
        <v>2870</v>
      </c>
      <c r="C1001" s="163">
        <v>334510</v>
      </c>
      <c r="D1001" s="162" t="s">
        <v>2871</v>
      </c>
    </row>
    <row r="1002" spans="1:4" ht="25.5" x14ac:dyDescent="0.25">
      <c r="A1002" s="161">
        <v>3842</v>
      </c>
      <c r="B1002" s="162" t="s">
        <v>2872</v>
      </c>
      <c r="C1002" s="163">
        <v>339113</v>
      </c>
      <c r="D1002" s="162" t="s">
        <v>2007</v>
      </c>
    </row>
    <row r="1003" spans="1:4" x14ac:dyDescent="0.25">
      <c r="A1003" s="161">
        <v>3842</v>
      </c>
      <c r="B1003" s="162" t="s">
        <v>2873</v>
      </c>
      <c r="C1003" s="163">
        <v>339999</v>
      </c>
      <c r="D1003" s="162" t="s">
        <v>2009</v>
      </c>
    </row>
    <row r="1004" spans="1:4" x14ac:dyDescent="0.25">
      <c r="A1004" s="161">
        <v>3843</v>
      </c>
      <c r="B1004" s="162" t="s">
        <v>2874</v>
      </c>
      <c r="C1004" s="163">
        <v>339114</v>
      </c>
      <c r="D1004" s="162" t="s">
        <v>2875</v>
      </c>
    </row>
    <row r="1005" spans="1:4" x14ac:dyDescent="0.25">
      <c r="A1005" s="161">
        <v>3844</v>
      </c>
      <c r="B1005" s="162" t="s">
        <v>2876</v>
      </c>
      <c r="C1005" s="163">
        <v>334517</v>
      </c>
      <c r="D1005" s="162" t="s">
        <v>2877</v>
      </c>
    </row>
    <row r="1006" spans="1:4" ht="25.5" x14ac:dyDescent="0.25">
      <c r="A1006" s="161">
        <v>3845</v>
      </c>
      <c r="B1006" s="162" t="s">
        <v>2878</v>
      </c>
      <c r="C1006" s="163">
        <v>334510</v>
      </c>
      <c r="D1006" s="162" t="s">
        <v>2871</v>
      </c>
    </row>
    <row r="1007" spans="1:4" x14ac:dyDescent="0.25">
      <c r="A1007" s="161">
        <v>3845</v>
      </c>
      <c r="B1007" s="162" t="s">
        <v>2879</v>
      </c>
      <c r="C1007" s="163">
        <v>334517</v>
      </c>
      <c r="D1007" s="162" t="s">
        <v>2877</v>
      </c>
    </row>
    <row r="1008" spans="1:4" x14ac:dyDescent="0.25">
      <c r="A1008" s="161">
        <v>3851</v>
      </c>
      <c r="B1008" s="162" t="s">
        <v>2880</v>
      </c>
      <c r="C1008" s="163">
        <v>339113</v>
      </c>
      <c r="D1008" s="162" t="s">
        <v>2007</v>
      </c>
    </row>
    <row r="1009" spans="1:4" x14ac:dyDescent="0.25">
      <c r="A1009" s="161">
        <v>3851</v>
      </c>
      <c r="B1009" s="162" t="s">
        <v>2881</v>
      </c>
      <c r="C1009" s="163">
        <v>339115</v>
      </c>
      <c r="D1009" s="162" t="s">
        <v>2882</v>
      </c>
    </row>
    <row r="1010" spans="1:4" ht="25.5" x14ac:dyDescent="0.25">
      <c r="A1010" s="161">
        <v>3861</v>
      </c>
      <c r="B1010" s="162" t="s">
        <v>2883</v>
      </c>
      <c r="C1010" s="163">
        <v>325992</v>
      </c>
      <c r="D1010" s="162" t="s">
        <v>2884</v>
      </c>
    </row>
    <row r="1011" spans="1:4" x14ac:dyDescent="0.25">
      <c r="A1011" s="161">
        <v>3861</v>
      </c>
      <c r="B1011" s="162" t="s">
        <v>2885</v>
      </c>
      <c r="C1011" s="163">
        <v>333315</v>
      </c>
      <c r="D1011" s="162" t="s">
        <v>2886</v>
      </c>
    </row>
    <row r="1012" spans="1:4" x14ac:dyDescent="0.25">
      <c r="A1012" s="161">
        <v>3873</v>
      </c>
      <c r="B1012" s="162" t="s">
        <v>2887</v>
      </c>
      <c r="C1012" s="163">
        <v>334518</v>
      </c>
      <c r="D1012" s="162" t="s">
        <v>2457</v>
      </c>
    </row>
    <row r="1013" spans="1:4" x14ac:dyDescent="0.25">
      <c r="A1013" s="161">
        <v>3911</v>
      </c>
      <c r="B1013" s="162" t="s">
        <v>2888</v>
      </c>
      <c r="C1013" s="163">
        <v>339911</v>
      </c>
      <c r="D1013" s="162" t="s">
        <v>2513</v>
      </c>
    </row>
    <row r="1014" spans="1:4" ht="25.5" x14ac:dyDescent="0.25">
      <c r="A1014" s="161">
        <v>3914</v>
      </c>
      <c r="B1014" s="162" t="s">
        <v>2889</v>
      </c>
      <c r="C1014" s="163">
        <v>332211</v>
      </c>
      <c r="D1014" s="162" t="s">
        <v>2440</v>
      </c>
    </row>
    <row r="1015" spans="1:4" ht="25.5" x14ac:dyDescent="0.25">
      <c r="A1015" s="161">
        <v>3914</v>
      </c>
      <c r="B1015" s="162" t="s">
        <v>2890</v>
      </c>
      <c r="C1015" s="163">
        <v>332999</v>
      </c>
      <c r="D1015" s="162" t="s">
        <v>2348</v>
      </c>
    </row>
    <row r="1016" spans="1:4" ht="25.5" x14ac:dyDescent="0.25">
      <c r="A1016" s="161">
        <v>3914</v>
      </c>
      <c r="B1016" s="162" t="s">
        <v>2891</v>
      </c>
      <c r="C1016" s="163">
        <v>339912</v>
      </c>
      <c r="D1016" s="162" t="s">
        <v>2515</v>
      </c>
    </row>
    <row r="1017" spans="1:4" x14ac:dyDescent="0.25">
      <c r="A1017" s="161">
        <v>3915</v>
      </c>
      <c r="B1017" s="162" t="s">
        <v>2892</v>
      </c>
      <c r="C1017" s="163">
        <v>334518</v>
      </c>
      <c r="D1017" s="162" t="s">
        <v>2457</v>
      </c>
    </row>
    <row r="1018" spans="1:4" x14ac:dyDescent="0.25">
      <c r="A1018" s="161">
        <v>3915</v>
      </c>
      <c r="B1018" s="162" t="s">
        <v>2893</v>
      </c>
      <c r="C1018" s="163">
        <v>339913</v>
      </c>
      <c r="D1018" s="162" t="s">
        <v>2894</v>
      </c>
    </row>
    <row r="1019" spans="1:4" x14ac:dyDescent="0.25">
      <c r="A1019" s="161">
        <v>3931</v>
      </c>
      <c r="B1019" s="162" t="s">
        <v>2895</v>
      </c>
      <c r="C1019" s="163">
        <v>339992</v>
      </c>
      <c r="D1019" s="162" t="s">
        <v>2896</v>
      </c>
    </row>
    <row r="1020" spans="1:4" x14ac:dyDescent="0.25">
      <c r="A1020" s="161">
        <v>3942</v>
      </c>
      <c r="B1020" s="162" t="s">
        <v>2897</v>
      </c>
      <c r="C1020" s="163">
        <v>339931</v>
      </c>
      <c r="D1020" s="162" t="s">
        <v>2898</v>
      </c>
    </row>
    <row r="1021" spans="1:4" x14ac:dyDescent="0.25">
      <c r="A1021" s="161">
        <v>3944</v>
      </c>
      <c r="B1021" s="162" t="s">
        <v>2899</v>
      </c>
      <c r="C1021" s="163">
        <v>336991</v>
      </c>
      <c r="D1021" s="162" t="s">
        <v>2827</v>
      </c>
    </row>
    <row r="1022" spans="1:4" x14ac:dyDescent="0.25">
      <c r="A1022" s="161">
        <v>3944</v>
      </c>
      <c r="B1022" s="162" t="s">
        <v>2900</v>
      </c>
      <c r="C1022" s="163">
        <v>339932</v>
      </c>
      <c r="D1022" s="162" t="s">
        <v>2252</v>
      </c>
    </row>
    <row r="1023" spans="1:4" x14ac:dyDescent="0.25">
      <c r="A1023" s="161">
        <v>3949</v>
      </c>
      <c r="B1023" s="162" t="s">
        <v>2901</v>
      </c>
      <c r="C1023" s="163">
        <v>339920</v>
      </c>
      <c r="D1023" s="162" t="s">
        <v>2250</v>
      </c>
    </row>
    <row r="1024" spans="1:4" x14ac:dyDescent="0.25">
      <c r="A1024" s="161">
        <v>3951</v>
      </c>
      <c r="B1024" s="162" t="s">
        <v>2902</v>
      </c>
      <c r="C1024" s="163">
        <v>339941</v>
      </c>
      <c r="D1024" s="162" t="s">
        <v>2903</v>
      </c>
    </row>
    <row r="1025" spans="1:4" ht="25.5" x14ac:dyDescent="0.25">
      <c r="A1025" s="161">
        <v>3952</v>
      </c>
      <c r="B1025" s="162" t="s">
        <v>2904</v>
      </c>
      <c r="C1025" s="163">
        <v>325998</v>
      </c>
      <c r="D1025" s="162" t="s">
        <v>2157</v>
      </c>
    </row>
    <row r="1026" spans="1:4" x14ac:dyDescent="0.25">
      <c r="A1026" s="161">
        <v>3952</v>
      </c>
      <c r="B1026" s="162" t="s">
        <v>2905</v>
      </c>
      <c r="C1026" s="163">
        <v>337127</v>
      </c>
      <c r="D1026" s="162" t="s">
        <v>2031</v>
      </c>
    </row>
    <row r="1027" spans="1:4" ht="25.5" x14ac:dyDescent="0.25">
      <c r="A1027" s="161">
        <v>3952</v>
      </c>
      <c r="B1027" s="162" t="s">
        <v>2906</v>
      </c>
      <c r="C1027" s="163">
        <v>339942</v>
      </c>
      <c r="D1027" s="162" t="s">
        <v>2033</v>
      </c>
    </row>
    <row r="1028" spans="1:4" x14ac:dyDescent="0.25">
      <c r="A1028" s="161">
        <v>3953</v>
      </c>
      <c r="B1028" s="162" t="s">
        <v>2907</v>
      </c>
      <c r="C1028" s="163">
        <v>339943</v>
      </c>
      <c r="D1028" s="162" t="s">
        <v>2908</v>
      </c>
    </row>
    <row r="1029" spans="1:4" x14ac:dyDescent="0.25">
      <c r="A1029" s="161">
        <v>3955</v>
      </c>
      <c r="B1029" s="162" t="s">
        <v>2909</v>
      </c>
      <c r="C1029" s="163">
        <v>339944</v>
      </c>
      <c r="D1029" s="162" t="s">
        <v>2910</v>
      </c>
    </row>
    <row r="1030" spans="1:4" x14ac:dyDescent="0.25">
      <c r="A1030" s="161">
        <v>3961</v>
      </c>
      <c r="B1030" s="162" t="s">
        <v>2911</v>
      </c>
      <c r="C1030" s="163">
        <v>339914</v>
      </c>
      <c r="D1030" s="162" t="s">
        <v>2300</v>
      </c>
    </row>
    <row r="1031" spans="1:4" x14ac:dyDescent="0.25">
      <c r="A1031" s="161">
        <v>3961</v>
      </c>
      <c r="B1031" s="162" t="s">
        <v>2912</v>
      </c>
      <c r="C1031" s="163">
        <v>339993</v>
      </c>
      <c r="D1031" s="162" t="s">
        <v>2281</v>
      </c>
    </row>
    <row r="1032" spans="1:4" x14ac:dyDescent="0.25">
      <c r="A1032" s="161">
        <v>3965</v>
      </c>
      <c r="B1032" s="162" t="s">
        <v>2913</v>
      </c>
      <c r="C1032" s="163">
        <v>339993</v>
      </c>
      <c r="D1032" s="162" t="s">
        <v>2281</v>
      </c>
    </row>
    <row r="1033" spans="1:4" x14ac:dyDescent="0.25">
      <c r="A1033" s="161">
        <v>3991</v>
      </c>
      <c r="B1033" s="162" t="s">
        <v>2914</v>
      </c>
      <c r="C1033" s="163">
        <v>339994</v>
      </c>
      <c r="D1033" s="162" t="s">
        <v>1935</v>
      </c>
    </row>
    <row r="1034" spans="1:4" x14ac:dyDescent="0.25">
      <c r="A1034" s="161">
        <v>3993</v>
      </c>
      <c r="B1034" s="162" t="s">
        <v>2915</v>
      </c>
      <c r="C1034" s="163">
        <v>323113</v>
      </c>
      <c r="D1034" s="162" t="s">
        <v>1947</v>
      </c>
    </row>
    <row r="1035" spans="1:4" x14ac:dyDescent="0.25">
      <c r="A1035" s="161">
        <v>3993</v>
      </c>
      <c r="B1035" s="162" t="s">
        <v>2916</v>
      </c>
      <c r="C1035" s="163">
        <v>339950</v>
      </c>
      <c r="D1035" s="162" t="s">
        <v>2917</v>
      </c>
    </row>
    <row r="1036" spans="1:4" x14ac:dyDescent="0.25">
      <c r="A1036" s="161">
        <v>3995</v>
      </c>
      <c r="B1036" s="162" t="s">
        <v>2918</v>
      </c>
      <c r="C1036" s="163">
        <v>339995</v>
      </c>
      <c r="D1036" s="162" t="s">
        <v>2919</v>
      </c>
    </row>
    <row r="1037" spans="1:4" x14ac:dyDescent="0.25">
      <c r="A1037" s="161">
        <v>3996</v>
      </c>
      <c r="B1037" s="162" t="s">
        <v>2920</v>
      </c>
      <c r="C1037" s="163">
        <v>326192</v>
      </c>
      <c r="D1037" s="162" t="s">
        <v>2244</v>
      </c>
    </row>
    <row r="1038" spans="1:4" x14ac:dyDescent="0.25">
      <c r="A1038" s="161">
        <v>3999</v>
      </c>
      <c r="B1038" s="162" t="s">
        <v>2921</v>
      </c>
      <c r="C1038" s="163">
        <v>316110</v>
      </c>
      <c r="D1038" s="162" t="s">
        <v>2276</v>
      </c>
    </row>
    <row r="1039" spans="1:4" x14ac:dyDescent="0.25">
      <c r="A1039" s="161">
        <v>3999</v>
      </c>
      <c r="B1039" s="162" t="s">
        <v>2922</v>
      </c>
      <c r="C1039" s="163">
        <v>321999</v>
      </c>
      <c r="D1039" s="162" t="s">
        <v>1967</v>
      </c>
    </row>
    <row r="1040" spans="1:4" ht="25.5" x14ac:dyDescent="0.25">
      <c r="A1040" s="161">
        <v>3999</v>
      </c>
      <c r="B1040" s="162" t="s">
        <v>2923</v>
      </c>
      <c r="C1040" s="163">
        <v>325998</v>
      </c>
      <c r="D1040" s="162" t="s">
        <v>2157</v>
      </c>
    </row>
    <row r="1041" spans="1:4" x14ac:dyDescent="0.25">
      <c r="A1041" s="161">
        <v>3999</v>
      </c>
      <c r="B1041" s="162" t="s">
        <v>2924</v>
      </c>
      <c r="C1041" s="163">
        <v>326199</v>
      </c>
      <c r="D1041" s="162" t="s">
        <v>2273</v>
      </c>
    </row>
    <row r="1042" spans="1:4" x14ac:dyDescent="0.25">
      <c r="A1042" s="161">
        <v>3999</v>
      </c>
      <c r="B1042" s="162" t="s">
        <v>2925</v>
      </c>
      <c r="C1042" s="163">
        <v>332211</v>
      </c>
      <c r="D1042" s="162" t="s">
        <v>2440</v>
      </c>
    </row>
    <row r="1043" spans="1:4" x14ac:dyDescent="0.25">
      <c r="A1043" s="161">
        <v>3999</v>
      </c>
      <c r="B1043" s="162" t="s">
        <v>2926</v>
      </c>
      <c r="C1043" s="163">
        <v>332212</v>
      </c>
      <c r="D1043" s="162" t="s">
        <v>2442</v>
      </c>
    </row>
    <row r="1044" spans="1:4" ht="25.5" x14ac:dyDescent="0.25">
      <c r="A1044" s="161">
        <v>3999</v>
      </c>
      <c r="B1044" s="162" t="s">
        <v>2927</v>
      </c>
      <c r="C1044" s="163">
        <v>332812</v>
      </c>
      <c r="D1044" s="162" t="s">
        <v>2511</v>
      </c>
    </row>
    <row r="1045" spans="1:4" ht="25.5" x14ac:dyDescent="0.25">
      <c r="A1045" s="161">
        <v>3999</v>
      </c>
      <c r="B1045" s="162" t="s">
        <v>2928</v>
      </c>
      <c r="C1045" s="163">
        <v>332999</v>
      </c>
      <c r="D1045" s="162" t="s">
        <v>2348</v>
      </c>
    </row>
    <row r="1046" spans="1:4" ht="25.5" x14ac:dyDescent="0.25">
      <c r="A1046" s="161">
        <v>3999</v>
      </c>
      <c r="B1046" s="162" t="s">
        <v>2929</v>
      </c>
      <c r="C1046" s="163">
        <v>333319</v>
      </c>
      <c r="D1046" s="162" t="s">
        <v>2625</v>
      </c>
    </row>
    <row r="1047" spans="1:4" x14ac:dyDescent="0.25">
      <c r="A1047" s="161">
        <v>3999</v>
      </c>
      <c r="B1047" s="162" t="s">
        <v>2930</v>
      </c>
      <c r="C1047" s="163">
        <v>335121</v>
      </c>
      <c r="D1047" s="162" t="s">
        <v>2729</v>
      </c>
    </row>
    <row r="1048" spans="1:4" x14ac:dyDescent="0.25">
      <c r="A1048" s="161">
        <v>3999</v>
      </c>
      <c r="B1048" s="162" t="s">
        <v>2931</v>
      </c>
      <c r="C1048" s="163">
        <v>335211</v>
      </c>
      <c r="D1048" s="162" t="s">
        <v>2713</v>
      </c>
    </row>
    <row r="1049" spans="1:4" x14ac:dyDescent="0.25">
      <c r="A1049" s="161">
        <v>3999</v>
      </c>
      <c r="B1049" s="162" t="s">
        <v>2932</v>
      </c>
      <c r="C1049" s="163">
        <v>337127</v>
      </c>
      <c r="D1049" s="162" t="s">
        <v>2031</v>
      </c>
    </row>
    <row r="1050" spans="1:4" x14ac:dyDescent="0.25">
      <c r="A1050" s="161">
        <v>3999</v>
      </c>
      <c r="B1050" s="162" t="s">
        <v>2933</v>
      </c>
      <c r="C1050" s="163">
        <v>339932</v>
      </c>
      <c r="D1050" s="162" t="s">
        <v>2252</v>
      </c>
    </row>
    <row r="1051" spans="1:4" ht="25.5" x14ac:dyDescent="0.25">
      <c r="A1051" s="161">
        <v>3999</v>
      </c>
      <c r="B1051" s="162" t="s">
        <v>2934</v>
      </c>
      <c r="C1051" s="163">
        <v>339999</v>
      </c>
      <c r="D1051" s="162" t="s">
        <v>2009</v>
      </c>
    </row>
    <row r="1052" spans="1:4" x14ac:dyDescent="0.25">
      <c r="A1052" s="161">
        <v>4011</v>
      </c>
      <c r="B1052" s="162" t="s">
        <v>2935</v>
      </c>
      <c r="C1052" s="163">
        <v>482111</v>
      </c>
      <c r="D1052" s="162" t="s">
        <v>2936</v>
      </c>
    </row>
    <row r="1053" spans="1:4" x14ac:dyDescent="0.25">
      <c r="A1053" s="161">
        <v>4013</v>
      </c>
      <c r="B1053" s="162" t="s">
        <v>2937</v>
      </c>
      <c r="C1053" s="163">
        <v>482112</v>
      </c>
      <c r="D1053" s="162" t="s">
        <v>2938</v>
      </c>
    </row>
    <row r="1054" spans="1:4" x14ac:dyDescent="0.25">
      <c r="A1054" s="161">
        <v>4013</v>
      </c>
      <c r="B1054" s="162" t="s">
        <v>2939</v>
      </c>
      <c r="C1054" s="163">
        <v>488210</v>
      </c>
      <c r="D1054" s="162" t="s">
        <v>2940</v>
      </c>
    </row>
    <row r="1055" spans="1:4" x14ac:dyDescent="0.25">
      <c r="A1055" s="161">
        <v>4111</v>
      </c>
      <c r="B1055" s="162" t="s">
        <v>2941</v>
      </c>
      <c r="C1055" s="163">
        <v>485111</v>
      </c>
      <c r="D1055" s="162" t="s">
        <v>2942</v>
      </c>
    </row>
    <row r="1056" spans="1:4" x14ac:dyDescent="0.25">
      <c r="A1056" s="161">
        <v>4111</v>
      </c>
      <c r="B1056" s="162" t="s">
        <v>2943</v>
      </c>
      <c r="C1056" s="163">
        <v>485112</v>
      </c>
      <c r="D1056" s="162" t="s">
        <v>2944</v>
      </c>
    </row>
    <row r="1057" spans="1:4" x14ac:dyDescent="0.25">
      <c r="A1057" s="161">
        <v>4111</v>
      </c>
      <c r="B1057" s="162" t="s">
        <v>2945</v>
      </c>
      <c r="C1057" s="163">
        <v>485113</v>
      </c>
      <c r="D1057" s="162" t="s">
        <v>2946</v>
      </c>
    </row>
    <row r="1058" spans="1:4" ht="25.5" x14ac:dyDescent="0.25">
      <c r="A1058" s="161">
        <v>4111</v>
      </c>
      <c r="B1058" s="162" t="s">
        <v>2947</v>
      </c>
      <c r="C1058" s="163">
        <v>485119</v>
      </c>
      <c r="D1058" s="162" t="s">
        <v>2948</v>
      </c>
    </row>
    <row r="1059" spans="1:4" x14ac:dyDescent="0.25">
      <c r="A1059" s="161">
        <v>4111</v>
      </c>
      <c r="B1059" s="162" t="s">
        <v>2949</v>
      </c>
      <c r="C1059" s="163">
        <v>485999</v>
      </c>
      <c r="D1059" s="162" t="s">
        <v>2950</v>
      </c>
    </row>
    <row r="1060" spans="1:4" ht="25.5" x14ac:dyDescent="0.25">
      <c r="A1060" s="161">
        <v>4119</v>
      </c>
      <c r="B1060" s="162" t="s">
        <v>2951</v>
      </c>
      <c r="C1060" s="163">
        <v>485320</v>
      </c>
      <c r="D1060" s="162" t="s">
        <v>2952</v>
      </c>
    </row>
    <row r="1061" spans="1:4" x14ac:dyDescent="0.25">
      <c r="A1061" s="161">
        <v>4119</v>
      </c>
      <c r="B1061" s="162" t="s">
        <v>2953</v>
      </c>
      <c r="C1061" s="163">
        <v>485410</v>
      </c>
      <c r="D1061" s="162" t="s">
        <v>2954</v>
      </c>
    </row>
    <row r="1062" spans="1:4" x14ac:dyDescent="0.25">
      <c r="A1062" s="161">
        <v>4119</v>
      </c>
      <c r="B1062" s="162" t="s">
        <v>2955</v>
      </c>
      <c r="C1062" s="163">
        <v>485991</v>
      </c>
      <c r="D1062" s="162" t="s">
        <v>2956</v>
      </c>
    </row>
    <row r="1063" spans="1:4" ht="25.5" x14ac:dyDescent="0.25">
      <c r="A1063" s="161">
        <v>4119</v>
      </c>
      <c r="B1063" s="162" t="s">
        <v>2957</v>
      </c>
      <c r="C1063" s="163">
        <v>485999</v>
      </c>
      <c r="D1063" s="162" t="s">
        <v>2950</v>
      </c>
    </row>
    <row r="1064" spans="1:4" ht="25.5" x14ac:dyDescent="0.25">
      <c r="A1064" s="161">
        <v>4119</v>
      </c>
      <c r="B1064" s="162" t="s">
        <v>2958</v>
      </c>
      <c r="C1064" s="163">
        <v>487110</v>
      </c>
      <c r="D1064" s="162" t="s">
        <v>2959</v>
      </c>
    </row>
    <row r="1065" spans="1:4" x14ac:dyDescent="0.25">
      <c r="A1065" s="161">
        <v>4119</v>
      </c>
      <c r="B1065" s="162" t="s">
        <v>2960</v>
      </c>
      <c r="C1065" s="163">
        <v>621910</v>
      </c>
      <c r="D1065" s="162" t="s">
        <v>2961</v>
      </c>
    </row>
    <row r="1066" spans="1:4" x14ac:dyDescent="0.25">
      <c r="A1066" s="161">
        <v>4121</v>
      </c>
      <c r="B1066" s="162" t="s">
        <v>2962</v>
      </c>
      <c r="C1066" s="163">
        <v>485310</v>
      </c>
      <c r="D1066" s="162" t="s">
        <v>2963</v>
      </c>
    </row>
    <row r="1067" spans="1:4" x14ac:dyDescent="0.25">
      <c r="A1067" s="161">
        <v>4131</v>
      </c>
      <c r="B1067" s="162" t="s">
        <v>2964</v>
      </c>
      <c r="C1067" s="163">
        <v>485210</v>
      </c>
      <c r="D1067" s="162" t="s">
        <v>2965</v>
      </c>
    </row>
    <row r="1068" spans="1:4" x14ac:dyDescent="0.25">
      <c r="A1068" s="161">
        <v>4141</v>
      </c>
      <c r="B1068" s="162" t="s">
        <v>2966</v>
      </c>
      <c r="C1068" s="163">
        <v>485510</v>
      </c>
      <c r="D1068" s="162" t="s">
        <v>2967</v>
      </c>
    </row>
    <row r="1069" spans="1:4" x14ac:dyDescent="0.25">
      <c r="A1069" s="161">
        <v>4142</v>
      </c>
      <c r="B1069" s="162" t="s">
        <v>2968</v>
      </c>
      <c r="C1069" s="163">
        <v>485510</v>
      </c>
      <c r="D1069" s="162" t="s">
        <v>2967</v>
      </c>
    </row>
    <row r="1070" spans="1:4" x14ac:dyDescent="0.25">
      <c r="A1070" s="161">
        <v>4151</v>
      </c>
      <c r="B1070" s="162" t="s">
        <v>2969</v>
      </c>
      <c r="C1070" s="163">
        <v>485410</v>
      </c>
      <c r="D1070" s="162" t="s">
        <v>2954</v>
      </c>
    </row>
    <row r="1071" spans="1:4" x14ac:dyDescent="0.25">
      <c r="A1071" s="161">
        <v>4173</v>
      </c>
      <c r="B1071" s="162" t="s">
        <v>2970</v>
      </c>
      <c r="C1071" s="163">
        <v>488490</v>
      </c>
      <c r="D1071" s="162" t="s">
        <v>2971</v>
      </c>
    </row>
    <row r="1072" spans="1:4" x14ac:dyDescent="0.25">
      <c r="A1072" s="161">
        <v>4212</v>
      </c>
      <c r="B1072" s="162" t="s">
        <v>2972</v>
      </c>
      <c r="C1072" s="163">
        <v>484110</v>
      </c>
      <c r="D1072" s="162" t="s">
        <v>2973</v>
      </c>
    </row>
    <row r="1073" spans="1:4" x14ac:dyDescent="0.25">
      <c r="A1073" s="161">
        <v>4212</v>
      </c>
      <c r="B1073" s="162" t="s">
        <v>2974</v>
      </c>
      <c r="C1073" s="163">
        <v>484210</v>
      </c>
      <c r="D1073" s="162" t="s">
        <v>2975</v>
      </c>
    </row>
    <row r="1074" spans="1:4" x14ac:dyDescent="0.25">
      <c r="A1074" s="161">
        <v>4212</v>
      </c>
      <c r="B1074" s="162" t="s">
        <v>2976</v>
      </c>
      <c r="C1074" s="163">
        <v>484220</v>
      </c>
      <c r="D1074" s="162" t="s">
        <v>2977</v>
      </c>
    </row>
    <row r="1075" spans="1:4" x14ac:dyDescent="0.25">
      <c r="A1075" s="161">
        <v>4212</v>
      </c>
      <c r="B1075" s="162" t="s">
        <v>2978</v>
      </c>
      <c r="C1075" s="163">
        <v>562111</v>
      </c>
      <c r="D1075" s="162" t="s">
        <v>2979</v>
      </c>
    </row>
    <row r="1076" spans="1:4" x14ac:dyDescent="0.25">
      <c r="A1076" s="161">
        <v>4212</v>
      </c>
      <c r="B1076" s="162" t="s">
        <v>2980</v>
      </c>
      <c r="C1076" s="163">
        <v>562112</v>
      </c>
      <c r="D1076" s="162" t="s">
        <v>2981</v>
      </c>
    </row>
    <row r="1077" spans="1:4" x14ac:dyDescent="0.25">
      <c r="A1077" s="161">
        <v>4212</v>
      </c>
      <c r="B1077" s="162" t="s">
        <v>2982</v>
      </c>
      <c r="C1077" s="163">
        <v>562119</v>
      </c>
      <c r="D1077" s="162" t="s">
        <v>2983</v>
      </c>
    </row>
    <row r="1078" spans="1:4" x14ac:dyDescent="0.25">
      <c r="A1078" s="161">
        <v>4213</v>
      </c>
      <c r="B1078" s="162" t="s">
        <v>2984</v>
      </c>
      <c r="C1078" s="163">
        <v>484121</v>
      </c>
      <c r="D1078" s="162" t="s">
        <v>2985</v>
      </c>
    </row>
    <row r="1079" spans="1:4" ht="25.5" x14ac:dyDescent="0.25">
      <c r="A1079" s="161">
        <v>4213</v>
      </c>
      <c r="B1079" s="162" t="s">
        <v>2986</v>
      </c>
      <c r="C1079" s="163">
        <v>484122</v>
      </c>
      <c r="D1079" s="162" t="s">
        <v>2987</v>
      </c>
    </row>
    <row r="1080" spans="1:4" x14ac:dyDescent="0.25">
      <c r="A1080" s="161">
        <v>4213</v>
      </c>
      <c r="B1080" s="162" t="s">
        <v>2988</v>
      </c>
      <c r="C1080" s="163">
        <v>484210</v>
      </c>
      <c r="D1080" s="162" t="s">
        <v>2975</v>
      </c>
    </row>
    <row r="1081" spans="1:4" ht="25.5" x14ac:dyDescent="0.25">
      <c r="A1081" s="161">
        <v>4213</v>
      </c>
      <c r="B1081" s="162" t="s">
        <v>2989</v>
      </c>
      <c r="C1081" s="163">
        <v>484230</v>
      </c>
      <c r="D1081" s="162" t="s">
        <v>2990</v>
      </c>
    </row>
    <row r="1082" spans="1:4" x14ac:dyDescent="0.25">
      <c r="A1082" s="161">
        <v>4214</v>
      </c>
      <c r="B1082" s="162" t="s">
        <v>2991</v>
      </c>
      <c r="C1082" s="163">
        <v>484110</v>
      </c>
      <c r="D1082" s="162" t="s">
        <v>2973</v>
      </c>
    </row>
    <row r="1083" spans="1:4" x14ac:dyDescent="0.25">
      <c r="A1083" s="161">
        <v>4214</v>
      </c>
      <c r="B1083" s="162" t="s">
        <v>2992</v>
      </c>
      <c r="C1083" s="163">
        <v>484210</v>
      </c>
      <c r="D1083" s="162" t="s">
        <v>2975</v>
      </c>
    </row>
    <row r="1084" spans="1:4" x14ac:dyDescent="0.25">
      <c r="A1084" s="161">
        <v>4214</v>
      </c>
      <c r="B1084" s="162" t="s">
        <v>2993</v>
      </c>
      <c r="C1084" s="163">
        <v>484220</v>
      </c>
      <c r="D1084" s="162" t="s">
        <v>2977</v>
      </c>
    </row>
    <row r="1085" spans="1:4" x14ac:dyDescent="0.25">
      <c r="A1085" s="161">
        <v>4215</v>
      </c>
      <c r="B1085" s="162" t="s">
        <v>2994</v>
      </c>
      <c r="C1085" s="163">
        <v>492110</v>
      </c>
      <c r="D1085" s="162" t="s">
        <v>2995</v>
      </c>
    </row>
    <row r="1086" spans="1:4" x14ac:dyDescent="0.25">
      <c r="A1086" s="161">
        <v>4215</v>
      </c>
      <c r="B1086" s="162" t="s">
        <v>2996</v>
      </c>
      <c r="C1086" s="163">
        <v>492210</v>
      </c>
      <c r="D1086" s="162" t="s">
        <v>2997</v>
      </c>
    </row>
    <row r="1087" spans="1:4" x14ac:dyDescent="0.25">
      <c r="A1087" s="161">
        <v>4221</v>
      </c>
      <c r="B1087" s="162" t="s">
        <v>2998</v>
      </c>
      <c r="C1087" s="163">
        <v>493130</v>
      </c>
      <c r="D1087" s="162" t="s">
        <v>2998</v>
      </c>
    </row>
    <row r="1088" spans="1:4" x14ac:dyDescent="0.25">
      <c r="A1088" s="161">
        <v>4222</v>
      </c>
      <c r="B1088" s="162" t="s">
        <v>2999</v>
      </c>
      <c r="C1088" s="163">
        <v>493120</v>
      </c>
      <c r="D1088" s="162" t="s">
        <v>2999</v>
      </c>
    </row>
    <row r="1089" spans="1:4" x14ac:dyDescent="0.25">
      <c r="A1089" s="161">
        <v>4225</v>
      </c>
      <c r="B1089" s="162" t="s">
        <v>3000</v>
      </c>
      <c r="C1089" s="163">
        <v>493110</v>
      </c>
      <c r="D1089" s="162" t="s">
        <v>3001</v>
      </c>
    </row>
    <row r="1090" spans="1:4" x14ac:dyDescent="0.25">
      <c r="A1090" s="161">
        <v>4225</v>
      </c>
      <c r="B1090" s="162" t="s">
        <v>3002</v>
      </c>
      <c r="C1090" s="163">
        <v>531130</v>
      </c>
      <c r="D1090" s="162" t="s">
        <v>3003</v>
      </c>
    </row>
    <row r="1091" spans="1:4" x14ac:dyDescent="0.25">
      <c r="A1091" s="161">
        <v>4226</v>
      </c>
      <c r="B1091" s="162" t="s">
        <v>3004</v>
      </c>
      <c r="C1091" s="163">
        <v>493110</v>
      </c>
      <c r="D1091" s="162" t="s">
        <v>3001</v>
      </c>
    </row>
    <row r="1092" spans="1:4" x14ac:dyDescent="0.25">
      <c r="A1092" s="161">
        <v>4226</v>
      </c>
      <c r="B1092" s="162" t="s">
        <v>3005</v>
      </c>
      <c r="C1092" s="163">
        <v>493120</v>
      </c>
      <c r="D1092" s="162" t="s">
        <v>2999</v>
      </c>
    </row>
    <row r="1093" spans="1:4" ht="25.5" x14ac:dyDescent="0.25">
      <c r="A1093" s="161">
        <v>4226</v>
      </c>
      <c r="B1093" s="162" t="s">
        <v>3006</v>
      </c>
      <c r="C1093" s="163">
        <v>493190</v>
      </c>
      <c r="D1093" s="162" t="s">
        <v>3007</v>
      </c>
    </row>
    <row r="1094" spans="1:4" x14ac:dyDescent="0.25">
      <c r="A1094" s="161">
        <v>4231</v>
      </c>
      <c r="B1094" s="162" t="s">
        <v>3008</v>
      </c>
      <c r="C1094" s="163">
        <v>488490</v>
      </c>
      <c r="D1094" s="162" t="s">
        <v>2971</v>
      </c>
    </row>
    <row r="1095" spans="1:4" x14ac:dyDescent="0.25">
      <c r="A1095" s="161">
        <v>4311</v>
      </c>
      <c r="B1095" s="162" t="s">
        <v>3009</v>
      </c>
      <c r="C1095" s="163">
        <v>491110</v>
      </c>
      <c r="D1095" s="162" t="s">
        <v>3010</v>
      </c>
    </row>
    <row r="1096" spans="1:4" x14ac:dyDescent="0.25">
      <c r="A1096" s="161">
        <v>4412</v>
      </c>
      <c r="B1096" s="162" t="s">
        <v>3011</v>
      </c>
      <c r="C1096" s="163">
        <v>483111</v>
      </c>
      <c r="D1096" s="162" t="s">
        <v>3012</v>
      </c>
    </row>
    <row r="1097" spans="1:4" x14ac:dyDescent="0.25">
      <c r="A1097" s="161">
        <v>4424</v>
      </c>
      <c r="B1097" s="162" t="s">
        <v>3013</v>
      </c>
      <c r="C1097" s="163">
        <v>483113</v>
      </c>
      <c r="D1097" s="162" t="s">
        <v>3014</v>
      </c>
    </row>
    <row r="1098" spans="1:4" x14ac:dyDescent="0.25">
      <c r="A1098" s="161">
        <v>4432</v>
      </c>
      <c r="B1098" s="162" t="s">
        <v>3015</v>
      </c>
      <c r="C1098" s="163">
        <v>483113</v>
      </c>
      <c r="D1098" s="162" t="s">
        <v>3014</v>
      </c>
    </row>
    <row r="1099" spans="1:4" x14ac:dyDescent="0.25">
      <c r="A1099" s="161">
        <v>4449</v>
      </c>
      <c r="B1099" s="162" t="s">
        <v>3016</v>
      </c>
      <c r="C1099" s="163">
        <v>483211</v>
      </c>
      <c r="D1099" s="162" t="s">
        <v>3017</v>
      </c>
    </row>
    <row r="1100" spans="1:4" x14ac:dyDescent="0.25">
      <c r="A1100" s="161">
        <v>4481</v>
      </c>
      <c r="B1100" s="162" t="s">
        <v>3018</v>
      </c>
      <c r="C1100" s="163">
        <v>483112</v>
      </c>
      <c r="D1100" s="162" t="s">
        <v>3019</v>
      </c>
    </row>
    <row r="1101" spans="1:4" x14ac:dyDescent="0.25">
      <c r="A1101" s="161">
        <v>4481</v>
      </c>
      <c r="B1101" s="162" t="s">
        <v>3020</v>
      </c>
      <c r="C1101" s="163">
        <v>483114</v>
      </c>
      <c r="D1101" s="162" t="s">
        <v>3021</v>
      </c>
    </row>
    <row r="1102" spans="1:4" x14ac:dyDescent="0.25">
      <c r="A1102" s="161">
        <v>4482</v>
      </c>
      <c r="B1102" s="162" t="s">
        <v>3022</v>
      </c>
      <c r="C1102" s="163">
        <v>483114</v>
      </c>
      <c r="D1102" s="162" t="s">
        <v>3021</v>
      </c>
    </row>
    <row r="1103" spans="1:4" x14ac:dyDescent="0.25">
      <c r="A1103" s="161">
        <v>4482</v>
      </c>
      <c r="B1103" s="162" t="s">
        <v>3023</v>
      </c>
      <c r="C1103" s="163">
        <v>483212</v>
      </c>
      <c r="D1103" s="162" t="s">
        <v>3024</v>
      </c>
    </row>
    <row r="1104" spans="1:4" x14ac:dyDescent="0.25">
      <c r="A1104" s="161">
        <v>4489</v>
      </c>
      <c r="B1104" s="162" t="s">
        <v>3025</v>
      </c>
      <c r="C1104" s="163">
        <v>483212</v>
      </c>
      <c r="D1104" s="162" t="s">
        <v>3024</v>
      </c>
    </row>
    <row r="1105" spans="1:4" x14ac:dyDescent="0.25">
      <c r="A1105" s="161">
        <v>4489</v>
      </c>
      <c r="B1105" s="162" t="s">
        <v>3026</v>
      </c>
      <c r="C1105" s="163">
        <v>487210</v>
      </c>
      <c r="D1105" s="162" t="s">
        <v>3027</v>
      </c>
    </row>
    <row r="1106" spans="1:4" x14ac:dyDescent="0.25">
      <c r="A1106" s="161">
        <v>4491</v>
      </c>
      <c r="B1106" s="162" t="s">
        <v>3028</v>
      </c>
      <c r="C1106" s="163">
        <v>488310</v>
      </c>
      <c r="D1106" s="162" t="s">
        <v>3029</v>
      </c>
    </row>
    <row r="1107" spans="1:4" x14ac:dyDescent="0.25">
      <c r="A1107" s="161">
        <v>4491</v>
      </c>
      <c r="B1107" s="162" t="s">
        <v>3030</v>
      </c>
      <c r="C1107" s="163">
        <v>488320</v>
      </c>
      <c r="D1107" s="162" t="s">
        <v>3031</v>
      </c>
    </row>
    <row r="1108" spans="1:4" x14ac:dyDescent="0.25">
      <c r="A1108" s="161">
        <v>4492</v>
      </c>
      <c r="B1108" s="162" t="s">
        <v>3032</v>
      </c>
      <c r="C1108" s="163">
        <v>488330</v>
      </c>
      <c r="D1108" s="162" t="s">
        <v>3033</v>
      </c>
    </row>
    <row r="1109" spans="1:4" x14ac:dyDescent="0.25">
      <c r="A1109" s="161">
        <v>4493</v>
      </c>
      <c r="B1109" s="162" t="s">
        <v>3034</v>
      </c>
      <c r="C1109" s="163">
        <v>713930</v>
      </c>
      <c r="D1109" s="162" t="s">
        <v>3034</v>
      </c>
    </row>
    <row r="1110" spans="1:4" x14ac:dyDescent="0.25">
      <c r="A1110" s="161">
        <v>4499</v>
      </c>
      <c r="B1110" s="162" t="s">
        <v>3035</v>
      </c>
      <c r="C1110" s="163">
        <v>483211</v>
      </c>
      <c r="D1110" s="162" t="s">
        <v>3017</v>
      </c>
    </row>
    <row r="1111" spans="1:4" x14ac:dyDescent="0.25">
      <c r="A1111" s="161">
        <v>4499</v>
      </c>
      <c r="B1111" s="162" t="s">
        <v>3036</v>
      </c>
      <c r="C1111" s="163">
        <v>488310</v>
      </c>
      <c r="D1111" s="162" t="s">
        <v>3029</v>
      </c>
    </row>
    <row r="1112" spans="1:4" x14ac:dyDescent="0.25">
      <c r="A1112" s="161">
        <v>4499</v>
      </c>
      <c r="B1112" s="162" t="s">
        <v>3037</v>
      </c>
      <c r="C1112" s="163">
        <v>488330</v>
      </c>
      <c r="D1112" s="162" t="s">
        <v>3033</v>
      </c>
    </row>
    <row r="1113" spans="1:4" ht="38.25" x14ac:dyDescent="0.25">
      <c r="A1113" s="161">
        <v>4499</v>
      </c>
      <c r="B1113" s="162" t="s">
        <v>3038</v>
      </c>
      <c r="C1113" s="163">
        <v>488390</v>
      </c>
      <c r="D1113" s="162" t="s">
        <v>2819</v>
      </c>
    </row>
    <row r="1114" spans="1:4" ht="25.5" x14ac:dyDescent="0.25">
      <c r="A1114" s="161">
        <v>4499</v>
      </c>
      <c r="B1114" s="162" t="s">
        <v>3039</v>
      </c>
      <c r="C1114" s="163">
        <v>532411</v>
      </c>
      <c r="D1114" s="162" t="s">
        <v>3040</v>
      </c>
    </row>
    <row r="1115" spans="1:4" x14ac:dyDescent="0.25">
      <c r="A1115" s="161">
        <v>4499</v>
      </c>
      <c r="B1115" s="162" t="s">
        <v>3041</v>
      </c>
      <c r="C1115" s="163">
        <v>541990</v>
      </c>
      <c r="D1115" s="162" t="s">
        <v>3042</v>
      </c>
    </row>
    <row r="1116" spans="1:4" x14ac:dyDescent="0.25">
      <c r="A1116" s="161">
        <v>4512</v>
      </c>
      <c r="B1116" s="162" t="s">
        <v>3043</v>
      </c>
      <c r="C1116" s="163">
        <v>481111</v>
      </c>
      <c r="D1116" s="162" t="s">
        <v>3044</v>
      </c>
    </row>
    <row r="1117" spans="1:4" x14ac:dyDescent="0.25">
      <c r="A1117" s="161">
        <v>4512</v>
      </c>
      <c r="B1117" s="162" t="s">
        <v>3045</v>
      </c>
      <c r="C1117" s="163">
        <v>481112</v>
      </c>
      <c r="D1117" s="162" t="s">
        <v>3046</v>
      </c>
    </row>
    <row r="1118" spans="1:4" x14ac:dyDescent="0.25">
      <c r="A1118" s="161">
        <v>4513</v>
      </c>
      <c r="B1118" s="162" t="s">
        <v>3047</v>
      </c>
      <c r="C1118" s="163">
        <v>492110</v>
      </c>
      <c r="D1118" s="162" t="s">
        <v>2995</v>
      </c>
    </row>
    <row r="1119" spans="1:4" x14ac:dyDescent="0.25">
      <c r="A1119" s="161">
        <v>4522</v>
      </c>
      <c r="B1119" s="162" t="s">
        <v>3048</v>
      </c>
      <c r="C1119" s="163">
        <v>481211</v>
      </c>
      <c r="D1119" s="162" t="s">
        <v>3049</v>
      </c>
    </row>
    <row r="1120" spans="1:4" x14ac:dyDescent="0.25">
      <c r="A1120" s="161">
        <v>4522</v>
      </c>
      <c r="B1120" s="162" t="s">
        <v>3050</v>
      </c>
      <c r="C1120" s="163">
        <v>481212</v>
      </c>
      <c r="D1120" s="162" t="s">
        <v>3051</v>
      </c>
    </row>
    <row r="1121" spans="1:4" ht="25.5" x14ac:dyDescent="0.25">
      <c r="A1121" s="161">
        <v>4522</v>
      </c>
      <c r="B1121" s="162" t="s">
        <v>3052</v>
      </c>
      <c r="C1121" s="163">
        <v>481219</v>
      </c>
      <c r="D1121" s="162" t="s">
        <v>3053</v>
      </c>
    </row>
    <row r="1122" spans="1:4" x14ac:dyDescent="0.25">
      <c r="A1122" s="161">
        <v>4522</v>
      </c>
      <c r="B1122" s="162" t="s">
        <v>3054</v>
      </c>
      <c r="C1122" s="163">
        <v>487990</v>
      </c>
      <c r="D1122" s="162" t="s">
        <v>3055</v>
      </c>
    </row>
    <row r="1123" spans="1:4" x14ac:dyDescent="0.25">
      <c r="A1123" s="161">
        <v>4522</v>
      </c>
      <c r="B1123" s="162" t="s">
        <v>3056</v>
      </c>
      <c r="C1123" s="163">
        <v>621910</v>
      </c>
      <c r="D1123" s="162" t="s">
        <v>2961</v>
      </c>
    </row>
    <row r="1124" spans="1:4" x14ac:dyDescent="0.25">
      <c r="A1124" s="161">
        <v>4581</v>
      </c>
      <c r="B1124" s="162" t="s">
        <v>3057</v>
      </c>
      <c r="C1124" s="163">
        <v>488111</v>
      </c>
      <c r="D1124" s="162" t="s">
        <v>3058</v>
      </c>
    </row>
    <row r="1125" spans="1:4" ht="25.5" x14ac:dyDescent="0.25">
      <c r="A1125" s="161">
        <v>4581</v>
      </c>
      <c r="B1125" s="162" t="s">
        <v>3059</v>
      </c>
      <c r="C1125" s="163">
        <v>488119</v>
      </c>
      <c r="D1125" s="162" t="s">
        <v>3060</v>
      </c>
    </row>
    <row r="1126" spans="1:4" x14ac:dyDescent="0.25">
      <c r="A1126" s="161">
        <v>4581</v>
      </c>
      <c r="B1126" s="162" t="s">
        <v>3061</v>
      </c>
      <c r="C1126" s="163">
        <v>488190</v>
      </c>
      <c r="D1126" s="162" t="s">
        <v>3062</v>
      </c>
    </row>
    <row r="1127" spans="1:4" x14ac:dyDescent="0.25">
      <c r="A1127" s="161">
        <v>4581</v>
      </c>
      <c r="B1127" s="162" t="s">
        <v>3063</v>
      </c>
      <c r="C1127" s="163">
        <v>561720</v>
      </c>
      <c r="D1127" s="162" t="s">
        <v>3064</v>
      </c>
    </row>
    <row r="1128" spans="1:4" x14ac:dyDescent="0.25">
      <c r="A1128" s="161">
        <v>4581</v>
      </c>
      <c r="B1128" s="162" t="s">
        <v>3065</v>
      </c>
      <c r="C1128" s="163">
        <v>811420</v>
      </c>
      <c r="D1128" s="162" t="s">
        <v>3066</v>
      </c>
    </row>
    <row r="1129" spans="1:4" x14ac:dyDescent="0.25">
      <c r="A1129" s="161">
        <v>4612</v>
      </c>
      <c r="B1129" s="162" t="s">
        <v>3067</v>
      </c>
      <c r="C1129" s="163">
        <v>486110</v>
      </c>
      <c r="D1129" s="162" t="s">
        <v>3068</v>
      </c>
    </row>
    <row r="1130" spans="1:4" x14ac:dyDescent="0.25">
      <c r="A1130" s="161">
        <v>4613</v>
      </c>
      <c r="B1130" s="162" t="s">
        <v>3069</v>
      </c>
      <c r="C1130" s="163">
        <v>486910</v>
      </c>
      <c r="D1130" s="162" t="s">
        <v>3070</v>
      </c>
    </row>
    <row r="1131" spans="1:4" x14ac:dyDescent="0.25">
      <c r="A1131" s="161">
        <v>4619</v>
      </c>
      <c r="B1131" s="162" t="s">
        <v>3071</v>
      </c>
      <c r="C1131" s="163">
        <v>486990</v>
      </c>
      <c r="D1131" s="162" t="s">
        <v>3072</v>
      </c>
    </row>
    <row r="1132" spans="1:4" x14ac:dyDescent="0.25">
      <c r="A1132" s="161">
        <v>4724</v>
      </c>
      <c r="B1132" s="162" t="s">
        <v>3073</v>
      </c>
      <c r="C1132" s="163">
        <v>561510</v>
      </c>
      <c r="D1132" s="162" t="s">
        <v>3073</v>
      </c>
    </row>
    <row r="1133" spans="1:4" x14ac:dyDescent="0.25">
      <c r="A1133" s="161">
        <v>4725</v>
      </c>
      <c r="B1133" s="162" t="s">
        <v>3074</v>
      </c>
      <c r="C1133" s="163">
        <v>561520</v>
      </c>
      <c r="D1133" s="162" t="s">
        <v>3074</v>
      </c>
    </row>
    <row r="1134" spans="1:4" x14ac:dyDescent="0.25">
      <c r="A1134" s="161">
        <v>4729</v>
      </c>
      <c r="B1134" s="162" t="s">
        <v>3075</v>
      </c>
      <c r="C1134" s="163">
        <v>488999</v>
      </c>
      <c r="D1134" s="162" t="s">
        <v>3076</v>
      </c>
    </row>
    <row r="1135" spans="1:4" x14ac:dyDescent="0.25">
      <c r="A1135" s="161">
        <v>4729</v>
      </c>
      <c r="B1135" s="162" t="s">
        <v>3077</v>
      </c>
      <c r="C1135" s="163">
        <v>561599</v>
      </c>
      <c r="D1135" s="162" t="s">
        <v>3078</v>
      </c>
    </row>
    <row r="1136" spans="1:4" ht="25.5" x14ac:dyDescent="0.25">
      <c r="A1136" s="161">
        <v>4731</v>
      </c>
      <c r="B1136" s="162" t="s">
        <v>3079</v>
      </c>
      <c r="C1136" s="163">
        <v>488510</v>
      </c>
      <c r="D1136" s="162" t="s">
        <v>3080</v>
      </c>
    </row>
    <row r="1137" spans="1:4" ht="25.5" x14ac:dyDescent="0.25">
      <c r="A1137" s="161">
        <v>4731</v>
      </c>
      <c r="B1137" s="162" t="s">
        <v>3081</v>
      </c>
      <c r="C1137" s="163">
        <v>541614</v>
      </c>
      <c r="D1137" s="162" t="s">
        <v>3082</v>
      </c>
    </row>
    <row r="1138" spans="1:4" ht="38.25" x14ac:dyDescent="0.25">
      <c r="A1138" s="161">
        <v>4741</v>
      </c>
      <c r="B1138" s="162" t="s">
        <v>3083</v>
      </c>
      <c r="C1138" s="163">
        <v>488210</v>
      </c>
      <c r="D1138" s="162" t="s">
        <v>2940</v>
      </c>
    </row>
    <row r="1139" spans="1:4" ht="25.5" x14ac:dyDescent="0.25">
      <c r="A1139" s="161">
        <v>4741</v>
      </c>
      <c r="B1139" s="162" t="s">
        <v>3084</v>
      </c>
      <c r="C1139" s="163">
        <v>532411</v>
      </c>
      <c r="D1139" s="162" t="s">
        <v>3040</v>
      </c>
    </row>
    <row r="1140" spans="1:4" x14ac:dyDescent="0.25">
      <c r="A1140" s="161">
        <v>4783</v>
      </c>
      <c r="B1140" s="162" t="s">
        <v>3085</v>
      </c>
      <c r="C1140" s="163">
        <v>488991</v>
      </c>
      <c r="D1140" s="162" t="s">
        <v>3085</v>
      </c>
    </row>
    <row r="1141" spans="1:4" ht="25.5" x14ac:dyDescent="0.25">
      <c r="A1141" s="161">
        <v>4785</v>
      </c>
      <c r="B1141" s="162" t="s">
        <v>3086</v>
      </c>
      <c r="C1141" s="163">
        <v>488390</v>
      </c>
      <c r="D1141" s="162" t="s">
        <v>2819</v>
      </c>
    </row>
    <row r="1142" spans="1:4" ht="25.5" x14ac:dyDescent="0.25">
      <c r="A1142" s="161">
        <v>4785</v>
      </c>
      <c r="B1142" s="162" t="s">
        <v>3087</v>
      </c>
      <c r="C1142" s="163">
        <v>488490</v>
      </c>
      <c r="D1142" s="162" t="s">
        <v>2971</v>
      </c>
    </row>
    <row r="1143" spans="1:4" x14ac:dyDescent="0.25">
      <c r="A1143" s="161">
        <v>4789</v>
      </c>
      <c r="B1143" s="162" t="s">
        <v>3088</v>
      </c>
      <c r="C1143" s="163">
        <v>487110</v>
      </c>
      <c r="D1143" s="162" t="s">
        <v>2959</v>
      </c>
    </row>
    <row r="1144" spans="1:4" ht="25.5" x14ac:dyDescent="0.25">
      <c r="A1144" s="161">
        <v>4789</v>
      </c>
      <c r="B1144" s="162" t="s">
        <v>3089</v>
      </c>
      <c r="C1144" s="163">
        <v>488210</v>
      </c>
      <c r="D1144" s="162" t="s">
        <v>2940</v>
      </c>
    </row>
    <row r="1145" spans="1:4" x14ac:dyDescent="0.25">
      <c r="A1145" s="161">
        <v>4789</v>
      </c>
      <c r="B1145" s="162" t="s">
        <v>3090</v>
      </c>
      <c r="C1145" s="163">
        <v>488999</v>
      </c>
      <c r="D1145" s="162" t="s">
        <v>3076</v>
      </c>
    </row>
    <row r="1146" spans="1:4" x14ac:dyDescent="0.25">
      <c r="A1146" s="161">
        <v>4789</v>
      </c>
      <c r="B1146" s="162" t="s">
        <v>3091</v>
      </c>
      <c r="C1146" s="163">
        <v>722310</v>
      </c>
      <c r="D1146" s="162" t="s">
        <v>3092</v>
      </c>
    </row>
    <row r="1147" spans="1:4" x14ac:dyDescent="0.25">
      <c r="A1147" s="161">
        <v>4812</v>
      </c>
      <c r="B1147" s="162" t="s">
        <v>3093</v>
      </c>
      <c r="C1147" s="163">
        <v>517211</v>
      </c>
      <c r="D1147" s="162" t="s">
        <v>3094</v>
      </c>
    </row>
    <row r="1148" spans="1:4" x14ac:dyDescent="0.25">
      <c r="A1148" s="161">
        <v>4812</v>
      </c>
      <c r="B1148" s="162" t="s">
        <v>3095</v>
      </c>
      <c r="C1148" s="163">
        <v>517212</v>
      </c>
      <c r="D1148" s="162" t="s">
        <v>3096</v>
      </c>
    </row>
    <row r="1149" spans="1:4" x14ac:dyDescent="0.25">
      <c r="A1149" s="161">
        <v>4812</v>
      </c>
      <c r="B1149" s="162" t="s">
        <v>3097</v>
      </c>
      <c r="C1149" s="163">
        <v>517310</v>
      </c>
      <c r="D1149" s="162" t="s">
        <v>3098</v>
      </c>
    </row>
    <row r="1150" spans="1:4" x14ac:dyDescent="0.25">
      <c r="A1150" s="161">
        <v>4813</v>
      </c>
      <c r="B1150" s="162" t="s">
        <v>3099</v>
      </c>
      <c r="C1150" s="163">
        <v>517110</v>
      </c>
      <c r="D1150" s="162" t="s">
        <v>3100</v>
      </c>
    </row>
    <row r="1151" spans="1:4" x14ac:dyDescent="0.25">
      <c r="A1151" s="161">
        <v>4813</v>
      </c>
      <c r="B1151" s="162" t="s">
        <v>3101</v>
      </c>
      <c r="C1151" s="163">
        <v>517310</v>
      </c>
      <c r="D1151" s="162" t="s">
        <v>3098</v>
      </c>
    </row>
    <row r="1152" spans="1:4" x14ac:dyDescent="0.25">
      <c r="A1152" s="161">
        <v>4822</v>
      </c>
      <c r="B1152" s="162" t="s">
        <v>3102</v>
      </c>
      <c r="C1152" s="163">
        <v>517110</v>
      </c>
      <c r="D1152" s="162" t="s">
        <v>3100</v>
      </c>
    </row>
    <row r="1153" spans="1:4" x14ac:dyDescent="0.25">
      <c r="A1153" s="161">
        <v>4832</v>
      </c>
      <c r="B1153" s="162" t="s">
        <v>3103</v>
      </c>
      <c r="C1153" s="163">
        <v>515111</v>
      </c>
      <c r="D1153" s="162" t="s">
        <v>3104</v>
      </c>
    </row>
    <row r="1154" spans="1:4" x14ac:dyDescent="0.25">
      <c r="A1154" s="161">
        <v>4832</v>
      </c>
      <c r="B1154" s="162" t="s">
        <v>3105</v>
      </c>
      <c r="C1154" s="163">
        <v>515112</v>
      </c>
      <c r="D1154" s="162" t="s">
        <v>3106</v>
      </c>
    </row>
    <row r="1155" spans="1:4" x14ac:dyDescent="0.25">
      <c r="A1155" s="161">
        <v>4833</v>
      </c>
      <c r="B1155" s="162" t="s">
        <v>3107</v>
      </c>
      <c r="C1155" s="163">
        <v>515120</v>
      </c>
      <c r="D1155" s="162" t="s">
        <v>3108</v>
      </c>
    </row>
    <row r="1156" spans="1:4" x14ac:dyDescent="0.25">
      <c r="A1156" s="161">
        <v>4841</v>
      </c>
      <c r="B1156" s="162" t="s">
        <v>3109</v>
      </c>
      <c r="C1156" s="163">
        <v>515210</v>
      </c>
      <c r="D1156" s="162" t="s">
        <v>3110</v>
      </c>
    </row>
    <row r="1157" spans="1:4" x14ac:dyDescent="0.25">
      <c r="A1157" s="161">
        <v>4841</v>
      </c>
      <c r="B1157" s="162" t="s">
        <v>3111</v>
      </c>
      <c r="C1157" s="163">
        <v>517510</v>
      </c>
      <c r="D1157" s="162" t="s">
        <v>3112</v>
      </c>
    </row>
    <row r="1158" spans="1:4" x14ac:dyDescent="0.25">
      <c r="A1158" s="161">
        <v>4899</v>
      </c>
      <c r="B1158" s="162" t="s">
        <v>3113</v>
      </c>
      <c r="C1158" s="163">
        <v>485310</v>
      </c>
      <c r="D1158" s="162" t="s">
        <v>2963</v>
      </c>
    </row>
    <row r="1159" spans="1:4" x14ac:dyDescent="0.25">
      <c r="A1159" s="161">
        <v>4899</v>
      </c>
      <c r="B1159" s="162" t="s">
        <v>3114</v>
      </c>
      <c r="C1159" s="163">
        <v>517212</v>
      </c>
      <c r="D1159" s="162" t="s">
        <v>3096</v>
      </c>
    </row>
    <row r="1160" spans="1:4" x14ac:dyDescent="0.25">
      <c r="A1160" s="161">
        <v>4899</v>
      </c>
      <c r="B1160" s="162" t="s">
        <v>3115</v>
      </c>
      <c r="C1160" s="163">
        <v>517410</v>
      </c>
      <c r="D1160" s="162" t="s">
        <v>3116</v>
      </c>
    </row>
    <row r="1161" spans="1:4" ht="25.5" x14ac:dyDescent="0.25">
      <c r="A1161" s="161">
        <v>4899</v>
      </c>
      <c r="B1161" s="162" t="s">
        <v>3117</v>
      </c>
      <c r="C1161" s="163">
        <v>517910</v>
      </c>
      <c r="D1161" s="162" t="s">
        <v>3118</v>
      </c>
    </row>
    <row r="1162" spans="1:4" x14ac:dyDescent="0.25">
      <c r="A1162" s="161">
        <v>4899</v>
      </c>
      <c r="B1162" s="162" t="s">
        <v>3119</v>
      </c>
      <c r="C1162" s="163">
        <v>812990</v>
      </c>
      <c r="D1162" s="162" t="s">
        <v>3120</v>
      </c>
    </row>
    <row r="1163" spans="1:4" x14ac:dyDescent="0.25">
      <c r="A1163" s="161">
        <v>4911</v>
      </c>
      <c r="B1163" s="162" t="s">
        <v>3121</v>
      </c>
      <c r="C1163" s="163">
        <v>221111</v>
      </c>
      <c r="D1163" s="162" t="s">
        <v>3122</v>
      </c>
    </row>
    <row r="1164" spans="1:4" x14ac:dyDescent="0.25">
      <c r="A1164" s="161">
        <v>4911</v>
      </c>
      <c r="B1164" s="162" t="s">
        <v>3123</v>
      </c>
      <c r="C1164" s="163">
        <v>221112</v>
      </c>
      <c r="D1164" s="162" t="s">
        <v>3124</v>
      </c>
    </row>
    <row r="1165" spans="1:4" x14ac:dyDescent="0.25">
      <c r="A1165" s="161">
        <v>4911</v>
      </c>
      <c r="B1165" s="162" t="s">
        <v>3125</v>
      </c>
      <c r="C1165" s="163">
        <v>221113</v>
      </c>
      <c r="D1165" s="162" t="s">
        <v>3126</v>
      </c>
    </row>
    <row r="1166" spans="1:4" x14ac:dyDescent="0.25">
      <c r="A1166" s="161">
        <v>4911</v>
      </c>
      <c r="B1166" s="162" t="s">
        <v>3127</v>
      </c>
      <c r="C1166" s="163">
        <v>221119</v>
      </c>
      <c r="D1166" s="162" t="s">
        <v>3128</v>
      </c>
    </row>
    <row r="1167" spans="1:4" x14ac:dyDescent="0.25">
      <c r="A1167" s="161">
        <v>4911</v>
      </c>
      <c r="B1167" s="162" t="s">
        <v>3129</v>
      </c>
      <c r="C1167" s="163">
        <v>221121</v>
      </c>
      <c r="D1167" s="162" t="s">
        <v>3130</v>
      </c>
    </row>
    <row r="1168" spans="1:4" x14ac:dyDescent="0.25">
      <c r="A1168" s="161">
        <v>4911</v>
      </c>
      <c r="B1168" s="162" t="s">
        <v>3131</v>
      </c>
      <c r="C1168" s="163">
        <v>221122</v>
      </c>
      <c r="D1168" s="162" t="s">
        <v>3132</v>
      </c>
    </row>
    <row r="1169" spans="1:4" x14ac:dyDescent="0.25">
      <c r="A1169" s="161">
        <v>4922</v>
      </c>
      <c r="B1169" s="162" t="s">
        <v>3133</v>
      </c>
      <c r="C1169" s="163">
        <v>486210</v>
      </c>
      <c r="D1169" s="162" t="s">
        <v>3134</v>
      </c>
    </row>
    <row r="1170" spans="1:4" x14ac:dyDescent="0.25">
      <c r="A1170" s="161">
        <v>4923</v>
      </c>
      <c r="B1170" s="162" t="s">
        <v>3135</v>
      </c>
      <c r="C1170" s="163">
        <v>221210</v>
      </c>
      <c r="D1170" s="162" t="s">
        <v>3136</v>
      </c>
    </row>
    <row r="1171" spans="1:4" x14ac:dyDescent="0.25">
      <c r="A1171" s="161">
        <v>4923</v>
      </c>
      <c r="B1171" s="162" t="s">
        <v>3137</v>
      </c>
      <c r="C1171" s="163">
        <v>486210</v>
      </c>
      <c r="D1171" s="162" t="s">
        <v>3134</v>
      </c>
    </row>
    <row r="1172" spans="1:4" x14ac:dyDescent="0.25">
      <c r="A1172" s="161">
        <v>4924</v>
      </c>
      <c r="B1172" s="162" t="s">
        <v>3136</v>
      </c>
      <c r="C1172" s="163">
        <v>221210</v>
      </c>
      <c r="D1172" s="162" t="s">
        <v>3136</v>
      </c>
    </row>
    <row r="1173" spans="1:4" x14ac:dyDescent="0.25">
      <c r="A1173" s="161">
        <v>4925</v>
      </c>
      <c r="B1173" s="162" t="s">
        <v>3138</v>
      </c>
      <c r="C1173" s="163">
        <v>221210</v>
      </c>
      <c r="D1173" s="162" t="s">
        <v>3136</v>
      </c>
    </row>
    <row r="1174" spans="1:4" x14ac:dyDescent="0.25">
      <c r="A1174" s="161">
        <v>4931</v>
      </c>
      <c r="B1174" s="162" t="s">
        <v>3139</v>
      </c>
      <c r="C1174" s="163">
        <v>221111</v>
      </c>
      <c r="D1174" s="162" t="s">
        <v>3122</v>
      </c>
    </row>
    <row r="1175" spans="1:4" x14ac:dyDescent="0.25">
      <c r="A1175" s="161">
        <v>4931</v>
      </c>
      <c r="B1175" s="162" t="s">
        <v>3140</v>
      </c>
      <c r="C1175" s="163">
        <v>221112</v>
      </c>
      <c r="D1175" s="162" t="s">
        <v>3124</v>
      </c>
    </row>
    <row r="1176" spans="1:4" x14ac:dyDescent="0.25">
      <c r="A1176" s="161">
        <v>4931</v>
      </c>
      <c r="B1176" s="162" t="s">
        <v>3141</v>
      </c>
      <c r="C1176" s="163">
        <v>221113</v>
      </c>
      <c r="D1176" s="162" t="s">
        <v>3126</v>
      </c>
    </row>
    <row r="1177" spans="1:4" x14ac:dyDescent="0.25">
      <c r="A1177" s="161">
        <v>4931</v>
      </c>
      <c r="B1177" s="162" t="s">
        <v>3142</v>
      </c>
      <c r="C1177" s="163">
        <v>221119</v>
      </c>
      <c r="D1177" s="162" t="s">
        <v>3128</v>
      </c>
    </row>
    <row r="1178" spans="1:4" x14ac:dyDescent="0.25">
      <c r="A1178" s="161">
        <v>4931</v>
      </c>
      <c r="B1178" s="162" t="s">
        <v>3143</v>
      </c>
      <c r="C1178" s="163">
        <v>221121</v>
      </c>
      <c r="D1178" s="162" t="s">
        <v>3130</v>
      </c>
    </row>
    <row r="1179" spans="1:4" x14ac:dyDescent="0.25">
      <c r="A1179" s="161">
        <v>4931</v>
      </c>
      <c r="B1179" s="162" t="s">
        <v>3144</v>
      </c>
      <c r="C1179" s="163">
        <v>221122</v>
      </c>
      <c r="D1179" s="162" t="s">
        <v>3132</v>
      </c>
    </row>
    <row r="1180" spans="1:4" x14ac:dyDescent="0.25">
      <c r="A1180" s="161">
        <v>4931</v>
      </c>
      <c r="B1180" s="162" t="s">
        <v>3145</v>
      </c>
      <c r="C1180" s="163">
        <v>221210</v>
      </c>
      <c r="D1180" s="162" t="s">
        <v>3136</v>
      </c>
    </row>
    <row r="1181" spans="1:4" x14ac:dyDescent="0.25">
      <c r="A1181" s="161">
        <v>4932</v>
      </c>
      <c r="B1181" s="162" t="s">
        <v>3146</v>
      </c>
      <c r="C1181" s="163">
        <v>221210</v>
      </c>
      <c r="D1181" s="162" t="s">
        <v>3136</v>
      </c>
    </row>
    <row r="1182" spans="1:4" x14ac:dyDescent="0.25">
      <c r="A1182" s="161">
        <v>4939</v>
      </c>
      <c r="B1182" s="162" t="s">
        <v>3147</v>
      </c>
      <c r="C1182" s="163">
        <v>221111</v>
      </c>
      <c r="D1182" s="162" t="s">
        <v>3122</v>
      </c>
    </row>
    <row r="1183" spans="1:4" x14ac:dyDescent="0.25">
      <c r="A1183" s="161">
        <v>4939</v>
      </c>
      <c r="B1183" s="162" t="s">
        <v>3148</v>
      </c>
      <c r="C1183" s="163">
        <v>221112</v>
      </c>
      <c r="D1183" s="162" t="s">
        <v>3124</v>
      </c>
    </row>
    <row r="1184" spans="1:4" x14ac:dyDescent="0.25">
      <c r="A1184" s="161">
        <v>4939</v>
      </c>
      <c r="B1184" s="162" t="s">
        <v>3149</v>
      </c>
      <c r="C1184" s="163">
        <v>221113</v>
      </c>
      <c r="D1184" s="162" t="s">
        <v>3126</v>
      </c>
    </row>
    <row r="1185" spans="1:4" x14ac:dyDescent="0.25">
      <c r="A1185" s="161">
        <v>4939</v>
      </c>
      <c r="B1185" s="162" t="s">
        <v>3150</v>
      </c>
      <c r="C1185" s="163">
        <v>221119</v>
      </c>
      <c r="D1185" s="162" t="s">
        <v>3128</v>
      </c>
    </row>
    <row r="1186" spans="1:4" x14ac:dyDescent="0.25">
      <c r="A1186" s="161">
        <v>4939</v>
      </c>
      <c r="B1186" s="162" t="s">
        <v>3151</v>
      </c>
      <c r="C1186" s="163">
        <v>221121</v>
      </c>
      <c r="D1186" s="162" t="s">
        <v>3130</v>
      </c>
    </row>
    <row r="1187" spans="1:4" x14ac:dyDescent="0.25">
      <c r="A1187" s="161">
        <v>4939</v>
      </c>
      <c r="B1187" s="162" t="s">
        <v>3152</v>
      </c>
      <c r="C1187" s="163">
        <v>221122</v>
      </c>
      <c r="D1187" s="162" t="s">
        <v>3132</v>
      </c>
    </row>
    <row r="1188" spans="1:4" x14ac:dyDescent="0.25">
      <c r="A1188" s="161">
        <v>4939</v>
      </c>
      <c r="B1188" s="162" t="s">
        <v>3153</v>
      </c>
      <c r="C1188" s="163">
        <v>221210</v>
      </c>
      <c r="D1188" s="162" t="s">
        <v>3136</v>
      </c>
    </row>
    <row r="1189" spans="1:4" x14ac:dyDescent="0.25">
      <c r="A1189" s="161">
        <v>4941</v>
      </c>
      <c r="B1189" s="162" t="s">
        <v>3154</v>
      </c>
      <c r="C1189" s="163">
        <v>221310</v>
      </c>
      <c r="D1189" s="162" t="s">
        <v>3155</v>
      </c>
    </row>
    <row r="1190" spans="1:4" x14ac:dyDescent="0.25">
      <c r="A1190" s="161">
        <v>4952</v>
      </c>
      <c r="B1190" s="162" t="s">
        <v>3156</v>
      </c>
      <c r="C1190" s="163">
        <v>221320</v>
      </c>
      <c r="D1190" s="162" t="s">
        <v>3157</v>
      </c>
    </row>
    <row r="1191" spans="1:4" x14ac:dyDescent="0.25">
      <c r="A1191" s="161">
        <v>4953</v>
      </c>
      <c r="B1191" s="162" t="s">
        <v>3158</v>
      </c>
      <c r="C1191" s="163">
        <v>562211</v>
      </c>
      <c r="D1191" s="162" t="s">
        <v>3159</v>
      </c>
    </row>
    <row r="1192" spans="1:4" x14ac:dyDescent="0.25">
      <c r="A1192" s="161">
        <v>4953</v>
      </c>
      <c r="B1192" s="162" t="s">
        <v>3160</v>
      </c>
      <c r="C1192" s="163">
        <v>562212</v>
      </c>
      <c r="D1192" s="162" t="s">
        <v>3161</v>
      </c>
    </row>
    <row r="1193" spans="1:4" x14ac:dyDescent="0.25">
      <c r="A1193" s="161">
        <v>4953</v>
      </c>
      <c r="B1193" s="162" t="s">
        <v>3162</v>
      </c>
      <c r="C1193" s="163">
        <v>562213</v>
      </c>
      <c r="D1193" s="162" t="s">
        <v>3163</v>
      </c>
    </row>
    <row r="1194" spans="1:4" x14ac:dyDescent="0.25">
      <c r="A1194" s="161">
        <v>4953</v>
      </c>
      <c r="B1194" s="162" t="s">
        <v>3164</v>
      </c>
      <c r="C1194" s="163">
        <v>562219</v>
      </c>
      <c r="D1194" s="162" t="s">
        <v>3165</v>
      </c>
    </row>
    <row r="1195" spans="1:4" x14ac:dyDescent="0.25">
      <c r="A1195" s="161">
        <v>4953</v>
      </c>
      <c r="B1195" s="162" t="s">
        <v>3166</v>
      </c>
      <c r="C1195" s="163">
        <v>562920</v>
      </c>
      <c r="D1195" s="162" t="s">
        <v>3167</v>
      </c>
    </row>
    <row r="1196" spans="1:4" x14ac:dyDescent="0.25">
      <c r="A1196" s="161">
        <v>4959</v>
      </c>
      <c r="B1196" s="162" t="s">
        <v>3168</v>
      </c>
      <c r="C1196" s="163">
        <v>488119</v>
      </c>
      <c r="D1196" s="162" t="s">
        <v>3060</v>
      </c>
    </row>
    <row r="1197" spans="1:4" x14ac:dyDescent="0.25">
      <c r="A1197" s="161">
        <v>4959</v>
      </c>
      <c r="B1197" s="162" t="s">
        <v>3169</v>
      </c>
      <c r="C1197" s="163">
        <v>488490</v>
      </c>
      <c r="D1197" s="162" t="s">
        <v>2971</v>
      </c>
    </row>
    <row r="1198" spans="1:4" x14ac:dyDescent="0.25">
      <c r="A1198" s="161">
        <v>4959</v>
      </c>
      <c r="B1198" s="162" t="s">
        <v>3170</v>
      </c>
      <c r="C1198" s="163">
        <v>561710</v>
      </c>
      <c r="D1198" s="162" t="s">
        <v>3171</v>
      </c>
    </row>
    <row r="1199" spans="1:4" x14ac:dyDescent="0.25">
      <c r="A1199" s="161">
        <v>4959</v>
      </c>
      <c r="B1199" s="162" t="s">
        <v>3172</v>
      </c>
      <c r="C1199" s="163">
        <v>561790</v>
      </c>
      <c r="D1199" s="162" t="s">
        <v>1610</v>
      </c>
    </row>
    <row r="1200" spans="1:4" x14ac:dyDescent="0.25">
      <c r="A1200" s="161">
        <v>4959</v>
      </c>
      <c r="B1200" s="162" t="s">
        <v>3173</v>
      </c>
      <c r="C1200" s="163">
        <v>562910</v>
      </c>
      <c r="D1200" s="162" t="s">
        <v>1612</v>
      </c>
    </row>
    <row r="1201" spans="1:4" ht="25.5" x14ac:dyDescent="0.25">
      <c r="A1201" s="161">
        <v>4959</v>
      </c>
      <c r="B1201" s="162" t="s">
        <v>3174</v>
      </c>
      <c r="C1201" s="163">
        <v>562998</v>
      </c>
      <c r="D1201" s="162" t="s">
        <v>3175</v>
      </c>
    </row>
    <row r="1202" spans="1:4" x14ac:dyDescent="0.25">
      <c r="A1202" s="161">
        <v>4961</v>
      </c>
      <c r="B1202" s="162" t="s">
        <v>3176</v>
      </c>
      <c r="C1202" s="163">
        <v>221330</v>
      </c>
      <c r="D1202" s="162" t="s">
        <v>3176</v>
      </c>
    </row>
    <row r="1203" spans="1:4" x14ac:dyDescent="0.25">
      <c r="A1203" s="161">
        <v>4971</v>
      </c>
      <c r="B1203" s="162" t="s">
        <v>3177</v>
      </c>
      <c r="C1203" s="163">
        <v>221310</v>
      </c>
      <c r="D1203" s="162" t="s">
        <v>3155</v>
      </c>
    </row>
    <row r="1204" spans="1:4" x14ac:dyDescent="0.25">
      <c r="A1204" s="161">
        <v>5012</v>
      </c>
      <c r="B1204" s="162" t="s">
        <v>3178</v>
      </c>
      <c r="C1204" s="163">
        <v>423110</v>
      </c>
      <c r="D1204" s="162" t="s">
        <v>3179</v>
      </c>
    </row>
    <row r="1205" spans="1:4" x14ac:dyDescent="0.25">
      <c r="A1205" s="161">
        <v>5012</v>
      </c>
      <c r="B1205" s="162" t="s">
        <v>3180</v>
      </c>
      <c r="C1205" s="163">
        <v>425110</v>
      </c>
      <c r="D1205" s="162" t="s">
        <v>3181</v>
      </c>
    </row>
    <row r="1206" spans="1:4" x14ac:dyDescent="0.25">
      <c r="A1206" s="161">
        <v>5012</v>
      </c>
      <c r="B1206" s="162" t="s">
        <v>3182</v>
      </c>
      <c r="C1206" s="163">
        <v>425120</v>
      </c>
      <c r="D1206" s="162" t="s">
        <v>3183</v>
      </c>
    </row>
    <row r="1207" spans="1:4" ht="25.5" x14ac:dyDescent="0.25">
      <c r="A1207" s="161">
        <v>5013</v>
      </c>
      <c r="B1207" s="162" t="s">
        <v>3184</v>
      </c>
      <c r="C1207" s="163">
        <v>423120</v>
      </c>
      <c r="D1207" s="162" t="s">
        <v>3185</v>
      </c>
    </row>
    <row r="1208" spans="1:4" x14ac:dyDescent="0.25">
      <c r="A1208" s="161">
        <v>5013</v>
      </c>
      <c r="B1208" s="162" t="s">
        <v>3186</v>
      </c>
      <c r="C1208" s="163">
        <v>425110</v>
      </c>
      <c r="D1208" s="162" t="s">
        <v>3181</v>
      </c>
    </row>
    <row r="1209" spans="1:4" x14ac:dyDescent="0.25">
      <c r="A1209" s="161">
        <v>5013</v>
      </c>
      <c r="B1209" s="162" t="s">
        <v>3187</v>
      </c>
      <c r="C1209" s="163">
        <v>425120</v>
      </c>
      <c r="D1209" s="162" t="s">
        <v>3183</v>
      </c>
    </row>
    <row r="1210" spans="1:4" x14ac:dyDescent="0.25">
      <c r="A1210" s="161">
        <v>5013</v>
      </c>
      <c r="B1210" s="162" t="s">
        <v>3188</v>
      </c>
      <c r="C1210" s="163">
        <v>441310</v>
      </c>
      <c r="D1210" s="162" t="s">
        <v>3189</v>
      </c>
    </row>
    <row r="1211" spans="1:4" x14ac:dyDescent="0.25">
      <c r="A1211" s="161">
        <v>5014</v>
      </c>
      <c r="B1211" s="162" t="s">
        <v>3190</v>
      </c>
      <c r="C1211" s="163">
        <v>423130</v>
      </c>
      <c r="D1211" s="162" t="s">
        <v>3191</v>
      </c>
    </row>
    <row r="1212" spans="1:4" x14ac:dyDescent="0.25">
      <c r="A1212" s="161">
        <v>5014</v>
      </c>
      <c r="B1212" s="162" t="s">
        <v>3192</v>
      </c>
      <c r="C1212" s="163">
        <v>425110</v>
      </c>
      <c r="D1212" s="162" t="s">
        <v>3181</v>
      </c>
    </row>
    <row r="1213" spans="1:4" x14ac:dyDescent="0.25">
      <c r="A1213" s="161">
        <v>5014</v>
      </c>
      <c r="B1213" s="162" t="s">
        <v>3193</v>
      </c>
      <c r="C1213" s="163">
        <v>425120</v>
      </c>
      <c r="D1213" s="162" t="s">
        <v>3183</v>
      </c>
    </row>
    <row r="1214" spans="1:4" x14ac:dyDescent="0.25">
      <c r="A1214" s="161">
        <v>5014</v>
      </c>
      <c r="B1214" s="162" t="s">
        <v>3194</v>
      </c>
      <c r="C1214" s="163">
        <v>441320</v>
      </c>
      <c r="D1214" s="162" t="s">
        <v>3195</v>
      </c>
    </row>
    <row r="1215" spans="1:4" x14ac:dyDescent="0.25">
      <c r="A1215" s="161">
        <v>5015</v>
      </c>
      <c r="B1215" s="162" t="s">
        <v>3196</v>
      </c>
      <c r="C1215" s="163">
        <v>423140</v>
      </c>
      <c r="D1215" s="162" t="s">
        <v>3197</v>
      </c>
    </row>
    <row r="1216" spans="1:4" x14ac:dyDescent="0.25">
      <c r="A1216" s="161">
        <v>5015</v>
      </c>
      <c r="B1216" s="162" t="s">
        <v>3198</v>
      </c>
      <c r="C1216" s="163">
        <v>425110</v>
      </c>
      <c r="D1216" s="162" t="s">
        <v>3181</v>
      </c>
    </row>
    <row r="1217" spans="1:4" x14ac:dyDescent="0.25">
      <c r="A1217" s="161">
        <v>5015</v>
      </c>
      <c r="B1217" s="162" t="s">
        <v>3199</v>
      </c>
      <c r="C1217" s="163">
        <v>425120</v>
      </c>
      <c r="D1217" s="162" t="s">
        <v>3183</v>
      </c>
    </row>
    <row r="1218" spans="1:4" x14ac:dyDescent="0.25">
      <c r="A1218" s="161">
        <v>5015</v>
      </c>
      <c r="B1218" s="162" t="s">
        <v>3200</v>
      </c>
      <c r="C1218" s="163">
        <v>441310</v>
      </c>
      <c r="D1218" s="162" t="s">
        <v>3189</v>
      </c>
    </row>
    <row r="1219" spans="1:4" x14ac:dyDescent="0.25">
      <c r="A1219" s="161">
        <v>5021</v>
      </c>
      <c r="B1219" s="162" t="s">
        <v>3201</v>
      </c>
      <c r="C1219" s="163">
        <v>423210</v>
      </c>
      <c r="D1219" s="162" t="s">
        <v>3202</v>
      </c>
    </row>
    <row r="1220" spans="1:4" x14ac:dyDescent="0.25">
      <c r="A1220" s="161">
        <v>5021</v>
      </c>
      <c r="B1220" s="162" t="s">
        <v>3203</v>
      </c>
      <c r="C1220" s="163">
        <v>425110</v>
      </c>
      <c r="D1220" s="162" t="s">
        <v>3181</v>
      </c>
    </row>
    <row r="1221" spans="1:4" x14ac:dyDescent="0.25">
      <c r="A1221" s="161">
        <v>5021</v>
      </c>
      <c r="B1221" s="162" t="s">
        <v>3204</v>
      </c>
      <c r="C1221" s="163">
        <v>425120</v>
      </c>
      <c r="D1221" s="162" t="s">
        <v>3183</v>
      </c>
    </row>
    <row r="1222" spans="1:4" x14ac:dyDescent="0.25">
      <c r="A1222" s="161">
        <v>5021</v>
      </c>
      <c r="B1222" s="162" t="s">
        <v>3205</v>
      </c>
      <c r="C1222" s="163">
        <v>442110</v>
      </c>
      <c r="D1222" s="162" t="s">
        <v>3206</v>
      </c>
    </row>
    <row r="1223" spans="1:4" x14ac:dyDescent="0.25">
      <c r="A1223" s="161">
        <v>5023</v>
      </c>
      <c r="B1223" s="162" t="s">
        <v>3207</v>
      </c>
      <c r="C1223" s="163">
        <v>423220</v>
      </c>
      <c r="D1223" s="162" t="s">
        <v>3208</v>
      </c>
    </row>
    <row r="1224" spans="1:4" x14ac:dyDescent="0.25">
      <c r="A1224" s="161">
        <v>5023</v>
      </c>
      <c r="B1224" s="162" t="s">
        <v>3209</v>
      </c>
      <c r="C1224" s="163">
        <v>425110</v>
      </c>
      <c r="D1224" s="162" t="s">
        <v>3181</v>
      </c>
    </row>
    <row r="1225" spans="1:4" x14ac:dyDescent="0.25">
      <c r="A1225" s="161">
        <v>5023</v>
      </c>
      <c r="B1225" s="162" t="s">
        <v>3210</v>
      </c>
      <c r="C1225" s="163">
        <v>425120</v>
      </c>
      <c r="D1225" s="162" t="s">
        <v>3183</v>
      </c>
    </row>
    <row r="1226" spans="1:4" x14ac:dyDescent="0.25">
      <c r="A1226" s="161">
        <v>5023</v>
      </c>
      <c r="B1226" s="162" t="s">
        <v>3211</v>
      </c>
      <c r="C1226" s="163">
        <v>442210</v>
      </c>
      <c r="D1226" s="162" t="s">
        <v>3212</v>
      </c>
    </row>
    <row r="1227" spans="1:4" ht="25.5" x14ac:dyDescent="0.25">
      <c r="A1227" s="161">
        <v>5031</v>
      </c>
      <c r="B1227" s="162" t="s">
        <v>3213</v>
      </c>
      <c r="C1227" s="163">
        <v>423310</v>
      </c>
      <c r="D1227" s="162" t="s">
        <v>3214</v>
      </c>
    </row>
    <row r="1228" spans="1:4" x14ac:dyDescent="0.25">
      <c r="A1228" s="161">
        <v>5031</v>
      </c>
      <c r="B1228" s="162" t="s">
        <v>3215</v>
      </c>
      <c r="C1228" s="163">
        <v>425110</v>
      </c>
      <c r="D1228" s="162" t="s">
        <v>3181</v>
      </c>
    </row>
    <row r="1229" spans="1:4" x14ac:dyDescent="0.25">
      <c r="A1229" s="161">
        <v>5031</v>
      </c>
      <c r="B1229" s="162" t="s">
        <v>3216</v>
      </c>
      <c r="C1229" s="163">
        <v>425120</v>
      </c>
      <c r="D1229" s="162" t="s">
        <v>3183</v>
      </c>
    </row>
    <row r="1230" spans="1:4" x14ac:dyDescent="0.25">
      <c r="A1230" s="161">
        <v>5031</v>
      </c>
      <c r="B1230" s="162" t="s">
        <v>3217</v>
      </c>
      <c r="C1230" s="163">
        <v>444110</v>
      </c>
      <c r="D1230" s="162" t="s">
        <v>3218</v>
      </c>
    </row>
    <row r="1231" spans="1:4" ht="25.5" x14ac:dyDescent="0.25">
      <c r="A1231" s="161">
        <v>5032</v>
      </c>
      <c r="B1231" s="162" t="s">
        <v>3219</v>
      </c>
      <c r="C1231" s="163">
        <v>423320</v>
      </c>
      <c r="D1231" s="162" t="s">
        <v>3220</v>
      </c>
    </row>
    <row r="1232" spans="1:4" x14ac:dyDescent="0.25">
      <c r="A1232" s="161">
        <v>5032</v>
      </c>
      <c r="B1232" s="162" t="s">
        <v>3221</v>
      </c>
      <c r="C1232" s="163">
        <v>425110</v>
      </c>
      <c r="D1232" s="162" t="s">
        <v>3181</v>
      </c>
    </row>
    <row r="1233" spans="1:4" x14ac:dyDescent="0.25">
      <c r="A1233" s="161">
        <v>5032</v>
      </c>
      <c r="B1233" s="162" t="s">
        <v>3222</v>
      </c>
      <c r="C1233" s="163">
        <v>425120</v>
      </c>
      <c r="D1233" s="162" t="s">
        <v>3183</v>
      </c>
    </row>
    <row r="1234" spans="1:4" ht="25.5" x14ac:dyDescent="0.25">
      <c r="A1234" s="161">
        <v>5032</v>
      </c>
      <c r="B1234" s="162" t="s">
        <v>3223</v>
      </c>
      <c r="C1234" s="163">
        <v>444190</v>
      </c>
      <c r="D1234" s="162" t="s">
        <v>3224</v>
      </c>
    </row>
    <row r="1235" spans="1:4" ht="25.5" x14ac:dyDescent="0.25">
      <c r="A1235" s="161">
        <v>5033</v>
      </c>
      <c r="B1235" s="162" t="s">
        <v>3225</v>
      </c>
      <c r="C1235" s="163">
        <v>423330</v>
      </c>
      <c r="D1235" s="162" t="s">
        <v>3226</v>
      </c>
    </row>
    <row r="1236" spans="1:4" x14ac:dyDescent="0.25">
      <c r="A1236" s="161">
        <v>5033</v>
      </c>
      <c r="B1236" s="162" t="s">
        <v>3227</v>
      </c>
      <c r="C1236" s="163">
        <v>425110</v>
      </c>
      <c r="D1236" s="162" t="s">
        <v>3181</v>
      </c>
    </row>
    <row r="1237" spans="1:4" x14ac:dyDescent="0.25">
      <c r="A1237" s="161">
        <v>5033</v>
      </c>
      <c r="B1237" s="162" t="s">
        <v>3228</v>
      </c>
      <c r="C1237" s="163">
        <v>425120</v>
      </c>
      <c r="D1237" s="162" t="s">
        <v>3183</v>
      </c>
    </row>
    <row r="1238" spans="1:4" ht="25.5" x14ac:dyDescent="0.25">
      <c r="A1238" s="161">
        <v>5033</v>
      </c>
      <c r="B1238" s="162" t="s">
        <v>3229</v>
      </c>
      <c r="C1238" s="163">
        <v>444190</v>
      </c>
      <c r="D1238" s="162" t="s">
        <v>3224</v>
      </c>
    </row>
    <row r="1239" spans="1:4" ht="25.5" x14ac:dyDescent="0.25">
      <c r="A1239" s="161">
        <v>5039</v>
      </c>
      <c r="B1239" s="162" t="s">
        <v>3230</v>
      </c>
      <c r="C1239" s="163">
        <v>423310</v>
      </c>
      <c r="D1239" s="162" t="s">
        <v>3214</v>
      </c>
    </row>
    <row r="1240" spans="1:4" ht="38.25" x14ac:dyDescent="0.25">
      <c r="A1240" s="161">
        <v>5039</v>
      </c>
      <c r="B1240" s="162" t="s">
        <v>3231</v>
      </c>
      <c r="C1240" s="163">
        <v>423390</v>
      </c>
      <c r="D1240" s="162" t="s">
        <v>3232</v>
      </c>
    </row>
    <row r="1241" spans="1:4" x14ac:dyDescent="0.25">
      <c r="A1241" s="161">
        <v>5039</v>
      </c>
      <c r="B1241" s="162" t="s">
        <v>3233</v>
      </c>
      <c r="C1241" s="163">
        <v>425110</v>
      </c>
      <c r="D1241" s="162" t="s">
        <v>3181</v>
      </c>
    </row>
    <row r="1242" spans="1:4" x14ac:dyDescent="0.25">
      <c r="A1242" s="161">
        <v>5039</v>
      </c>
      <c r="B1242" s="162" t="s">
        <v>3234</v>
      </c>
      <c r="C1242" s="163">
        <v>425120</v>
      </c>
      <c r="D1242" s="162" t="s">
        <v>3183</v>
      </c>
    </row>
    <row r="1243" spans="1:4" x14ac:dyDescent="0.25">
      <c r="A1243" s="161">
        <v>5039</v>
      </c>
      <c r="B1243" s="162" t="s">
        <v>3235</v>
      </c>
      <c r="C1243" s="163">
        <v>444190</v>
      </c>
      <c r="D1243" s="162" t="s">
        <v>3224</v>
      </c>
    </row>
    <row r="1244" spans="1:4" ht="25.5" x14ac:dyDescent="0.25">
      <c r="A1244" s="161">
        <v>5043</v>
      </c>
      <c r="B1244" s="162" t="s">
        <v>3236</v>
      </c>
      <c r="C1244" s="163">
        <v>423410</v>
      </c>
      <c r="D1244" s="162" t="s">
        <v>3237</v>
      </c>
    </row>
    <row r="1245" spans="1:4" x14ac:dyDescent="0.25">
      <c r="A1245" s="161">
        <v>5043</v>
      </c>
      <c r="B1245" s="162" t="s">
        <v>3238</v>
      </c>
      <c r="C1245" s="163">
        <v>425110</v>
      </c>
      <c r="D1245" s="162" t="s">
        <v>3181</v>
      </c>
    </row>
    <row r="1246" spans="1:4" x14ac:dyDescent="0.25">
      <c r="A1246" s="161">
        <v>5043</v>
      </c>
      <c r="B1246" s="162" t="s">
        <v>3239</v>
      </c>
      <c r="C1246" s="163">
        <v>425120</v>
      </c>
      <c r="D1246" s="162" t="s">
        <v>3183</v>
      </c>
    </row>
    <row r="1247" spans="1:4" x14ac:dyDescent="0.25">
      <c r="A1247" s="161">
        <v>5044</v>
      </c>
      <c r="B1247" s="162" t="s">
        <v>3240</v>
      </c>
      <c r="C1247" s="163">
        <v>423420</v>
      </c>
      <c r="D1247" s="162" t="s">
        <v>3241</v>
      </c>
    </row>
    <row r="1248" spans="1:4" x14ac:dyDescent="0.25">
      <c r="A1248" s="161">
        <v>5044</v>
      </c>
      <c r="B1248" s="162" t="s">
        <v>3242</v>
      </c>
      <c r="C1248" s="163">
        <v>425110</v>
      </c>
      <c r="D1248" s="162" t="s">
        <v>3181</v>
      </c>
    </row>
    <row r="1249" spans="1:4" x14ac:dyDescent="0.25">
      <c r="A1249" s="161">
        <v>5044</v>
      </c>
      <c r="B1249" s="162" t="s">
        <v>3243</v>
      </c>
      <c r="C1249" s="163">
        <v>425120</v>
      </c>
      <c r="D1249" s="162" t="s">
        <v>3183</v>
      </c>
    </row>
    <row r="1250" spans="1:4" x14ac:dyDescent="0.25">
      <c r="A1250" s="161">
        <v>5044</v>
      </c>
      <c r="B1250" s="162" t="s">
        <v>3244</v>
      </c>
      <c r="C1250" s="163">
        <v>453210</v>
      </c>
      <c r="D1250" s="162" t="s">
        <v>3245</v>
      </c>
    </row>
    <row r="1251" spans="1:4" ht="25.5" x14ac:dyDescent="0.25">
      <c r="A1251" s="161">
        <v>5045</v>
      </c>
      <c r="B1251" s="162" t="s">
        <v>3246</v>
      </c>
      <c r="C1251" s="163">
        <v>423430</v>
      </c>
      <c r="D1251" s="162" t="s">
        <v>3247</v>
      </c>
    </row>
    <row r="1252" spans="1:4" ht="25.5" x14ac:dyDescent="0.25">
      <c r="A1252" s="161">
        <v>5045</v>
      </c>
      <c r="B1252" s="162" t="s">
        <v>3248</v>
      </c>
      <c r="C1252" s="163">
        <v>425110</v>
      </c>
      <c r="D1252" s="162" t="s">
        <v>3181</v>
      </c>
    </row>
    <row r="1253" spans="1:4" x14ac:dyDescent="0.25">
      <c r="A1253" s="161">
        <v>5045</v>
      </c>
      <c r="B1253" s="162" t="s">
        <v>3249</v>
      </c>
      <c r="C1253" s="163">
        <v>425120</v>
      </c>
      <c r="D1253" s="162" t="s">
        <v>3183</v>
      </c>
    </row>
    <row r="1254" spans="1:4" ht="25.5" x14ac:dyDescent="0.25">
      <c r="A1254" s="161">
        <v>5045</v>
      </c>
      <c r="B1254" s="162" t="s">
        <v>3250</v>
      </c>
      <c r="C1254" s="163">
        <v>443120</v>
      </c>
      <c r="D1254" s="162" t="s">
        <v>3251</v>
      </c>
    </row>
    <row r="1255" spans="1:4" x14ac:dyDescent="0.25">
      <c r="A1255" s="161">
        <v>5046</v>
      </c>
      <c r="B1255" s="162" t="s">
        <v>3252</v>
      </c>
      <c r="C1255" s="163">
        <v>423440</v>
      </c>
      <c r="D1255" s="162" t="s">
        <v>3253</v>
      </c>
    </row>
    <row r="1256" spans="1:4" x14ac:dyDescent="0.25">
      <c r="A1256" s="161">
        <v>5046</v>
      </c>
      <c r="B1256" s="162" t="s">
        <v>3254</v>
      </c>
      <c r="C1256" s="163">
        <v>425110</v>
      </c>
      <c r="D1256" s="162" t="s">
        <v>3181</v>
      </c>
    </row>
    <row r="1257" spans="1:4" x14ac:dyDescent="0.25">
      <c r="A1257" s="161">
        <v>5046</v>
      </c>
      <c r="B1257" s="162" t="s">
        <v>3255</v>
      </c>
      <c r="C1257" s="163">
        <v>425120</v>
      </c>
      <c r="D1257" s="162" t="s">
        <v>3183</v>
      </c>
    </row>
    <row r="1258" spans="1:4" ht="25.5" x14ac:dyDescent="0.25">
      <c r="A1258" s="161">
        <v>5047</v>
      </c>
      <c r="B1258" s="162" t="s">
        <v>3256</v>
      </c>
      <c r="C1258" s="163">
        <v>423450</v>
      </c>
      <c r="D1258" s="162" t="s">
        <v>3257</v>
      </c>
    </row>
    <row r="1259" spans="1:4" ht="25.5" x14ac:dyDescent="0.25">
      <c r="A1259" s="161">
        <v>5047</v>
      </c>
      <c r="B1259" s="162" t="s">
        <v>3258</v>
      </c>
      <c r="C1259" s="163">
        <v>425110</v>
      </c>
      <c r="D1259" s="162" t="s">
        <v>3181</v>
      </c>
    </row>
    <row r="1260" spans="1:4" x14ac:dyDescent="0.25">
      <c r="A1260" s="161">
        <v>5047</v>
      </c>
      <c r="B1260" s="162" t="s">
        <v>3259</v>
      </c>
      <c r="C1260" s="163">
        <v>425120</v>
      </c>
      <c r="D1260" s="162" t="s">
        <v>3183</v>
      </c>
    </row>
    <row r="1261" spans="1:4" ht="25.5" x14ac:dyDescent="0.25">
      <c r="A1261" s="161">
        <v>5047</v>
      </c>
      <c r="B1261" s="162" t="s">
        <v>3260</v>
      </c>
      <c r="C1261" s="163">
        <v>446199</v>
      </c>
      <c r="D1261" s="162" t="s">
        <v>3261</v>
      </c>
    </row>
    <row r="1262" spans="1:4" x14ac:dyDescent="0.25">
      <c r="A1262" s="161">
        <v>5048</v>
      </c>
      <c r="B1262" s="162" t="s">
        <v>3262</v>
      </c>
      <c r="C1262" s="163">
        <v>423460</v>
      </c>
      <c r="D1262" s="162" t="s">
        <v>3263</v>
      </c>
    </row>
    <row r="1263" spans="1:4" x14ac:dyDescent="0.25">
      <c r="A1263" s="161">
        <v>5048</v>
      </c>
      <c r="B1263" s="162" t="s">
        <v>3264</v>
      </c>
      <c r="C1263" s="163">
        <v>425110</v>
      </c>
      <c r="D1263" s="162" t="s">
        <v>3181</v>
      </c>
    </row>
    <row r="1264" spans="1:4" x14ac:dyDescent="0.25">
      <c r="A1264" s="161">
        <v>5048</v>
      </c>
      <c r="B1264" s="162" t="s">
        <v>3265</v>
      </c>
      <c r="C1264" s="163">
        <v>425120</v>
      </c>
      <c r="D1264" s="162" t="s">
        <v>3183</v>
      </c>
    </row>
    <row r="1265" spans="1:4" ht="25.5" x14ac:dyDescent="0.25">
      <c r="A1265" s="161">
        <v>5049</v>
      </c>
      <c r="B1265" s="162" t="s">
        <v>3266</v>
      </c>
      <c r="C1265" s="163">
        <v>423490</v>
      </c>
      <c r="D1265" s="162" t="s">
        <v>3267</v>
      </c>
    </row>
    <row r="1266" spans="1:4" x14ac:dyDescent="0.25">
      <c r="A1266" s="161">
        <v>5049</v>
      </c>
      <c r="B1266" s="162" t="s">
        <v>3268</v>
      </c>
      <c r="C1266" s="163">
        <v>425110</v>
      </c>
      <c r="D1266" s="162" t="s">
        <v>3181</v>
      </c>
    </row>
    <row r="1267" spans="1:4" x14ac:dyDescent="0.25">
      <c r="A1267" s="161">
        <v>5049</v>
      </c>
      <c r="B1267" s="162" t="s">
        <v>3269</v>
      </c>
      <c r="C1267" s="163">
        <v>425120</v>
      </c>
      <c r="D1267" s="162" t="s">
        <v>3183</v>
      </c>
    </row>
    <row r="1268" spans="1:4" ht="25.5" x14ac:dyDescent="0.25">
      <c r="A1268" s="161">
        <v>5049</v>
      </c>
      <c r="B1268" s="162" t="s">
        <v>3270</v>
      </c>
      <c r="C1268" s="163">
        <v>453210</v>
      </c>
      <c r="D1268" s="162" t="s">
        <v>3271</v>
      </c>
    </row>
    <row r="1269" spans="1:4" ht="25.5" x14ac:dyDescent="0.25">
      <c r="A1269" s="161">
        <v>5051</v>
      </c>
      <c r="B1269" s="162" t="s">
        <v>3272</v>
      </c>
      <c r="C1269" s="163">
        <v>423510</v>
      </c>
      <c r="D1269" s="162" t="s">
        <v>3273</v>
      </c>
    </row>
    <row r="1270" spans="1:4" x14ac:dyDescent="0.25">
      <c r="A1270" s="161">
        <v>5051</v>
      </c>
      <c r="B1270" s="162" t="s">
        <v>3274</v>
      </c>
      <c r="C1270" s="163">
        <v>425110</v>
      </c>
      <c r="D1270" s="162" t="s">
        <v>3181</v>
      </c>
    </row>
    <row r="1271" spans="1:4" x14ac:dyDescent="0.25">
      <c r="A1271" s="161">
        <v>5051</v>
      </c>
      <c r="B1271" s="162" t="s">
        <v>3275</v>
      </c>
      <c r="C1271" s="163">
        <v>425120</v>
      </c>
      <c r="D1271" s="162" t="s">
        <v>3183</v>
      </c>
    </row>
    <row r="1272" spans="1:4" x14ac:dyDescent="0.25">
      <c r="A1272" s="161">
        <v>5052</v>
      </c>
      <c r="B1272" s="162" t="s">
        <v>3276</v>
      </c>
      <c r="C1272" s="163">
        <v>423520</v>
      </c>
      <c r="D1272" s="162" t="s">
        <v>3277</v>
      </c>
    </row>
    <row r="1273" spans="1:4" x14ac:dyDescent="0.25">
      <c r="A1273" s="161">
        <v>5052</v>
      </c>
      <c r="B1273" s="162" t="s">
        <v>3278</v>
      </c>
      <c r="C1273" s="163">
        <v>425110</v>
      </c>
      <c r="D1273" s="162" t="s">
        <v>3181</v>
      </c>
    </row>
    <row r="1274" spans="1:4" x14ac:dyDescent="0.25">
      <c r="A1274" s="161">
        <v>5052</v>
      </c>
      <c r="B1274" s="162" t="s">
        <v>3279</v>
      </c>
      <c r="C1274" s="163">
        <v>425120</v>
      </c>
      <c r="D1274" s="162" t="s">
        <v>3183</v>
      </c>
    </row>
    <row r="1275" spans="1:4" ht="38.25" x14ac:dyDescent="0.25">
      <c r="A1275" s="161">
        <v>5063</v>
      </c>
      <c r="B1275" s="162" t="s">
        <v>3280</v>
      </c>
      <c r="C1275" s="163">
        <v>423610</v>
      </c>
      <c r="D1275" s="162" t="s">
        <v>3281</v>
      </c>
    </row>
    <row r="1276" spans="1:4" ht="25.5" x14ac:dyDescent="0.25">
      <c r="A1276" s="161">
        <v>5063</v>
      </c>
      <c r="B1276" s="162" t="s">
        <v>3282</v>
      </c>
      <c r="C1276" s="163">
        <v>425110</v>
      </c>
      <c r="D1276" s="162" t="s">
        <v>3181</v>
      </c>
    </row>
    <row r="1277" spans="1:4" ht="25.5" x14ac:dyDescent="0.25">
      <c r="A1277" s="161">
        <v>5063</v>
      </c>
      <c r="B1277" s="162" t="s">
        <v>3283</v>
      </c>
      <c r="C1277" s="163">
        <v>425120</v>
      </c>
      <c r="D1277" s="162" t="s">
        <v>3183</v>
      </c>
    </row>
    <row r="1278" spans="1:4" ht="25.5" x14ac:dyDescent="0.25">
      <c r="A1278" s="161">
        <v>5063</v>
      </c>
      <c r="B1278" s="162" t="s">
        <v>3284</v>
      </c>
      <c r="C1278" s="163">
        <v>444190</v>
      </c>
      <c r="D1278" s="162" t="s">
        <v>3224</v>
      </c>
    </row>
    <row r="1279" spans="1:4" ht="25.5" x14ac:dyDescent="0.25">
      <c r="A1279" s="161">
        <v>5064</v>
      </c>
      <c r="B1279" s="162" t="s">
        <v>3285</v>
      </c>
      <c r="C1279" s="163">
        <v>423620</v>
      </c>
      <c r="D1279" s="162" t="s">
        <v>3286</v>
      </c>
    </row>
    <row r="1280" spans="1:4" x14ac:dyDescent="0.25">
      <c r="A1280" s="161">
        <v>5064</v>
      </c>
      <c r="B1280" s="162" t="s">
        <v>3287</v>
      </c>
      <c r="C1280" s="163">
        <v>425110</v>
      </c>
      <c r="D1280" s="162" t="s">
        <v>3181</v>
      </c>
    </row>
    <row r="1281" spans="1:4" x14ac:dyDescent="0.25">
      <c r="A1281" s="161">
        <v>5064</v>
      </c>
      <c r="B1281" s="162" t="s">
        <v>3288</v>
      </c>
      <c r="C1281" s="163">
        <v>425120</v>
      </c>
      <c r="D1281" s="162" t="s">
        <v>3183</v>
      </c>
    </row>
    <row r="1282" spans="1:4" x14ac:dyDescent="0.25">
      <c r="A1282" s="161">
        <v>5064</v>
      </c>
      <c r="B1282" s="162" t="s">
        <v>3289</v>
      </c>
      <c r="C1282" s="163">
        <v>443111</v>
      </c>
      <c r="D1282" s="162" t="s">
        <v>3290</v>
      </c>
    </row>
    <row r="1283" spans="1:4" ht="25.5" x14ac:dyDescent="0.25">
      <c r="A1283" s="161">
        <v>5064</v>
      </c>
      <c r="B1283" s="162" t="s">
        <v>3291</v>
      </c>
      <c r="C1283" s="163">
        <v>443112</v>
      </c>
      <c r="D1283" s="162" t="s">
        <v>3292</v>
      </c>
    </row>
    <row r="1284" spans="1:4" x14ac:dyDescent="0.25">
      <c r="A1284" s="161">
        <v>5064</v>
      </c>
      <c r="B1284" s="162" t="s">
        <v>3293</v>
      </c>
      <c r="C1284" s="163">
        <v>444190</v>
      </c>
      <c r="D1284" s="162" t="s">
        <v>3224</v>
      </c>
    </row>
    <row r="1285" spans="1:4" ht="25.5" x14ac:dyDescent="0.25">
      <c r="A1285" s="161">
        <v>5065</v>
      </c>
      <c r="B1285" s="162" t="s">
        <v>3294</v>
      </c>
      <c r="C1285" s="163">
        <v>423690</v>
      </c>
      <c r="D1285" s="162" t="s">
        <v>3295</v>
      </c>
    </row>
    <row r="1286" spans="1:4" x14ac:dyDescent="0.25">
      <c r="A1286" s="161">
        <v>5065</v>
      </c>
      <c r="B1286" s="162" t="s">
        <v>3296</v>
      </c>
      <c r="C1286" s="163">
        <v>425110</v>
      </c>
      <c r="D1286" s="162" t="s">
        <v>3181</v>
      </c>
    </row>
    <row r="1287" spans="1:4" x14ac:dyDescent="0.25">
      <c r="A1287" s="161">
        <v>5065</v>
      </c>
      <c r="B1287" s="162" t="s">
        <v>3297</v>
      </c>
      <c r="C1287" s="163">
        <v>425120</v>
      </c>
      <c r="D1287" s="162" t="s">
        <v>3183</v>
      </c>
    </row>
    <row r="1288" spans="1:4" ht="25.5" x14ac:dyDescent="0.25">
      <c r="A1288" s="161">
        <v>5065</v>
      </c>
      <c r="B1288" s="162" t="s">
        <v>3298</v>
      </c>
      <c r="C1288" s="163">
        <v>443112</v>
      </c>
      <c r="D1288" s="162" t="s">
        <v>3292</v>
      </c>
    </row>
    <row r="1289" spans="1:4" ht="25.5" x14ac:dyDescent="0.25">
      <c r="A1289" s="161">
        <v>5065</v>
      </c>
      <c r="B1289" s="162" t="s">
        <v>3299</v>
      </c>
      <c r="C1289" s="163">
        <v>443120</v>
      </c>
      <c r="D1289" s="162" t="s">
        <v>3251</v>
      </c>
    </row>
    <row r="1290" spans="1:4" x14ac:dyDescent="0.25">
      <c r="A1290" s="161">
        <v>5072</v>
      </c>
      <c r="B1290" s="162" t="s">
        <v>3300</v>
      </c>
      <c r="C1290" s="163">
        <v>423710</v>
      </c>
      <c r="D1290" s="162" t="s">
        <v>3301</v>
      </c>
    </row>
    <row r="1291" spans="1:4" x14ac:dyDescent="0.25">
      <c r="A1291" s="161">
        <v>5072</v>
      </c>
      <c r="B1291" s="162" t="s">
        <v>3302</v>
      </c>
      <c r="C1291" s="163">
        <v>425110</v>
      </c>
      <c r="D1291" s="162" t="s">
        <v>3181</v>
      </c>
    </row>
    <row r="1292" spans="1:4" x14ac:dyDescent="0.25">
      <c r="A1292" s="161">
        <v>5072</v>
      </c>
      <c r="B1292" s="162" t="s">
        <v>3303</v>
      </c>
      <c r="C1292" s="163">
        <v>425120</v>
      </c>
      <c r="D1292" s="162" t="s">
        <v>3183</v>
      </c>
    </row>
    <row r="1293" spans="1:4" x14ac:dyDescent="0.25">
      <c r="A1293" s="161">
        <v>5072</v>
      </c>
      <c r="B1293" s="162" t="s">
        <v>3304</v>
      </c>
      <c r="C1293" s="163">
        <v>444130</v>
      </c>
      <c r="D1293" s="162" t="s">
        <v>3305</v>
      </c>
    </row>
    <row r="1294" spans="1:4" ht="25.5" x14ac:dyDescent="0.25">
      <c r="A1294" s="161">
        <v>5074</v>
      </c>
      <c r="B1294" s="162" t="s">
        <v>3306</v>
      </c>
      <c r="C1294" s="163">
        <v>423720</v>
      </c>
      <c r="D1294" s="162" t="s">
        <v>3307</v>
      </c>
    </row>
    <row r="1295" spans="1:4" ht="25.5" x14ac:dyDescent="0.25">
      <c r="A1295" s="161">
        <v>5074</v>
      </c>
      <c r="B1295" s="162" t="s">
        <v>3308</v>
      </c>
      <c r="C1295" s="163">
        <v>425110</v>
      </c>
      <c r="D1295" s="162" t="s">
        <v>3181</v>
      </c>
    </row>
    <row r="1296" spans="1:4" x14ac:dyDescent="0.25">
      <c r="A1296" s="161">
        <v>5074</v>
      </c>
      <c r="B1296" s="162" t="s">
        <v>3309</v>
      </c>
      <c r="C1296" s="163">
        <v>425120</v>
      </c>
      <c r="D1296" s="162" t="s">
        <v>3183</v>
      </c>
    </row>
    <row r="1297" spans="1:4" ht="25.5" x14ac:dyDescent="0.25">
      <c r="A1297" s="161">
        <v>5074</v>
      </c>
      <c r="B1297" s="162" t="s">
        <v>3310</v>
      </c>
      <c r="C1297" s="163">
        <v>444190</v>
      </c>
      <c r="D1297" s="162" t="s">
        <v>3224</v>
      </c>
    </row>
    <row r="1298" spans="1:4" ht="25.5" x14ac:dyDescent="0.25">
      <c r="A1298" s="161">
        <v>5075</v>
      </c>
      <c r="B1298" s="162" t="s">
        <v>3311</v>
      </c>
      <c r="C1298" s="163">
        <v>423730</v>
      </c>
      <c r="D1298" s="162" t="s">
        <v>3312</v>
      </c>
    </row>
    <row r="1299" spans="1:4" ht="25.5" x14ac:dyDescent="0.25">
      <c r="A1299" s="161">
        <v>5075</v>
      </c>
      <c r="B1299" s="162" t="s">
        <v>3313</v>
      </c>
      <c r="C1299" s="163">
        <v>425110</v>
      </c>
      <c r="D1299" s="162" t="s">
        <v>3181</v>
      </c>
    </row>
    <row r="1300" spans="1:4" x14ac:dyDescent="0.25">
      <c r="A1300" s="161">
        <v>5075</v>
      </c>
      <c r="B1300" s="162" t="s">
        <v>3314</v>
      </c>
      <c r="C1300" s="163">
        <v>425120</v>
      </c>
      <c r="D1300" s="162" t="s">
        <v>3183</v>
      </c>
    </row>
    <row r="1301" spans="1:4" ht="25.5" x14ac:dyDescent="0.25">
      <c r="A1301" s="161">
        <v>5078</v>
      </c>
      <c r="B1301" s="162" t="s">
        <v>3315</v>
      </c>
      <c r="C1301" s="163">
        <v>423740</v>
      </c>
      <c r="D1301" s="162" t="s">
        <v>3316</v>
      </c>
    </row>
    <row r="1302" spans="1:4" x14ac:dyDescent="0.25">
      <c r="A1302" s="161">
        <v>5078</v>
      </c>
      <c r="B1302" s="162" t="s">
        <v>3317</v>
      </c>
      <c r="C1302" s="163">
        <v>425110</v>
      </c>
      <c r="D1302" s="162" t="s">
        <v>3181</v>
      </c>
    </row>
    <row r="1303" spans="1:4" x14ac:dyDescent="0.25">
      <c r="A1303" s="161">
        <v>5078</v>
      </c>
      <c r="B1303" s="162" t="s">
        <v>3318</v>
      </c>
      <c r="C1303" s="163">
        <v>425120</v>
      </c>
      <c r="D1303" s="162" t="s">
        <v>3183</v>
      </c>
    </row>
    <row r="1304" spans="1:4" ht="25.5" x14ac:dyDescent="0.25">
      <c r="A1304" s="161">
        <v>5082</v>
      </c>
      <c r="B1304" s="162" t="s">
        <v>3319</v>
      </c>
      <c r="C1304" s="163">
        <v>423810</v>
      </c>
      <c r="D1304" s="162" t="s">
        <v>3320</v>
      </c>
    </row>
    <row r="1305" spans="1:4" ht="25.5" x14ac:dyDescent="0.25">
      <c r="A1305" s="161">
        <v>5082</v>
      </c>
      <c r="B1305" s="162" t="s">
        <v>3321</v>
      </c>
      <c r="C1305" s="163">
        <v>425110</v>
      </c>
      <c r="D1305" s="162" t="s">
        <v>3181</v>
      </c>
    </row>
    <row r="1306" spans="1:4" x14ac:dyDescent="0.25">
      <c r="A1306" s="161">
        <v>5082</v>
      </c>
      <c r="B1306" s="162" t="s">
        <v>3322</v>
      </c>
      <c r="C1306" s="163">
        <v>425120</v>
      </c>
      <c r="D1306" s="162" t="s">
        <v>3183</v>
      </c>
    </row>
    <row r="1307" spans="1:4" ht="25.5" x14ac:dyDescent="0.25">
      <c r="A1307" s="161">
        <v>5083</v>
      </c>
      <c r="B1307" s="162" t="s">
        <v>3323</v>
      </c>
      <c r="C1307" s="163">
        <v>423820</v>
      </c>
      <c r="D1307" s="162" t="s">
        <v>3324</v>
      </c>
    </row>
    <row r="1308" spans="1:4" x14ac:dyDescent="0.25">
      <c r="A1308" s="161">
        <v>5083</v>
      </c>
      <c r="B1308" s="162" t="s">
        <v>3325</v>
      </c>
      <c r="C1308" s="163">
        <v>425110</v>
      </c>
      <c r="D1308" s="162" t="s">
        <v>3181</v>
      </c>
    </row>
    <row r="1309" spans="1:4" x14ac:dyDescent="0.25">
      <c r="A1309" s="161">
        <v>5083</v>
      </c>
      <c r="B1309" s="162" t="s">
        <v>3326</v>
      </c>
      <c r="C1309" s="163">
        <v>425120</v>
      </c>
      <c r="D1309" s="162" t="s">
        <v>3183</v>
      </c>
    </row>
    <row r="1310" spans="1:4" x14ac:dyDescent="0.25">
      <c r="A1310" s="161">
        <v>5083</v>
      </c>
      <c r="B1310" s="162" t="s">
        <v>3327</v>
      </c>
      <c r="C1310" s="163">
        <v>444210</v>
      </c>
      <c r="D1310" s="162" t="s">
        <v>3328</v>
      </c>
    </row>
    <row r="1311" spans="1:4" x14ac:dyDescent="0.25">
      <c r="A1311" s="161">
        <v>5084</v>
      </c>
      <c r="B1311" s="162" t="s">
        <v>3329</v>
      </c>
      <c r="C1311" s="163">
        <v>423830</v>
      </c>
      <c r="D1311" s="162" t="s">
        <v>3330</v>
      </c>
    </row>
    <row r="1312" spans="1:4" x14ac:dyDescent="0.25">
      <c r="A1312" s="161">
        <v>5084</v>
      </c>
      <c r="B1312" s="162" t="s">
        <v>3331</v>
      </c>
      <c r="C1312" s="163">
        <v>425110</v>
      </c>
      <c r="D1312" s="162" t="s">
        <v>3181</v>
      </c>
    </row>
    <row r="1313" spans="1:4" x14ac:dyDescent="0.25">
      <c r="A1313" s="161">
        <v>5084</v>
      </c>
      <c r="B1313" s="162" t="s">
        <v>3332</v>
      </c>
      <c r="C1313" s="163">
        <v>425120</v>
      </c>
      <c r="D1313" s="162" t="s">
        <v>3183</v>
      </c>
    </row>
    <row r="1314" spans="1:4" x14ac:dyDescent="0.25">
      <c r="A1314" s="161">
        <v>5085</v>
      </c>
      <c r="B1314" s="162" t="s">
        <v>3333</v>
      </c>
      <c r="C1314" s="163">
        <v>423830</v>
      </c>
      <c r="D1314" s="162" t="s">
        <v>3330</v>
      </c>
    </row>
    <row r="1315" spans="1:4" ht="25.5" x14ac:dyDescent="0.25">
      <c r="A1315" s="161">
        <v>5085</v>
      </c>
      <c r="B1315" s="162" t="s">
        <v>3334</v>
      </c>
      <c r="C1315" s="163">
        <v>423840</v>
      </c>
      <c r="D1315" s="162" t="s">
        <v>3335</v>
      </c>
    </row>
    <row r="1316" spans="1:4" x14ac:dyDescent="0.25">
      <c r="A1316" s="161">
        <v>5085</v>
      </c>
      <c r="B1316" s="162" t="s">
        <v>3336</v>
      </c>
      <c r="C1316" s="163">
        <v>425110</v>
      </c>
      <c r="D1316" s="162" t="s">
        <v>3181</v>
      </c>
    </row>
    <row r="1317" spans="1:4" x14ac:dyDescent="0.25">
      <c r="A1317" s="161">
        <v>5085</v>
      </c>
      <c r="B1317" s="162" t="s">
        <v>3337</v>
      </c>
      <c r="C1317" s="163">
        <v>425120</v>
      </c>
      <c r="D1317" s="162" t="s">
        <v>3183</v>
      </c>
    </row>
    <row r="1318" spans="1:4" ht="25.5" x14ac:dyDescent="0.25">
      <c r="A1318" s="161">
        <v>5085</v>
      </c>
      <c r="B1318" s="162" t="s">
        <v>3338</v>
      </c>
      <c r="C1318" s="163">
        <v>453998</v>
      </c>
      <c r="D1318" s="162" t="s">
        <v>3339</v>
      </c>
    </row>
    <row r="1319" spans="1:4" ht="25.5" x14ac:dyDescent="0.25">
      <c r="A1319" s="161">
        <v>5087</v>
      </c>
      <c r="B1319" s="162" t="s">
        <v>3340</v>
      </c>
      <c r="C1319" s="163">
        <v>423850</v>
      </c>
      <c r="D1319" s="162" t="s">
        <v>3341</v>
      </c>
    </row>
    <row r="1320" spans="1:4" x14ac:dyDescent="0.25">
      <c r="A1320" s="161">
        <v>5087</v>
      </c>
      <c r="B1320" s="162" t="s">
        <v>3342</v>
      </c>
      <c r="C1320" s="163">
        <v>425110</v>
      </c>
      <c r="D1320" s="162" t="s">
        <v>3181</v>
      </c>
    </row>
    <row r="1321" spans="1:4" x14ac:dyDescent="0.25">
      <c r="A1321" s="161">
        <v>5087</v>
      </c>
      <c r="B1321" s="162" t="s">
        <v>3343</v>
      </c>
      <c r="C1321" s="163">
        <v>425120</v>
      </c>
      <c r="D1321" s="162" t="s">
        <v>3183</v>
      </c>
    </row>
    <row r="1322" spans="1:4" ht="25.5" x14ac:dyDescent="0.25">
      <c r="A1322" s="161">
        <v>5087</v>
      </c>
      <c r="B1322" s="162" t="s">
        <v>3344</v>
      </c>
      <c r="C1322" s="163">
        <v>446120</v>
      </c>
      <c r="D1322" s="162" t="s">
        <v>3345</v>
      </c>
    </row>
    <row r="1323" spans="1:4" ht="25.5" x14ac:dyDescent="0.25">
      <c r="A1323" s="161">
        <v>5088</v>
      </c>
      <c r="B1323" s="162" t="s">
        <v>3346</v>
      </c>
      <c r="C1323" s="163">
        <v>423860</v>
      </c>
      <c r="D1323" s="162" t="s">
        <v>3347</v>
      </c>
    </row>
    <row r="1324" spans="1:4" ht="25.5" x14ac:dyDescent="0.25">
      <c r="A1324" s="161">
        <v>5088</v>
      </c>
      <c r="B1324" s="162" t="s">
        <v>3348</v>
      </c>
      <c r="C1324" s="163">
        <v>425110</v>
      </c>
      <c r="D1324" s="162" t="s">
        <v>3181</v>
      </c>
    </row>
    <row r="1325" spans="1:4" x14ac:dyDescent="0.25">
      <c r="A1325" s="161">
        <v>5088</v>
      </c>
      <c r="B1325" s="162" t="s">
        <v>3349</v>
      </c>
      <c r="C1325" s="163">
        <v>425120</v>
      </c>
      <c r="D1325" s="162" t="s">
        <v>3183</v>
      </c>
    </row>
    <row r="1326" spans="1:4" ht="25.5" x14ac:dyDescent="0.25">
      <c r="A1326" s="161">
        <v>5091</v>
      </c>
      <c r="B1326" s="162" t="s">
        <v>3350</v>
      </c>
      <c r="C1326" s="163">
        <v>423910</v>
      </c>
      <c r="D1326" s="162" t="s">
        <v>3351</v>
      </c>
    </row>
    <row r="1327" spans="1:4" x14ac:dyDescent="0.25">
      <c r="A1327" s="161">
        <v>5091</v>
      </c>
      <c r="B1327" s="162" t="s">
        <v>3352</v>
      </c>
      <c r="C1327" s="163">
        <v>425110</v>
      </c>
      <c r="D1327" s="162" t="s">
        <v>3181</v>
      </c>
    </row>
    <row r="1328" spans="1:4" x14ac:dyDescent="0.25">
      <c r="A1328" s="161">
        <v>5091</v>
      </c>
      <c r="B1328" s="162" t="s">
        <v>3353</v>
      </c>
      <c r="C1328" s="163">
        <v>425120</v>
      </c>
      <c r="D1328" s="162" t="s">
        <v>3183</v>
      </c>
    </row>
    <row r="1329" spans="1:4" ht="25.5" x14ac:dyDescent="0.25">
      <c r="A1329" s="161">
        <v>5091</v>
      </c>
      <c r="B1329" s="162" t="s">
        <v>3354</v>
      </c>
      <c r="C1329" s="163">
        <v>451110</v>
      </c>
      <c r="D1329" s="162" t="s">
        <v>3355</v>
      </c>
    </row>
    <row r="1330" spans="1:4" ht="25.5" x14ac:dyDescent="0.25">
      <c r="A1330" s="161">
        <v>5092</v>
      </c>
      <c r="B1330" s="162" t="s">
        <v>3356</v>
      </c>
      <c r="C1330" s="163">
        <v>423920</v>
      </c>
      <c r="D1330" s="162" t="s">
        <v>3357</v>
      </c>
    </row>
    <row r="1331" spans="1:4" x14ac:dyDescent="0.25">
      <c r="A1331" s="161">
        <v>5092</v>
      </c>
      <c r="B1331" s="162" t="s">
        <v>3358</v>
      </c>
      <c r="C1331" s="163">
        <v>425110</v>
      </c>
      <c r="D1331" s="162" t="s">
        <v>3181</v>
      </c>
    </row>
    <row r="1332" spans="1:4" x14ac:dyDescent="0.25">
      <c r="A1332" s="161">
        <v>5092</v>
      </c>
      <c r="B1332" s="162" t="s">
        <v>3359</v>
      </c>
      <c r="C1332" s="163">
        <v>425120</v>
      </c>
      <c r="D1332" s="162" t="s">
        <v>3183</v>
      </c>
    </row>
    <row r="1333" spans="1:4" ht="25.5" x14ac:dyDescent="0.25">
      <c r="A1333" s="161">
        <v>5092</v>
      </c>
      <c r="B1333" s="162" t="s">
        <v>3360</v>
      </c>
      <c r="C1333" s="163">
        <v>451120</v>
      </c>
      <c r="D1333" s="162" t="s">
        <v>3361</v>
      </c>
    </row>
    <row r="1334" spans="1:4" x14ac:dyDescent="0.25">
      <c r="A1334" s="161">
        <v>5093</v>
      </c>
      <c r="B1334" s="162" t="s">
        <v>3362</v>
      </c>
      <c r="C1334" s="163">
        <v>423930</v>
      </c>
      <c r="D1334" s="162" t="s">
        <v>3363</v>
      </c>
    </row>
    <row r="1335" spans="1:4" x14ac:dyDescent="0.25">
      <c r="A1335" s="161">
        <v>5093</v>
      </c>
      <c r="B1335" s="162" t="s">
        <v>3364</v>
      </c>
      <c r="C1335" s="163">
        <v>425110</v>
      </c>
      <c r="D1335" s="162" t="s">
        <v>3181</v>
      </c>
    </row>
    <row r="1336" spans="1:4" x14ac:dyDescent="0.25">
      <c r="A1336" s="161">
        <v>5093</v>
      </c>
      <c r="B1336" s="162" t="s">
        <v>3365</v>
      </c>
      <c r="C1336" s="163">
        <v>425120</v>
      </c>
      <c r="D1336" s="162" t="s">
        <v>3183</v>
      </c>
    </row>
    <row r="1337" spans="1:4" ht="25.5" x14ac:dyDescent="0.25">
      <c r="A1337" s="161">
        <v>5094</v>
      </c>
      <c r="B1337" s="162" t="s">
        <v>3366</v>
      </c>
      <c r="C1337" s="163">
        <v>423940</v>
      </c>
      <c r="D1337" s="162" t="s">
        <v>3367</v>
      </c>
    </row>
    <row r="1338" spans="1:4" ht="25.5" x14ac:dyDescent="0.25">
      <c r="A1338" s="161">
        <v>5094</v>
      </c>
      <c r="B1338" s="162" t="s">
        <v>3368</v>
      </c>
      <c r="C1338" s="163">
        <v>425110</v>
      </c>
      <c r="D1338" s="162" t="s">
        <v>3181</v>
      </c>
    </row>
    <row r="1339" spans="1:4" x14ac:dyDescent="0.25">
      <c r="A1339" s="161">
        <v>5094</v>
      </c>
      <c r="B1339" s="162" t="s">
        <v>3369</v>
      </c>
      <c r="C1339" s="163">
        <v>425120</v>
      </c>
      <c r="D1339" s="162" t="s">
        <v>3183</v>
      </c>
    </row>
    <row r="1340" spans="1:4" ht="25.5" x14ac:dyDescent="0.25">
      <c r="A1340" s="161">
        <v>5094</v>
      </c>
      <c r="B1340" s="162" t="s">
        <v>3370</v>
      </c>
      <c r="C1340" s="163">
        <v>448310</v>
      </c>
      <c r="D1340" s="162" t="s">
        <v>3371</v>
      </c>
    </row>
    <row r="1341" spans="1:4" ht="25.5" x14ac:dyDescent="0.25">
      <c r="A1341" s="161">
        <v>5099</v>
      </c>
      <c r="B1341" s="162" t="s">
        <v>3372</v>
      </c>
      <c r="C1341" s="163">
        <v>423990</v>
      </c>
      <c r="D1341" s="162" t="s">
        <v>3373</v>
      </c>
    </row>
    <row r="1342" spans="1:4" x14ac:dyDescent="0.25">
      <c r="A1342" s="161">
        <v>5099</v>
      </c>
      <c r="B1342" s="162" t="s">
        <v>3374</v>
      </c>
      <c r="C1342" s="163">
        <v>425110</v>
      </c>
      <c r="D1342" s="162" t="s">
        <v>3181</v>
      </c>
    </row>
    <row r="1343" spans="1:4" x14ac:dyDescent="0.25">
      <c r="A1343" s="161">
        <v>5099</v>
      </c>
      <c r="B1343" s="162" t="s">
        <v>3375</v>
      </c>
      <c r="C1343" s="163">
        <v>425120</v>
      </c>
      <c r="D1343" s="162" t="s">
        <v>3183</v>
      </c>
    </row>
    <row r="1344" spans="1:4" ht="25.5" x14ac:dyDescent="0.25">
      <c r="A1344" s="161">
        <v>5099</v>
      </c>
      <c r="B1344" s="162" t="s">
        <v>3376</v>
      </c>
      <c r="C1344" s="163">
        <v>444190</v>
      </c>
      <c r="D1344" s="162" t="s">
        <v>3224</v>
      </c>
    </row>
    <row r="1345" spans="1:4" x14ac:dyDescent="0.25">
      <c r="A1345" s="161">
        <v>5099</v>
      </c>
      <c r="B1345" s="162" t="s">
        <v>3377</v>
      </c>
      <c r="C1345" s="163">
        <v>451110</v>
      </c>
      <c r="D1345" s="162" t="s">
        <v>3355</v>
      </c>
    </row>
    <row r="1346" spans="1:4" x14ac:dyDescent="0.25">
      <c r="A1346" s="161">
        <v>5099</v>
      </c>
      <c r="B1346" s="162" t="s">
        <v>3378</v>
      </c>
      <c r="C1346" s="163">
        <v>451120</v>
      </c>
      <c r="D1346" s="162" t="s">
        <v>3361</v>
      </c>
    </row>
    <row r="1347" spans="1:4" x14ac:dyDescent="0.25">
      <c r="A1347" s="161">
        <v>5099</v>
      </c>
      <c r="B1347" s="162" t="s">
        <v>3379</v>
      </c>
      <c r="C1347" s="163">
        <v>451220</v>
      </c>
      <c r="D1347" s="162" t="s">
        <v>3380</v>
      </c>
    </row>
    <row r="1348" spans="1:4" ht="25.5" x14ac:dyDescent="0.25">
      <c r="A1348" s="161">
        <v>5111</v>
      </c>
      <c r="B1348" s="162" t="s">
        <v>3381</v>
      </c>
      <c r="C1348" s="163">
        <v>424110</v>
      </c>
      <c r="D1348" s="162" t="s">
        <v>3382</v>
      </c>
    </row>
    <row r="1349" spans="1:4" x14ac:dyDescent="0.25">
      <c r="A1349" s="161">
        <v>5111</v>
      </c>
      <c r="B1349" s="162" t="s">
        <v>3383</v>
      </c>
      <c r="C1349" s="163">
        <v>425110</v>
      </c>
      <c r="D1349" s="162" t="s">
        <v>3181</v>
      </c>
    </row>
    <row r="1350" spans="1:4" x14ac:dyDescent="0.25">
      <c r="A1350" s="161">
        <v>5111</v>
      </c>
      <c r="B1350" s="162" t="s">
        <v>3384</v>
      </c>
      <c r="C1350" s="163">
        <v>425120</v>
      </c>
      <c r="D1350" s="162" t="s">
        <v>3183</v>
      </c>
    </row>
    <row r="1351" spans="1:4" x14ac:dyDescent="0.25">
      <c r="A1351" s="161">
        <v>5111</v>
      </c>
      <c r="B1351" s="162" t="s">
        <v>3385</v>
      </c>
      <c r="C1351" s="163">
        <v>453210</v>
      </c>
      <c r="D1351" s="162" t="s">
        <v>3245</v>
      </c>
    </row>
    <row r="1352" spans="1:4" ht="25.5" x14ac:dyDescent="0.25">
      <c r="A1352" s="161">
        <v>5112</v>
      </c>
      <c r="B1352" s="162" t="s">
        <v>3386</v>
      </c>
      <c r="C1352" s="163">
        <v>424120</v>
      </c>
      <c r="D1352" s="162" t="s">
        <v>3387</v>
      </c>
    </row>
    <row r="1353" spans="1:4" x14ac:dyDescent="0.25">
      <c r="A1353" s="161">
        <v>5112</v>
      </c>
      <c r="B1353" s="162" t="s">
        <v>3388</v>
      </c>
      <c r="C1353" s="163">
        <v>425110</v>
      </c>
      <c r="D1353" s="162" t="s">
        <v>3181</v>
      </c>
    </row>
    <row r="1354" spans="1:4" x14ac:dyDescent="0.25">
      <c r="A1354" s="161">
        <v>5112</v>
      </c>
      <c r="B1354" s="162" t="s">
        <v>3389</v>
      </c>
      <c r="C1354" s="163">
        <v>425120</v>
      </c>
      <c r="D1354" s="162" t="s">
        <v>3183</v>
      </c>
    </row>
    <row r="1355" spans="1:4" x14ac:dyDescent="0.25">
      <c r="A1355" s="161">
        <v>5112</v>
      </c>
      <c r="B1355" s="162" t="s">
        <v>3390</v>
      </c>
      <c r="C1355" s="163">
        <v>453210</v>
      </c>
      <c r="D1355" s="162" t="s">
        <v>3271</v>
      </c>
    </row>
    <row r="1356" spans="1:4" ht="25.5" x14ac:dyDescent="0.25">
      <c r="A1356" s="161">
        <v>5113</v>
      </c>
      <c r="B1356" s="162" t="s">
        <v>3391</v>
      </c>
      <c r="C1356" s="163">
        <v>424130</v>
      </c>
      <c r="D1356" s="162" t="s">
        <v>3392</v>
      </c>
    </row>
    <row r="1357" spans="1:4" x14ac:dyDescent="0.25">
      <c r="A1357" s="161">
        <v>5113</v>
      </c>
      <c r="B1357" s="162" t="s">
        <v>3393</v>
      </c>
      <c r="C1357" s="163">
        <v>425110</v>
      </c>
      <c r="D1357" s="162" t="s">
        <v>3181</v>
      </c>
    </row>
    <row r="1358" spans="1:4" x14ac:dyDescent="0.25">
      <c r="A1358" s="161">
        <v>5113</v>
      </c>
      <c r="B1358" s="162" t="s">
        <v>3394</v>
      </c>
      <c r="C1358" s="163">
        <v>425120</v>
      </c>
      <c r="D1358" s="162" t="s">
        <v>3183</v>
      </c>
    </row>
    <row r="1359" spans="1:4" ht="25.5" x14ac:dyDescent="0.25">
      <c r="A1359" s="161">
        <v>5113</v>
      </c>
      <c r="B1359" s="162" t="s">
        <v>3395</v>
      </c>
      <c r="C1359" s="163">
        <v>453998</v>
      </c>
      <c r="D1359" s="162" t="s">
        <v>3339</v>
      </c>
    </row>
    <row r="1360" spans="1:4" ht="25.5" x14ac:dyDescent="0.25">
      <c r="A1360" s="161">
        <v>5122</v>
      </c>
      <c r="B1360" s="162" t="s">
        <v>3396</v>
      </c>
      <c r="C1360" s="163">
        <v>424210</v>
      </c>
      <c r="D1360" s="162" t="s">
        <v>3397</v>
      </c>
    </row>
    <row r="1361" spans="1:4" x14ac:dyDescent="0.25">
      <c r="A1361" s="161">
        <v>5122</v>
      </c>
      <c r="B1361" s="162" t="s">
        <v>3398</v>
      </c>
      <c r="C1361" s="163">
        <v>425110</v>
      </c>
      <c r="D1361" s="162" t="s">
        <v>3181</v>
      </c>
    </row>
    <row r="1362" spans="1:4" x14ac:dyDescent="0.25">
      <c r="A1362" s="161">
        <v>5122</v>
      </c>
      <c r="B1362" s="162" t="s">
        <v>3399</v>
      </c>
      <c r="C1362" s="163">
        <v>425120</v>
      </c>
      <c r="D1362" s="162" t="s">
        <v>3183</v>
      </c>
    </row>
    <row r="1363" spans="1:4" x14ac:dyDescent="0.25">
      <c r="A1363" s="161">
        <v>5122</v>
      </c>
      <c r="B1363" s="162" t="s">
        <v>3400</v>
      </c>
      <c r="C1363" s="163">
        <v>446110</v>
      </c>
      <c r="D1363" s="162" t="s">
        <v>3401</v>
      </c>
    </row>
    <row r="1364" spans="1:4" x14ac:dyDescent="0.25">
      <c r="A1364" s="161">
        <v>5122</v>
      </c>
      <c r="B1364" s="162" t="s">
        <v>3402</v>
      </c>
      <c r="C1364" s="163">
        <v>446120</v>
      </c>
      <c r="D1364" s="162" t="s">
        <v>3345</v>
      </c>
    </row>
    <row r="1365" spans="1:4" x14ac:dyDescent="0.25">
      <c r="A1365" s="161">
        <v>5122</v>
      </c>
      <c r="B1365" s="162" t="s">
        <v>3403</v>
      </c>
      <c r="C1365" s="163">
        <v>446191</v>
      </c>
      <c r="D1365" s="162" t="s">
        <v>3404</v>
      </c>
    </row>
    <row r="1366" spans="1:4" x14ac:dyDescent="0.25">
      <c r="A1366" s="161">
        <v>5131</v>
      </c>
      <c r="B1366" s="162" t="s">
        <v>3405</v>
      </c>
      <c r="C1366" s="163">
        <v>313311</v>
      </c>
      <c r="D1366" s="162" t="s">
        <v>1762</v>
      </c>
    </row>
    <row r="1367" spans="1:4" ht="25.5" x14ac:dyDescent="0.25">
      <c r="A1367" s="161">
        <v>5131</v>
      </c>
      <c r="B1367" s="162" t="s">
        <v>3406</v>
      </c>
      <c r="C1367" s="163">
        <v>313312</v>
      </c>
      <c r="D1367" s="162" t="s">
        <v>1764</v>
      </c>
    </row>
    <row r="1368" spans="1:4" ht="38.25" x14ac:dyDescent="0.25">
      <c r="A1368" s="161">
        <v>5131</v>
      </c>
      <c r="B1368" s="162" t="s">
        <v>3407</v>
      </c>
      <c r="C1368" s="163">
        <v>424310</v>
      </c>
      <c r="D1368" s="162" t="s">
        <v>3408</v>
      </c>
    </row>
    <row r="1369" spans="1:4" x14ac:dyDescent="0.25">
      <c r="A1369" s="161">
        <v>5131</v>
      </c>
      <c r="B1369" s="162" t="s">
        <v>3409</v>
      </c>
      <c r="C1369" s="163">
        <v>425110</v>
      </c>
      <c r="D1369" s="162" t="s">
        <v>3181</v>
      </c>
    </row>
    <row r="1370" spans="1:4" x14ac:dyDescent="0.25">
      <c r="A1370" s="161">
        <v>5131</v>
      </c>
      <c r="B1370" s="162" t="s">
        <v>3410</v>
      </c>
      <c r="C1370" s="163">
        <v>425120</v>
      </c>
      <c r="D1370" s="162" t="s">
        <v>3183</v>
      </c>
    </row>
    <row r="1371" spans="1:4" ht="25.5" x14ac:dyDescent="0.25">
      <c r="A1371" s="161">
        <v>5131</v>
      </c>
      <c r="B1371" s="162" t="s">
        <v>3411</v>
      </c>
      <c r="C1371" s="163">
        <v>451130</v>
      </c>
      <c r="D1371" s="162" t="s">
        <v>3412</v>
      </c>
    </row>
    <row r="1372" spans="1:4" ht="25.5" x14ac:dyDescent="0.25">
      <c r="A1372" s="161">
        <v>5136</v>
      </c>
      <c r="B1372" s="162" t="s">
        <v>3413</v>
      </c>
      <c r="C1372" s="163">
        <v>423910</v>
      </c>
      <c r="D1372" s="162" t="s">
        <v>3351</v>
      </c>
    </row>
    <row r="1373" spans="1:4" ht="25.5" x14ac:dyDescent="0.25">
      <c r="A1373" s="161">
        <v>5136</v>
      </c>
      <c r="B1373" s="162" t="s">
        <v>3414</v>
      </c>
      <c r="C1373" s="163">
        <v>424320</v>
      </c>
      <c r="D1373" s="162" t="s">
        <v>3415</v>
      </c>
    </row>
    <row r="1374" spans="1:4" x14ac:dyDescent="0.25">
      <c r="A1374" s="161">
        <v>5136</v>
      </c>
      <c r="B1374" s="162" t="s">
        <v>3416</v>
      </c>
      <c r="C1374" s="163">
        <v>425110</v>
      </c>
      <c r="D1374" s="162" t="s">
        <v>3181</v>
      </c>
    </row>
    <row r="1375" spans="1:4" x14ac:dyDescent="0.25">
      <c r="A1375" s="161">
        <v>5136</v>
      </c>
      <c r="B1375" s="162" t="s">
        <v>3417</v>
      </c>
      <c r="C1375" s="163">
        <v>425120</v>
      </c>
      <c r="D1375" s="162" t="s">
        <v>3183</v>
      </c>
    </row>
    <row r="1376" spans="1:4" ht="25.5" x14ac:dyDescent="0.25">
      <c r="A1376" s="161">
        <v>5136</v>
      </c>
      <c r="B1376" s="162" t="s">
        <v>3418</v>
      </c>
      <c r="C1376" s="163">
        <v>448110</v>
      </c>
      <c r="D1376" s="162" t="s">
        <v>3419</v>
      </c>
    </row>
    <row r="1377" spans="1:4" x14ac:dyDescent="0.25">
      <c r="A1377" s="161">
        <v>5136</v>
      </c>
      <c r="B1377" s="162" t="s">
        <v>3420</v>
      </c>
      <c r="C1377" s="163">
        <v>448190</v>
      </c>
      <c r="D1377" s="162" t="s">
        <v>3421</v>
      </c>
    </row>
    <row r="1378" spans="1:4" ht="25.5" x14ac:dyDescent="0.25">
      <c r="A1378" s="161">
        <v>5137</v>
      </c>
      <c r="B1378" s="162" t="s">
        <v>3422</v>
      </c>
      <c r="C1378" s="163">
        <v>423910</v>
      </c>
      <c r="D1378" s="162" t="s">
        <v>3351</v>
      </c>
    </row>
    <row r="1379" spans="1:4" ht="38.25" x14ac:dyDescent="0.25">
      <c r="A1379" s="161">
        <v>5137</v>
      </c>
      <c r="B1379" s="162" t="s">
        <v>3423</v>
      </c>
      <c r="C1379" s="163">
        <v>424330</v>
      </c>
      <c r="D1379" s="162" t="s">
        <v>3424</v>
      </c>
    </row>
    <row r="1380" spans="1:4" ht="25.5" x14ac:dyDescent="0.25">
      <c r="A1380" s="161">
        <v>5137</v>
      </c>
      <c r="B1380" s="162" t="s">
        <v>3425</v>
      </c>
      <c r="C1380" s="163">
        <v>425110</v>
      </c>
      <c r="D1380" s="162" t="s">
        <v>3181</v>
      </c>
    </row>
    <row r="1381" spans="1:4" x14ac:dyDescent="0.25">
      <c r="A1381" s="161">
        <v>5137</v>
      </c>
      <c r="B1381" s="162" t="s">
        <v>3426</v>
      </c>
      <c r="C1381" s="163">
        <v>425120</v>
      </c>
      <c r="D1381" s="162" t="s">
        <v>3183</v>
      </c>
    </row>
    <row r="1382" spans="1:4" ht="25.5" x14ac:dyDescent="0.25">
      <c r="A1382" s="161">
        <v>5137</v>
      </c>
      <c r="B1382" s="162" t="s">
        <v>3427</v>
      </c>
      <c r="C1382" s="163">
        <v>448120</v>
      </c>
      <c r="D1382" s="162" t="s">
        <v>3428</v>
      </c>
    </row>
    <row r="1383" spans="1:4" ht="25.5" x14ac:dyDescent="0.25">
      <c r="A1383" s="161">
        <v>5137</v>
      </c>
      <c r="B1383" s="162" t="s">
        <v>3429</v>
      </c>
      <c r="C1383" s="163">
        <v>448130</v>
      </c>
      <c r="D1383" s="162" t="s">
        <v>3430</v>
      </c>
    </row>
    <row r="1384" spans="1:4" ht="25.5" x14ac:dyDescent="0.25">
      <c r="A1384" s="161">
        <v>5137</v>
      </c>
      <c r="B1384" s="162" t="s">
        <v>3431</v>
      </c>
      <c r="C1384" s="163">
        <v>448190</v>
      </c>
      <c r="D1384" s="162" t="s">
        <v>3421</v>
      </c>
    </row>
    <row r="1385" spans="1:4" x14ac:dyDescent="0.25">
      <c r="A1385" s="161">
        <v>5139</v>
      </c>
      <c r="B1385" s="162" t="s">
        <v>3432</v>
      </c>
      <c r="C1385" s="163">
        <v>424340</v>
      </c>
      <c r="D1385" s="162" t="s">
        <v>3433</v>
      </c>
    </row>
    <row r="1386" spans="1:4" x14ac:dyDescent="0.25">
      <c r="A1386" s="161">
        <v>5139</v>
      </c>
      <c r="B1386" s="162" t="s">
        <v>3434</v>
      </c>
      <c r="C1386" s="163">
        <v>425110</v>
      </c>
      <c r="D1386" s="162" t="s">
        <v>3181</v>
      </c>
    </row>
    <row r="1387" spans="1:4" x14ac:dyDescent="0.25">
      <c r="A1387" s="161">
        <v>5139</v>
      </c>
      <c r="B1387" s="162" t="s">
        <v>3435</v>
      </c>
      <c r="C1387" s="163">
        <v>425120</v>
      </c>
      <c r="D1387" s="162" t="s">
        <v>3183</v>
      </c>
    </row>
    <row r="1388" spans="1:4" x14ac:dyDescent="0.25">
      <c r="A1388" s="161">
        <v>5139</v>
      </c>
      <c r="B1388" s="162" t="s">
        <v>3436</v>
      </c>
      <c r="C1388" s="163">
        <v>448210</v>
      </c>
      <c r="D1388" s="162" t="s">
        <v>3437</v>
      </c>
    </row>
    <row r="1389" spans="1:4" ht="25.5" x14ac:dyDescent="0.25">
      <c r="A1389" s="161">
        <v>5141</v>
      </c>
      <c r="B1389" s="162" t="s">
        <v>3438</v>
      </c>
      <c r="C1389" s="163">
        <v>424410</v>
      </c>
      <c r="D1389" s="162" t="s">
        <v>3439</v>
      </c>
    </row>
    <row r="1390" spans="1:4" x14ac:dyDescent="0.25">
      <c r="A1390" s="161">
        <v>5141</v>
      </c>
      <c r="B1390" s="162" t="s">
        <v>3440</v>
      </c>
      <c r="C1390" s="163">
        <v>425110</v>
      </c>
      <c r="D1390" s="162" t="s">
        <v>3181</v>
      </c>
    </row>
    <row r="1391" spans="1:4" x14ac:dyDescent="0.25">
      <c r="A1391" s="161">
        <v>5141</v>
      </c>
      <c r="B1391" s="162" t="s">
        <v>3441</v>
      </c>
      <c r="C1391" s="163">
        <v>425120</v>
      </c>
      <c r="D1391" s="162" t="s">
        <v>3183</v>
      </c>
    </row>
    <row r="1392" spans="1:4" ht="25.5" x14ac:dyDescent="0.25">
      <c r="A1392" s="161">
        <v>5141</v>
      </c>
      <c r="B1392" s="162" t="s">
        <v>3442</v>
      </c>
      <c r="C1392" s="163">
        <v>445110</v>
      </c>
      <c r="D1392" s="162" t="s">
        <v>3443</v>
      </c>
    </row>
    <row r="1393" spans="1:4" ht="25.5" x14ac:dyDescent="0.25">
      <c r="A1393" s="161">
        <v>5142</v>
      </c>
      <c r="B1393" s="162" t="s">
        <v>3444</v>
      </c>
      <c r="C1393" s="163">
        <v>424420</v>
      </c>
      <c r="D1393" s="162" t="s">
        <v>3445</v>
      </c>
    </row>
    <row r="1394" spans="1:4" x14ac:dyDescent="0.25">
      <c r="A1394" s="161">
        <v>5142</v>
      </c>
      <c r="B1394" s="162" t="s">
        <v>3446</v>
      </c>
      <c r="C1394" s="163">
        <v>425110</v>
      </c>
      <c r="D1394" s="162" t="s">
        <v>3181</v>
      </c>
    </row>
    <row r="1395" spans="1:4" x14ac:dyDescent="0.25">
      <c r="A1395" s="161">
        <v>5142</v>
      </c>
      <c r="B1395" s="162" t="s">
        <v>3447</v>
      </c>
      <c r="C1395" s="163">
        <v>425120</v>
      </c>
      <c r="D1395" s="162" t="s">
        <v>3183</v>
      </c>
    </row>
    <row r="1396" spans="1:4" x14ac:dyDescent="0.25">
      <c r="A1396" s="161">
        <v>5142</v>
      </c>
      <c r="B1396" s="162" t="s">
        <v>3448</v>
      </c>
      <c r="C1396" s="163">
        <v>454390</v>
      </c>
      <c r="D1396" s="162" t="s">
        <v>3449</v>
      </c>
    </row>
    <row r="1397" spans="1:4" ht="25.5" x14ac:dyDescent="0.25">
      <c r="A1397" s="161">
        <v>5143</v>
      </c>
      <c r="B1397" s="162" t="s">
        <v>3450</v>
      </c>
      <c r="C1397" s="163">
        <v>424430</v>
      </c>
      <c r="D1397" s="162" t="s">
        <v>3451</v>
      </c>
    </row>
    <row r="1398" spans="1:4" x14ac:dyDescent="0.25">
      <c r="A1398" s="161">
        <v>5143</v>
      </c>
      <c r="B1398" s="162" t="s">
        <v>3452</v>
      </c>
      <c r="C1398" s="163">
        <v>425110</v>
      </c>
      <c r="D1398" s="162" t="s">
        <v>3181</v>
      </c>
    </row>
    <row r="1399" spans="1:4" x14ac:dyDescent="0.25">
      <c r="A1399" s="161">
        <v>5143</v>
      </c>
      <c r="B1399" s="162" t="s">
        <v>3453</v>
      </c>
      <c r="C1399" s="163">
        <v>425120</v>
      </c>
      <c r="D1399" s="162" t="s">
        <v>3183</v>
      </c>
    </row>
    <row r="1400" spans="1:4" x14ac:dyDescent="0.25">
      <c r="A1400" s="161">
        <v>5143</v>
      </c>
      <c r="B1400" s="162" t="s">
        <v>3454</v>
      </c>
      <c r="C1400" s="163">
        <v>445299</v>
      </c>
      <c r="D1400" s="162" t="s">
        <v>3455</v>
      </c>
    </row>
    <row r="1401" spans="1:4" ht="25.5" x14ac:dyDescent="0.25">
      <c r="A1401" s="161">
        <v>5144</v>
      </c>
      <c r="B1401" s="162" t="s">
        <v>3456</v>
      </c>
      <c r="C1401" s="163">
        <v>424440</v>
      </c>
      <c r="D1401" s="162" t="s">
        <v>3457</v>
      </c>
    </row>
    <row r="1402" spans="1:4" x14ac:dyDescent="0.25">
      <c r="A1402" s="161">
        <v>5144</v>
      </c>
      <c r="B1402" s="162" t="s">
        <v>3458</v>
      </c>
      <c r="C1402" s="163">
        <v>425110</v>
      </c>
      <c r="D1402" s="162" t="s">
        <v>3181</v>
      </c>
    </row>
    <row r="1403" spans="1:4" x14ac:dyDescent="0.25">
      <c r="A1403" s="161">
        <v>5144</v>
      </c>
      <c r="B1403" s="162" t="s">
        <v>3459</v>
      </c>
      <c r="C1403" s="163">
        <v>425120</v>
      </c>
      <c r="D1403" s="162" t="s">
        <v>3183</v>
      </c>
    </row>
    <row r="1404" spans="1:4" x14ac:dyDescent="0.25">
      <c r="A1404" s="161">
        <v>5144</v>
      </c>
      <c r="B1404" s="162" t="s">
        <v>3460</v>
      </c>
      <c r="C1404" s="163">
        <v>445210</v>
      </c>
      <c r="D1404" s="162" t="s">
        <v>3461</v>
      </c>
    </row>
    <row r="1405" spans="1:4" x14ac:dyDescent="0.25">
      <c r="A1405" s="161">
        <v>5145</v>
      </c>
      <c r="B1405" s="162" t="s">
        <v>3462</v>
      </c>
      <c r="C1405" s="163">
        <v>424450</v>
      </c>
      <c r="D1405" s="162" t="s">
        <v>3463</v>
      </c>
    </row>
    <row r="1406" spans="1:4" x14ac:dyDescent="0.25">
      <c r="A1406" s="161">
        <v>5145</v>
      </c>
      <c r="B1406" s="162" t="s">
        <v>3464</v>
      </c>
      <c r="C1406" s="163">
        <v>425110</v>
      </c>
      <c r="D1406" s="162" t="s">
        <v>3181</v>
      </c>
    </row>
    <row r="1407" spans="1:4" x14ac:dyDescent="0.25">
      <c r="A1407" s="161">
        <v>5145</v>
      </c>
      <c r="B1407" s="162" t="s">
        <v>3465</v>
      </c>
      <c r="C1407" s="163">
        <v>425120</v>
      </c>
      <c r="D1407" s="162" t="s">
        <v>3183</v>
      </c>
    </row>
    <row r="1408" spans="1:4" x14ac:dyDescent="0.25">
      <c r="A1408" s="161">
        <v>5145</v>
      </c>
      <c r="B1408" s="162" t="s">
        <v>3466</v>
      </c>
      <c r="C1408" s="163">
        <v>445292</v>
      </c>
      <c r="D1408" s="162" t="s">
        <v>3467</v>
      </c>
    </row>
    <row r="1409" spans="1:4" ht="25.5" x14ac:dyDescent="0.25">
      <c r="A1409" s="161">
        <v>5146</v>
      </c>
      <c r="B1409" s="162" t="s">
        <v>3468</v>
      </c>
      <c r="C1409" s="163">
        <v>424460</v>
      </c>
      <c r="D1409" s="162" t="s">
        <v>3469</v>
      </c>
    </row>
    <row r="1410" spans="1:4" x14ac:dyDescent="0.25">
      <c r="A1410" s="161">
        <v>5146</v>
      </c>
      <c r="B1410" s="162" t="s">
        <v>3470</v>
      </c>
      <c r="C1410" s="163">
        <v>425110</v>
      </c>
      <c r="D1410" s="162" t="s">
        <v>3181</v>
      </c>
    </row>
    <row r="1411" spans="1:4" x14ac:dyDescent="0.25">
      <c r="A1411" s="161">
        <v>5146</v>
      </c>
      <c r="B1411" s="162" t="s">
        <v>3471</v>
      </c>
      <c r="C1411" s="163">
        <v>425120</v>
      </c>
      <c r="D1411" s="162" t="s">
        <v>3183</v>
      </c>
    </row>
    <row r="1412" spans="1:4" x14ac:dyDescent="0.25">
      <c r="A1412" s="161">
        <v>5146</v>
      </c>
      <c r="B1412" s="162" t="s">
        <v>3472</v>
      </c>
      <c r="C1412" s="163">
        <v>445220</v>
      </c>
      <c r="D1412" s="162" t="s">
        <v>3473</v>
      </c>
    </row>
    <row r="1413" spans="1:4" x14ac:dyDescent="0.25">
      <c r="A1413" s="161">
        <v>5147</v>
      </c>
      <c r="B1413" s="162" t="s">
        <v>3474</v>
      </c>
      <c r="C1413" s="163">
        <v>311612</v>
      </c>
      <c r="D1413" s="162" t="s">
        <v>1615</v>
      </c>
    </row>
    <row r="1414" spans="1:4" ht="25.5" x14ac:dyDescent="0.25">
      <c r="A1414" s="161">
        <v>5147</v>
      </c>
      <c r="B1414" s="162" t="s">
        <v>3475</v>
      </c>
      <c r="C1414" s="163">
        <v>424470</v>
      </c>
      <c r="D1414" s="162" t="s">
        <v>3476</v>
      </c>
    </row>
    <row r="1415" spans="1:4" x14ac:dyDescent="0.25">
      <c r="A1415" s="161">
        <v>5147</v>
      </c>
      <c r="B1415" s="162" t="s">
        <v>3477</v>
      </c>
      <c r="C1415" s="163">
        <v>425110</v>
      </c>
      <c r="D1415" s="162" t="s">
        <v>3181</v>
      </c>
    </row>
    <row r="1416" spans="1:4" x14ac:dyDescent="0.25">
      <c r="A1416" s="161">
        <v>5147</v>
      </c>
      <c r="B1416" s="162" t="s">
        <v>3478</v>
      </c>
      <c r="C1416" s="163">
        <v>425120</v>
      </c>
      <c r="D1416" s="162" t="s">
        <v>3183</v>
      </c>
    </row>
    <row r="1417" spans="1:4" x14ac:dyDescent="0.25">
      <c r="A1417" s="161">
        <v>5147</v>
      </c>
      <c r="B1417" s="162" t="s">
        <v>3479</v>
      </c>
      <c r="C1417" s="163">
        <v>445210</v>
      </c>
      <c r="D1417" s="162" t="s">
        <v>3461</v>
      </c>
    </row>
    <row r="1418" spans="1:4" ht="25.5" x14ac:dyDescent="0.25">
      <c r="A1418" s="161">
        <v>5148</v>
      </c>
      <c r="B1418" s="162" t="s">
        <v>3480</v>
      </c>
      <c r="C1418" s="163">
        <v>424480</v>
      </c>
      <c r="D1418" s="162" t="s">
        <v>3481</v>
      </c>
    </row>
    <row r="1419" spans="1:4" x14ac:dyDescent="0.25">
      <c r="A1419" s="161">
        <v>5148</v>
      </c>
      <c r="B1419" s="162" t="s">
        <v>3482</v>
      </c>
      <c r="C1419" s="163">
        <v>425110</v>
      </c>
      <c r="D1419" s="162" t="s">
        <v>3181</v>
      </c>
    </row>
    <row r="1420" spans="1:4" x14ac:dyDescent="0.25">
      <c r="A1420" s="161">
        <v>5148</v>
      </c>
      <c r="B1420" s="162" t="s">
        <v>3483</v>
      </c>
      <c r="C1420" s="163">
        <v>425120</v>
      </c>
      <c r="D1420" s="162" t="s">
        <v>3183</v>
      </c>
    </row>
    <row r="1421" spans="1:4" x14ac:dyDescent="0.25">
      <c r="A1421" s="161">
        <v>5148</v>
      </c>
      <c r="B1421" s="162" t="s">
        <v>3484</v>
      </c>
      <c r="C1421" s="163">
        <v>445230</v>
      </c>
      <c r="D1421" s="162" t="s">
        <v>3485</v>
      </c>
    </row>
    <row r="1422" spans="1:4" x14ac:dyDescent="0.25">
      <c r="A1422" s="161">
        <v>5149</v>
      </c>
      <c r="B1422" s="162" t="s">
        <v>3486</v>
      </c>
      <c r="C1422" s="163">
        <v>312112</v>
      </c>
      <c r="D1422" s="162" t="s">
        <v>1721</v>
      </c>
    </row>
    <row r="1423" spans="1:4" ht="38.25" x14ac:dyDescent="0.25">
      <c r="A1423" s="161">
        <v>5149</v>
      </c>
      <c r="B1423" s="162" t="s">
        <v>3487</v>
      </c>
      <c r="C1423" s="163">
        <v>424490</v>
      </c>
      <c r="D1423" s="162" t="s">
        <v>3488</v>
      </c>
    </row>
    <row r="1424" spans="1:4" x14ac:dyDescent="0.25">
      <c r="A1424" s="161">
        <v>5149</v>
      </c>
      <c r="B1424" s="162" t="s">
        <v>3489</v>
      </c>
      <c r="C1424" s="163">
        <v>425110</v>
      </c>
      <c r="D1424" s="162" t="s">
        <v>3181</v>
      </c>
    </row>
    <row r="1425" spans="1:4" x14ac:dyDescent="0.25">
      <c r="A1425" s="161">
        <v>5149</v>
      </c>
      <c r="B1425" s="162" t="s">
        <v>3490</v>
      </c>
      <c r="C1425" s="163">
        <v>425120</v>
      </c>
      <c r="D1425" s="162" t="s">
        <v>3183</v>
      </c>
    </row>
    <row r="1426" spans="1:4" ht="25.5" x14ac:dyDescent="0.25">
      <c r="A1426" s="161">
        <v>5149</v>
      </c>
      <c r="B1426" s="162" t="s">
        <v>3491</v>
      </c>
      <c r="C1426" s="163">
        <v>445299</v>
      </c>
      <c r="D1426" s="162" t="s">
        <v>3455</v>
      </c>
    </row>
    <row r="1427" spans="1:4" x14ac:dyDescent="0.25">
      <c r="A1427" s="161">
        <v>5149</v>
      </c>
      <c r="B1427" s="162" t="s">
        <v>3492</v>
      </c>
      <c r="C1427" s="163">
        <v>453910</v>
      </c>
      <c r="D1427" s="162" t="s">
        <v>3493</v>
      </c>
    </row>
    <row r="1428" spans="1:4" ht="25.5" x14ac:dyDescent="0.25">
      <c r="A1428" s="161">
        <v>5153</v>
      </c>
      <c r="B1428" s="162" t="s">
        <v>3494</v>
      </c>
      <c r="C1428" s="163">
        <v>424510</v>
      </c>
      <c r="D1428" s="162" t="s">
        <v>3495</v>
      </c>
    </row>
    <row r="1429" spans="1:4" x14ac:dyDescent="0.25">
      <c r="A1429" s="161">
        <v>5153</v>
      </c>
      <c r="B1429" s="162" t="s">
        <v>3496</v>
      </c>
      <c r="C1429" s="163">
        <v>425110</v>
      </c>
      <c r="D1429" s="162" t="s">
        <v>3181</v>
      </c>
    </row>
    <row r="1430" spans="1:4" x14ac:dyDescent="0.25">
      <c r="A1430" s="161">
        <v>5153</v>
      </c>
      <c r="B1430" s="162" t="s">
        <v>3497</v>
      </c>
      <c r="C1430" s="163">
        <v>425120</v>
      </c>
      <c r="D1430" s="162" t="s">
        <v>3183</v>
      </c>
    </row>
    <row r="1431" spans="1:4" x14ac:dyDescent="0.25">
      <c r="A1431" s="161">
        <v>5153</v>
      </c>
      <c r="B1431" s="162" t="s">
        <v>3498</v>
      </c>
      <c r="C1431" s="163">
        <v>444220</v>
      </c>
      <c r="D1431" s="162" t="s">
        <v>3499</v>
      </c>
    </row>
    <row r="1432" spans="1:4" x14ac:dyDescent="0.25">
      <c r="A1432" s="161">
        <v>5154</v>
      </c>
      <c r="B1432" s="162" t="s">
        <v>3500</v>
      </c>
      <c r="C1432" s="163">
        <v>424520</v>
      </c>
      <c r="D1432" s="162" t="s">
        <v>3501</v>
      </c>
    </row>
    <row r="1433" spans="1:4" x14ac:dyDescent="0.25">
      <c r="A1433" s="161">
        <v>5154</v>
      </c>
      <c r="B1433" s="162" t="s">
        <v>3502</v>
      </c>
      <c r="C1433" s="163">
        <v>425110</v>
      </c>
      <c r="D1433" s="162" t="s">
        <v>3181</v>
      </c>
    </row>
    <row r="1434" spans="1:4" x14ac:dyDescent="0.25">
      <c r="A1434" s="161">
        <v>5154</v>
      </c>
      <c r="B1434" s="162" t="s">
        <v>3503</v>
      </c>
      <c r="C1434" s="163">
        <v>425120</v>
      </c>
      <c r="D1434" s="162" t="s">
        <v>3183</v>
      </c>
    </row>
    <row r="1435" spans="1:4" ht="25.5" x14ac:dyDescent="0.25">
      <c r="A1435" s="161">
        <v>5159</v>
      </c>
      <c r="B1435" s="162" t="s">
        <v>3504</v>
      </c>
      <c r="C1435" s="163">
        <v>424590</v>
      </c>
      <c r="D1435" s="162" t="s">
        <v>3505</v>
      </c>
    </row>
    <row r="1436" spans="1:4" x14ac:dyDescent="0.25">
      <c r="A1436" s="161">
        <v>5159</v>
      </c>
      <c r="B1436" s="162" t="s">
        <v>3506</v>
      </c>
      <c r="C1436" s="163">
        <v>425110</v>
      </c>
      <c r="D1436" s="162" t="s">
        <v>3181</v>
      </c>
    </row>
    <row r="1437" spans="1:4" x14ac:dyDescent="0.25">
      <c r="A1437" s="161">
        <v>5159</v>
      </c>
      <c r="B1437" s="162" t="s">
        <v>3507</v>
      </c>
      <c r="C1437" s="163">
        <v>425120</v>
      </c>
      <c r="D1437" s="162" t="s">
        <v>3183</v>
      </c>
    </row>
    <row r="1438" spans="1:4" x14ac:dyDescent="0.25">
      <c r="A1438" s="161">
        <v>5159</v>
      </c>
      <c r="B1438" s="162" t="s">
        <v>3508</v>
      </c>
      <c r="C1438" s="163">
        <v>444220</v>
      </c>
      <c r="D1438" s="162" t="s">
        <v>3499</v>
      </c>
    </row>
    <row r="1439" spans="1:4" ht="25.5" x14ac:dyDescent="0.25">
      <c r="A1439" s="161">
        <v>5162</v>
      </c>
      <c r="B1439" s="162" t="s">
        <v>3509</v>
      </c>
      <c r="C1439" s="163">
        <v>424610</v>
      </c>
      <c r="D1439" s="162" t="s">
        <v>3510</v>
      </c>
    </row>
    <row r="1440" spans="1:4" x14ac:dyDescent="0.25">
      <c r="A1440" s="161">
        <v>5162</v>
      </c>
      <c r="B1440" s="162" t="s">
        <v>3511</v>
      </c>
      <c r="C1440" s="163">
        <v>425110</v>
      </c>
      <c r="D1440" s="162" t="s">
        <v>3181</v>
      </c>
    </row>
    <row r="1441" spans="1:4" x14ac:dyDescent="0.25">
      <c r="A1441" s="161">
        <v>5162</v>
      </c>
      <c r="B1441" s="162" t="s">
        <v>3512</v>
      </c>
      <c r="C1441" s="163">
        <v>425120</v>
      </c>
      <c r="D1441" s="162" t="s">
        <v>3183</v>
      </c>
    </row>
    <row r="1442" spans="1:4" ht="25.5" x14ac:dyDescent="0.25">
      <c r="A1442" s="161">
        <v>5162</v>
      </c>
      <c r="B1442" s="162" t="s">
        <v>3513</v>
      </c>
      <c r="C1442" s="163">
        <v>453998</v>
      </c>
      <c r="D1442" s="162" t="s">
        <v>3339</v>
      </c>
    </row>
    <row r="1443" spans="1:4" x14ac:dyDescent="0.25">
      <c r="A1443" s="161">
        <v>5169</v>
      </c>
      <c r="B1443" s="162" t="s">
        <v>3514</v>
      </c>
      <c r="C1443" s="163">
        <v>424690</v>
      </c>
      <c r="D1443" s="162" t="s">
        <v>3515</v>
      </c>
    </row>
    <row r="1444" spans="1:4" x14ac:dyDescent="0.25">
      <c r="A1444" s="161">
        <v>5169</v>
      </c>
      <c r="B1444" s="162" t="s">
        <v>3516</v>
      </c>
      <c r="C1444" s="163">
        <v>425110</v>
      </c>
      <c r="D1444" s="162" t="s">
        <v>3181</v>
      </c>
    </row>
    <row r="1445" spans="1:4" x14ac:dyDescent="0.25">
      <c r="A1445" s="161">
        <v>5169</v>
      </c>
      <c r="B1445" s="162" t="s">
        <v>3517</v>
      </c>
      <c r="C1445" s="163">
        <v>425120</v>
      </c>
      <c r="D1445" s="162" t="s">
        <v>3183</v>
      </c>
    </row>
    <row r="1446" spans="1:4" x14ac:dyDescent="0.25">
      <c r="A1446" s="161">
        <v>5171</v>
      </c>
      <c r="B1446" s="162" t="s">
        <v>3518</v>
      </c>
      <c r="C1446" s="163">
        <v>424710</v>
      </c>
      <c r="D1446" s="162" t="s">
        <v>3519</v>
      </c>
    </row>
    <row r="1447" spans="1:4" x14ac:dyDescent="0.25">
      <c r="A1447" s="161">
        <v>5171</v>
      </c>
      <c r="B1447" s="162" t="s">
        <v>3520</v>
      </c>
      <c r="C1447" s="163">
        <v>454311</v>
      </c>
      <c r="D1447" s="162" t="s">
        <v>3521</v>
      </c>
    </row>
    <row r="1448" spans="1:4" x14ac:dyDescent="0.25">
      <c r="A1448" s="161">
        <v>5171</v>
      </c>
      <c r="B1448" s="162" t="s">
        <v>3522</v>
      </c>
      <c r="C1448" s="163">
        <v>454312</v>
      </c>
      <c r="D1448" s="162" t="s">
        <v>3523</v>
      </c>
    </row>
    <row r="1449" spans="1:4" ht="25.5" x14ac:dyDescent="0.25">
      <c r="A1449" s="161">
        <v>5172</v>
      </c>
      <c r="B1449" s="162" t="s">
        <v>3524</v>
      </c>
      <c r="C1449" s="163">
        <v>424720</v>
      </c>
      <c r="D1449" s="162" t="s">
        <v>3525</v>
      </c>
    </row>
    <row r="1450" spans="1:4" ht="25.5" x14ac:dyDescent="0.25">
      <c r="A1450" s="161">
        <v>5172</v>
      </c>
      <c r="B1450" s="162" t="s">
        <v>3526</v>
      </c>
      <c r="C1450" s="163">
        <v>425110</v>
      </c>
      <c r="D1450" s="162" t="s">
        <v>3181</v>
      </c>
    </row>
    <row r="1451" spans="1:4" ht="25.5" x14ac:dyDescent="0.25">
      <c r="A1451" s="161">
        <v>5172</v>
      </c>
      <c r="B1451" s="162" t="s">
        <v>3527</v>
      </c>
      <c r="C1451" s="163">
        <v>425120</v>
      </c>
      <c r="D1451" s="162" t="s">
        <v>3183</v>
      </c>
    </row>
    <row r="1452" spans="1:4" x14ac:dyDescent="0.25">
      <c r="A1452" s="161">
        <v>5181</v>
      </c>
      <c r="B1452" s="162" t="s">
        <v>3528</v>
      </c>
      <c r="C1452" s="163">
        <v>424810</v>
      </c>
      <c r="D1452" s="162" t="s">
        <v>3529</v>
      </c>
    </row>
    <row r="1453" spans="1:4" x14ac:dyDescent="0.25">
      <c r="A1453" s="161">
        <v>5181</v>
      </c>
      <c r="B1453" s="162" t="s">
        <v>3530</v>
      </c>
      <c r="C1453" s="163">
        <v>425110</v>
      </c>
      <c r="D1453" s="162" t="s">
        <v>3181</v>
      </c>
    </row>
    <row r="1454" spans="1:4" x14ac:dyDescent="0.25">
      <c r="A1454" s="161">
        <v>5181</v>
      </c>
      <c r="B1454" s="162" t="s">
        <v>3531</v>
      </c>
      <c r="C1454" s="163">
        <v>425120</v>
      </c>
      <c r="D1454" s="162" t="s">
        <v>3183</v>
      </c>
    </row>
    <row r="1455" spans="1:4" x14ac:dyDescent="0.25">
      <c r="A1455" s="161">
        <v>5181</v>
      </c>
      <c r="B1455" s="162" t="s">
        <v>3532</v>
      </c>
      <c r="C1455" s="163">
        <v>445310</v>
      </c>
      <c r="D1455" s="162" t="s">
        <v>3533</v>
      </c>
    </row>
    <row r="1456" spans="1:4" ht="25.5" x14ac:dyDescent="0.25">
      <c r="A1456" s="161">
        <v>5182</v>
      </c>
      <c r="B1456" s="162" t="s">
        <v>3534</v>
      </c>
      <c r="C1456" s="163">
        <v>424820</v>
      </c>
      <c r="D1456" s="162" t="s">
        <v>3535</v>
      </c>
    </row>
    <row r="1457" spans="1:4" x14ac:dyDescent="0.25">
      <c r="A1457" s="161">
        <v>5182</v>
      </c>
      <c r="B1457" s="162" t="s">
        <v>3536</v>
      </c>
      <c r="C1457" s="163">
        <v>425110</v>
      </c>
      <c r="D1457" s="162" t="s">
        <v>3181</v>
      </c>
    </row>
    <row r="1458" spans="1:4" x14ac:dyDescent="0.25">
      <c r="A1458" s="161">
        <v>5182</v>
      </c>
      <c r="B1458" s="162" t="s">
        <v>3537</v>
      </c>
      <c r="C1458" s="163">
        <v>425120</v>
      </c>
      <c r="D1458" s="162" t="s">
        <v>3183</v>
      </c>
    </row>
    <row r="1459" spans="1:4" ht="25.5" x14ac:dyDescent="0.25">
      <c r="A1459" s="161">
        <v>5182</v>
      </c>
      <c r="B1459" s="162" t="s">
        <v>3538</v>
      </c>
      <c r="C1459" s="163">
        <v>445310</v>
      </c>
      <c r="D1459" s="162" t="s">
        <v>3533</v>
      </c>
    </row>
    <row r="1460" spans="1:4" ht="25.5" x14ac:dyDescent="0.25">
      <c r="A1460" s="161">
        <v>5191</v>
      </c>
      <c r="B1460" s="162" t="s">
        <v>3539</v>
      </c>
      <c r="C1460" s="163">
        <v>424910</v>
      </c>
      <c r="D1460" s="162" t="s">
        <v>3540</v>
      </c>
    </row>
    <row r="1461" spans="1:4" x14ac:dyDescent="0.25">
      <c r="A1461" s="161">
        <v>5191</v>
      </c>
      <c r="B1461" s="162" t="s">
        <v>3541</v>
      </c>
      <c r="C1461" s="163">
        <v>425110</v>
      </c>
      <c r="D1461" s="162" t="s">
        <v>3181</v>
      </c>
    </row>
    <row r="1462" spans="1:4" x14ac:dyDescent="0.25">
      <c r="A1462" s="161">
        <v>5191</v>
      </c>
      <c r="B1462" s="162" t="s">
        <v>3542</v>
      </c>
      <c r="C1462" s="163">
        <v>425120</v>
      </c>
      <c r="D1462" s="162" t="s">
        <v>3183</v>
      </c>
    </row>
    <row r="1463" spans="1:4" x14ac:dyDescent="0.25">
      <c r="A1463" s="161">
        <v>5191</v>
      </c>
      <c r="B1463" s="162" t="s">
        <v>3543</v>
      </c>
      <c r="C1463" s="163">
        <v>444220</v>
      </c>
      <c r="D1463" s="162" t="s">
        <v>3499</v>
      </c>
    </row>
    <row r="1464" spans="1:4" ht="25.5" x14ac:dyDescent="0.25">
      <c r="A1464" s="161">
        <v>5192</v>
      </c>
      <c r="B1464" s="162" t="s">
        <v>3544</v>
      </c>
      <c r="C1464" s="163">
        <v>424920</v>
      </c>
      <c r="D1464" s="162" t="s">
        <v>3545</v>
      </c>
    </row>
    <row r="1465" spans="1:4" x14ac:dyDescent="0.25">
      <c r="A1465" s="161">
        <v>5192</v>
      </c>
      <c r="B1465" s="162" t="s">
        <v>3546</v>
      </c>
      <c r="C1465" s="163">
        <v>425110</v>
      </c>
      <c r="D1465" s="162" t="s">
        <v>3181</v>
      </c>
    </row>
    <row r="1466" spans="1:4" x14ac:dyDescent="0.25">
      <c r="A1466" s="161">
        <v>5192</v>
      </c>
      <c r="B1466" s="162" t="s">
        <v>3547</v>
      </c>
      <c r="C1466" s="163">
        <v>425120</v>
      </c>
      <c r="D1466" s="162" t="s">
        <v>3183</v>
      </c>
    </row>
    <row r="1467" spans="1:4" x14ac:dyDescent="0.25">
      <c r="A1467" s="161">
        <v>5192</v>
      </c>
      <c r="B1467" s="162" t="s">
        <v>3548</v>
      </c>
      <c r="C1467" s="163">
        <v>451211</v>
      </c>
      <c r="D1467" s="162" t="s">
        <v>3549</v>
      </c>
    </row>
    <row r="1468" spans="1:4" ht="25.5" x14ac:dyDescent="0.25">
      <c r="A1468" s="161">
        <v>5193</v>
      </c>
      <c r="B1468" s="162" t="s">
        <v>3550</v>
      </c>
      <c r="C1468" s="163">
        <v>424930</v>
      </c>
      <c r="D1468" s="162" t="s">
        <v>3551</v>
      </c>
    </row>
    <row r="1469" spans="1:4" x14ac:dyDescent="0.25">
      <c r="A1469" s="161">
        <v>5193</v>
      </c>
      <c r="B1469" s="162" t="s">
        <v>3552</v>
      </c>
      <c r="C1469" s="163">
        <v>425110</v>
      </c>
      <c r="D1469" s="162" t="s">
        <v>3181</v>
      </c>
    </row>
    <row r="1470" spans="1:4" x14ac:dyDescent="0.25">
      <c r="A1470" s="161">
        <v>5193</v>
      </c>
      <c r="B1470" s="162" t="s">
        <v>3553</v>
      </c>
      <c r="C1470" s="163">
        <v>425120</v>
      </c>
      <c r="D1470" s="162" t="s">
        <v>3183</v>
      </c>
    </row>
    <row r="1471" spans="1:4" x14ac:dyDescent="0.25">
      <c r="A1471" s="161">
        <v>5193</v>
      </c>
      <c r="B1471" s="162" t="s">
        <v>3554</v>
      </c>
      <c r="C1471" s="163">
        <v>444220</v>
      </c>
      <c r="D1471" s="162" t="s">
        <v>3499</v>
      </c>
    </row>
    <row r="1472" spans="1:4" ht="25.5" x14ac:dyDescent="0.25">
      <c r="A1472" s="161">
        <v>5194</v>
      </c>
      <c r="B1472" s="162" t="s">
        <v>3555</v>
      </c>
      <c r="C1472" s="163">
        <v>424940</v>
      </c>
      <c r="D1472" s="162" t="s">
        <v>3556</v>
      </c>
    </row>
    <row r="1473" spans="1:4" x14ac:dyDescent="0.25">
      <c r="A1473" s="161">
        <v>5194</v>
      </c>
      <c r="B1473" s="162" t="s">
        <v>3557</v>
      </c>
      <c r="C1473" s="163">
        <v>425110</v>
      </c>
      <c r="D1473" s="162" t="s">
        <v>3181</v>
      </c>
    </row>
    <row r="1474" spans="1:4" x14ac:dyDescent="0.25">
      <c r="A1474" s="161">
        <v>5194</v>
      </c>
      <c r="B1474" s="162" t="s">
        <v>3558</v>
      </c>
      <c r="C1474" s="163">
        <v>425120</v>
      </c>
      <c r="D1474" s="162" t="s">
        <v>3183</v>
      </c>
    </row>
    <row r="1475" spans="1:4" x14ac:dyDescent="0.25">
      <c r="A1475" s="161">
        <v>5194</v>
      </c>
      <c r="B1475" s="162" t="s">
        <v>3559</v>
      </c>
      <c r="C1475" s="163">
        <v>453991</v>
      </c>
      <c r="D1475" s="162" t="s">
        <v>3560</v>
      </c>
    </row>
    <row r="1476" spans="1:4" x14ac:dyDescent="0.25">
      <c r="A1476" s="161">
        <v>5198</v>
      </c>
      <c r="B1476" s="162" t="s">
        <v>3561</v>
      </c>
      <c r="C1476" s="163">
        <v>424950</v>
      </c>
      <c r="D1476" s="162" t="s">
        <v>3562</v>
      </c>
    </row>
    <row r="1477" spans="1:4" x14ac:dyDescent="0.25">
      <c r="A1477" s="161">
        <v>5198</v>
      </c>
      <c r="B1477" s="162" t="s">
        <v>3563</v>
      </c>
      <c r="C1477" s="163">
        <v>425110</v>
      </c>
      <c r="D1477" s="162" t="s">
        <v>3181</v>
      </c>
    </row>
    <row r="1478" spans="1:4" x14ac:dyDescent="0.25">
      <c r="A1478" s="161">
        <v>5198</v>
      </c>
      <c r="B1478" s="162" t="s">
        <v>3564</v>
      </c>
      <c r="C1478" s="163">
        <v>425120</v>
      </c>
      <c r="D1478" s="162" t="s">
        <v>3183</v>
      </c>
    </row>
    <row r="1479" spans="1:4" ht="25.5" x14ac:dyDescent="0.25">
      <c r="A1479" s="161">
        <v>5199</v>
      </c>
      <c r="B1479" s="162" t="s">
        <v>3565</v>
      </c>
      <c r="C1479" s="163">
        <v>424310</v>
      </c>
      <c r="D1479" s="162" t="s">
        <v>3408</v>
      </c>
    </row>
    <row r="1480" spans="1:4" x14ac:dyDescent="0.25">
      <c r="A1480" s="161">
        <v>5199</v>
      </c>
      <c r="B1480" s="162" t="s">
        <v>3566</v>
      </c>
      <c r="C1480" s="163">
        <v>424340</v>
      </c>
      <c r="D1480" s="162" t="s">
        <v>3433</v>
      </c>
    </row>
    <row r="1481" spans="1:4" ht="25.5" x14ac:dyDescent="0.25">
      <c r="A1481" s="161">
        <v>5199</v>
      </c>
      <c r="B1481" s="162" t="s">
        <v>3567</v>
      </c>
      <c r="C1481" s="163">
        <v>424610</v>
      </c>
      <c r="D1481" s="162" t="s">
        <v>3510</v>
      </c>
    </row>
    <row r="1482" spans="1:4" ht="38.25" x14ac:dyDescent="0.25">
      <c r="A1482" s="161">
        <v>5199</v>
      </c>
      <c r="B1482" s="162" t="s">
        <v>3568</v>
      </c>
      <c r="C1482" s="163">
        <v>424990</v>
      </c>
      <c r="D1482" s="162" t="s">
        <v>3569</v>
      </c>
    </row>
    <row r="1483" spans="1:4" x14ac:dyDescent="0.25">
      <c r="A1483" s="161">
        <v>5199</v>
      </c>
      <c r="B1483" s="162" t="s">
        <v>3570</v>
      </c>
      <c r="C1483" s="163">
        <v>425110</v>
      </c>
      <c r="D1483" s="162" t="s">
        <v>3181</v>
      </c>
    </row>
    <row r="1484" spans="1:4" x14ac:dyDescent="0.25">
      <c r="A1484" s="161">
        <v>5199</v>
      </c>
      <c r="B1484" s="162" t="s">
        <v>3571</v>
      </c>
      <c r="C1484" s="163">
        <v>425120</v>
      </c>
      <c r="D1484" s="162" t="s">
        <v>3183</v>
      </c>
    </row>
    <row r="1485" spans="1:4" x14ac:dyDescent="0.25">
      <c r="A1485" s="161">
        <v>5199</v>
      </c>
      <c r="B1485" s="162" t="s">
        <v>3572</v>
      </c>
      <c r="C1485" s="163">
        <v>453220</v>
      </c>
      <c r="D1485" s="162" t="s">
        <v>3573</v>
      </c>
    </row>
    <row r="1486" spans="1:4" x14ac:dyDescent="0.25">
      <c r="A1486" s="161">
        <v>5199</v>
      </c>
      <c r="B1486" s="162" t="s">
        <v>3574</v>
      </c>
      <c r="C1486" s="163">
        <v>453910</v>
      </c>
      <c r="D1486" s="162" t="s">
        <v>3493</v>
      </c>
    </row>
    <row r="1487" spans="1:4" x14ac:dyDescent="0.25">
      <c r="A1487" s="161">
        <v>5199</v>
      </c>
      <c r="B1487" s="162" t="s">
        <v>3575</v>
      </c>
      <c r="C1487" s="163">
        <v>453991</v>
      </c>
      <c r="D1487" s="162" t="s">
        <v>3560</v>
      </c>
    </row>
    <row r="1488" spans="1:4" x14ac:dyDescent="0.25">
      <c r="A1488" s="161">
        <v>5199</v>
      </c>
      <c r="B1488" s="162" t="s">
        <v>3576</v>
      </c>
      <c r="C1488" s="163">
        <v>541890</v>
      </c>
      <c r="D1488" s="162" t="s">
        <v>3577</v>
      </c>
    </row>
    <row r="1489" spans="1:4" x14ac:dyDescent="0.25">
      <c r="A1489" s="161">
        <v>5211</v>
      </c>
      <c r="B1489" s="162" t="s">
        <v>3578</v>
      </c>
      <c r="C1489" s="163">
        <v>444110</v>
      </c>
      <c r="D1489" s="162" t="s">
        <v>3218</v>
      </c>
    </row>
    <row r="1490" spans="1:4" x14ac:dyDescent="0.25">
      <c r="A1490" s="161">
        <v>5211</v>
      </c>
      <c r="B1490" s="162" t="s">
        <v>3579</v>
      </c>
      <c r="C1490" s="163">
        <v>444190</v>
      </c>
      <c r="D1490" s="162" t="s">
        <v>3224</v>
      </c>
    </row>
    <row r="1491" spans="1:4" x14ac:dyDescent="0.25">
      <c r="A1491" s="161">
        <v>5231</v>
      </c>
      <c r="B1491" s="162" t="s">
        <v>3580</v>
      </c>
      <c r="C1491" s="163">
        <v>444120</v>
      </c>
      <c r="D1491" s="162" t="s">
        <v>3581</v>
      </c>
    </row>
    <row r="1492" spans="1:4" x14ac:dyDescent="0.25">
      <c r="A1492" s="161">
        <v>5231</v>
      </c>
      <c r="B1492" s="162" t="s">
        <v>3582</v>
      </c>
      <c r="C1492" s="163">
        <v>444190</v>
      </c>
      <c r="D1492" s="162" t="s">
        <v>3224</v>
      </c>
    </row>
    <row r="1493" spans="1:4" x14ac:dyDescent="0.25">
      <c r="A1493" s="161">
        <v>5251</v>
      </c>
      <c r="B1493" s="162" t="s">
        <v>3305</v>
      </c>
      <c r="C1493" s="163">
        <v>444130</v>
      </c>
      <c r="D1493" s="162" t="s">
        <v>3305</v>
      </c>
    </row>
    <row r="1494" spans="1:4" x14ac:dyDescent="0.25">
      <c r="A1494" s="161">
        <v>5261</v>
      </c>
      <c r="B1494" s="162" t="s">
        <v>3583</v>
      </c>
      <c r="C1494" s="163">
        <v>444210</v>
      </c>
      <c r="D1494" s="162" t="s">
        <v>3328</v>
      </c>
    </row>
    <row r="1495" spans="1:4" x14ac:dyDescent="0.25">
      <c r="A1495" s="161">
        <v>5261</v>
      </c>
      <c r="B1495" s="162" t="s">
        <v>3584</v>
      </c>
      <c r="C1495" s="163">
        <v>444220</v>
      </c>
      <c r="D1495" s="162" t="s">
        <v>3499</v>
      </c>
    </row>
    <row r="1496" spans="1:4" x14ac:dyDescent="0.25">
      <c r="A1496" s="161">
        <v>5271</v>
      </c>
      <c r="B1496" s="162" t="s">
        <v>3585</v>
      </c>
      <c r="C1496" s="163">
        <v>453930</v>
      </c>
      <c r="D1496" s="162" t="s">
        <v>3586</v>
      </c>
    </row>
    <row r="1497" spans="1:4" ht="25.5" x14ac:dyDescent="0.25">
      <c r="A1497" s="161">
        <v>5311</v>
      </c>
      <c r="B1497" s="162" t="s">
        <v>3587</v>
      </c>
      <c r="C1497" s="163">
        <v>452111</v>
      </c>
      <c r="D1497" s="162" t="s">
        <v>3588</v>
      </c>
    </row>
    <row r="1498" spans="1:4" x14ac:dyDescent="0.25">
      <c r="A1498" s="161">
        <v>5311</v>
      </c>
      <c r="B1498" s="162" t="s">
        <v>3589</v>
      </c>
      <c r="C1498" s="163">
        <v>452112</v>
      </c>
      <c r="D1498" s="162" t="s">
        <v>3590</v>
      </c>
    </row>
    <row r="1499" spans="1:4" x14ac:dyDescent="0.25">
      <c r="A1499" s="161">
        <v>5331</v>
      </c>
      <c r="B1499" s="162" t="s">
        <v>3591</v>
      </c>
      <c r="C1499" s="163">
        <v>452990</v>
      </c>
      <c r="D1499" s="162" t="s">
        <v>3592</v>
      </c>
    </row>
    <row r="1500" spans="1:4" ht="25.5" x14ac:dyDescent="0.25">
      <c r="A1500" s="161">
        <v>5399</v>
      </c>
      <c r="B1500" s="162" t="s">
        <v>3593</v>
      </c>
      <c r="C1500" s="163">
        <v>452910</v>
      </c>
      <c r="D1500" s="162" t="s">
        <v>3594</v>
      </c>
    </row>
    <row r="1501" spans="1:4" ht="25.5" x14ac:dyDescent="0.25">
      <c r="A1501" s="161">
        <v>5399</v>
      </c>
      <c r="B1501" s="162" t="s">
        <v>3595</v>
      </c>
      <c r="C1501" s="163">
        <v>452990</v>
      </c>
      <c r="D1501" s="162" t="s">
        <v>3592</v>
      </c>
    </row>
    <row r="1502" spans="1:4" ht="25.5" x14ac:dyDescent="0.25">
      <c r="A1502" s="161">
        <v>5411</v>
      </c>
      <c r="B1502" s="162" t="s">
        <v>3596</v>
      </c>
      <c r="C1502" s="163">
        <v>445110</v>
      </c>
      <c r="D1502" s="162" t="s">
        <v>3443</v>
      </c>
    </row>
    <row r="1503" spans="1:4" x14ac:dyDescent="0.25">
      <c r="A1503" s="161">
        <v>5411</v>
      </c>
      <c r="B1503" s="162" t="s">
        <v>3597</v>
      </c>
      <c r="C1503" s="163">
        <v>445120</v>
      </c>
      <c r="D1503" s="162" t="s">
        <v>3598</v>
      </c>
    </row>
    <row r="1504" spans="1:4" x14ac:dyDescent="0.25">
      <c r="A1504" s="161">
        <v>5411</v>
      </c>
      <c r="B1504" s="162" t="s">
        <v>3599</v>
      </c>
      <c r="C1504" s="163">
        <v>447110</v>
      </c>
      <c r="D1504" s="162" t="s">
        <v>3600</v>
      </c>
    </row>
    <row r="1505" spans="1:4" x14ac:dyDescent="0.25">
      <c r="A1505" s="161">
        <v>5411</v>
      </c>
      <c r="B1505" s="162" t="s">
        <v>3601</v>
      </c>
      <c r="C1505" s="163">
        <v>452910</v>
      </c>
      <c r="D1505" s="162" t="s">
        <v>3594</v>
      </c>
    </row>
    <row r="1506" spans="1:4" x14ac:dyDescent="0.25">
      <c r="A1506" s="161">
        <v>5411</v>
      </c>
      <c r="B1506" s="162" t="s">
        <v>3602</v>
      </c>
      <c r="C1506" s="163">
        <v>454390</v>
      </c>
      <c r="D1506" s="162" t="s">
        <v>3449</v>
      </c>
    </row>
    <row r="1507" spans="1:4" ht="25.5" x14ac:dyDescent="0.25">
      <c r="A1507" s="161">
        <v>5421</v>
      </c>
      <c r="B1507" s="162" t="s">
        <v>3603</v>
      </c>
      <c r="C1507" s="163">
        <v>445210</v>
      </c>
      <c r="D1507" s="162" t="s">
        <v>3461</v>
      </c>
    </row>
    <row r="1508" spans="1:4" x14ac:dyDescent="0.25">
      <c r="A1508" s="161">
        <v>5421</v>
      </c>
      <c r="B1508" s="162" t="s">
        <v>3604</v>
      </c>
      <c r="C1508" s="163">
        <v>445220</v>
      </c>
      <c r="D1508" s="162" t="s">
        <v>3473</v>
      </c>
    </row>
    <row r="1509" spans="1:4" x14ac:dyDescent="0.25">
      <c r="A1509" s="161">
        <v>5421</v>
      </c>
      <c r="B1509" s="162" t="s">
        <v>3605</v>
      </c>
      <c r="C1509" s="163">
        <v>454390</v>
      </c>
      <c r="D1509" s="162" t="s">
        <v>3449</v>
      </c>
    </row>
    <row r="1510" spans="1:4" x14ac:dyDescent="0.25">
      <c r="A1510" s="161">
        <v>5431</v>
      </c>
      <c r="B1510" s="162" t="s">
        <v>3606</v>
      </c>
      <c r="C1510" s="163">
        <v>445230</v>
      </c>
      <c r="D1510" s="162" t="s">
        <v>3485</v>
      </c>
    </row>
    <row r="1511" spans="1:4" x14ac:dyDescent="0.25">
      <c r="A1511" s="161">
        <v>5431</v>
      </c>
      <c r="B1511" s="162" t="s">
        <v>3607</v>
      </c>
      <c r="C1511" s="163">
        <v>454390</v>
      </c>
      <c r="D1511" s="162" t="s">
        <v>3449</v>
      </c>
    </row>
    <row r="1512" spans="1:4" x14ac:dyDescent="0.25">
      <c r="A1512" s="161">
        <v>5441</v>
      </c>
      <c r="B1512" s="162" t="s">
        <v>3608</v>
      </c>
      <c r="C1512" s="163">
        <v>311330</v>
      </c>
      <c r="D1512" s="162" t="s">
        <v>1682</v>
      </c>
    </row>
    <row r="1513" spans="1:4" x14ac:dyDescent="0.25">
      <c r="A1513" s="161">
        <v>5441</v>
      </c>
      <c r="B1513" s="162" t="s">
        <v>3609</v>
      </c>
      <c r="C1513" s="163">
        <v>311340</v>
      </c>
      <c r="D1513" s="162" t="s">
        <v>1684</v>
      </c>
    </row>
    <row r="1514" spans="1:4" x14ac:dyDescent="0.25">
      <c r="A1514" s="161">
        <v>5441</v>
      </c>
      <c r="B1514" s="162" t="s">
        <v>3610</v>
      </c>
      <c r="C1514" s="163">
        <v>445292</v>
      </c>
      <c r="D1514" s="162" t="s">
        <v>3611</v>
      </c>
    </row>
    <row r="1515" spans="1:4" x14ac:dyDescent="0.25">
      <c r="A1515" s="161">
        <v>5451</v>
      </c>
      <c r="B1515" s="162" t="s">
        <v>3612</v>
      </c>
      <c r="C1515" s="163">
        <v>445299</v>
      </c>
      <c r="D1515" s="162" t="s">
        <v>3455</v>
      </c>
    </row>
    <row r="1516" spans="1:4" x14ac:dyDescent="0.25">
      <c r="A1516" s="161">
        <v>5461</v>
      </c>
      <c r="B1516" s="162" t="s">
        <v>3613</v>
      </c>
      <c r="C1516" s="163">
        <v>311811</v>
      </c>
      <c r="D1516" s="162" t="s">
        <v>3614</v>
      </c>
    </row>
    <row r="1517" spans="1:4" x14ac:dyDescent="0.25">
      <c r="A1517" s="161">
        <v>5461</v>
      </c>
      <c r="B1517" s="162" t="s">
        <v>3615</v>
      </c>
      <c r="C1517" s="163">
        <v>445291</v>
      </c>
      <c r="D1517" s="162" t="s">
        <v>3616</v>
      </c>
    </row>
    <row r="1518" spans="1:4" x14ac:dyDescent="0.25">
      <c r="A1518" s="161">
        <v>5461</v>
      </c>
      <c r="B1518" s="162" t="s">
        <v>3617</v>
      </c>
      <c r="C1518" s="163">
        <v>722213</v>
      </c>
      <c r="D1518" s="162" t="s">
        <v>3618</v>
      </c>
    </row>
    <row r="1519" spans="1:4" x14ac:dyDescent="0.25">
      <c r="A1519" s="161">
        <v>5499</v>
      </c>
      <c r="B1519" s="162" t="s">
        <v>3619</v>
      </c>
      <c r="C1519" s="163">
        <v>445210</v>
      </c>
      <c r="D1519" s="162" t="s">
        <v>3461</v>
      </c>
    </row>
    <row r="1520" spans="1:4" x14ac:dyDescent="0.25">
      <c r="A1520" s="161">
        <v>5499</v>
      </c>
      <c r="B1520" s="162" t="s">
        <v>3620</v>
      </c>
      <c r="C1520" s="163">
        <v>445299</v>
      </c>
      <c r="D1520" s="162" t="s">
        <v>3455</v>
      </c>
    </row>
    <row r="1521" spans="1:4" x14ac:dyDescent="0.25">
      <c r="A1521" s="161">
        <v>5499</v>
      </c>
      <c r="B1521" s="162" t="s">
        <v>3621</v>
      </c>
      <c r="C1521" s="163">
        <v>446191</v>
      </c>
      <c r="D1521" s="162" t="s">
        <v>3404</v>
      </c>
    </row>
    <row r="1522" spans="1:4" x14ac:dyDescent="0.25">
      <c r="A1522" s="161">
        <v>5511</v>
      </c>
      <c r="B1522" s="162" t="s">
        <v>3622</v>
      </c>
      <c r="C1522" s="163">
        <v>441110</v>
      </c>
      <c r="D1522" s="162" t="s">
        <v>3623</v>
      </c>
    </row>
    <row r="1523" spans="1:4" x14ac:dyDescent="0.25">
      <c r="A1523" s="161">
        <v>5521</v>
      </c>
      <c r="B1523" s="162" t="s">
        <v>3624</v>
      </c>
      <c r="C1523" s="163">
        <v>441120</v>
      </c>
      <c r="D1523" s="162" t="s">
        <v>3625</v>
      </c>
    </row>
    <row r="1524" spans="1:4" x14ac:dyDescent="0.25">
      <c r="A1524" s="161">
        <v>5531</v>
      </c>
      <c r="B1524" s="162" t="s">
        <v>3626</v>
      </c>
      <c r="C1524" s="163">
        <v>441310</v>
      </c>
      <c r="D1524" s="162" t="s">
        <v>3189</v>
      </c>
    </row>
    <row r="1525" spans="1:4" x14ac:dyDescent="0.25">
      <c r="A1525" s="161">
        <v>5531</v>
      </c>
      <c r="B1525" s="162" t="s">
        <v>3627</v>
      </c>
      <c r="C1525" s="163">
        <v>441320</v>
      </c>
      <c r="D1525" s="162" t="s">
        <v>3195</v>
      </c>
    </row>
    <row r="1526" spans="1:4" x14ac:dyDescent="0.25">
      <c r="A1526" s="161">
        <v>5531</v>
      </c>
      <c r="B1526" s="162" t="s">
        <v>3628</v>
      </c>
      <c r="C1526" s="163">
        <v>452990</v>
      </c>
      <c r="D1526" s="162" t="s">
        <v>3592</v>
      </c>
    </row>
    <row r="1527" spans="1:4" x14ac:dyDescent="0.25">
      <c r="A1527" s="161">
        <v>5541</v>
      </c>
      <c r="B1527" s="162" t="s">
        <v>3629</v>
      </c>
      <c r="C1527" s="163">
        <v>447110</v>
      </c>
      <c r="D1527" s="162" t="s">
        <v>3600</v>
      </c>
    </row>
    <row r="1528" spans="1:4" x14ac:dyDescent="0.25">
      <c r="A1528" s="161">
        <v>5541</v>
      </c>
      <c r="B1528" s="162" t="s">
        <v>3630</v>
      </c>
      <c r="C1528" s="163">
        <v>447190</v>
      </c>
      <c r="D1528" s="162" t="s">
        <v>3631</v>
      </c>
    </row>
    <row r="1529" spans="1:4" x14ac:dyDescent="0.25">
      <c r="A1529" s="161">
        <v>5551</v>
      </c>
      <c r="B1529" s="162" t="s">
        <v>3632</v>
      </c>
      <c r="C1529" s="163">
        <v>441222</v>
      </c>
      <c r="D1529" s="162" t="s">
        <v>3633</v>
      </c>
    </row>
    <row r="1530" spans="1:4" x14ac:dyDescent="0.25">
      <c r="A1530" s="161">
        <v>5561</v>
      </c>
      <c r="B1530" s="162" t="s">
        <v>3634</v>
      </c>
      <c r="C1530" s="163">
        <v>441210</v>
      </c>
      <c r="D1530" s="162" t="s">
        <v>3634</v>
      </c>
    </row>
    <row r="1531" spans="1:4" x14ac:dyDescent="0.25">
      <c r="A1531" s="161">
        <v>5571</v>
      </c>
      <c r="B1531" s="162" t="s">
        <v>3635</v>
      </c>
      <c r="C1531" s="163">
        <v>441221</v>
      </c>
      <c r="D1531" s="162" t="s">
        <v>3635</v>
      </c>
    </row>
    <row r="1532" spans="1:4" x14ac:dyDescent="0.25">
      <c r="A1532" s="161">
        <v>5599</v>
      </c>
      <c r="B1532" s="162" t="s">
        <v>3636</v>
      </c>
      <c r="C1532" s="163">
        <v>441229</v>
      </c>
      <c r="D1532" s="162" t="s">
        <v>3637</v>
      </c>
    </row>
    <row r="1533" spans="1:4" x14ac:dyDescent="0.25">
      <c r="A1533" s="161">
        <v>5611</v>
      </c>
      <c r="B1533" s="162" t="s">
        <v>3638</v>
      </c>
      <c r="C1533" s="163">
        <v>448110</v>
      </c>
      <c r="D1533" s="162" t="s">
        <v>3419</v>
      </c>
    </row>
    <row r="1534" spans="1:4" x14ac:dyDescent="0.25">
      <c r="A1534" s="161">
        <v>5611</v>
      </c>
      <c r="B1534" s="162" t="s">
        <v>3639</v>
      </c>
      <c r="C1534" s="163">
        <v>448150</v>
      </c>
      <c r="D1534" s="162" t="s">
        <v>3640</v>
      </c>
    </row>
    <row r="1535" spans="1:4" x14ac:dyDescent="0.25">
      <c r="A1535" s="161">
        <v>5621</v>
      </c>
      <c r="B1535" s="162" t="s">
        <v>3641</v>
      </c>
      <c r="C1535" s="163">
        <v>448120</v>
      </c>
      <c r="D1535" s="162" t="s">
        <v>3428</v>
      </c>
    </row>
    <row r="1536" spans="1:4" x14ac:dyDescent="0.25">
      <c r="A1536" s="161">
        <v>5621</v>
      </c>
      <c r="B1536" s="162" t="s">
        <v>3642</v>
      </c>
      <c r="C1536" s="163">
        <v>448190</v>
      </c>
      <c r="D1536" s="162" t="s">
        <v>3643</v>
      </c>
    </row>
    <row r="1537" spans="1:4" x14ac:dyDescent="0.25">
      <c r="A1537" s="161">
        <v>5632</v>
      </c>
      <c r="B1537" s="162" t="s">
        <v>3644</v>
      </c>
      <c r="C1537" s="163">
        <v>448150</v>
      </c>
      <c r="D1537" s="162" t="s">
        <v>3640</v>
      </c>
    </row>
    <row r="1538" spans="1:4" x14ac:dyDescent="0.25">
      <c r="A1538" s="161">
        <v>5632</v>
      </c>
      <c r="B1538" s="162" t="s">
        <v>3645</v>
      </c>
      <c r="C1538" s="163">
        <v>448190</v>
      </c>
      <c r="D1538" s="162" t="s">
        <v>3643</v>
      </c>
    </row>
    <row r="1539" spans="1:4" x14ac:dyDescent="0.25">
      <c r="A1539" s="161">
        <v>5641</v>
      </c>
      <c r="B1539" s="162" t="s">
        <v>3646</v>
      </c>
      <c r="C1539" s="163">
        <v>448130</v>
      </c>
      <c r="D1539" s="162" t="s">
        <v>3430</v>
      </c>
    </row>
    <row r="1540" spans="1:4" x14ac:dyDescent="0.25">
      <c r="A1540" s="161">
        <v>5651</v>
      </c>
      <c r="B1540" s="162" t="s">
        <v>3647</v>
      </c>
      <c r="C1540" s="163">
        <v>448140</v>
      </c>
      <c r="D1540" s="162" t="s">
        <v>3647</v>
      </c>
    </row>
    <row r="1541" spans="1:4" x14ac:dyDescent="0.25">
      <c r="A1541" s="161">
        <v>5661</v>
      </c>
      <c r="B1541" s="162" t="s">
        <v>3437</v>
      </c>
      <c r="C1541" s="163">
        <v>448210</v>
      </c>
      <c r="D1541" s="162" t="s">
        <v>3437</v>
      </c>
    </row>
    <row r="1542" spans="1:4" ht="25.5" x14ac:dyDescent="0.25">
      <c r="A1542" s="161">
        <v>5699</v>
      </c>
      <c r="B1542" s="162" t="s">
        <v>3648</v>
      </c>
      <c r="C1542" s="163">
        <v>315222</v>
      </c>
      <c r="D1542" s="162" t="s">
        <v>1888</v>
      </c>
    </row>
    <row r="1543" spans="1:4" ht="25.5" x14ac:dyDescent="0.25">
      <c r="A1543" s="161">
        <v>5699</v>
      </c>
      <c r="B1543" s="162" t="s">
        <v>3648</v>
      </c>
      <c r="C1543" s="163">
        <v>315223</v>
      </c>
      <c r="D1543" s="162" t="s">
        <v>1829</v>
      </c>
    </row>
    <row r="1544" spans="1:4" x14ac:dyDescent="0.25">
      <c r="A1544" s="161">
        <v>5699</v>
      </c>
      <c r="B1544" s="162" t="s">
        <v>3649</v>
      </c>
      <c r="C1544" s="163">
        <v>315233</v>
      </c>
      <c r="D1544" s="162" t="s">
        <v>1854</v>
      </c>
    </row>
    <row r="1545" spans="1:4" x14ac:dyDescent="0.25">
      <c r="A1545" s="161">
        <v>5699</v>
      </c>
      <c r="B1545" s="162" t="s">
        <v>3650</v>
      </c>
      <c r="C1545" s="163">
        <v>448150</v>
      </c>
      <c r="D1545" s="162" t="s">
        <v>3640</v>
      </c>
    </row>
    <row r="1546" spans="1:4" ht="25.5" x14ac:dyDescent="0.25">
      <c r="A1546" s="161">
        <v>5699</v>
      </c>
      <c r="B1546" s="162" t="s">
        <v>3651</v>
      </c>
      <c r="C1546" s="163">
        <v>448190</v>
      </c>
      <c r="D1546" s="162" t="s">
        <v>3643</v>
      </c>
    </row>
    <row r="1547" spans="1:4" x14ac:dyDescent="0.25">
      <c r="A1547" s="161">
        <v>5712</v>
      </c>
      <c r="B1547" s="162" t="s">
        <v>3652</v>
      </c>
      <c r="C1547" s="163">
        <v>337110</v>
      </c>
      <c r="D1547" s="162" t="s">
        <v>1980</v>
      </c>
    </row>
    <row r="1548" spans="1:4" x14ac:dyDescent="0.25">
      <c r="A1548" s="161">
        <v>5712</v>
      </c>
      <c r="B1548" s="162" t="s">
        <v>3653</v>
      </c>
      <c r="C1548" s="163">
        <v>337121</v>
      </c>
      <c r="D1548" s="162" t="s">
        <v>2014</v>
      </c>
    </row>
    <row r="1549" spans="1:4" x14ac:dyDescent="0.25">
      <c r="A1549" s="161">
        <v>5712</v>
      </c>
      <c r="B1549" s="162" t="s">
        <v>3654</v>
      </c>
      <c r="C1549" s="163">
        <v>337122</v>
      </c>
      <c r="D1549" s="162" t="s">
        <v>2011</v>
      </c>
    </row>
    <row r="1550" spans="1:4" x14ac:dyDescent="0.25">
      <c r="A1550" s="161">
        <v>5712</v>
      </c>
      <c r="B1550" s="162" t="s">
        <v>3655</v>
      </c>
      <c r="C1550" s="163">
        <v>442110</v>
      </c>
      <c r="D1550" s="162" t="s">
        <v>3206</v>
      </c>
    </row>
    <row r="1551" spans="1:4" x14ac:dyDescent="0.25">
      <c r="A1551" s="161">
        <v>5713</v>
      </c>
      <c r="B1551" s="162" t="s">
        <v>3656</v>
      </c>
      <c r="C1551" s="163">
        <v>442210</v>
      </c>
      <c r="D1551" s="162" t="s">
        <v>3212</v>
      </c>
    </row>
    <row r="1552" spans="1:4" x14ac:dyDescent="0.25">
      <c r="A1552" s="161">
        <v>5714</v>
      </c>
      <c r="B1552" s="162" t="s">
        <v>3657</v>
      </c>
      <c r="C1552" s="163">
        <v>314121</v>
      </c>
      <c r="D1552" s="162" t="s">
        <v>1928</v>
      </c>
    </row>
    <row r="1553" spans="1:4" x14ac:dyDescent="0.25">
      <c r="A1553" s="161">
        <v>5714</v>
      </c>
      <c r="B1553" s="162" t="s">
        <v>3658</v>
      </c>
      <c r="C1553" s="163">
        <v>314129</v>
      </c>
      <c r="D1553" s="162" t="s">
        <v>1930</v>
      </c>
    </row>
    <row r="1554" spans="1:4" x14ac:dyDescent="0.25">
      <c r="A1554" s="161">
        <v>5714</v>
      </c>
      <c r="B1554" s="162" t="s">
        <v>3659</v>
      </c>
      <c r="C1554" s="163">
        <v>442291</v>
      </c>
      <c r="D1554" s="162" t="s">
        <v>3660</v>
      </c>
    </row>
    <row r="1555" spans="1:4" x14ac:dyDescent="0.25">
      <c r="A1555" s="161">
        <v>5714</v>
      </c>
      <c r="B1555" s="162" t="s">
        <v>3661</v>
      </c>
      <c r="C1555" s="163">
        <v>451130</v>
      </c>
      <c r="D1555" s="162" t="s">
        <v>3412</v>
      </c>
    </row>
    <row r="1556" spans="1:4" ht="25.5" x14ac:dyDescent="0.25">
      <c r="A1556" s="161">
        <v>5719</v>
      </c>
      <c r="B1556" s="162" t="s">
        <v>3662</v>
      </c>
      <c r="C1556" s="163">
        <v>327112</v>
      </c>
      <c r="D1556" s="162" t="s">
        <v>2325</v>
      </c>
    </row>
    <row r="1557" spans="1:4" x14ac:dyDescent="0.25">
      <c r="A1557" s="161">
        <v>5719</v>
      </c>
      <c r="B1557" s="162" t="s">
        <v>3663</v>
      </c>
      <c r="C1557" s="163">
        <v>442291</v>
      </c>
      <c r="D1557" s="162" t="s">
        <v>3660</v>
      </c>
    </row>
    <row r="1558" spans="1:4" ht="25.5" x14ac:dyDescent="0.25">
      <c r="A1558" s="161">
        <v>5719</v>
      </c>
      <c r="B1558" s="162" t="s">
        <v>3664</v>
      </c>
      <c r="C1558" s="163">
        <v>442299</v>
      </c>
      <c r="D1558" s="162" t="s">
        <v>3665</v>
      </c>
    </row>
    <row r="1559" spans="1:4" x14ac:dyDescent="0.25">
      <c r="A1559" s="161">
        <v>5722</v>
      </c>
      <c r="B1559" s="162" t="s">
        <v>3290</v>
      </c>
      <c r="C1559" s="163">
        <v>443111</v>
      </c>
      <c r="D1559" s="162" t="s">
        <v>3290</v>
      </c>
    </row>
    <row r="1560" spans="1:4" x14ac:dyDescent="0.25">
      <c r="A1560" s="161">
        <v>5731</v>
      </c>
      <c r="B1560" s="162" t="s">
        <v>3666</v>
      </c>
      <c r="C1560" s="163">
        <v>441310</v>
      </c>
      <c r="D1560" s="162" t="s">
        <v>3189</v>
      </c>
    </row>
    <row r="1561" spans="1:4" x14ac:dyDescent="0.25">
      <c r="A1561" s="161">
        <v>5731</v>
      </c>
      <c r="B1561" s="162" t="s">
        <v>3667</v>
      </c>
      <c r="C1561" s="163">
        <v>443112</v>
      </c>
      <c r="D1561" s="162" t="s">
        <v>3292</v>
      </c>
    </row>
    <row r="1562" spans="1:4" x14ac:dyDescent="0.25">
      <c r="A1562" s="161">
        <v>5734</v>
      </c>
      <c r="B1562" s="162" t="s">
        <v>3668</v>
      </c>
      <c r="C1562" s="163">
        <v>443120</v>
      </c>
      <c r="D1562" s="162" t="s">
        <v>3251</v>
      </c>
    </row>
    <row r="1563" spans="1:4" x14ac:dyDescent="0.25">
      <c r="A1563" s="161">
        <v>5735</v>
      </c>
      <c r="B1563" s="162" t="s">
        <v>3669</v>
      </c>
      <c r="C1563" s="163">
        <v>451220</v>
      </c>
      <c r="D1563" s="162" t="s">
        <v>3380</v>
      </c>
    </row>
    <row r="1564" spans="1:4" x14ac:dyDescent="0.25">
      <c r="A1564" s="161">
        <v>5736</v>
      </c>
      <c r="B1564" s="162" t="s">
        <v>3670</v>
      </c>
      <c r="C1564" s="163">
        <v>451140</v>
      </c>
      <c r="D1564" s="162" t="s">
        <v>3671</v>
      </c>
    </row>
    <row r="1565" spans="1:4" x14ac:dyDescent="0.25">
      <c r="A1565" s="161">
        <v>5812</v>
      </c>
      <c r="B1565" s="162" t="s">
        <v>3672</v>
      </c>
      <c r="C1565" s="163">
        <v>711110</v>
      </c>
      <c r="D1565" s="162" t="s">
        <v>3673</v>
      </c>
    </row>
    <row r="1566" spans="1:4" x14ac:dyDescent="0.25">
      <c r="A1566" s="161">
        <v>5812</v>
      </c>
      <c r="B1566" s="162" t="s">
        <v>3674</v>
      </c>
      <c r="C1566" s="163">
        <v>722110</v>
      </c>
      <c r="D1566" s="162" t="s">
        <v>3675</v>
      </c>
    </row>
    <row r="1567" spans="1:4" x14ac:dyDescent="0.25">
      <c r="A1567" s="161">
        <v>5812</v>
      </c>
      <c r="B1567" s="162" t="s">
        <v>3676</v>
      </c>
      <c r="C1567" s="163">
        <v>722211</v>
      </c>
      <c r="D1567" s="162" t="s">
        <v>3677</v>
      </c>
    </row>
    <row r="1568" spans="1:4" x14ac:dyDescent="0.25">
      <c r="A1568" s="161">
        <v>5812</v>
      </c>
      <c r="B1568" s="162" t="s">
        <v>3678</v>
      </c>
      <c r="C1568" s="163">
        <v>722212</v>
      </c>
      <c r="D1568" s="162" t="s">
        <v>3679</v>
      </c>
    </row>
    <row r="1569" spans="1:4" x14ac:dyDescent="0.25">
      <c r="A1569" s="161">
        <v>5812</v>
      </c>
      <c r="B1569" s="162" t="s">
        <v>3680</v>
      </c>
      <c r="C1569" s="163">
        <v>722213</v>
      </c>
      <c r="D1569" s="162" t="s">
        <v>3618</v>
      </c>
    </row>
    <row r="1570" spans="1:4" x14ac:dyDescent="0.25">
      <c r="A1570" s="161">
        <v>5812</v>
      </c>
      <c r="B1570" s="162" t="s">
        <v>3681</v>
      </c>
      <c r="C1570" s="163">
        <v>722310</v>
      </c>
      <c r="D1570" s="162" t="s">
        <v>3092</v>
      </c>
    </row>
    <row r="1571" spans="1:4" x14ac:dyDescent="0.25">
      <c r="A1571" s="161">
        <v>5812</v>
      </c>
      <c r="B1571" s="162" t="s">
        <v>3682</v>
      </c>
      <c r="C1571" s="163">
        <v>722320</v>
      </c>
      <c r="D1571" s="162" t="s">
        <v>3683</v>
      </c>
    </row>
    <row r="1572" spans="1:4" x14ac:dyDescent="0.25">
      <c r="A1572" s="161">
        <v>5813</v>
      </c>
      <c r="B1572" s="162" t="s">
        <v>3684</v>
      </c>
      <c r="C1572" s="163">
        <v>722410</v>
      </c>
      <c r="D1572" s="162" t="s">
        <v>3684</v>
      </c>
    </row>
    <row r="1573" spans="1:4" x14ac:dyDescent="0.25">
      <c r="A1573" s="161">
        <v>5912</v>
      </c>
      <c r="B1573" s="162" t="s">
        <v>3685</v>
      </c>
      <c r="C1573" s="163">
        <v>446110</v>
      </c>
      <c r="D1573" s="162" t="s">
        <v>3401</v>
      </c>
    </row>
    <row r="1574" spans="1:4" x14ac:dyDescent="0.25">
      <c r="A1574" s="161">
        <v>5921</v>
      </c>
      <c r="B1574" s="162" t="s">
        <v>3686</v>
      </c>
      <c r="C1574" s="163">
        <v>445310</v>
      </c>
      <c r="D1574" s="162" t="s">
        <v>3533</v>
      </c>
    </row>
    <row r="1575" spans="1:4" x14ac:dyDescent="0.25">
      <c r="A1575" s="161">
        <v>5932</v>
      </c>
      <c r="B1575" s="162" t="s">
        <v>3687</v>
      </c>
      <c r="C1575" s="163">
        <v>453310</v>
      </c>
      <c r="D1575" s="162" t="s">
        <v>3688</v>
      </c>
    </row>
    <row r="1576" spans="1:4" x14ac:dyDescent="0.25">
      <c r="A1576" s="161">
        <v>5932</v>
      </c>
      <c r="B1576" s="162" t="s">
        <v>3689</v>
      </c>
      <c r="C1576" s="163">
        <v>522298</v>
      </c>
      <c r="D1576" s="162" t="s">
        <v>3690</v>
      </c>
    </row>
    <row r="1577" spans="1:4" x14ac:dyDescent="0.25">
      <c r="A1577" s="161">
        <v>5941</v>
      </c>
      <c r="B1577" s="162" t="s">
        <v>3691</v>
      </c>
      <c r="C1577" s="163">
        <v>451110</v>
      </c>
      <c r="D1577" s="162" t="s">
        <v>3355</v>
      </c>
    </row>
    <row r="1578" spans="1:4" x14ac:dyDescent="0.25">
      <c r="A1578" s="161">
        <v>5942</v>
      </c>
      <c r="B1578" s="162" t="s">
        <v>3549</v>
      </c>
      <c r="C1578" s="163">
        <v>451211</v>
      </c>
      <c r="D1578" s="162" t="s">
        <v>3549</v>
      </c>
    </row>
    <row r="1579" spans="1:4" x14ac:dyDescent="0.25">
      <c r="A1579" s="161">
        <v>5943</v>
      </c>
      <c r="B1579" s="162" t="s">
        <v>3692</v>
      </c>
      <c r="C1579" s="163">
        <v>453210</v>
      </c>
      <c r="D1579" s="162" t="s">
        <v>3271</v>
      </c>
    </row>
    <row r="1580" spans="1:4" x14ac:dyDescent="0.25">
      <c r="A1580" s="161">
        <v>5944</v>
      </c>
      <c r="B1580" s="162" t="s">
        <v>3371</v>
      </c>
      <c r="C1580" s="163">
        <v>448310</v>
      </c>
      <c r="D1580" s="162" t="s">
        <v>3371</v>
      </c>
    </row>
    <row r="1581" spans="1:4" x14ac:dyDescent="0.25">
      <c r="A1581" s="161">
        <v>5945</v>
      </c>
      <c r="B1581" s="162" t="s">
        <v>3361</v>
      </c>
      <c r="C1581" s="163">
        <v>451120</v>
      </c>
      <c r="D1581" s="162" t="s">
        <v>3361</v>
      </c>
    </row>
    <row r="1582" spans="1:4" x14ac:dyDescent="0.25">
      <c r="A1582" s="161">
        <v>5946</v>
      </c>
      <c r="B1582" s="162" t="s">
        <v>3693</v>
      </c>
      <c r="C1582" s="163">
        <v>443130</v>
      </c>
      <c r="D1582" s="162" t="s">
        <v>3694</v>
      </c>
    </row>
    <row r="1583" spans="1:4" x14ac:dyDescent="0.25">
      <c r="A1583" s="161">
        <v>5947</v>
      </c>
      <c r="B1583" s="162" t="s">
        <v>3695</v>
      </c>
      <c r="C1583" s="163">
        <v>453220</v>
      </c>
      <c r="D1583" s="162" t="s">
        <v>3573</v>
      </c>
    </row>
    <row r="1584" spans="1:4" x14ac:dyDescent="0.25">
      <c r="A1584" s="161">
        <v>5948</v>
      </c>
      <c r="B1584" s="162" t="s">
        <v>3696</v>
      </c>
      <c r="C1584" s="163">
        <v>448320</v>
      </c>
      <c r="D1584" s="162" t="s">
        <v>3696</v>
      </c>
    </row>
    <row r="1585" spans="1:4" x14ac:dyDescent="0.25">
      <c r="A1585" s="161">
        <v>5949</v>
      </c>
      <c r="B1585" s="162" t="s">
        <v>3412</v>
      </c>
      <c r="C1585" s="163">
        <v>451130</v>
      </c>
      <c r="D1585" s="162" t="s">
        <v>3412</v>
      </c>
    </row>
    <row r="1586" spans="1:4" x14ac:dyDescent="0.25">
      <c r="A1586" s="161">
        <v>5961</v>
      </c>
      <c r="B1586" s="162" t="s">
        <v>3697</v>
      </c>
      <c r="C1586" s="163">
        <v>454111</v>
      </c>
      <c r="D1586" s="162" t="s">
        <v>3698</v>
      </c>
    </row>
    <row r="1587" spans="1:4" x14ac:dyDescent="0.25">
      <c r="A1587" s="161">
        <v>5961</v>
      </c>
      <c r="B1587" s="162" t="s">
        <v>3699</v>
      </c>
      <c r="C1587" s="163">
        <v>454112</v>
      </c>
      <c r="D1587" s="162" t="s">
        <v>3700</v>
      </c>
    </row>
    <row r="1588" spans="1:4" x14ac:dyDescent="0.25">
      <c r="A1588" s="161">
        <v>5961</v>
      </c>
      <c r="B1588" s="162" t="s">
        <v>3701</v>
      </c>
      <c r="C1588" s="163">
        <v>454113</v>
      </c>
      <c r="D1588" s="162" t="s">
        <v>3702</v>
      </c>
    </row>
    <row r="1589" spans="1:4" x14ac:dyDescent="0.25">
      <c r="A1589" s="161">
        <v>5962</v>
      </c>
      <c r="B1589" s="162" t="s">
        <v>3703</v>
      </c>
      <c r="C1589" s="163">
        <v>454210</v>
      </c>
      <c r="D1589" s="162" t="s">
        <v>3704</v>
      </c>
    </row>
    <row r="1590" spans="1:4" x14ac:dyDescent="0.25">
      <c r="A1590" s="161">
        <v>5963</v>
      </c>
      <c r="B1590" s="162" t="s">
        <v>3705</v>
      </c>
      <c r="C1590" s="163">
        <v>454390</v>
      </c>
      <c r="D1590" s="162" t="s">
        <v>3449</v>
      </c>
    </row>
    <row r="1591" spans="1:4" x14ac:dyDescent="0.25">
      <c r="A1591" s="161">
        <v>5963</v>
      </c>
      <c r="B1591" s="162" t="s">
        <v>3706</v>
      </c>
      <c r="C1591" s="163">
        <v>722330</v>
      </c>
      <c r="D1591" s="162" t="s">
        <v>3707</v>
      </c>
    </row>
    <row r="1592" spans="1:4" x14ac:dyDescent="0.25">
      <c r="A1592" s="161">
        <v>5983</v>
      </c>
      <c r="B1592" s="162" t="s">
        <v>3708</v>
      </c>
      <c r="C1592" s="163">
        <v>454311</v>
      </c>
      <c r="D1592" s="162" t="s">
        <v>3521</v>
      </c>
    </row>
    <row r="1593" spans="1:4" x14ac:dyDescent="0.25">
      <c r="A1593" s="161">
        <v>5984</v>
      </c>
      <c r="B1593" s="162" t="s">
        <v>3523</v>
      </c>
      <c r="C1593" s="163">
        <v>454312</v>
      </c>
      <c r="D1593" s="162" t="s">
        <v>3523</v>
      </c>
    </row>
    <row r="1594" spans="1:4" x14ac:dyDescent="0.25">
      <c r="A1594" s="161">
        <v>5989</v>
      </c>
      <c r="B1594" s="162" t="s">
        <v>3709</v>
      </c>
      <c r="C1594" s="163">
        <v>454319</v>
      </c>
      <c r="D1594" s="162" t="s">
        <v>3710</v>
      </c>
    </row>
    <row r="1595" spans="1:4" x14ac:dyDescent="0.25">
      <c r="A1595" s="161">
        <v>5992</v>
      </c>
      <c r="B1595" s="162" t="s">
        <v>3711</v>
      </c>
      <c r="C1595" s="163">
        <v>453110</v>
      </c>
      <c r="D1595" s="162" t="s">
        <v>3711</v>
      </c>
    </row>
    <row r="1596" spans="1:4" x14ac:dyDescent="0.25">
      <c r="A1596" s="161">
        <v>5993</v>
      </c>
      <c r="B1596" s="162" t="s">
        <v>3712</v>
      </c>
      <c r="C1596" s="163">
        <v>453991</v>
      </c>
      <c r="D1596" s="162" t="s">
        <v>3560</v>
      </c>
    </row>
    <row r="1597" spans="1:4" x14ac:dyDescent="0.25">
      <c r="A1597" s="161">
        <v>5994</v>
      </c>
      <c r="B1597" s="162" t="s">
        <v>3713</v>
      </c>
      <c r="C1597" s="163">
        <v>451212</v>
      </c>
      <c r="D1597" s="162" t="s">
        <v>3714</v>
      </c>
    </row>
    <row r="1598" spans="1:4" x14ac:dyDescent="0.25">
      <c r="A1598" s="161">
        <v>5995</v>
      </c>
      <c r="B1598" s="162" t="s">
        <v>3715</v>
      </c>
      <c r="C1598" s="163">
        <v>339115</v>
      </c>
      <c r="D1598" s="162" t="s">
        <v>2882</v>
      </c>
    </row>
    <row r="1599" spans="1:4" x14ac:dyDescent="0.25">
      <c r="A1599" s="161">
        <v>5995</v>
      </c>
      <c r="B1599" s="162" t="s">
        <v>3716</v>
      </c>
      <c r="C1599" s="163">
        <v>446130</v>
      </c>
      <c r="D1599" s="162" t="s">
        <v>3717</v>
      </c>
    </row>
    <row r="1600" spans="1:4" ht="25.5" x14ac:dyDescent="0.25">
      <c r="A1600" s="161">
        <v>5999</v>
      </c>
      <c r="B1600" s="162" t="s">
        <v>3718</v>
      </c>
      <c r="C1600" s="163">
        <v>339113</v>
      </c>
      <c r="D1600" s="162" t="s">
        <v>2007</v>
      </c>
    </row>
    <row r="1601" spans="1:4" x14ac:dyDescent="0.25">
      <c r="A1601" s="161">
        <v>5999</v>
      </c>
      <c r="B1601" s="162" t="s">
        <v>3719</v>
      </c>
      <c r="C1601" s="163">
        <v>443112</v>
      </c>
      <c r="D1601" s="162" t="s">
        <v>3292</v>
      </c>
    </row>
    <row r="1602" spans="1:4" x14ac:dyDescent="0.25">
      <c r="A1602" s="161">
        <v>5999</v>
      </c>
      <c r="B1602" s="162" t="s">
        <v>3720</v>
      </c>
      <c r="C1602" s="163">
        <v>446120</v>
      </c>
      <c r="D1602" s="162" t="s">
        <v>3345</v>
      </c>
    </row>
    <row r="1603" spans="1:4" x14ac:dyDescent="0.25">
      <c r="A1603" s="161">
        <v>5999</v>
      </c>
      <c r="B1603" s="162" t="s">
        <v>3721</v>
      </c>
      <c r="C1603" s="163">
        <v>446199</v>
      </c>
      <c r="D1603" s="162" t="s">
        <v>3261</v>
      </c>
    </row>
    <row r="1604" spans="1:4" x14ac:dyDescent="0.25">
      <c r="A1604" s="161">
        <v>5999</v>
      </c>
      <c r="B1604" s="162" t="s">
        <v>3722</v>
      </c>
      <c r="C1604" s="163">
        <v>453910</v>
      </c>
      <c r="D1604" s="162" t="s">
        <v>3493</v>
      </c>
    </row>
    <row r="1605" spans="1:4" x14ac:dyDescent="0.25">
      <c r="A1605" s="161">
        <v>5999</v>
      </c>
      <c r="B1605" s="162" t="s">
        <v>3723</v>
      </c>
      <c r="C1605" s="163">
        <v>453920</v>
      </c>
      <c r="D1605" s="162" t="s">
        <v>3724</v>
      </c>
    </row>
    <row r="1606" spans="1:4" ht="38.25" x14ac:dyDescent="0.25">
      <c r="A1606" s="161">
        <v>5999</v>
      </c>
      <c r="B1606" s="162" t="s">
        <v>3725</v>
      </c>
      <c r="C1606" s="163">
        <v>453998</v>
      </c>
      <c r="D1606" s="162" t="s">
        <v>3339</v>
      </c>
    </row>
    <row r="1607" spans="1:4" x14ac:dyDescent="0.25">
      <c r="A1607" s="161">
        <v>6011</v>
      </c>
      <c r="B1607" s="162" t="s">
        <v>3726</v>
      </c>
      <c r="C1607" s="163">
        <v>521110</v>
      </c>
      <c r="D1607" s="162" t="s">
        <v>3727</v>
      </c>
    </row>
    <row r="1608" spans="1:4" x14ac:dyDescent="0.25">
      <c r="A1608" s="161">
        <v>6019</v>
      </c>
      <c r="B1608" s="162" t="s">
        <v>3728</v>
      </c>
      <c r="C1608" s="163">
        <v>522298</v>
      </c>
      <c r="D1608" s="162" t="s">
        <v>3690</v>
      </c>
    </row>
    <row r="1609" spans="1:4" x14ac:dyDescent="0.25">
      <c r="A1609" s="161">
        <v>6021</v>
      </c>
      <c r="B1609" s="162" t="s">
        <v>3729</v>
      </c>
      <c r="C1609" s="163">
        <v>522110</v>
      </c>
      <c r="D1609" s="162" t="s">
        <v>3730</v>
      </c>
    </row>
    <row r="1610" spans="1:4" x14ac:dyDescent="0.25">
      <c r="A1610" s="161">
        <v>6021</v>
      </c>
      <c r="B1610" s="162" t="s">
        <v>3731</v>
      </c>
      <c r="C1610" s="163">
        <v>522210</v>
      </c>
      <c r="D1610" s="162" t="s">
        <v>3732</v>
      </c>
    </row>
    <row r="1611" spans="1:4" x14ac:dyDescent="0.25">
      <c r="A1611" s="161">
        <v>6022</v>
      </c>
      <c r="B1611" s="162" t="s">
        <v>3733</v>
      </c>
      <c r="C1611" s="163">
        <v>522110</v>
      </c>
      <c r="D1611" s="162" t="s">
        <v>3730</v>
      </c>
    </row>
    <row r="1612" spans="1:4" x14ac:dyDescent="0.25">
      <c r="A1612" s="161">
        <v>6022</v>
      </c>
      <c r="B1612" s="162" t="s">
        <v>3734</v>
      </c>
      <c r="C1612" s="163">
        <v>522190</v>
      </c>
      <c r="D1612" s="162" t="s">
        <v>3735</v>
      </c>
    </row>
    <row r="1613" spans="1:4" x14ac:dyDescent="0.25">
      <c r="A1613" s="161">
        <v>6022</v>
      </c>
      <c r="B1613" s="162" t="s">
        <v>3736</v>
      </c>
      <c r="C1613" s="163">
        <v>522210</v>
      </c>
      <c r="D1613" s="162" t="s">
        <v>3732</v>
      </c>
    </row>
    <row r="1614" spans="1:4" x14ac:dyDescent="0.25">
      <c r="A1614" s="161">
        <v>6029</v>
      </c>
      <c r="B1614" s="162" t="s">
        <v>3737</v>
      </c>
      <c r="C1614" s="163">
        <v>522110</v>
      </c>
      <c r="D1614" s="162" t="s">
        <v>3730</v>
      </c>
    </row>
    <row r="1615" spans="1:4" x14ac:dyDescent="0.25">
      <c r="A1615" s="161">
        <v>6035</v>
      </c>
      <c r="B1615" s="162" t="s">
        <v>3738</v>
      </c>
      <c r="C1615" s="163">
        <v>522120</v>
      </c>
      <c r="D1615" s="162" t="s">
        <v>3739</v>
      </c>
    </row>
    <row r="1616" spans="1:4" x14ac:dyDescent="0.25">
      <c r="A1616" s="161">
        <v>6036</v>
      </c>
      <c r="B1616" s="162" t="s">
        <v>3740</v>
      </c>
      <c r="C1616" s="163">
        <v>522120</v>
      </c>
      <c r="D1616" s="162" t="s">
        <v>3739</v>
      </c>
    </row>
    <row r="1617" spans="1:4" x14ac:dyDescent="0.25">
      <c r="A1617" s="161">
        <v>6061</v>
      </c>
      <c r="B1617" s="162" t="s">
        <v>3741</v>
      </c>
      <c r="C1617" s="163">
        <v>522130</v>
      </c>
      <c r="D1617" s="162" t="s">
        <v>3742</v>
      </c>
    </row>
    <row r="1618" spans="1:4" x14ac:dyDescent="0.25">
      <c r="A1618" s="161">
        <v>6062</v>
      </c>
      <c r="B1618" s="162" t="s">
        <v>3743</v>
      </c>
      <c r="C1618" s="163">
        <v>522130</v>
      </c>
      <c r="D1618" s="162" t="s">
        <v>3742</v>
      </c>
    </row>
    <row r="1619" spans="1:4" x14ac:dyDescent="0.25">
      <c r="A1619" s="161">
        <v>6081</v>
      </c>
      <c r="B1619" s="162" t="s">
        <v>3744</v>
      </c>
      <c r="C1619" s="163">
        <v>522110</v>
      </c>
      <c r="D1619" s="162" t="s">
        <v>3730</v>
      </c>
    </row>
    <row r="1620" spans="1:4" x14ac:dyDescent="0.25">
      <c r="A1620" s="161">
        <v>6081</v>
      </c>
      <c r="B1620" s="162" t="s">
        <v>3745</v>
      </c>
      <c r="C1620" s="163">
        <v>522293</v>
      </c>
      <c r="D1620" s="162" t="s">
        <v>3746</v>
      </c>
    </row>
    <row r="1621" spans="1:4" x14ac:dyDescent="0.25">
      <c r="A1621" s="161">
        <v>6081</v>
      </c>
      <c r="B1621" s="162" t="s">
        <v>3747</v>
      </c>
      <c r="C1621" s="163">
        <v>522298</v>
      </c>
      <c r="D1621" s="162" t="s">
        <v>3690</v>
      </c>
    </row>
    <row r="1622" spans="1:4" x14ac:dyDescent="0.25">
      <c r="A1622" s="161">
        <v>6082</v>
      </c>
      <c r="B1622" s="162" t="s">
        <v>3748</v>
      </c>
      <c r="C1622" s="163">
        <v>522293</v>
      </c>
      <c r="D1622" s="162" t="s">
        <v>3746</v>
      </c>
    </row>
    <row r="1623" spans="1:4" x14ac:dyDescent="0.25">
      <c r="A1623" s="161">
        <v>6082</v>
      </c>
      <c r="B1623" s="162" t="s">
        <v>3749</v>
      </c>
      <c r="C1623" s="163">
        <v>522298</v>
      </c>
      <c r="D1623" s="162" t="s">
        <v>3690</v>
      </c>
    </row>
    <row r="1624" spans="1:4" x14ac:dyDescent="0.25">
      <c r="A1624" s="161">
        <v>6091</v>
      </c>
      <c r="B1624" s="162" t="s">
        <v>3750</v>
      </c>
      <c r="C1624" s="163">
        <v>523991</v>
      </c>
      <c r="D1624" s="162" t="s">
        <v>3751</v>
      </c>
    </row>
    <row r="1625" spans="1:4" ht="25.5" x14ac:dyDescent="0.25">
      <c r="A1625" s="161">
        <v>6099</v>
      </c>
      <c r="B1625" s="162" t="s">
        <v>3752</v>
      </c>
      <c r="C1625" s="163">
        <v>522320</v>
      </c>
      <c r="D1625" s="162" t="s">
        <v>3753</v>
      </c>
    </row>
    <row r="1626" spans="1:4" ht="38.25" x14ac:dyDescent="0.25">
      <c r="A1626" s="161">
        <v>6099</v>
      </c>
      <c r="B1626" s="162" t="s">
        <v>3754</v>
      </c>
      <c r="C1626" s="163">
        <v>522390</v>
      </c>
      <c r="D1626" s="162" t="s">
        <v>3755</v>
      </c>
    </row>
    <row r="1627" spans="1:4" x14ac:dyDescent="0.25">
      <c r="A1627" s="161">
        <v>6099</v>
      </c>
      <c r="B1627" s="162" t="s">
        <v>3756</v>
      </c>
      <c r="C1627" s="163">
        <v>523130</v>
      </c>
      <c r="D1627" s="162" t="s">
        <v>3757</v>
      </c>
    </row>
    <row r="1628" spans="1:4" x14ac:dyDescent="0.25">
      <c r="A1628" s="161">
        <v>6099</v>
      </c>
      <c r="B1628" s="162" t="s">
        <v>3758</v>
      </c>
      <c r="C1628" s="163">
        <v>523991</v>
      </c>
      <c r="D1628" s="162" t="s">
        <v>3751</v>
      </c>
    </row>
    <row r="1629" spans="1:4" x14ac:dyDescent="0.25">
      <c r="A1629" s="161">
        <v>6111</v>
      </c>
      <c r="B1629" s="162" t="s">
        <v>3759</v>
      </c>
      <c r="C1629" s="163">
        <v>522292</v>
      </c>
      <c r="D1629" s="162" t="s">
        <v>3760</v>
      </c>
    </row>
    <row r="1630" spans="1:4" x14ac:dyDescent="0.25">
      <c r="A1630" s="161">
        <v>6111</v>
      </c>
      <c r="B1630" s="162" t="s">
        <v>3759</v>
      </c>
      <c r="C1630" s="163">
        <v>522293</v>
      </c>
      <c r="D1630" s="162" t="s">
        <v>3746</v>
      </c>
    </row>
    <row r="1631" spans="1:4" x14ac:dyDescent="0.25">
      <c r="A1631" s="161">
        <v>6111</v>
      </c>
      <c r="B1631" s="162" t="s">
        <v>3761</v>
      </c>
      <c r="C1631" s="163">
        <v>522294</v>
      </c>
      <c r="D1631" s="162" t="s">
        <v>3762</v>
      </c>
    </row>
    <row r="1632" spans="1:4" ht="25.5" x14ac:dyDescent="0.25">
      <c r="A1632" s="161">
        <v>6111</v>
      </c>
      <c r="B1632" s="162" t="s">
        <v>3763</v>
      </c>
      <c r="C1632" s="163">
        <v>522298</v>
      </c>
      <c r="D1632" s="162" t="s">
        <v>3690</v>
      </c>
    </row>
    <row r="1633" spans="1:4" x14ac:dyDescent="0.25">
      <c r="A1633" s="161">
        <v>6141</v>
      </c>
      <c r="B1633" s="162" t="s">
        <v>3764</v>
      </c>
      <c r="C1633" s="163">
        <v>522210</v>
      </c>
      <c r="D1633" s="162" t="s">
        <v>3732</v>
      </c>
    </row>
    <row r="1634" spans="1:4" x14ac:dyDescent="0.25">
      <c r="A1634" s="161">
        <v>6141</v>
      </c>
      <c r="B1634" s="162" t="s">
        <v>3765</v>
      </c>
      <c r="C1634" s="163">
        <v>522220</v>
      </c>
      <c r="D1634" s="162" t="s">
        <v>3766</v>
      </c>
    </row>
    <row r="1635" spans="1:4" ht="25.5" x14ac:dyDescent="0.25">
      <c r="A1635" s="161">
        <v>6141</v>
      </c>
      <c r="B1635" s="162" t="s">
        <v>3767</v>
      </c>
      <c r="C1635" s="163">
        <v>522291</v>
      </c>
      <c r="D1635" s="162" t="s">
        <v>3768</v>
      </c>
    </row>
    <row r="1636" spans="1:4" x14ac:dyDescent="0.25">
      <c r="A1636" s="161">
        <v>6141</v>
      </c>
      <c r="B1636" s="162" t="s">
        <v>3769</v>
      </c>
      <c r="C1636" s="163">
        <v>522298</v>
      </c>
      <c r="D1636" s="162" t="s">
        <v>3690</v>
      </c>
    </row>
    <row r="1637" spans="1:4" x14ac:dyDescent="0.25">
      <c r="A1637" s="161">
        <v>6153</v>
      </c>
      <c r="B1637" s="162" t="s">
        <v>3770</v>
      </c>
      <c r="C1637" s="163">
        <v>522210</v>
      </c>
      <c r="D1637" s="162" t="s">
        <v>3732</v>
      </c>
    </row>
    <row r="1638" spans="1:4" x14ac:dyDescent="0.25">
      <c r="A1638" s="161">
        <v>6153</v>
      </c>
      <c r="B1638" s="162" t="s">
        <v>3771</v>
      </c>
      <c r="C1638" s="163">
        <v>522220</v>
      </c>
      <c r="D1638" s="162" t="s">
        <v>3766</v>
      </c>
    </row>
    <row r="1639" spans="1:4" ht="25.5" x14ac:dyDescent="0.25">
      <c r="A1639" s="161">
        <v>6153</v>
      </c>
      <c r="B1639" s="162" t="s">
        <v>3772</v>
      </c>
      <c r="C1639" s="163">
        <v>522298</v>
      </c>
      <c r="D1639" s="162" t="s">
        <v>3690</v>
      </c>
    </row>
    <row r="1640" spans="1:4" ht="25.5" x14ac:dyDescent="0.25">
      <c r="A1640" s="161">
        <v>6153</v>
      </c>
      <c r="B1640" s="162" t="s">
        <v>3773</v>
      </c>
      <c r="C1640" s="163">
        <v>522320</v>
      </c>
      <c r="D1640" s="162" t="s">
        <v>3753</v>
      </c>
    </row>
    <row r="1641" spans="1:4" ht="38.25" x14ac:dyDescent="0.25">
      <c r="A1641" s="161">
        <v>6153</v>
      </c>
      <c r="B1641" s="162" t="s">
        <v>3774</v>
      </c>
      <c r="C1641" s="163">
        <v>523910</v>
      </c>
      <c r="D1641" s="162" t="s">
        <v>3775</v>
      </c>
    </row>
    <row r="1642" spans="1:4" x14ac:dyDescent="0.25">
      <c r="A1642" s="161">
        <v>6159</v>
      </c>
      <c r="B1642" s="162" t="s">
        <v>3776</v>
      </c>
      <c r="C1642" s="163">
        <v>522220</v>
      </c>
      <c r="D1642" s="162" t="s">
        <v>3766</v>
      </c>
    </row>
    <row r="1643" spans="1:4" x14ac:dyDescent="0.25">
      <c r="A1643" s="161">
        <v>6159</v>
      </c>
      <c r="B1643" s="162" t="s">
        <v>3777</v>
      </c>
      <c r="C1643" s="163">
        <v>522292</v>
      </c>
      <c r="D1643" s="162" t="s">
        <v>3760</v>
      </c>
    </row>
    <row r="1644" spans="1:4" x14ac:dyDescent="0.25">
      <c r="A1644" s="161">
        <v>6159</v>
      </c>
      <c r="B1644" s="162" t="s">
        <v>3778</v>
      </c>
      <c r="C1644" s="163">
        <v>522293</v>
      </c>
      <c r="D1644" s="162" t="s">
        <v>3746</v>
      </c>
    </row>
    <row r="1645" spans="1:4" x14ac:dyDescent="0.25">
      <c r="A1645" s="161">
        <v>6159</v>
      </c>
      <c r="B1645" s="162" t="s">
        <v>3779</v>
      </c>
      <c r="C1645" s="163">
        <v>522294</v>
      </c>
      <c r="D1645" s="162" t="s">
        <v>3762</v>
      </c>
    </row>
    <row r="1646" spans="1:4" ht="25.5" x14ac:dyDescent="0.25">
      <c r="A1646" s="161">
        <v>6159</v>
      </c>
      <c r="B1646" s="162" t="s">
        <v>3780</v>
      </c>
      <c r="C1646" s="163">
        <v>522298</v>
      </c>
      <c r="D1646" s="162" t="s">
        <v>3690</v>
      </c>
    </row>
    <row r="1647" spans="1:4" x14ac:dyDescent="0.25">
      <c r="A1647" s="161">
        <v>6162</v>
      </c>
      <c r="B1647" s="162" t="s">
        <v>3781</v>
      </c>
      <c r="C1647" s="163">
        <v>522292</v>
      </c>
      <c r="D1647" s="162" t="s">
        <v>3760</v>
      </c>
    </row>
    <row r="1648" spans="1:4" x14ac:dyDescent="0.25">
      <c r="A1648" s="161">
        <v>6162</v>
      </c>
      <c r="B1648" s="162" t="s">
        <v>3782</v>
      </c>
      <c r="C1648" s="163">
        <v>522390</v>
      </c>
      <c r="D1648" s="162" t="s">
        <v>3755</v>
      </c>
    </row>
    <row r="1649" spans="1:4" x14ac:dyDescent="0.25">
      <c r="A1649" s="161">
        <v>6163</v>
      </c>
      <c r="B1649" s="162" t="s">
        <v>3783</v>
      </c>
      <c r="C1649" s="163">
        <v>522310</v>
      </c>
      <c r="D1649" s="162" t="s">
        <v>3784</v>
      </c>
    </row>
    <row r="1650" spans="1:4" x14ac:dyDescent="0.25">
      <c r="A1650" s="161">
        <v>6211</v>
      </c>
      <c r="B1650" s="162" t="s">
        <v>3785</v>
      </c>
      <c r="C1650" s="163">
        <v>523110</v>
      </c>
      <c r="D1650" s="162" t="s">
        <v>3786</v>
      </c>
    </row>
    <row r="1651" spans="1:4" x14ac:dyDescent="0.25">
      <c r="A1651" s="161">
        <v>6211</v>
      </c>
      <c r="B1651" s="162" t="s">
        <v>3787</v>
      </c>
      <c r="C1651" s="163">
        <v>523120</v>
      </c>
      <c r="D1651" s="162" t="s">
        <v>3788</v>
      </c>
    </row>
    <row r="1652" spans="1:4" ht="25.5" x14ac:dyDescent="0.25">
      <c r="A1652" s="161">
        <v>6211</v>
      </c>
      <c r="B1652" s="162" t="s">
        <v>3789</v>
      </c>
      <c r="C1652" s="163">
        <v>523910</v>
      </c>
      <c r="D1652" s="162" t="s">
        <v>3775</v>
      </c>
    </row>
    <row r="1653" spans="1:4" x14ac:dyDescent="0.25">
      <c r="A1653" s="161">
        <v>6211</v>
      </c>
      <c r="B1653" s="162" t="s">
        <v>3790</v>
      </c>
      <c r="C1653" s="163">
        <v>523999</v>
      </c>
      <c r="D1653" s="162" t="s">
        <v>3791</v>
      </c>
    </row>
    <row r="1654" spans="1:4" x14ac:dyDescent="0.25">
      <c r="A1654" s="161">
        <v>6221</v>
      </c>
      <c r="B1654" s="162" t="s">
        <v>3792</v>
      </c>
      <c r="C1654" s="163">
        <v>523130</v>
      </c>
      <c r="D1654" s="162" t="s">
        <v>3757</v>
      </c>
    </row>
    <row r="1655" spans="1:4" x14ac:dyDescent="0.25">
      <c r="A1655" s="161">
        <v>6221</v>
      </c>
      <c r="B1655" s="162" t="s">
        <v>3793</v>
      </c>
      <c r="C1655" s="163">
        <v>523140</v>
      </c>
      <c r="D1655" s="162" t="s">
        <v>3794</v>
      </c>
    </row>
    <row r="1656" spans="1:4" x14ac:dyDescent="0.25">
      <c r="A1656" s="161">
        <v>6231</v>
      </c>
      <c r="B1656" s="162" t="s">
        <v>3795</v>
      </c>
      <c r="C1656" s="163">
        <v>523210</v>
      </c>
      <c r="D1656" s="162" t="s">
        <v>3796</v>
      </c>
    </row>
    <row r="1657" spans="1:4" x14ac:dyDescent="0.25">
      <c r="A1657" s="161">
        <v>6282</v>
      </c>
      <c r="B1657" s="162" t="s">
        <v>3797</v>
      </c>
      <c r="C1657" s="163">
        <v>523920</v>
      </c>
      <c r="D1657" s="162" t="s">
        <v>3798</v>
      </c>
    </row>
    <row r="1658" spans="1:4" x14ac:dyDescent="0.25">
      <c r="A1658" s="161">
        <v>6282</v>
      </c>
      <c r="B1658" s="162" t="s">
        <v>3799</v>
      </c>
      <c r="C1658" s="163">
        <v>523930</v>
      </c>
      <c r="D1658" s="162" t="s">
        <v>3800</v>
      </c>
    </row>
    <row r="1659" spans="1:4" x14ac:dyDescent="0.25">
      <c r="A1659" s="161">
        <v>6289</v>
      </c>
      <c r="B1659" s="162" t="s">
        <v>3801</v>
      </c>
      <c r="C1659" s="163">
        <v>523991</v>
      </c>
      <c r="D1659" s="162" t="s">
        <v>3751</v>
      </c>
    </row>
    <row r="1660" spans="1:4" ht="25.5" x14ac:dyDescent="0.25">
      <c r="A1660" s="161">
        <v>6289</v>
      </c>
      <c r="B1660" s="162" t="s">
        <v>3802</v>
      </c>
      <c r="C1660" s="163">
        <v>523999</v>
      </c>
      <c r="D1660" s="162" t="s">
        <v>3791</v>
      </c>
    </row>
    <row r="1661" spans="1:4" x14ac:dyDescent="0.25">
      <c r="A1661" s="161">
        <v>6311</v>
      </c>
      <c r="B1661" s="162" t="s">
        <v>3803</v>
      </c>
      <c r="C1661" s="163">
        <v>524113</v>
      </c>
      <c r="D1661" s="162" t="s">
        <v>3804</v>
      </c>
    </row>
    <row r="1662" spans="1:4" ht="25.5" x14ac:dyDescent="0.25">
      <c r="A1662" s="161">
        <v>6311</v>
      </c>
      <c r="B1662" s="162" t="s">
        <v>3805</v>
      </c>
      <c r="C1662" s="163">
        <v>524128</v>
      </c>
      <c r="D1662" s="162" t="s">
        <v>3806</v>
      </c>
    </row>
    <row r="1663" spans="1:4" x14ac:dyDescent="0.25">
      <c r="A1663" s="161">
        <v>6311</v>
      </c>
      <c r="B1663" s="162" t="s">
        <v>3807</v>
      </c>
      <c r="C1663" s="163">
        <v>524130</v>
      </c>
      <c r="D1663" s="162" t="s">
        <v>3808</v>
      </c>
    </row>
    <row r="1664" spans="1:4" x14ac:dyDescent="0.25">
      <c r="A1664" s="161">
        <v>6321</v>
      </c>
      <c r="B1664" s="162" t="s">
        <v>3809</v>
      </c>
      <c r="C1664" s="163">
        <v>524113</v>
      </c>
      <c r="D1664" s="162" t="s">
        <v>3804</v>
      </c>
    </row>
    <row r="1665" spans="1:4" x14ac:dyDescent="0.25">
      <c r="A1665" s="161">
        <v>6321</v>
      </c>
      <c r="B1665" s="162" t="s">
        <v>3810</v>
      </c>
      <c r="C1665" s="163">
        <v>524114</v>
      </c>
      <c r="D1665" s="162" t="s">
        <v>3811</v>
      </c>
    </row>
    <row r="1666" spans="1:4" x14ac:dyDescent="0.25">
      <c r="A1666" s="161">
        <v>6321</v>
      </c>
      <c r="B1666" s="162" t="s">
        <v>3812</v>
      </c>
      <c r="C1666" s="163">
        <v>524130</v>
      </c>
      <c r="D1666" s="162" t="s">
        <v>3808</v>
      </c>
    </row>
    <row r="1667" spans="1:4" x14ac:dyDescent="0.25">
      <c r="A1667" s="161">
        <v>6321</v>
      </c>
      <c r="B1667" s="162" t="s">
        <v>3813</v>
      </c>
      <c r="C1667" s="163">
        <v>525190</v>
      </c>
      <c r="D1667" s="162" t="s">
        <v>3814</v>
      </c>
    </row>
    <row r="1668" spans="1:4" x14ac:dyDescent="0.25">
      <c r="A1668" s="161">
        <v>6324</v>
      </c>
      <c r="B1668" s="162" t="s">
        <v>3815</v>
      </c>
      <c r="C1668" s="163">
        <v>524114</v>
      </c>
      <c r="D1668" s="162" t="s">
        <v>3811</v>
      </c>
    </row>
    <row r="1669" spans="1:4" x14ac:dyDescent="0.25">
      <c r="A1669" s="161">
        <v>6324</v>
      </c>
      <c r="B1669" s="162" t="s">
        <v>3816</v>
      </c>
      <c r="C1669" s="163">
        <v>524130</v>
      </c>
      <c r="D1669" s="162" t="s">
        <v>3808</v>
      </c>
    </row>
    <row r="1670" spans="1:4" x14ac:dyDescent="0.25">
      <c r="A1670" s="161">
        <v>6324</v>
      </c>
      <c r="B1670" s="162" t="s">
        <v>3817</v>
      </c>
      <c r="C1670" s="163">
        <v>525190</v>
      </c>
      <c r="D1670" s="162" t="s">
        <v>3814</v>
      </c>
    </row>
    <row r="1671" spans="1:4" ht="25.5" x14ac:dyDescent="0.25">
      <c r="A1671" s="161">
        <v>6331</v>
      </c>
      <c r="B1671" s="162" t="s">
        <v>3818</v>
      </c>
      <c r="C1671" s="163">
        <v>524126</v>
      </c>
      <c r="D1671" s="162" t="s">
        <v>3819</v>
      </c>
    </row>
    <row r="1672" spans="1:4" ht="25.5" x14ac:dyDescent="0.25">
      <c r="A1672" s="161">
        <v>6331</v>
      </c>
      <c r="B1672" s="162" t="s">
        <v>3820</v>
      </c>
      <c r="C1672" s="163">
        <v>524128</v>
      </c>
      <c r="D1672" s="162" t="s">
        <v>3806</v>
      </c>
    </row>
    <row r="1673" spans="1:4" x14ac:dyDescent="0.25">
      <c r="A1673" s="161">
        <v>6331</v>
      </c>
      <c r="B1673" s="162" t="s">
        <v>3821</v>
      </c>
      <c r="C1673" s="163">
        <v>524130</v>
      </c>
      <c r="D1673" s="162" t="s">
        <v>3808</v>
      </c>
    </row>
    <row r="1674" spans="1:4" x14ac:dyDescent="0.25">
      <c r="A1674" s="161">
        <v>6331</v>
      </c>
      <c r="B1674" s="162" t="s">
        <v>3822</v>
      </c>
      <c r="C1674" s="163">
        <v>525190</v>
      </c>
      <c r="D1674" s="162" t="s">
        <v>3814</v>
      </c>
    </row>
    <row r="1675" spans="1:4" x14ac:dyDescent="0.25">
      <c r="A1675" s="161">
        <v>6351</v>
      </c>
      <c r="B1675" s="162" t="s">
        <v>3823</v>
      </c>
      <c r="C1675" s="163">
        <v>524126</v>
      </c>
      <c r="D1675" s="162" t="s">
        <v>3819</v>
      </c>
    </row>
    <row r="1676" spans="1:4" ht="25.5" x14ac:dyDescent="0.25">
      <c r="A1676" s="161">
        <v>6351</v>
      </c>
      <c r="B1676" s="162" t="s">
        <v>3824</v>
      </c>
      <c r="C1676" s="163">
        <v>524128</v>
      </c>
      <c r="D1676" s="162" t="s">
        <v>3806</v>
      </c>
    </row>
    <row r="1677" spans="1:4" x14ac:dyDescent="0.25">
      <c r="A1677" s="161">
        <v>6351</v>
      </c>
      <c r="B1677" s="162" t="s">
        <v>3825</v>
      </c>
      <c r="C1677" s="163">
        <v>524130</v>
      </c>
      <c r="D1677" s="162" t="s">
        <v>3808</v>
      </c>
    </row>
    <row r="1678" spans="1:4" x14ac:dyDescent="0.25">
      <c r="A1678" s="161">
        <v>6361</v>
      </c>
      <c r="B1678" s="162" t="s">
        <v>3826</v>
      </c>
      <c r="C1678" s="163">
        <v>524127</v>
      </c>
      <c r="D1678" s="162" t="s">
        <v>3827</v>
      </c>
    </row>
    <row r="1679" spans="1:4" x14ac:dyDescent="0.25">
      <c r="A1679" s="161">
        <v>6361</v>
      </c>
      <c r="B1679" s="162" t="s">
        <v>3828</v>
      </c>
      <c r="C1679" s="163">
        <v>524130</v>
      </c>
      <c r="D1679" s="162" t="s">
        <v>3808</v>
      </c>
    </row>
    <row r="1680" spans="1:4" x14ac:dyDescent="0.25">
      <c r="A1680" s="161">
        <v>6371</v>
      </c>
      <c r="B1680" s="162" t="s">
        <v>3829</v>
      </c>
      <c r="C1680" s="163">
        <v>523920</v>
      </c>
      <c r="D1680" s="162" t="s">
        <v>3798</v>
      </c>
    </row>
    <row r="1681" spans="1:4" x14ac:dyDescent="0.25">
      <c r="A1681" s="161">
        <v>6371</v>
      </c>
      <c r="B1681" s="162" t="s">
        <v>3830</v>
      </c>
      <c r="C1681" s="163">
        <v>524292</v>
      </c>
      <c r="D1681" s="162" t="s">
        <v>3831</v>
      </c>
    </row>
    <row r="1682" spans="1:4" x14ac:dyDescent="0.25">
      <c r="A1682" s="161">
        <v>6371</v>
      </c>
      <c r="B1682" s="162" t="s">
        <v>3832</v>
      </c>
      <c r="C1682" s="163">
        <v>525110</v>
      </c>
      <c r="D1682" s="162" t="s">
        <v>3833</v>
      </c>
    </row>
    <row r="1683" spans="1:4" x14ac:dyDescent="0.25">
      <c r="A1683" s="161">
        <v>6371</v>
      </c>
      <c r="B1683" s="162" t="s">
        <v>3834</v>
      </c>
      <c r="C1683" s="163">
        <v>525120</v>
      </c>
      <c r="D1683" s="162" t="s">
        <v>3835</v>
      </c>
    </row>
    <row r="1684" spans="1:4" x14ac:dyDescent="0.25">
      <c r="A1684" s="161">
        <v>6371</v>
      </c>
      <c r="B1684" s="162" t="s">
        <v>3836</v>
      </c>
      <c r="C1684" s="163">
        <v>525990</v>
      </c>
      <c r="D1684" s="162" t="s">
        <v>3837</v>
      </c>
    </row>
    <row r="1685" spans="1:4" ht="25.5" x14ac:dyDescent="0.25">
      <c r="A1685" s="161">
        <v>6399</v>
      </c>
      <c r="B1685" s="162" t="s">
        <v>3838</v>
      </c>
      <c r="C1685" s="163">
        <v>524128</v>
      </c>
      <c r="D1685" s="162" t="s">
        <v>3806</v>
      </c>
    </row>
    <row r="1686" spans="1:4" x14ac:dyDescent="0.25">
      <c r="A1686" s="161">
        <v>6411</v>
      </c>
      <c r="B1686" s="162" t="s">
        <v>3839</v>
      </c>
      <c r="C1686" s="163">
        <v>524210</v>
      </c>
      <c r="D1686" s="162" t="s">
        <v>3840</v>
      </c>
    </row>
    <row r="1687" spans="1:4" x14ac:dyDescent="0.25">
      <c r="A1687" s="161">
        <v>6411</v>
      </c>
      <c r="B1687" s="162" t="s">
        <v>3841</v>
      </c>
      <c r="C1687" s="163">
        <v>524291</v>
      </c>
      <c r="D1687" s="162" t="s">
        <v>3842</v>
      </c>
    </row>
    <row r="1688" spans="1:4" x14ac:dyDescent="0.25">
      <c r="A1688" s="161">
        <v>6411</v>
      </c>
      <c r="B1688" s="162" t="s">
        <v>3843</v>
      </c>
      <c r="C1688" s="163">
        <v>524292</v>
      </c>
      <c r="D1688" s="162" t="s">
        <v>3831</v>
      </c>
    </row>
    <row r="1689" spans="1:4" ht="25.5" x14ac:dyDescent="0.25">
      <c r="A1689" s="161">
        <v>6411</v>
      </c>
      <c r="B1689" s="162" t="s">
        <v>3844</v>
      </c>
      <c r="C1689" s="163">
        <v>524298</v>
      </c>
      <c r="D1689" s="162" t="s">
        <v>3845</v>
      </c>
    </row>
    <row r="1690" spans="1:4" ht="25.5" x14ac:dyDescent="0.25">
      <c r="A1690" s="161">
        <v>6512</v>
      </c>
      <c r="B1690" s="162" t="s">
        <v>3846</v>
      </c>
      <c r="C1690" s="163">
        <v>531120</v>
      </c>
      <c r="D1690" s="162" t="s">
        <v>3847</v>
      </c>
    </row>
    <row r="1691" spans="1:4" ht="25.5" x14ac:dyDescent="0.25">
      <c r="A1691" s="161">
        <v>6512</v>
      </c>
      <c r="B1691" s="162" t="s">
        <v>3848</v>
      </c>
      <c r="C1691" s="163">
        <v>711310</v>
      </c>
      <c r="D1691" s="162" t="s">
        <v>3849</v>
      </c>
    </row>
    <row r="1692" spans="1:4" x14ac:dyDescent="0.25">
      <c r="A1692" s="161">
        <v>6513</v>
      </c>
      <c r="B1692" s="162" t="s">
        <v>3850</v>
      </c>
      <c r="C1692" s="163">
        <v>531110</v>
      </c>
      <c r="D1692" s="162" t="s">
        <v>3851</v>
      </c>
    </row>
    <row r="1693" spans="1:4" x14ac:dyDescent="0.25">
      <c r="A1693" s="161">
        <v>6514</v>
      </c>
      <c r="B1693" s="162" t="s">
        <v>3852</v>
      </c>
      <c r="C1693" s="163">
        <v>531110</v>
      </c>
      <c r="D1693" s="162" t="s">
        <v>3851</v>
      </c>
    </row>
    <row r="1694" spans="1:4" x14ac:dyDescent="0.25">
      <c r="A1694" s="161">
        <v>6515</v>
      </c>
      <c r="B1694" s="162" t="s">
        <v>3853</v>
      </c>
      <c r="C1694" s="163">
        <v>531190</v>
      </c>
      <c r="D1694" s="162" t="s">
        <v>3854</v>
      </c>
    </row>
    <row r="1695" spans="1:4" x14ac:dyDescent="0.25">
      <c r="A1695" s="161">
        <v>6517</v>
      </c>
      <c r="B1695" s="162" t="s">
        <v>3855</v>
      </c>
      <c r="C1695" s="163">
        <v>531190</v>
      </c>
      <c r="D1695" s="162" t="s">
        <v>3854</v>
      </c>
    </row>
    <row r="1696" spans="1:4" x14ac:dyDescent="0.25">
      <c r="A1696" s="161">
        <v>6519</v>
      </c>
      <c r="B1696" s="162" t="s">
        <v>3856</v>
      </c>
      <c r="C1696" s="163">
        <v>531190</v>
      </c>
      <c r="D1696" s="162" t="s">
        <v>3854</v>
      </c>
    </row>
    <row r="1697" spans="1:4" x14ac:dyDescent="0.25">
      <c r="A1697" s="161">
        <v>6531</v>
      </c>
      <c r="B1697" s="162" t="s">
        <v>3857</v>
      </c>
      <c r="C1697" s="163">
        <v>531110</v>
      </c>
      <c r="D1697" s="162" t="s">
        <v>3851</v>
      </c>
    </row>
    <row r="1698" spans="1:4" x14ac:dyDescent="0.25">
      <c r="A1698" s="161">
        <v>6531</v>
      </c>
      <c r="B1698" s="162" t="s">
        <v>3858</v>
      </c>
      <c r="C1698" s="163">
        <v>531210</v>
      </c>
      <c r="D1698" s="162" t="s">
        <v>3859</v>
      </c>
    </row>
    <row r="1699" spans="1:4" x14ac:dyDescent="0.25">
      <c r="A1699" s="161">
        <v>6531</v>
      </c>
      <c r="B1699" s="162" t="s">
        <v>3860</v>
      </c>
      <c r="C1699" s="163">
        <v>531311</v>
      </c>
      <c r="D1699" s="162" t="s">
        <v>3861</v>
      </c>
    </row>
    <row r="1700" spans="1:4" x14ac:dyDescent="0.25">
      <c r="A1700" s="161">
        <v>6531</v>
      </c>
      <c r="B1700" s="162" t="s">
        <v>3862</v>
      </c>
      <c r="C1700" s="163">
        <v>531312</v>
      </c>
      <c r="D1700" s="162" t="s">
        <v>3863</v>
      </c>
    </row>
    <row r="1701" spans="1:4" x14ac:dyDescent="0.25">
      <c r="A1701" s="161">
        <v>6531</v>
      </c>
      <c r="B1701" s="162" t="s">
        <v>3864</v>
      </c>
      <c r="C1701" s="163">
        <v>531320</v>
      </c>
      <c r="D1701" s="162" t="s">
        <v>3865</v>
      </c>
    </row>
    <row r="1702" spans="1:4" ht="25.5" x14ac:dyDescent="0.25">
      <c r="A1702" s="161">
        <v>6531</v>
      </c>
      <c r="B1702" s="162" t="s">
        <v>3866</v>
      </c>
      <c r="C1702" s="163">
        <v>531390</v>
      </c>
      <c r="D1702" s="162" t="s">
        <v>3867</v>
      </c>
    </row>
    <row r="1703" spans="1:4" x14ac:dyDescent="0.25">
      <c r="A1703" s="161">
        <v>6531</v>
      </c>
      <c r="B1703" s="162" t="s">
        <v>3868</v>
      </c>
      <c r="C1703" s="163">
        <v>812220</v>
      </c>
      <c r="D1703" s="162" t="s">
        <v>3869</v>
      </c>
    </row>
    <row r="1704" spans="1:4" ht="25.5" x14ac:dyDescent="0.25">
      <c r="A1704" s="161">
        <v>6531</v>
      </c>
      <c r="B1704" s="162" t="s">
        <v>3870</v>
      </c>
      <c r="C1704" s="163">
        <v>813990</v>
      </c>
      <c r="D1704" s="162" t="s">
        <v>3871</v>
      </c>
    </row>
    <row r="1705" spans="1:4" x14ac:dyDescent="0.25">
      <c r="A1705" s="161">
        <v>6541</v>
      </c>
      <c r="B1705" s="162" t="s">
        <v>3872</v>
      </c>
      <c r="C1705" s="163">
        <v>541191</v>
      </c>
      <c r="D1705" s="162" t="s">
        <v>3873</v>
      </c>
    </row>
    <row r="1706" spans="1:4" x14ac:dyDescent="0.25">
      <c r="A1706" s="161">
        <v>6552</v>
      </c>
      <c r="B1706" s="162" t="s">
        <v>3874</v>
      </c>
      <c r="C1706" s="165">
        <v>237210</v>
      </c>
      <c r="D1706" s="166" t="s">
        <v>3875</v>
      </c>
    </row>
    <row r="1707" spans="1:4" x14ac:dyDescent="0.25">
      <c r="A1707" s="161">
        <v>6553</v>
      </c>
      <c r="B1707" s="162" t="s">
        <v>3876</v>
      </c>
      <c r="C1707" s="163">
        <v>812220</v>
      </c>
      <c r="D1707" s="162" t="s">
        <v>3869</v>
      </c>
    </row>
    <row r="1708" spans="1:4" x14ac:dyDescent="0.25">
      <c r="A1708" s="161">
        <v>6712</v>
      </c>
      <c r="B1708" s="162" t="s">
        <v>3877</v>
      </c>
      <c r="C1708" s="163">
        <v>551111</v>
      </c>
      <c r="D1708" s="162" t="s">
        <v>3878</v>
      </c>
    </row>
    <row r="1709" spans="1:4" x14ac:dyDescent="0.25">
      <c r="A1709" s="161">
        <v>6719</v>
      </c>
      <c r="B1709" s="162" t="s">
        <v>3879</v>
      </c>
      <c r="C1709" s="163">
        <v>551112</v>
      </c>
      <c r="D1709" s="162" t="s">
        <v>3880</v>
      </c>
    </row>
    <row r="1710" spans="1:4" x14ac:dyDescent="0.25">
      <c r="A1710" s="161">
        <v>6722</v>
      </c>
      <c r="B1710" s="162" t="s">
        <v>3881</v>
      </c>
      <c r="C1710" s="163">
        <v>525910</v>
      </c>
      <c r="D1710" s="162" t="s">
        <v>3882</v>
      </c>
    </row>
    <row r="1711" spans="1:4" ht="25.5" x14ac:dyDescent="0.25">
      <c r="A1711" s="161">
        <v>6726</v>
      </c>
      <c r="B1711" s="162" t="s">
        <v>3883</v>
      </c>
      <c r="C1711" s="163">
        <v>525990</v>
      </c>
      <c r="D1711" s="162" t="s">
        <v>3837</v>
      </c>
    </row>
    <row r="1712" spans="1:4" x14ac:dyDescent="0.25">
      <c r="A1712" s="161">
        <v>6732</v>
      </c>
      <c r="B1712" s="162" t="s">
        <v>3884</v>
      </c>
      <c r="C1712" s="163">
        <v>813211</v>
      </c>
      <c r="D1712" s="162" t="s">
        <v>3885</v>
      </c>
    </row>
    <row r="1713" spans="1:4" x14ac:dyDescent="0.25">
      <c r="A1713" s="161">
        <v>6733</v>
      </c>
      <c r="B1713" s="162" t="s">
        <v>3886</v>
      </c>
      <c r="C1713" s="163">
        <v>523920</v>
      </c>
      <c r="D1713" s="162" t="s">
        <v>3798</v>
      </c>
    </row>
    <row r="1714" spans="1:4" x14ac:dyDescent="0.25">
      <c r="A1714" s="161">
        <v>6733</v>
      </c>
      <c r="B1714" s="162" t="s">
        <v>3887</v>
      </c>
      <c r="C1714" s="163">
        <v>523991</v>
      </c>
      <c r="D1714" s="162" t="s">
        <v>3751</v>
      </c>
    </row>
    <row r="1715" spans="1:4" x14ac:dyDescent="0.25">
      <c r="A1715" s="161">
        <v>6733</v>
      </c>
      <c r="B1715" s="162" t="s">
        <v>3888</v>
      </c>
      <c r="C1715" s="163">
        <v>525190</v>
      </c>
      <c r="D1715" s="162" t="s">
        <v>3814</v>
      </c>
    </row>
    <row r="1716" spans="1:4" ht="25.5" x14ac:dyDescent="0.25">
      <c r="A1716" s="161">
        <v>6733</v>
      </c>
      <c r="B1716" s="162" t="s">
        <v>3889</v>
      </c>
      <c r="C1716" s="163">
        <v>525920</v>
      </c>
      <c r="D1716" s="162" t="s">
        <v>3890</v>
      </c>
    </row>
    <row r="1717" spans="1:4" x14ac:dyDescent="0.25">
      <c r="A1717" s="161">
        <v>6792</v>
      </c>
      <c r="B1717" s="162" t="s">
        <v>3891</v>
      </c>
      <c r="C1717" s="163">
        <v>523910</v>
      </c>
      <c r="D1717" s="162" t="s">
        <v>3775</v>
      </c>
    </row>
    <row r="1718" spans="1:4" ht="25.5" x14ac:dyDescent="0.25">
      <c r="A1718" s="161">
        <v>6792</v>
      </c>
      <c r="B1718" s="162" t="s">
        <v>3892</v>
      </c>
      <c r="C1718" s="163">
        <v>533110</v>
      </c>
      <c r="D1718" s="162" t="s">
        <v>3893</v>
      </c>
    </row>
    <row r="1719" spans="1:4" ht="25.5" x14ac:dyDescent="0.25">
      <c r="A1719" s="161">
        <v>6794</v>
      </c>
      <c r="B1719" s="162" t="s">
        <v>3894</v>
      </c>
      <c r="C1719" s="163">
        <v>533110</v>
      </c>
      <c r="D1719" s="162" t="s">
        <v>3895</v>
      </c>
    </row>
    <row r="1720" spans="1:4" x14ac:dyDescent="0.25">
      <c r="A1720" s="161">
        <v>6798</v>
      </c>
      <c r="B1720" s="162" t="s">
        <v>3896</v>
      </c>
      <c r="C1720" s="163">
        <v>525930</v>
      </c>
      <c r="D1720" s="162" t="s">
        <v>3896</v>
      </c>
    </row>
    <row r="1721" spans="1:4" x14ac:dyDescent="0.25">
      <c r="A1721" s="161">
        <v>6799</v>
      </c>
      <c r="B1721" s="162" t="s">
        <v>3897</v>
      </c>
      <c r="C1721" s="163">
        <v>523130</v>
      </c>
      <c r="D1721" s="162" t="s">
        <v>3757</v>
      </c>
    </row>
    <row r="1722" spans="1:4" x14ac:dyDescent="0.25">
      <c r="A1722" s="161">
        <v>6799</v>
      </c>
      <c r="B1722" s="162" t="s">
        <v>3898</v>
      </c>
      <c r="C1722" s="163">
        <v>523910</v>
      </c>
      <c r="D1722" s="162" t="s">
        <v>3775</v>
      </c>
    </row>
    <row r="1723" spans="1:4" x14ac:dyDescent="0.25">
      <c r="A1723" s="161">
        <v>6799</v>
      </c>
      <c r="B1723" s="162" t="s">
        <v>3899</v>
      </c>
      <c r="C1723" s="163">
        <v>523920</v>
      </c>
      <c r="D1723" s="162" t="s">
        <v>3798</v>
      </c>
    </row>
    <row r="1724" spans="1:4" x14ac:dyDescent="0.25">
      <c r="A1724" s="161">
        <v>7011</v>
      </c>
      <c r="B1724" s="162" t="s">
        <v>3900</v>
      </c>
      <c r="C1724" s="163">
        <v>721110</v>
      </c>
      <c r="D1724" s="162" t="s">
        <v>3901</v>
      </c>
    </row>
    <row r="1725" spans="1:4" x14ac:dyDescent="0.25">
      <c r="A1725" s="161">
        <v>7011</v>
      </c>
      <c r="B1725" s="162" t="s">
        <v>3902</v>
      </c>
      <c r="C1725" s="163">
        <v>721120</v>
      </c>
      <c r="D1725" s="162" t="s">
        <v>3903</v>
      </c>
    </row>
    <row r="1726" spans="1:4" x14ac:dyDescent="0.25">
      <c r="A1726" s="161">
        <v>7011</v>
      </c>
      <c r="B1726" s="162" t="s">
        <v>3904</v>
      </c>
      <c r="C1726" s="163">
        <v>721191</v>
      </c>
      <c r="D1726" s="162" t="s">
        <v>3905</v>
      </c>
    </row>
    <row r="1727" spans="1:4" x14ac:dyDescent="0.25">
      <c r="A1727" s="161">
        <v>7011</v>
      </c>
      <c r="B1727" s="162" t="s">
        <v>3906</v>
      </c>
      <c r="C1727" s="163">
        <v>721199</v>
      </c>
      <c r="D1727" s="162" t="s">
        <v>3907</v>
      </c>
    </row>
    <row r="1728" spans="1:4" x14ac:dyDescent="0.25">
      <c r="A1728" s="161">
        <v>7021</v>
      </c>
      <c r="B1728" s="162" t="s">
        <v>3908</v>
      </c>
      <c r="C1728" s="163">
        <v>721310</v>
      </c>
      <c r="D1728" s="162" t="s">
        <v>3908</v>
      </c>
    </row>
    <row r="1729" spans="1:4" x14ac:dyDescent="0.25">
      <c r="A1729" s="161">
        <v>7032</v>
      </c>
      <c r="B1729" s="162" t="s">
        <v>3909</v>
      </c>
      <c r="C1729" s="163">
        <v>721214</v>
      </c>
      <c r="D1729" s="162" t="s">
        <v>3910</v>
      </c>
    </row>
    <row r="1730" spans="1:4" x14ac:dyDescent="0.25">
      <c r="A1730" s="161">
        <v>7033</v>
      </c>
      <c r="B1730" s="162" t="s">
        <v>3911</v>
      </c>
      <c r="C1730" s="163">
        <v>721211</v>
      </c>
      <c r="D1730" s="162" t="s">
        <v>3912</v>
      </c>
    </row>
    <row r="1731" spans="1:4" x14ac:dyDescent="0.25">
      <c r="A1731" s="161">
        <v>7041</v>
      </c>
      <c r="B1731" s="162" t="s">
        <v>3913</v>
      </c>
      <c r="C1731" s="163">
        <v>721110</v>
      </c>
      <c r="D1731" s="162" t="s">
        <v>3901</v>
      </c>
    </row>
    <row r="1732" spans="1:4" x14ac:dyDescent="0.25">
      <c r="A1732" s="161">
        <v>7041</v>
      </c>
      <c r="B1732" s="162" t="s">
        <v>3914</v>
      </c>
      <c r="C1732" s="163">
        <v>721310</v>
      </c>
      <c r="D1732" s="162" t="s">
        <v>3908</v>
      </c>
    </row>
    <row r="1733" spans="1:4" x14ac:dyDescent="0.25">
      <c r="A1733" s="161">
        <v>7211</v>
      </c>
      <c r="B1733" s="162" t="s">
        <v>3915</v>
      </c>
      <c r="C1733" s="163">
        <v>812320</v>
      </c>
      <c r="D1733" s="162" t="s">
        <v>3916</v>
      </c>
    </row>
    <row r="1734" spans="1:4" x14ac:dyDescent="0.25">
      <c r="A1734" s="161">
        <v>7212</v>
      </c>
      <c r="B1734" s="162" t="s">
        <v>3917</v>
      </c>
      <c r="C1734" s="163">
        <v>812320</v>
      </c>
      <c r="D1734" s="162" t="s">
        <v>3916</v>
      </c>
    </row>
    <row r="1735" spans="1:4" x14ac:dyDescent="0.25">
      <c r="A1735" s="161">
        <v>7213</v>
      </c>
      <c r="B1735" s="162" t="s">
        <v>3918</v>
      </c>
      <c r="C1735" s="163">
        <v>812331</v>
      </c>
      <c r="D1735" s="162" t="s">
        <v>3918</v>
      </c>
    </row>
    <row r="1736" spans="1:4" x14ac:dyDescent="0.25">
      <c r="A1736" s="161">
        <v>7215</v>
      </c>
      <c r="B1736" s="162" t="s">
        <v>3919</v>
      </c>
      <c r="C1736" s="163">
        <v>812310</v>
      </c>
      <c r="D1736" s="162" t="s">
        <v>3920</v>
      </c>
    </row>
    <row r="1737" spans="1:4" x14ac:dyDescent="0.25">
      <c r="A1737" s="161">
        <v>7216</v>
      </c>
      <c r="B1737" s="162" t="s">
        <v>3921</v>
      </c>
      <c r="C1737" s="163">
        <v>812320</v>
      </c>
      <c r="D1737" s="162" t="s">
        <v>3916</v>
      </c>
    </row>
    <row r="1738" spans="1:4" x14ac:dyDescent="0.25">
      <c r="A1738" s="161">
        <v>7217</v>
      </c>
      <c r="B1738" s="162" t="s">
        <v>3922</v>
      </c>
      <c r="C1738" s="163">
        <v>561740</v>
      </c>
      <c r="D1738" s="162" t="s">
        <v>3923</v>
      </c>
    </row>
    <row r="1739" spans="1:4" x14ac:dyDescent="0.25">
      <c r="A1739" s="161">
        <v>7218</v>
      </c>
      <c r="B1739" s="162" t="s">
        <v>3924</v>
      </c>
      <c r="C1739" s="163">
        <v>812332</v>
      </c>
      <c r="D1739" s="162" t="s">
        <v>3924</v>
      </c>
    </row>
    <row r="1740" spans="1:4" ht="25.5" x14ac:dyDescent="0.25">
      <c r="A1740" s="161">
        <v>7219</v>
      </c>
      <c r="B1740" s="162" t="s">
        <v>3925</v>
      </c>
      <c r="C1740" s="163">
        <v>811490</v>
      </c>
      <c r="D1740" s="162" t="s">
        <v>2823</v>
      </c>
    </row>
    <row r="1741" spans="1:4" x14ac:dyDescent="0.25">
      <c r="A1741" s="161">
        <v>7219</v>
      </c>
      <c r="B1741" s="162" t="s">
        <v>3926</v>
      </c>
      <c r="C1741" s="163">
        <v>812320</v>
      </c>
      <c r="D1741" s="162" t="s">
        <v>3916</v>
      </c>
    </row>
    <row r="1742" spans="1:4" x14ac:dyDescent="0.25">
      <c r="A1742" s="161">
        <v>7219</v>
      </c>
      <c r="B1742" s="162" t="s">
        <v>3927</v>
      </c>
      <c r="C1742" s="163">
        <v>812331</v>
      </c>
      <c r="D1742" s="162" t="s">
        <v>3918</v>
      </c>
    </row>
    <row r="1743" spans="1:4" x14ac:dyDescent="0.25">
      <c r="A1743" s="161">
        <v>7221</v>
      </c>
      <c r="B1743" s="162" t="s">
        <v>3928</v>
      </c>
      <c r="C1743" s="163">
        <v>541921</v>
      </c>
      <c r="D1743" s="162" t="s">
        <v>3929</v>
      </c>
    </row>
    <row r="1744" spans="1:4" x14ac:dyDescent="0.25">
      <c r="A1744" s="161">
        <v>7231</v>
      </c>
      <c r="B1744" s="162" t="s">
        <v>3930</v>
      </c>
      <c r="C1744" s="163">
        <v>611511</v>
      </c>
      <c r="D1744" s="162" t="s">
        <v>3931</v>
      </c>
    </row>
    <row r="1745" spans="1:4" x14ac:dyDescent="0.25">
      <c r="A1745" s="161">
        <v>7231</v>
      </c>
      <c r="B1745" s="162" t="s">
        <v>3932</v>
      </c>
      <c r="C1745" s="163">
        <v>812112</v>
      </c>
      <c r="D1745" s="162" t="s">
        <v>3933</v>
      </c>
    </row>
    <row r="1746" spans="1:4" x14ac:dyDescent="0.25">
      <c r="A1746" s="161">
        <v>7231</v>
      </c>
      <c r="B1746" s="162" t="s">
        <v>3934</v>
      </c>
      <c r="C1746" s="163">
        <v>812113</v>
      </c>
      <c r="D1746" s="162" t="s">
        <v>3935</v>
      </c>
    </row>
    <row r="1747" spans="1:4" x14ac:dyDescent="0.25">
      <c r="A1747" s="161">
        <v>7241</v>
      </c>
      <c r="B1747" s="162" t="s">
        <v>3936</v>
      </c>
      <c r="C1747" s="163">
        <v>611511</v>
      </c>
      <c r="D1747" s="162" t="s">
        <v>3931</v>
      </c>
    </row>
    <row r="1748" spans="1:4" x14ac:dyDescent="0.25">
      <c r="A1748" s="161">
        <v>7241</v>
      </c>
      <c r="B1748" s="162" t="s">
        <v>3937</v>
      </c>
      <c r="C1748" s="163">
        <v>812111</v>
      </c>
      <c r="D1748" s="162" t="s">
        <v>989</v>
      </c>
    </row>
    <row r="1749" spans="1:4" x14ac:dyDescent="0.25">
      <c r="A1749" s="161">
        <v>7251</v>
      </c>
      <c r="B1749" s="162" t="s">
        <v>3938</v>
      </c>
      <c r="C1749" s="163">
        <v>811430</v>
      </c>
      <c r="D1749" s="162" t="s">
        <v>3939</v>
      </c>
    </row>
    <row r="1750" spans="1:4" x14ac:dyDescent="0.25">
      <c r="A1750" s="161">
        <v>7251</v>
      </c>
      <c r="B1750" s="162" t="s">
        <v>3940</v>
      </c>
      <c r="C1750" s="163">
        <v>812320</v>
      </c>
      <c r="D1750" s="162" t="s">
        <v>3916</v>
      </c>
    </row>
    <row r="1751" spans="1:4" x14ac:dyDescent="0.25">
      <c r="A1751" s="161">
        <v>7251</v>
      </c>
      <c r="B1751" s="162" t="s">
        <v>3941</v>
      </c>
      <c r="C1751" s="163">
        <v>812990</v>
      </c>
      <c r="D1751" s="162" t="s">
        <v>3120</v>
      </c>
    </row>
    <row r="1752" spans="1:4" x14ac:dyDescent="0.25">
      <c r="A1752" s="161">
        <v>7261</v>
      </c>
      <c r="B1752" s="162" t="s">
        <v>3942</v>
      </c>
      <c r="C1752" s="163">
        <v>812210</v>
      </c>
      <c r="D1752" s="162" t="s">
        <v>3943</v>
      </c>
    </row>
    <row r="1753" spans="1:4" x14ac:dyDescent="0.25">
      <c r="A1753" s="161">
        <v>7261</v>
      </c>
      <c r="B1753" s="162" t="s">
        <v>3944</v>
      </c>
      <c r="C1753" s="163">
        <v>812220</v>
      </c>
      <c r="D1753" s="162" t="s">
        <v>3869</v>
      </c>
    </row>
    <row r="1754" spans="1:4" x14ac:dyDescent="0.25">
      <c r="A1754" s="161">
        <v>7291</v>
      </c>
      <c r="B1754" s="162" t="s">
        <v>3945</v>
      </c>
      <c r="C1754" s="163">
        <v>541213</v>
      </c>
      <c r="D1754" s="162" t="s">
        <v>3946</v>
      </c>
    </row>
    <row r="1755" spans="1:4" x14ac:dyDescent="0.25">
      <c r="A1755" s="161">
        <v>7299</v>
      </c>
      <c r="B1755" s="162" t="s">
        <v>3947</v>
      </c>
      <c r="C1755" s="163">
        <v>532220</v>
      </c>
      <c r="D1755" s="162" t="s">
        <v>3948</v>
      </c>
    </row>
    <row r="1756" spans="1:4" x14ac:dyDescent="0.25">
      <c r="A1756" s="161">
        <v>7299</v>
      </c>
      <c r="B1756" s="162" t="s">
        <v>3949</v>
      </c>
      <c r="C1756" s="163">
        <v>541990</v>
      </c>
      <c r="D1756" s="162" t="s">
        <v>3042</v>
      </c>
    </row>
    <row r="1757" spans="1:4" x14ac:dyDescent="0.25">
      <c r="A1757" s="161">
        <v>7299</v>
      </c>
      <c r="B1757" s="162" t="s">
        <v>3950</v>
      </c>
      <c r="C1757" s="163">
        <v>561310</v>
      </c>
      <c r="D1757" s="162" t="s">
        <v>3951</v>
      </c>
    </row>
    <row r="1758" spans="1:4" x14ac:dyDescent="0.25">
      <c r="A1758" s="161">
        <v>7299</v>
      </c>
      <c r="B1758" s="162" t="s">
        <v>3952</v>
      </c>
      <c r="C1758" s="163">
        <v>561990</v>
      </c>
      <c r="D1758" s="162" t="s">
        <v>3953</v>
      </c>
    </row>
    <row r="1759" spans="1:4" x14ac:dyDescent="0.25">
      <c r="A1759" s="161">
        <v>7299</v>
      </c>
      <c r="B1759" s="162" t="s">
        <v>3954</v>
      </c>
      <c r="C1759" s="163">
        <v>812191</v>
      </c>
      <c r="D1759" s="162" t="s">
        <v>3955</v>
      </c>
    </row>
    <row r="1760" spans="1:4" x14ac:dyDescent="0.25">
      <c r="A1760" s="161">
        <v>7299</v>
      </c>
      <c r="B1760" s="162" t="s">
        <v>3956</v>
      </c>
      <c r="C1760" s="163">
        <v>812199</v>
      </c>
      <c r="D1760" s="162" t="s">
        <v>3957</v>
      </c>
    </row>
    <row r="1761" spans="1:4" x14ac:dyDescent="0.25">
      <c r="A1761" s="161">
        <v>7299</v>
      </c>
      <c r="B1761" s="162" t="s">
        <v>3958</v>
      </c>
      <c r="C1761" s="163">
        <v>812930</v>
      </c>
      <c r="D1761" s="162" t="s">
        <v>3959</v>
      </c>
    </row>
    <row r="1762" spans="1:4" ht="38.25" x14ac:dyDescent="0.25">
      <c r="A1762" s="161">
        <v>7299</v>
      </c>
      <c r="B1762" s="162" t="s">
        <v>3960</v>
      </c>
      <c r="C1762" s="163">
        <v>812990</v>
      </c>
      <c r="D1762" s="162" t="s">
        <v>3120</v>
      </c>
    </row>
    <row r="1763" spans="1:4" x14ac:dyDescent="0.25">
      <c r="A1763" s="161">
        <v>7311</v>
      </c>
      <c r="B1763" s="162" t="s">
        <v>3961</v>
      </c>
      <c r="C1763" s="163">
        <v>541810</v>
      </c>
      <c r="D1763" s="162" t="s">
        <v>3961</v>
      </c>
    </row>
    <row r="1764" spans="1:4" x14ac:dyDescent="0.25">
      <c r="A1764" s="161">
        <v>7312</v>
      </c>
      <c r="B1764" s="162" t="s">
        <v>3962</v>
      </c>
      <c r="C1764" s="163">
        <v>541850</v>
      </c>
      <c r="D1764" s="162" t="s">
        <v>3963</v>
      </c>
    </row>
    <row r="1765" spans="1:4" x14ac:dyDescent="0.25">
      <c r="A1765" s="161">
        <v>7313</v>
      </c>
      <c r="B1765" s="162" t="s">
        <v>3964</v>
      </c>
      <c r="C1765" s="163">
        <v>541840</v>
      </c>
      <c r="D1765" s="162" t="s">
        <v>3965</v>
      </c>
    </row>
    <row r="1766" spans="1:4" ht="25.5" x14ac:dyDescent="0.25">
      <c r="A1766" s="161">
        <v>7319</v>
      </c>
      <c r="B1766" s="162" t="s">
        <v>3966</v>
      </c>
      <c r="C1766" s="163">
        <v>481219</v>
      </c>
      <c r="D1766" s="162" t="s">
        <v>3053</v>
      </c>
    </row>
    <row r="1767" spans="1:4" x14ac:dyDescent="0.25">
      <c r="A1767" s="161">
        <v>7319</v>
      </c>
      <c r="B1767" s="162" t="s">
        <v>3967</v>
      </c>
      <c r="C1767" s="163">
        <v>541830</v>
      </c>
      <c r="D1767" s="162" t="s">
        <v>3968</v>
      </c>
    </row>
    <row r="1768" spans="1:4" ht="25.5" x14ac:dyDescent="0.25">
      <c r="A1768" s="161">
        <v>7319</v>
      </c>
      <c r="B1768" s="162" t="s">
        <v>3969</v>
      </c>
      <c r="C1768" s="163">
        <v>541850</v>
      </c>
      <c r="D1768" s="162" t="s">
        <v>3963</v>
      </c>
    </row>
    <row r="1769" spans="1:4" x14ac:dyDescent="0.25">
      <c r="A1769" s="161">
        <v>7319</v>
      </c>
      <c r="B1769" s="162" t="s">
        <v>3970</v>
      </c>
      <c r="C1769" s="163">
        <v>541870</v>
      </c>
      <c r="D1769" s="162" t="s">
        <v>3971</v>
      </c>
    </row>
    <row r="1770" spans="1:4" x14ac:dyDescent="0.25">
      <c r="A1770" s="161">
        <v>7319</v>
      </c>
      <c r="B1770" s="34" t="s">
        <v>3972</v>
      </c>
      <c r="C1770" s="167" t="s">
        <v>3973</v>
      </c>
      <c r="D1770" s="34" t="s">
        <v>3577</v>
      </c>
    </row>
    <row r="1771" spans="1:4" x14ac:dyDescent="0.25">
      <c r="A1771" s="161">
        <v>7322</v>
      </c>
      <c r="B1771" s="162" t="s">
        <v>3974</v>
      </c>
      <c r="C1771" s="163">
        <v>561440</v>
      </c>
      <c r="D1771" s="162" t="s">
        <v>3975</v>
      </c>
    </row>
    <row r="1772" spans="1:4" x14ac:dyDescent="0.25">
      <c r="A1772" s="161">
        <v>7323</v>
      </c>
      <c r="B1772" s="162" t="s">
        <v>3976</v>
      </c>
      <c r="C1772" s="163">
        <v>561450</v>
      </c>
      <c r="D1772" s="162" t="s">
        <v>3977</v>
      </c>
    </row>
    <row r="1773" spans="1:4" x14ac:dyDescent="0.25">
      <c r="A1773" s="161">
        <v>7331</v>
      </c>
      <c r="B1773" s="162" t="s">
        <v>3978</v>
      </c>
      <c r="C1773" s="163">
        <v>511140</v>
      </c>
      <c r="D1773" s="162" t="s">
        <v>2108</v>
      </c>
    </row>
    <row r="1774" spans="1:4" x14ac:dyDescent="0.25">
      <c r="A1774" s="161">
        <v>7331</v>
      </c>
      <c r="B1774" s="162" t="s">
        <v>3979</v>
      </c>
      <c r="C1774" s="163">
        <v>541860</v>
      </c>
      <c r="D1774" s="162" t="s">
        <v>3980</v>
      </c>
    </row>
    <row r="1775" spans="1:4" x14ac:dyDescent="0.25">
      <c r="A1775" s="161">
        <v>7334</v>
      </c>
      <c r="B1775" s="162" t="s">
        <v>3981</v>
      </c>
      <c r="C1775" s="163">
        <v>323114</v>
      </c>
      <c r="D1775" s="162" t="s">
        <v>2116</v>
      </c>
    </row>
    <row r="1776" spans="1:4" x14ac:dyDescent="0.25">
      <c r="A1776" s="161">
        <v>7334</v>
      </c>
      <c r="B1776" s="162" t="s">
        <v>3982</v>
      </c>
      <c r="C1776" s="163">
        <v>561439</v>
      </c>
      <c r="D1776" s="162" t="s">
        <v>3983</v>
      </c>
    </row>
    <row r="1777" spans="1:4" ht="25.5" x14ac:dyDescent="0.25">
      <c r="A1777" s="161">
        <v>7335</v>
      </c>
      <c r="B1777" s="162" t="s">
        <v>3984</v>
      </c>
      <c r="C1777" s="163">
        <v>481219</v>
      </c>
      <c r="D1777" s="162" t="s">
        <v>3053</v>
      </c>
    </row>
    <row r="1778" spans="1:4" ht="25.5" x14ac:dyDescent="0.25">
      <c r="A1778" s="161">
        <v>7335</v>
      </c>
      <c r="B1778" s="162" t="s">
        <v>3985</v>
      </c>
      <c r="C1778" s="163">
        <v>541922</v>
      </c>
      <c r="D1778" s="162" t="s">
        <v>3986</v>
      </c>
    </row>
    <row r="1779" spans="1:4" x14ac:dyDescent="0.25">
      <c r="A1779" s="161">
        <v>7336</v>
      </c>
      <c r="B1779" s="162" t="s">
        <v>3987</v>
      </c>
      <c r="C1779" s="163">
        <v>541430</v>
      </c>
      <c r="D1779" s="162" t="s">
        <v>3988</v>
      </c>
    </row>
    <row r="1780" spans="1:4" x14ac:dyDescent="0.25">
      <c r="A1780" s="161">
        <v>7338</v>
      </c>
      <c r="B1780" s="162" t="s">
        <v>3989</v>
      </c>
      <c r="C1780" s="163">
        <v>561410</v>
      </c>
      <c r="D1780" s="162" t="s">
        <v>3990</v>
      </c>
    </row>
    <row r="1781" spans="1:4" x14ac:dyDescent="0.25">
      <c r="A1781" s="161">
        <v>7338</v>
      </c>
      <c r="B1781" s="162" t="s">
        <v>3991</v>
      </c>
      <c r="C1781" s="163">
        <v>561492</v>
      </c>
      <c r="D1781" s="162" t="s">
        <v>3992</v>
      </c>
    </row>
    <row r="1782" spans="1:4" x14ac:dyDescent="0.25">
      <c r="A1782" s="161">
        <v>7342</v>
      </c>
      <c r="B1782" s="162" t="s">
        <v>3993</v>
      </c>
      <c r="C1782" s="163">
        <v>561710</v>
      </c>
      <c r="D1782" s="162" t="s">
        <v>3171</v>
      </c>
    </row>
    <row r="1783" spans="1:4" x14ac:dyDescent="0.25">
      <c r="A1783" s="161">
        <v>7342</v>
      </c>
      <c r="B1783" s="162" t="s">
        <v>3994</v>
      </c>
      <c r="C1783" s="163">
        <v>561720</v>
      </c>
      <c r="D1783" s="162" t="s">
        <v>3064</v>
      </c>
    </row>
    <row r="1784" spans="1:4" x14ac:dyDescent="0.25">
      <c r="A1784" s="161">
        <v>7349</v>
      </c>
      <c r="B1784" s="162" t="s">
        <v>3995</v>
      </c>
      <c r="C1784" s="163">
        <v>561720</v>
      </c>
      <c r="D1784" s="162" t="s">
        <v>3064</v>
      </c>
    </row>
    <row r="1785" spans="1:4" ht="25.5" x14ac:dyDescent="0.25">
      <c r="A1785" s="161">
        <v>7349</v>
      </c>
      <c r="B1785" s="162" t="s">
        <v>3996</v>
      </c>
      <c r="C1785" s="163">
        <v>561790</v>
      </c>
      <c r="D1785" s="162" t="s">
        <v>1610</v>
      </c>
    </row>
    <row r="1786" spans="1:4" ht="25.5" x14ac:dyDescent="0.25">
      <c r="A1786" s="161">
        <v>7352</v>
      </c>
      <c r="B1786" s="162" t="s">
        <v>3997</v>
      </c>
      <c r="C1786" s="163">
        <v>532291</v>
      </c>
      <c r="D1786" s="162" t="s">
        <v>3998</v>
      </c>
    </row>
    <row r="1787" spans="1:4" ht="25.5" x14ac:dyDescent="0.25">
      <c r="A1787" s="161">
        <v>7352</v>
      </c>
      <c r="B1787" s="162" t="s">
        <v>3999</v>
      </c>
      <c r="C1787" s="163">
        <v>532490</v>
      </c>
      <c r="D1787" s="162" t="s">
        <v>4000</v>
      </c>
    </row>
    <row r="1788" spans="1:4" ht="25.5" x14ac:dyDescent="0.25">
      <c r="A1788" s="161">
        <v>7353</v>
      </c>
      <c r="B1788" s="162" t="s">
        <v>4001</v>
      </c>
      <c r="C1788" s="163">
        <v>238910</v>
      </c>
      <c r="D1788" s="162" t="s">
        <v>1467</v>
      </c>
    </row>
    <row r="1789" spans="1:4" x14ac:dyDescent="0.25">
      <c r="A1789" s="164">
        <v>7353</v>
      </c>
      <c r="B1789" s="162" t="s">
        <v>4002</v>
      </c>
      <c r="C1789" s="165">
        <v>238990</v>
      </c>
      <c r="D1789" s="166" t="s">
        <v>863</v>
      </c>
    </row>
    <row r="1790" spans="1:4" ht="25.5" x14ac:dyDescent="0.25">
      <c r="A1790" s="161">
        <v>7353</v>
      </c>
      <c r="B1790" s="162" t="s">
        <v>4003</v>
      </c>
      <c r="C1790" s="163">
        <v>532412</v>
      </c>
      <c r="D1790" s="162" t="s">
        <v>4004</v>
      </c>
    </row>
    <row r="1791" spans="1:4" ht="25.5" x14ac:dyDescent="0.25">
      <c r="A1791" s="161">
        <v>7359</v>
      </c>
      <c r="B1791" s="162" t="s">
        <v>4005</v>
      </c>
      <c r="C1791" s="163">
        <v>532210</v>
      </c>
      <c r="D1791" s="162" t="s">
        <v>4006</v>
      </c>
    </row>
    <row r="1792" spans="1:4" ht="51" x14ac:dyDescent="0.25">
      <c r="A1792" s="161">
        <v>7359</v>
      </c>
      <c r="B1792" s="162" t="s">
        <v>4007</v>
      </c>
      <c r="C1792" s="163">
        <v>532299</v>
      </c>
      <c r="D1792" s="162" t="s">
        <v>4008</v>
      </c>
    </row>
    <row r="1793" spans="1:4" ht="25.5" x14ac:dyDescent="0.25">
      <c r="A1793" s="161">
        <v>7359</v>
      </c>
      <c r="B1793" s="162" t="s">
        <v>4009</v>
      </c>
      <c r="C1793" s="163">
        <v>532310</v>
      </c>
      <c r="D1793" s="162" t="s">
        <v>4010</v>
      </c>
    </row>
    <row r="1794" spans="1:4" ht="25.5" x14ac:dyDescent="0.25">
      <c r="A1794" s="161">
        <v>7359</v>
      </c>
      <c r="B1794" s="162" t="s">
        <v>4011</v>
      </c>
      <c r="C1794" s="163">
        <v>532411</v>
      </c>
      <c r="D1794" s="162" t="s">
        <v>3040</v>
      </c>
    </row>
    <row r="1795" spans="1:4" ht="25.5" x14ac:dyDescent="0.25">
      <c r="A1795" s="161">
        <v>7359</v>
      </c>
      <c r="B1795" s="162" t="s">
        <v>4012</v>
      </c>
      <c r="C1795" s="163">
        <v>532412</v>
      </c>
      <c r="D1795" s="162" t="s">
        <v>4004</v>
      </c>
    </row>
    <row r="1796" spans="1:4" x14ac:dyDescent="0.25">
      <c r="A1796" s="161">
        <v>7359</v>
      </c>
      <c r="B1796" s="162" t="s">
        <v>4013</v>
      </c>
      <c r="C1796" s="163">
        <v>532420</v>
      </c>
      <c r="D1796" s="162" t="s">
        <v>4014</v>
      </c>
    </row>
    <row r="1797" spans="1:4" ht="25.5" x14ac:dyDescent="0.25">
      <c r="A1797" s="161">
        <v>7359</v>
      </c>
      <c r="B1797" s="162" t="s">
        <v>4015</v>
      </c>
      <c r="C1797" s="163">
        <v>532490</v>
      </c>
      <c r="D1797" s="162" t="s">
        <v>4000</v>
      </c>
    </row>
    <row r="1798" spans="1:4" x14ac:dyDescent="0.25">
      <c r="A1798" s="161">
        <v>7359</v>
      </c>
      <c r="B1798" s="162" t="s">
        <v>4016</v>
      </c>
      <c r="C1798" s="163">
        <v>562991</v>
      </c>
      <c r="D1798" s="162" t="s">
        <v>4017</v>
      </c>
    </row>
    <row r="1799" spans="1:4" ht="25.5" x14ac:dyDescent="0.25">
      <c r="A1799" s="161">
        <v>7361</v>
      </c>
      <c r="B1799" s="162" t="s">
        <v>4018</v>
      </c>
      <c r="C1799" s="163">
        <v>541612</v>
      </c>
      <c r="D1799" s="162" t="s">
        <v>4019</v>
      </c>
    </row>
    <row r="1800" spans="1:4" x14ac:dyDescent="0.25">
      <c r="A1800" s="161">
        <v>7361</v>
      </c>
      <c r="B1800" s="162" t="s">
        <v>4020</v>
      </c>
      <c r="C1800" s="163">
        <v>561310</v>
      </c>
      <c r="D1800" s="162" t="s">
        <v>3951</v>
      </c>
    </row>
    <row r="1801" spans="1:4" x14ac:dyDescent="0.25">
      <c r="A1801" s="161">
        <v>7363</v>
      </c>
      <c r="B1801" s="162" t="s">
        <v>4021</v>
      </c>
      <c r="C1801" s="163">
        <v>561320</v>
      </c>
      <c r="D1801" s="162" t="s">
        <v>4022</v>
      </c>
    </row>
    <row r="1802" spans="1:4" x14ac:dyDescent="0.25">
      <c r="A1802" s="161">
        <v>7363</v>
      </c>
      <c r="B1802" s="162" t="s">
        <v>4023</v>
      </c>
      <c r="C1802" s="163">
        <v>561330</v>
      </c>
      <c r="D1802" s="162" t="s">
        <v>4024</v>
      </c>
    </row>
    <row r="1803" spans="1:4" x14ac:dyDescent="0.25">
      <c r="A1803" s="161">
        <v>7371</v>
      </c>
      <c r="B1803" s="162" t="s">
        <v>4025</v>
      </c>
      <c r="C1803" s="163">
        <v>541511</v>
      </c>
      <c r="D1803" s="162" t="s">
        <v>4026</v>
      </c>
    </row>
    <row r="1804" spans="1:4" x14ac:dyDescent="0.25">
      <c r="A1804" s="161">
        <v>7372</v>
      </c>
      <c r="B1804" s="162" t="s">
        <v>4027</v>
      </c>
      <c r="C1804" s="163">
        <v>334611</v>
      </c>
      <c r="D1804" s="162" t="s">
        <v>4028</v>
      </c>
    </row>
    <row r="1805" spans="1:4" x14ac:dyDescent="0.25">
      <c r="A1805" s="161">
        <v>7372</v>
      </c>
      <c r="B1805" s="162" t="s">
        <v>4029</v>
      </c>
      <c r="C1805" s="163">
        <v>511210</v>
      </c>
      <c r="D1805" s="162" t="s">
        <v>4030</v>
      </c>
    </row>
    <row r="1806" spans="1:4" x14ac:dyDescent="0.25">
      <c r="A1806" s="161">
        <v>7373</v>
      </c>
      <c r="B1806" s="162" t="s">
        <v>4031</v>
      </c>
      <c r="C1806" s="163">
        <v>541512</v>
      </c>
      <c r="D1806" s="162" t="s">
        <v>4032</v>
      </c>
    </row>
    <row r="1807" spans="1:4" x14ac:dyDescent="0.25">
      <c r="A1807" s="161">
        <v>7374</v>
      </c>
      <c r="B1807" s="162" t="s">
        <v>4033</v>
      </c>
      <c r="C1807" s="163">
        <v>518210</v>
      </c>
      <c r="D1807" s="162" t="s">
        <v>4034</v>
      </c>
    </row>
    <row r="1808" spans="1:4" x14ac:dyDescent="0.25">
      <c r="A1808" s="161">
        <v>7375</v>
      </c>
      <c r="B1808" s="162" t="s">
        <v>4035</v>
      </c>
      <c r="C1808" s="163">
        <v>518111</v>
      </c>
      <c r="D1808" s="162" t="s">
        <v>4036</v>
      </c>
    </row>
    <row r="1809" spans="1:4" x14ac:dyDescent="0.25">
      <c r="A1809" s="161">
        <v>7376</v>
      </c>
      <c r="B1809" s="162" t="s">
        <v>4037</v>
      </c>
      <c r="C1809" s="163">
        <v>541513</v>
      </c>
      <c r="D1809" s="162" t="s">
        <v>4037</v>
      </c>
    </row>
    <row r="1810" spans="1:4" x14ac:dyDescent="0.25">
      <c r="A1810" s="161">
        <v>7377</v>
      </c>
      <c r="B1810" s="162" t="s">
        <v>4038</v>
      </c>
      <c r="C1810" s="163">
        <v>532420</v>
      </c>
      <c r="D1810" s="162" t="s">
        <v>4014</v>
      </c>
    </row>
    <row r="1811" spans="1:4" ht="25.5" x14ac:dyDescent="0.25">
      <c r="A1811" s="161">
        <v>7378</v>
      </c>
      <c r="B1811" s="162" t="s">
        <v>4039</v>
      </c>
      <c r="C1811" s="163">
        <v>443120</v>
      </c>
      <c r="D1811" s="162" t="s">
        <v>3251</v>
      </c>
    </row>
    <row r="1812" spans="1:4" ht="25.5" x14ac:dyDescent="0.25">
      <c r="A1812" s="161">
        <v>7378</v>
      </c>
      <c r="B1812" s="162" t="s">
        <v>4040</v>
      </c>
      <c r="C1812" s="163">
        <v>811212</v>
      </c>
      <c r="D1812" s="162" t="s">
        <v>4041</v>
      </c>
    </row>
    <row r="1813" spans="1:4" x14ac:dyDescent="0.25">
      <c r="A1813" s="161">
        <v>7379</v>
      </c>
      <c r="B1813" s="162" t="s">
        <v>4042</v>
      </c>
      <c r="C1813" s="163">
        <v>518210</v>
      </c>
      <c r="D1813" s="162" t="s">
        <v>4043</v>
      </c>
    </row>
    <row r="1814" spans="1:4" x14ac:dyDescent="0.25">
      <c r="A1814" s="161">
        <v>7379</v>
      </c>
      <c r="B1814" s="162" t="s">
        <v>4044</v>
      </c>
      <c r="C1814" s="163">
        <v>541512</v>
      </c>
      <c r="D1814" s="162" t="s">
        <v>4032</v>
      </c>
    </row>
    <row r="1815" spans="1:4" ht="25.5" x14ac:dyDescent="0.25">
      <c r="A1815" s="161">
        <v>7379</v>
      </c>
      <c r="B1815" s="162" t="s">
        <v>4045</v>
      </c>
      <c r="C1815" s="163">
        <v>541519</v>
      </c>
      <c r="D1815" s="162" t="s">
        <v>4046</v>
      </c>
    </row>
    <row r="1816" spans="1:4" x14ac:dyDescent="0.25">
      <c r="A1816" s="161">
        <v>7381</v>
      </c>
      <c r="B1816" s="162" t="s">
        <v>4047</v>
      </c>
      <c r="C1816" s="163">
        <v>561611</v>
      </c>
      <c r="D1816" s="162" t="s">
        <v>4048</v>
      </c>
    </row>
    <row r="1817" spans="1:4" x14ac:dyDescent="0.25">
      <c r="A1817" s="161">
        <v>7381</v>
      </c>
      <c r="B1817" s="162" t="s">
        <v>4049</v>
      </c>
      <c r="C1817" s="163">
        <v>561612</v>
      </c>
      <c r="D1817" s="162" t="s">
        <v>4050</v>
      </c>
    </row>
    <row r="1818" spans="1:4" x14ac:dyDescent="0.25">
      <c r="A1818" s="161">
        <v>7381</v>
      </c>
      <c r="B1818" s="162" t="s">
        <v>4051</v>
      </c>
      <c r="C1818" s="163">
        <v>561613</v>
      </c>
      <c r="D1818" s="162" t="s">
        <v>4052</v>
      </c>
    </row>
    <row r="1819" spans="1:4" x14ac:dyDescent="0.25">
      <c r="A1819" s="161">
        <v>7382</v>
      </c>
      <c r="B1819" s="162" t="s">
        <v>4053</v>
      </c>
      <c r="C1819" s="163">
        <v>561621</v>
      </c>
      <c r="D1819" s="162" t="s">
        <v>4054</v>
      </c>
    </row>
    <row r="1820" spans="1:4" x14ac:dyDescent="0.25">
      <c r="A1820" s="161">
        <v>7383</v>
      </c>
      <c r="B1820" s="162" t="s">
        <v>4055</v>
      </c>
      <c r="C1820" s="163">
        <v>519110</v>
      </c>
      <c r="D1820" s="162" t="s">
        <v>4056</v>
      </c>
    </row>
    <row r="1821" spans="1:4" x14ac:dyDescent="0.25">
      <c r="A1821" s="161">
        <v>7383</v>
      </c>
      <c r="B1821" s="162" t="s">
        <v>4057</v>
      </c>
      <c r="C1821" s="163">
        <v>711510</v>
      </c>
      <c r="D1821" s="162" t="s">
        <v>4058</v>
      </c>
    </row>
    <row r="1822" spans="1:4" x14ac:dyDescent="0.25">
      <c r="A1822" s="161">
        <v>7384</v>
      </c>
      <c r="B1822" s="162" t="s">
        <v>4059</v>
      </c>
      <c r="C1822" s="163">
        <v>812921</v>
      </c>
      <c r="D1822" s="162" t="s">
        <v>4060</v>
      </c>
    </row>
    <row r="1823" spans="1:4" x14ac:dyDescent="0.25">
      <c r="A1823" s="161">
        <v>7384</v>
      </c>
      <c r="B1823" s="162" t="s">
        <v>4061</v>
      </c>
      <c r="C1823" s="163">
        <v>812922</v>
      </c>
      <c r="D1823" s="162" t="s">
        <v>4062</v>
      </c>
    </row>
    <row r="1824" spans="1:4" x14ac:dyDescent="0.25">
      <c r="A1824" s="161">
        <v>7389</v>
      </c>
      <c r="B1824" s="162" t="s">
        <v>4063</v>
      </c>
      <c r="C1824" s="163">
        <v>312229</v>
      </c>
      <c r="D1824" s="162" t="s">
        <v>1752</v>
      </c>
    </row>
    <row r="1825" spans="1:4" ht="25.5" x14ac:dyDescent="0.25">
      <c r="A1825" s="161">
        <v>7389</v>
      </c>
      <c r="B1825" s="162" t="s">
        <v>4064</v>
      </c>
      <c r="C1825" s="163">
        <v>313311</v>
      </c>
      <c r="D1825" s="162" t="s">
        <v>1762</v>
      </c>
    </row>
    <row r="1826" spans="1:4" x14ac:dyDescent="0.25">
      <c r="A1826" s="161">
        <v>7389</v>
      </c>
      <c r="B1826" s="162" t="s">
        <v>4065</v>
      </c>
      <c r="C1826" s="163">
        <v>314999</v>
      </c>
      <c r="D1826" s="162" t="s">
        <v>1821</v>
      </c>
    </row>
    <row r="1827" spans="1:4" ht="25.5" x14ac:dyDescent="0.25">
      <c r="A1827" s="161">
        <v>7389</v>
      </c>
      <c r="B1827" s="162" t="s">
        <v>4066</v>
      </c>
      <c r="C1827" s="163">
        <v>325998</v>
      </c>
      <c r="D1827" s="162" t="s">
        <v>2157</v>
      </c>
    </row>
    <row r="1828" spans="1:4" x14ac:dyDescent="0.25">
      <c r="A1828" s="161">
        <v>7389</v>
      </c>
      <c r="B1828" s="162" t="s">
        <v>4067</v>
      </c>
      <c r="C1828" s="163">
        <v>425120</v>
      </c>
      <c r="D1828" s="162" t="s">
        <v>3183</v>
      </c>
    </row>
    <row r="1829" spans="1:4" x14ac:dyDescent="0.25">
      <c r="A1829" s="161">
        <v>7389</v>
      </c>
      <c r="B1829" s="162" t="s">
        <v>4068</v>
      </c>
      <c r="C1829" s="163">
        <v>488490</v>
      </c>
      <c r="D1829" s="162" t="s">
        <v>2971</v>
      </c>
    </row>
    <row r="1830" spans="1:4" x14ac:dyDescent="0.25">
      <c r="A1830" s="161">
        <v>7389</v>
      </c>
      <c r="B1830" s="162" t="s">
        <v>4069</v>
      </c>
      <c r="C1830" s="163">
        <v>491110</v>
      </c>
      <c r="D1830" s="162" t="s">
        <v>3010</v>
      </c>
    </row>
    <row r="1831" spans="1:4" x14ac:dyDescent="0.25">
      <c r="A1831" s="161">
        <v>7389</v>
      </c>
      <c r="B1831" s="162" t="s">
        <v>4070</v>
      </c>
      <c r="C1831" s="163">
        <v>512240</v>
      </c>
      <c r="D1831" s="162" t="s">
        <v>4071</v>
      </c>
    </row>
    <row r="1832" spans="1:4" x14ac:dyDescent="0.25">
      <c r="A1832" s="161">
        <v>7389</v>
      </c>
      <c r="B1832" s="162" t="s">
        <v>4072</v>
      </c>
      <c r="C1832" s="163">
        <v>512290</v>
      </c>
      <c r="D1832" s="162" t="s">
        <v>4073</v>
      </c>
    </row>
    <row r="1833" spans="1:4" x14ac:dyDescent="0.25">
      <c r="A1833" s="161">
        <v>7389</v>
      </c>
      <c r="B1833" s="162" t="s">
        <v>4074</v>
      </c>
      <c r="C1833" s="163">
        <v>518210</v>
      </c>
      <c r="D1833" s="162" t="s">
        <v>4043</v>
      </c>
    </row>
    <row r="1834" spans="1:4" x14ac:dyDescent="0.25">
      <c r="A1834" s="161">
        <v>7389</v>
      </c>
      <c r="B1834" s="162" t="s">
        <v>4075</v>
      </c>
      <c r="C1834" s="163">
        <v>519190</v>
      </c>
      <c r="D1834" s="162" t="s">
        <v>4076</v>
      </c>
    </row>
    <row r="1835" spans="1:4" ht="25.5" x14ac:dyDescent="0.25">
      <c r="A1835" s="161">
        <v>7389</v>
      </c>
      <c r="B1835" s="162" t="s">
        <v>4077</v>
      </c>
      <c r="C1835" s="163">
        <v>522320</v>
      </c>
      <c r="D1835" s="162" t="s">
        <v>3753</v>
      </c>
    </row>
    <row r="1836" spans="1:4" x14ac:dyDescent="0.25">
      <c r="A1836" s="161">
        <v>7389</v>
      </c>
      <c r="B1836" s="162" t="s">
        <v>4078</v>
      </c>
      <c r="C1836" s="163">
        <v>541199</v>
      </c>
      <c r="D1836" s="162" t="s">
        <v>4079</v>
      </c>
    </row>
    <row r="1837" spans="1:4" x14ac:dyDescent="0.25">
      <c r="A1837" s="161">
        <v>7389</v>
      </c>
      <c r="B1837" s="162" t="s">
        <v>4080</v>
      </c>
      <c r="C1837" s="163">
        <v>541340</v>
      </c>
      <c r="D1837" s="162" t="s">
        <v>4081</v>
      </c>
    </row>
    <row r="1838" spans="1:4" x14ac:dyDescent="0.25">
      <c r="A1838" s="161">
        <v>7389</v>
      </c>
      <c r="B1838" s="162" t="s">
        <v>4082</v>
      </c>
      <c r="C1838" s="163">
        <v>541350</v>
      </c>
      <c r="D1838" s="162" t="s">
        <v>4083</v>
      </c>
    </row>
    <row r="1839" spans="1:4" x14ac:dyDescent="0.25">
      <c r="A1839" s="161">
        <v>7389</v>
      </c>
      <c r="B1839" s="162" t="s">
        <v>4084</v>
      </c>
      <c r="C1839" s="163">
        <v>541370</v>
      </c>
      <c r="D1839" s="162" t="s">
        <v>4085</v>
      </c>
    </row>
    <row r="1840" spans="1:4" x14ac:dyDescent="0.25">
      <c r="A1840" s="161">
        <v>7389</v>
      </c>
      <c r="B1840" s="162" t="s">
        <v>4086</v>
      </c>
      <c r="C1840" s="163">
        <v>541410</v>
      </c>
      <c r="D1840" s="162" t="s">
        <v>4087</v>
      </c>
    </row>
    <row r="1841" spans="1:4" x14ac:dyDescent="0.25">
      <c r="A1841" s="161">
        <v>7389</v>
      </c>
      <c r="B1841" s="162" t="s">
        <v>4088</v>
      </c>
      <c r="C1841" s="163">
        <v>541420</v>
      </c>
      <c r="D1841" s="162" t="s">
        <v>4089</v>
      </c>
    </row>
    <row r="1842" spans="1:4" x14ac:dyDescent="0.25">
      <c r="A1842" s="161">
        <v>7389</v>
      </c>
      <c r="B1842" s="162" t="s">
        <v>4090</v>
      </c>
      <c r="C1842" s="163">
        <v>541490</v>
      </c>
      <c r="D1842" s="162" t="s">
        <v>4091</v>
      </c>
    </row>
    <row r="1843" spans="1:4" x14ac:dyDescent="0.25">
      <c r="A1843" s="161">
        <v>7389</v>
      </c>
      <c r="B1843" s="162" t="s">
        <v>4092</v>
      </c>
      <c r="C1843" s="163">
        <v>541870</v>
      </c>
      <c r="D1843" s="162" t="s">
        <v>3971</v>
      </c>
    </row>
    <row r="1844" spans="1:4" ht="25.5" x14ac:dyDescent="0.25">
      <c r="A1844" s="161">
        <v>7389</v>
      </c>
      <c r="B1844" s="162" t="s">
        <v>4093</v>
      </c>
      <c r="C1844" s="163">
        <v>541890</v>
      </c>
      <c r="D1844" s="162" t="s">
        <v>3577</v>
      </c>
    </row>
    <row r="1845" spans="1:4" x14ac:dyDescent="0.25">
      <c r="A1845" s="161">
        <v>7389</v>
      </c>
      <c r="B1845" s="162" t="s">
        <v>4094</v>
      </c>
      <c r="C1845" s="163">
        <v>541930</v>
      </c>
      <c r="D1845" s="162" t="s">
        <v>4095</v>
      </c>
    </row>
    <row r="1846" spans="1:4" ht="25.5" x14ac:dyDescent="0.25">
      <c r="A1846" s="161">
        <v>7389</v>
      </c>
      <c r="B1846" s="162" t="s">
        <v>4096</v>
      </c>
      <c r="C1846" s="163">
        <v>541990</v>
      </c>
      <c r="D1846" s="162" t="s">
        <v>3042</v>
      </c>
    </row>
    <row r="1847" spans="1:4" x14ac:dyDescent="0.25">
      <c r="A1847" s="161">
        <v>7389</v>
      </c>
      <c r="B1847" s="162" t="s">
        <v>4097</v>
      </c>
      <c r="C1847" s="163">
        <v>561410</v>
      </c>
      <c r="D1847" s="162" t="s">
        <v>3990</v>
      </c>
    </row>
    <row r="1848" spans="1:4" x14ac:dyDescent="0.25">
      <c r="A1848" s="161">
        <v>7389</v>
      </c>
      <c r="B1848" s="162" t="s">
        <v>4098</v>
      </c>
      <c r="C1848" s="163">
        <v>561421</v>
      </c>
      <c r="D1848" s="162" t="s">
        <v>4099</v>
      </c>
    </row>
    <row r="1849" spans="1:4" x14ac:dyDescent="0.25">
      <c r="A1849" s="161">
        <v>7389</v>
      </c>
      <c r="B1849" s="162" t="s">
        <v>4100</v>
      </c>
      <c r="C1849" s="163">
        <v>561422</v>
      </c>
      <c r="D1849" s="162" t="s">
        <v>4101</v>
      </c>
    </row>
    <row r="1850" spans="1:4" x14ac:dyDescent="0.25">
      <c r="A1850" s="161">
        <v>7389</v>
      </c>
      <c r="B1850" s="162" t="s">
        <v>4102</v>
      </c>
      <c r="C1850" s="163">
        <v>561431</v>
      </c>
      <c r="D1850" s="162" t="s">
        <v>4103</v>
      </c>
    </row>
    <row r="1851" spans="1:4" ht="25.5" x14ac:dyDescent="0.25">
      <c r="A1851" s="161">
        <v>7389</v>
      </c>
      <c r="B1851" s="162" t="s">
        <v>4104</v>
      </c>
      <c r="C1851" s="163">
        <v>561439</v>
      </c>
      <c r="D1851" s="162" t="s">
        <v>3983</v>
      </c>
    </row>
    <row r="1852" spans="1:4" x14ac:dyDescent="0.25">
      <c r="A1852" s="161">
        <v>7389</v>
      </c>
      <c r="B1852" s="162" t="s">
        <v>4105</v>
      </c>
      <c r="C1852" s="163">
        <v>561440</v>
      </c>
      <c r="D1852" s="162" t="s">
        <v>3975</v>
      </c>
    </row>
    <row r="1853" spans="1:4" x14ac:dyDescent="0.25">
      <c r="A1853" s="161">
        <v>7389</v>
      </c>
      <c r="B1853" s="162" t="s">
        <v>4106</v>
      </c>
      <c r="C1853" s="163">
        <v>561491</v>
      </c>
      <c r="D1853" s="162" t="s">
        <v>4107</v>
      </c>
    </row>
    <row r="1854" spans="1:4" ht="25.5" x14ac:dyDescent="0.25">
      <c r="A1854" s="161">
        <v>7389</v>
      </c>
      <c r="B1854" s="162" t="s">
        <v>4108</v>
      </c>
      <c r="C1854" s="163">
        <v>561499</v>
      </c>
      <c r="D1854" s="162" t="s">
        <v>4109</v>
      </c>
    </row>
    <row r="1855" spans="1:4" x14ac:dyDescent="0.25">
      <c r="A1855" s="161">
        <v>7389</v>
      </c>
      <c r="B1855" s="162" t="s">
        <v>4110</v>
      </c>
      <c r="C1855" s="163">
        <v>561591</v>
      </c>
      <c r="D1855" s="162" t="s">
        <v>4111</v>
      </c>
    </row>
    <row r="1856" spans="1:4" ht="25.5" x14ac:dyDescent="0.25">
      <c r="A1856" s="161">
        <v>7389</v>
      </c>
      <c r="B1856" s="162" t="s">
        <v>4112</v>
      </c>
      <c r="C1856" s="163">
        <v>561599</v>
      </c>
      <c r="D1856" s="162" t="s">
        <v>3078</v>
      </c>
    </row>
    <row r="1857" spans="1:4" x14ac:dyDescent="0.25">
      <c r="A1857" s="161">
        <v>7389</v>
      </c>
      <c r="B1857" s="162" t="s">
        <v>4113</v>
      </c>
      <c r="C1857" s="163">
        <v>561790</v>
      </c>
      <c r="D1857" s="162" t="s">
        <v>1610</v>
      </c>
    </row>
    <row r="1858" spans="1:4" x14ac:dyDescent="0.25">
      <c r="A1858" s="161">
        <v>7389</v>
      </c>
      <c r="B1858" s="162" t="s">
        <v>4114</v>
      </c>
      <c r="C1858" s="163">
        <v>561910</v>
      </c>
      <c r="D1858" s="162" t="s">
        <v>4115</v>
      </c>
    </row>
    <row r="1859" spans="1:4" x14ac:dyDescent="0.25">
      <c r="A1859" s="161">
        <v>7389</v>
      </c>
      <c r="B1859" s="162" t="s">
        <v>4116</v>
      </c>
      <c r="C1859" s="163">
        <v>561920</v>
      </c>
      <c r="D1859" s="162" t="s">
        <v>4117</v>
      </c>
    </row>
    <row r="1860" spans="1:4" ht="25.5" x14ac:dyDescent="0.25">
      <c r="A1860" s="161">
        <v>7389</v>
      </c>
      <c r="B1860" s="162" t="s">
        <v>4118</v>
      </c>
      <c r="C1860" s="163">
        <v>561990</v>
      </c>
      <c r="D1860" s="162" t="s">
        <v>3953</v>
      </c>
    </row>
    <row r="1861" spans="1:4" ht="25.5" x14ac:dyDescent="0.25">
      <c r="A1861" s="161">
        <v>7389</v>
      </c>
      <c r="B1861" s="162" t="s">
        <v>4119</v>
      </c>
      <c r="C1861" s="163">
        <v>711310</v>
      </c>
      <c r="D1861" s="162" t="s">
        <v>3849</v>
      </c>
    </row>
    <row r="1862" spans="1:4" ht="25.5" x14ac:dyDescent="0.25">
      <c r="A1862" s="161">
        <v>7389</v>
      </c>
      <c r="B1862" s="162" t="s">
        <v>4120</v>
      </c>
      <c r="C1862" s="163">
        <v>711320</v>
      </c>
      <c r="D1862" s="162" t="s">
        <v>4121</v>
      </c>
    </row>
    <row r="1863" spans="1:4" ht="25.5" x14ac:dyDescent="0.25">
      <c r="A1863" s="161">
        <v>7389</v>
      </c>
      <c r="B1863" s="162" t="s">
        <v>4122</v>
      </c>
      <c r="C1863" s="163">
        <v>711410</v>
      </c>
      <c r="D1863" s="162" t="s">
        <v>4123</v>
      </c>
    </row>
    <row r="1864" spans="1:4" x14ac:dyDescent="0.25">
      <c r="A1864" s="161">
        <v>7389</v>
      </c>
      <c r="B1864" s="162" t="s">
        <v>4124</v>
      </c>
      <c r="C1864" s="163">
        <v>812320</v>
      </c>
      <c r="D1864" s="162" t="s">
        <v>3916</v>
      </c>
    </row>
    <row r="1865" spans="1:4" x14ac:dyDescent="0.25">
      <c r="A1865" s="161">
        <v>7389</v>
      </c>
      <c r="B1865" s="162" t="s">
        <v>4125</v>
      </c>
      <c r="C1865" s="163">
        <v>812990</v>
      </c>
      <c r="D1865" s="162" t="s">
        <v>3120</v>
      </c>
    </row>
    <row r="1866" spans="1:4" ht="25.5" x14ac:dyDescent="0.25">
      <c r="A1866" s="161">
        <v>7513</v>
      </c>
      <c r="B1866" s="162" t="s">
        <v>4126</v>
      </c>
      <c r="C1866" s="163">
        <v>532120</v>
      </c>
      <c r="D1866" s="162" t="s">
        <v>4127</v>
      </c>
    </row>
    <row r="1867" spans="1:4" x14ac:dyDescent="0.25">
      <c r="A1867" s="161">
        <v>7514</v>
      </c>
      <c r="B1867" s="162" t="s">
        <v>4128</v>
      </c>
      <c r="C1867" s="163">
        <v>532111</v>
      </c>
      <c r="D1867" s="162" t="s">
        <v>4128</v>
      </c>
    </row>
    <row r="1868" spans="1:4" x14ac:dyDescent="0.25">
      <c r="A1868" s="161">
        <v>7515</v>
      </c>
      <c r="B1868" s="162" t="s">
        <v>4129</v>
      </c>
      <c r="C1868" s="163">
        <v>532112</v>
      </c>
      <c r="D1868" s="162" t="s">
        <v>4130</v>
      </c>
    </row>
    <row r="1869" spans="1:4" ht="25.5" x14ac:dyDescent="0.25">
      <c r="A1869" s="161">
        <v>7519</v>
      </c>
      <c r="B1869" s="162" t="s">
        <v>4131</v>
      </c>
      <c r="C1869" s="163">
        <v>532120</v>
      </c>
      <c r="D1869" s="162" t="s">
        <v>4127</v>
      </c>
    </row>
    <row r="1870" spans="1:4" x14ac:dyDescent="0.25">
      <c r="A1870" s="161">
        <v>7521</v>
      </c>
      <c r="B1870" s="162" t="s">
        <v>4132</v>
      </c>
      <c r="C1870" s="163">
        <v>812930</v>
      </c>
      <c r="D1870" s="162" t="s">
        <v>3959</v>
      </c>
    </row>
    <row r="1871" spans="1:4" ht="25.5" x14ac:dyDescent="0.25">
      <c r="A1871" s="161">
        <v>7532</v>
      </c>
      <c r="B1871" s="162" t="s">
        <v>4133</v>
      </c>
      <c r="C1871" s="163">
        <v>811121</v>
      </c>
      <c r="D1871" s="162" t="s">
        <v>4134</v>
      </c>
    </row>
    <row r="1872" spans="1:4" x14ac:dyDescent="0.25">
      <c r="A1872" s="161">
        <v>7533</v>
      </c>
      <c r="B1872" s="162" t="s">
        <v>4135</v>
      </c>
      <c r="C1872" s="163">
        <v>811112</v>
      </c>
      <c r="D1872" s="162" t="s">
        <v>4136</v>
      </c>
    </row>
    <row r="1873" spans="1:4" x14ac:dyDescent="0.25">
      <c r="A1873" s="161">
        <v>7534</v>
      </c>
      <c r="B1873" s="162" t="s">
        <v>4137</v>
      </c>
      <c r="C1873" s="163">
        <v>326212</v>
      </c>
      <c r="D1873" s="162" t="s">
        <v>4138</v>
      </c>
    </row>
    <row r="1874" spans="1:4" x14ac:dyDescent="0.25">
      <c r="A1874" s="161">
        <v>7534</v>
      </c>
      <c r="B1874" s="162" t="s">
        <v>4139</v>
      </c>
      <c r="C1874" s="163">
        <v>811198</v>
      </c>
      <c r="D1874" s="162" t="s">
        <v>4140</v>
      </c>
    </row>
    <row r="1875" spans="1:4" x14ac:dyDescent="0.25">
      <c r="A1875" s="161">
        <v>7536</v>
      </c>
      <c r="B1875" s="162" t="s">
        <v>4141</v>
      </c>
      <c r="C1875" s="163">
        <v>811122</v>
      </c>
      <c r="D1875" s="162" t="s">
        <v>4141</v>
      </c>
    </row>
    <row r="1876" spans="1:4" x14ac:dyDescent="0.25">
      <c r="A1876" s="161">
        <v>7537</v>
      </c>
      <c r="B1876" s="162" t="s">
        <v>4142</v>
      </c>
      <c r="C1876" s="163">
        <v>811113</v>
      </c>
      <c r="D1876" s="162" t="s">
        <v>4143</v>
      </c>
    </row>
    <row r="1877" spans="1:4" x14ac:dyDescent="0.25">
      <c r="A1877" s="161">
        <v>7538</v>
      </c>
      <c r="B1877" s="162" t="s">
        <v>4144</v>
      </c>
      <c r="C1877" s="163">
        <v>811111</v>
      </c>
      <c r="D1877" s="162" t="s">
        <v>4145</v>
      </c>
    </row>
    <row r="1878" spans="1:4" ht="25.5" x14ac:dyDescent="0.25">
      <c r="A1878" s="161">
        <v>7539</v>
      </c>
      <c r="B1878" s="162" t="s">
        <v>4146</v>
      </c>
      <c r="C1878" s="163">
        <v>811118</v>
      </c>
      <c r="D1878" s="162" t="s">
        <v>4147</v>
      </c>
    </row>
    <row r="1879" spans="1:4" x14ac:dyDescent="0.25">
      <c r="A1879" s="161">
        <v>7539</v>
      </c>
      <c r="B1879" s="162" t="s">
        <v>4148</v>
      </c>
      <c r="C1879" s="163">
        <v>811198</v>
      </c>
      <c r="D1879" s="162" t="s">
        <v>4140</v>
      </c>
    </row>
    <row r="1880" spans="1:4" x14ac:dyDescent="0.25">
      <c r="A1880" s="161">
        <v>7542</v>
      </c>
      <c r="B1880" s="162" t="s">
        <v>4149</v>
      </c>
      <c r="C1880" s="163">
        <v>811192</v>
      </c>
      <c r="D1880" s="162" t="s">
        <v>4150</v>
      </c>
    </row>
    <row r="1881" spans="1:4" x14ac:dyDescent="0.25">
      <c r="A1881" s="161">
        <v>7549</v>
      </c>
      <c r="B1881" s="162" t="s">
        <v>4151</v>
      </c>
      <c r="C1881" s="163">
        <v>488410</v>
      </c>
      <c r="D1881" s="162" t="s">
        <v>4152</v>
      </c>
    </row>
    <row r="1882" spans="1:4" x14ac:dyDescent="0.25">
      <c r="A1882" s="161">
        <v>7549</v>
      </c>
      <c r="B1882" s="162" t="s">
        <v>4153</v>
      </c>
      <c r="C1882" s="163">
        <v>811122</v>
      </c>
      <c r="D1882" s="162" t="s">
        <v>4141</v>
      </c>
    </row>
    <row r="1883" spans="1:4" x14ac:dyDescent="0.25">
      <c r="A1883" s="161">
        <v>7549</v>
      </c>
      <c r="B1883" s="162" t="s">
        <v>4154</v>
      </c>
      <c r="C1883" s="163">
        <v>811191</v>
      </c>
      <c r="D1883" s="162" t="s">
        <v>4155</v>
      </c>
    </row>
    <row r="1884" spans="1:4" ht="25.5" x14ac:dyDescent="0.25">
      <c r="A1884" s="161">
        <v>7549</v>
      </c>
      <c r="B1884" s="162" t="s">
        <v>4156</v>
      </c>
      <c r="C1884" s="163">
        <v>811198</v>
      </c>
      <c r="D1884" s="162" t="s">
        <v>4140</v>
      </c>
    </row>
    <row r="1885" spans="1:4" ht="25.5" x14ac:dyDescent="0.25">
      <c r="A1885" s="164">
        <v>7622</v>
      </c>
      <c r="B1885" s="162" t="s">
        <v>4157</v>
      </c>
      <c r="C1885" s="165">
        <v>238290</v>
      </c>
      <c r="D1885" s="166" t="s">
        <v>1598</v>
      </c>
    </row>
    <row r="1886" spans="1:4" ht="25.5" x14ac:dyDescent="0.25">
      <c r="A1886" s="161">
        <v>7622</v>
      </c>
      <c r="B1886" s="162" t="s">
        <v>4158</v>
      </c>
      <c r="C1886" s="163">
        <v>443112</v>
      </c>
      <c r="D1886" s="162" t="s">
        <v>3292</v>
      </c>
    </row>
    <row r="1887" spans="1:4" x14ac:dyDescent="0.25">
      <c r="A1887" s="161">
        <v>7622</v>
      </c>
      <c r="B1887" s="162" t="s">
        <v>4159</v>
      </c>
      <c r="C1887" s="163">
        <v>811211</v>
      </c>
      <c r="D1887" s="162" t="s">
        <v>4160</v>
      </c>
    </row>
    <row r="1888" spans="1:4" x14ac:dyDescent="0.25">
      <c r="A1888" s="161">
        <v>7622</v>
      </c>
      <c r="B1888" s="162" t="s">
        <v>4161</v>
      </c>
      <c r="C1888" s="163">
        <v>811213</v>
      </c>
      <c r="D1888" s="162" t="s">
        <v>4162</v>
      </c>
    </row>
    <row r="1889" spans="1:4" ht="25.5" x14ac:dyDescent="0.25">
      <c r="A1889" s="161">
        <v>7623</v>
      </c>
      <c r="B1889" s="162" t="s">
        <v>4163</v>
      </c>
      <c r="C1889" s="163">
        <v>443111</v>
      </c>
      <c r="D1889" s="162" t="s">
        <v>3290</v>
      </c>
    </row>
    <row r="1890" spans="1:4" ht="25.5" x14ac:dyDescent="0.25">
      <c r="A1890" s="161">
        <v>7623</v>
      </c>
      <c r="B1890" s="162" t="s">
        <v>4164</v>
      </c>
      <c r="C1890" s="163">
        <v>811310</v>
      </c>
      <c r="D1890" s="162" t="s">
        <v>4165</v>
      </c>
    </row>
    <row r="1891" spans="1:4" ht="25.5" x14ac:dyDescent="0.25">
      <c r="A1891" s="161">
        <v>7623</v>
      </c>
      <c r="B1891" s="162" t="s">
        <v>4166</v>
      </c>
      <c r="C1891" s="163">
        <v>811412</v>
      </c>
      <c r="D1891" s="162" t="s">
        <v>4167</v>
      </c>
    </row>
    <row r="1892" spans="1:4" ht="25.5" x14ac:dyDescent="0.25">
      <c r="A1892" s="161">
        <v>7629</v>
      </c>
      <c r="B1892" s="162" t="s">
        <v>4168</v>
      </c>
      <c r="C1892" s="163">
        <v>443111</v>
      </c>
      <c r="D1892" s="162" t="s">
        <v>3290</v>
      </c>
    </row>
    <row r="1893" spans="1:4" ht="25.5" x14ac:dyDescent="0.25">
      <c r="A1893" s="161">
        <v>7629</v>
      </c>
      <c r="B1893" s="162" t="s">
        <v>4169</v>
      </c>
      <c r="C1893" s="163">
        <v>811211</v>
      </c>
      <c r="D1893" s="162" t="s">
        <v>4160</v>
      </c>
    </row>
    <row r="1894" spans="1:4" x14ac:dyDescent="0.25">
      <c r="A1894" s="161">
        <v>7629</v>
      </c>
      <c r="B1894" s="162" t="s">
        <v>4170</v>
      </c>
      <c r="C1894" s="163">
        <v>811212</v>
      </c>
      <c r="D1894" s="162" t="s">
        <v>4041</v>
      </c>
    </row>
    <row r="1895" spans="1:4" x14ac:dyDescent="0.25">
      <c r="A1895" s="161">
        <v>7629</v>
      </c>
      <c r="B1895" s="162" t="s">
        <v>4171</v>
      </c>
      <c r="C1895" s="163">
        <v>811213</v>
      </c>
      <c r="D1895" s="162" t="s">
        <v>4162</v>
      </c>
    </row>
    <row r="1896" spans="1:4" ht="25.5" x14ac:dyDescent="0.25">
      <c r="A1896" s="161">
        <v>7629</v>
      </c>
      <c r="B1896" s="162" t="s">
        <v>4172</v>
      </c>
      <c r="C1896" s="163">
        <v>811219</v>
      </c>
      <c r="D1896" s="162" t="s">
        <v>4173</v>
      </c>
    </row>
    <row r="1897" spans="1:4" ht="25.5" x14ac:dyDescent="0.25">
      <c r="A1897" s="161">
        <v>7629</v>
      </c>
      <c r="B1897" s="162" t="s">
        <v>4174</v>
      </c>
      <c r="C1897" s="163">
        <v>811412</v>
      </c>
      <c r="D1897" s="162" t="s">
        <v>4167</v>
      </c>
    </row>
    <row r="1898" spans="1:4" ht="25.5" x14ac:dyDescent="0.25">
      <c r="A1898" s="161">
        <v>7631</v>
      </c>
      <c r="B1898" s="162" t="s">
        <v>4175</v>
      </c>
      <c r="C1898" s="163">
        <v>448310</v>
      </c>
      <c r="D1898" s="162" t="s">
        <v>3371</v>
      </c>
    </row>
    <row r="1899" spans="1:4" ht="25.5" x14ac:dyDescent="0.25">
      <c r="A1899" s="161">
        <v>7631</v>
      </c>
      <c r="B1899" s="162" t="s">
        <v>4176</v>
      </c>
      <c r="C1899" s="163">
        <v>811490</v>
      </c>
      <c r="D1899" s="162" t="s">
        <v>2823</v>
      </c>
    </row>
    <row r="1900" spans="1:4" x14ac:dyDescent="0.25">
      <c r="A1900" s="161">
        <v>7641</v>
      </c>
      <c r="B1900" s="162" t="s">
        <v>3066</v>
      </c>
      <c r="C1900" s="163">
        <v>811420</v>
      </c>
      <c r="D1900" s="162" t="s">
        <v>3066</v>
      </c>
    </row>
    <row r="1901" spans="1:4" ht="25.5" x14ac:dyDescent="0.25">
      <c r="A1901" s="161">
        <v>7692</v>
      </c>
      <c r="B1901" s="162" t="s">
        <v>4177</v>
      </c>
      <c r="C1901" s="163">
        <v>811310</v>
      </c>
      <c r="D1901" s="162" t="s">
        <v>4165</v>
      </c>
    </row>
    <row r="1902" spans="1:4" x14ac:dyDescent="0.25">
      <c r="A1902" s="161">
        <v>7694</v>
      </c>
      <c r="B1902" s="162" t="s">
        <v>4178</v>
      </c>
      <c r="C1902" s="163">
        <v>335312</v>
      </c>
      <c r="D1902" s="162" t="s">
        <v>2698</v>
      </c>
    </row>
    <row r="1903" spans="1:4" ht="25.5" x14ac:dyDescent="0.25">
      <c r="A1903" s="161">
        <v>7694</v>
      </c>
      <c r="B1903" s="162" t="s">
        <v>4179</v>
      </c>
      <c r="C1903" s="163">
        <v>811310</v>
      </c>
      <c r="D1903" s="162" t="s">
        <v>4165</v>
      </c>
    </row>
    <row r="1904" spans="1:4" x14ac:dyDescent="0.25">
      <c r="A1904" s="161">
        <v>7699</v>
      </c>
      <c r="B1904" s="162" t="s">
        <v>4180</v>
      </c>
      <c r="C1904" s="163">
        <v>115210</v>
      </c>
      <c r="D1904" s="162" t="s">
        <v>1415</v>
      </c>
    </row>
    <row r="1905" spans="1:4" x14ac:dyDescent="0.25">
      <c r="A1905" s="164">
        <v>7699</v>
      </c>
      <c r="B1905" s="162" t="s">
        <v>4181</v>
      </c>
      <c r="C1905" s="165">
        <v>238220</v>
      </c>
      <c r="D1905" s="166" t="s">
        <v>1557</v>
      </c>
    </row>
    <row r="1906" spans="1:4" x14ac:dyDescent="0.25">
      <c r="A1906" s="161">
        <v>7699</v>
      </c>
      <c r="B1906" s="162" t="s">
        <v>4182</v>
      </c>
      <c r="C1906" s="163">
        <v>442299</v>
      </c>
      <c r="D1906" s="162" t="s">
        <v>3665</v>
      </c>
    </row>
    <row r="1907" spans="1:4" ht="25.5" x14ac:dyDescent="0.25">
      <c r="A1907" s="161">
        <v>7699</v>
      </c>
      <c r="B1907" s="162" t="s">
        <v>4183</v>
      </c>
      <c r="C1907" s="163">
        <v>444130</v>
      </c>
      <c r="D1907" s="162" t="s">
        <v>3305</v>
      </c>
    </row>
    <row r="1908" spans="1:4" ht="25.5" x14ac:dyDescent="0.25">
      <c r="A1908" s="161">
        <v>7699</v>
      </c>
      <c r="B1908" s="162" t="s">
        <v>4184</v>
      </c>
      <c r="C1908" s="163">
        <v>444210</v>
      </c>
      <c r="D1908" s="162" t="s">
        <v>3328</v>
      </c>
    </row>
    <row r="1909" spans="1:4" ht="25.5" x14ac:dyDescent="0.25">
      <c r="A1909" s="161">
        <v>7699</v>
      </c>
      <c r="B1909" s="162" t="s">
        <v>4185</v>
      </c>
      <c r="C1909" s="163">
        <v>451110</v>
      </c>
      <c r="D1909" s="162" t="s">
        <v>3355</v>
      </c>
    </row>
    <row r="1910" spans="1:4" x14ac:dyDescent="0.25">
      <c r="A1910" s="161">
        <v>7699</v>
      </c>
      <c r="B1910" s="162" t="s">
        <v>4186</v>
      </c>
      <c r="C1910" s="163">
        <v>488390</v>
      </c>
      <c r="D1910" s="162" t="s">
        <v>2819</v>
      </c>
    </row>
    <row r="1911" spans="1:4" x14ac:dyDescent="0.25">
      <c r="A1911" s="161">
        <v>7699</v>
      </c>
      <c r="B1911" s="162" t="s">
        <v>4187</v>
      </c>
      <c r="C1911" s="163">
        <v>561622</v>
      </c>
      <c r="D1911" s="162" t="s">
        <v>4188</v>
      </c>
    </row>
    <row r="1912" spans="1:4" x14ac:dyDescent="0.25">
      <c r="A1912" s="161">
        <v>7699</v>
      </c>
      <c r="B1912" s="162" t="s">
        <v>4189</v>
      </c>
      <c r="C1912" s="163">
        <v>561790</v>
      </c>
      <c r="D1912" s="162" t="s">
        <v>1610</v>
      </c>
    </row>
    <row r="1913" spans="1:4" x14ac:dyDescent="0.25">
      <c r="A1913" s="161">
        <v>7699</v>
      </c>
      <c r="B1913" s="162" t="s">
        <v>4190</v>
      </c>
      <c r="C1913" s="163">
        <v>562991</v>
      </c>
      <c r="D1913" s="162" t="s">
        <v>4017</v>
      </c>
    </row>
    <row r="1914" spans="1:4" x14ac:dyDescent="0.25">
      <c r="A1914" s="161">
        <v>7699</v>
      </c>
      <c r="B1914" s="162" t="s">
        <v>4191</v>
      </c>
      <c r="C1914" s="163">
        <v>562998</v>
      </c>
      <c r="D1914" s="162" t="s">
        <v>3175</v>
      </c>
    </row>
    <row r="1915" spans="1:4" ht="25.5" x14ac:dyDescent="0.25">
      <c r="A1915" s="161">
        <v>7699</v>
      </c>
      <c r="B1915" s="162" t="s">
        <v>4192</v>
      </c>
      <c r="C1915" s="163">
        <v>711510</v>
      </c>
      <c r="D1915" s="162" t="s">
        <v>4058</v>
      </c>
    </row>
    <row r="1916" spans="1:4" x14ac:dyDescent="0.25">
      <c r="A1916" s="161">
        <v>7699</v>
      </c>
      <c r="B1916" s="162" t="s">
        <v>4193</v>
      </c>
      <c r="C1916" s="163">
        <v>811211</v>
      </c>
      <c r="D1916" s="162" t="s">
        <v>4160</v>
      </c>
    </row>
    <row r="1917" spans="1:4" ht="25.5" x14ac:dyDescent="0.25">
      <c r="A1917" s="161">
        <v>7699</v>
      </c>
      <c r="B1917" s="162" t="s">
        <v>4194</v>
      </c>
      <c r="C1917" s="163">
        <v>811212</v>
      </c>
      <c r="D1917" s="162" t="s">
        <v>4041</v>
      </c>
    </row>
    <row r="1918" spans="1:4" ht="25.5" x14ac:dyDescent="0.25">
      <c r="A1918" s="161">
        <v>7699</v>
      </c>
      <c r="B1918" s="162" t="s">
        <v>4195</v>
      </c>
      <c r="C1918" s="163">
        <v>811219</v>
      </c>
      <c r="D1918" s="162" t="s">
        <v>4173</v>
      </c>
    </row>
    <row r="1919" spans="1:4" ht="25.5" x14ac:dyDescent="0.25">
      <c r="A1919" s="161">
        <v>7699</v>
      </c>
      <c r="B1919" s="162" t="s">
        <v>4196</v>
      </c>
      <c r="C1919" s="163">
        <v>811310</v>
      </c>
      <c r="D1919" s="162" t="s">
        <v>4165</v>
      </c>
    </row>
    <row r="1920" spans="1:4" ht="25.5" x14ac:dyDescent="0.25">
      <c r="A1920" s="161">
        <v>7699</v>
      </c>
      <c r="B1920" s="162" t="s">
        <v>4197</v>
      </c>
      <c r="C1920" s="163">
        <v>811411</v>
      </c>
      <c r="D1920" s="162" t="s">
        <v>4198</v>
      </c>
    </row>
    <row r="1921" spans="1:4" ht="25.5" x14ac:dyDescent="0.25">
      <c r="A1921" s="161">
        <v>7699</v>
      </c>
      <c r="B1921" s="162" t="s">
        <v>4199</v>
      </c>
      <c r="C1921" s="163">
        <v>811412</v>
      </c>
      <c r="D1921" s="162" t="s">
        <v>4167</v>
      </c>
    </row>
    <row r="1922" spans="1:4" ht="25.5" x14ac:dyDescent="0.25">
      <c r="A1922" s="161">
        <v>7699</v>
      </c>
      <c r="B1922" s="162" t="s">
        <v>4200</v>
      </c>
      <c r="C1922" s="163">
        <v>811430</v>
      </c>
      <c r="D1922" s="162" t="s">
        <v>3939</v>
      </c>
    </row>
    <row r="1923" spans="1:4" ht="25.5" x14ac:dyDescent="0.25">
      <c r="A1923" s="161">
        <v>7699</v>
      </c>
      <c r="B1923" s="162" t="s">
        <v>4201</v>
      </c>
      <c r="C1923" s="163">
        <v>811490</v>
      </c>
      <c r="D1923" s="162" t="s">
        <v>2823</v>
      </c>
    </row>
    <row r="1924" spans="1:4" x14ac:dyDescent="0.25">
      <c r="A1924" s="161">
        <v>7812</v>
      </c>
      <c r="B1924" s="162" t="s">
        <v>4202</v>
      </c>
      <c r="C1924" s="163">
        <v>512110</v>
      </c>
      <c r="D1924" s="162" t="s">
        <v>4203</v>
      </c>
    </row>
    <row r="1925" spans="1:4" ht="25.5" x14ac:dyDescent="0.25">
      <c r="A1925" s="161">
        <v>7819</v>
      </c>
      <c r="B1925" s="162" t="s">
        <v>4204</v>
      </c>
      <c r="C1925" s="163">
        <v>334612</v>
      </c>
      <c r="D1925" s="162" t="s">
        <v>2739</v>
      </c>
    </row>
    <row r="1926" spans="1:4" x14ac:dyDescent="0.25">
      <c r="A1926" s="161">
        <v>7819</v>
      </c>
      <c r="B1926" s="162" t="s">
        <v>4205</v>
      </c>
      <c r="C1926" s="163">
        <v>512191</v>
      </c>
      <c r="D1926" s="162" t="s">
        <v>4206</v>
      </c>
    </row>
    <row r="1927" spans="1:4" ht="51" x14ac:dyDescent="0.25">
      <c r="A1927" s="161">
        <v>7819</v>
      </c>
      <c r="B1927" s="162" t="s">
        <v>4207</v>
      </c>
      <c r="C1927" s="163">
        <v>512199</v>
      </c>
      <c r="D1927" s="162" t="s">
        <v>4208</v>
      </c>
    </row>
    <row r="1928" spans="1:4" x14ac:dyDescent="0.25">
      <c r="A1928" s="161">
        <v>7819</v>
      </c>
      <c r="B1928" s="162" t="s">
        <v>4209</v>
      </c>
      <c r="C1928" s="163">
        <v>532220</v>
      </c>
      <c r="D1928" s="162" t="s">
        <v>3948</v>
      </c>
    </row>
    <row r="1929" spans="1:4" ht="25.5" x14ac:dyDescent="0.25">
      <c r="A1929" s="161">
        <v>7819</v>
      </c>
      <c r="B1929" s="162" t="s">
        <v>4210</v>
      </c>
      <c r="C1929" s="163">
        <v>532490</v>
      </c>
      <c r="D1929" s="162" t="s">
        <v>4000</v>
      </c>
    </row>
    <row r="1930" spans="1:4" x14ac:dyDescent="0.25">
      <c r="A1930" s="161">
        <v>7819</v>
      </c>
      <c r="B1930" s="162" t="s">
        <v>4211</v>
      </c>
      <c r="C1930" s="163">
        <v>541214</v>
      </c>
      <c r="D1930" s="162" t="s">
        <v>4212</v>
      </c>
    </row>
    <row r="1931" spans="1:4" x14ac:dyDescent="0.25">
      <c r="A1931" s="161">
        <v>7819</v>
      </c>
      <c r="B1931" s="162" t="s">
        <v>4213</v>
      </c>
      <c r="C1931" s="163">
        <v>541690</v>
      </c>
      <c r="D1931" s="162" t="s">
        <v>1426</v>
      </c>
    </row>
    <row r="1932" spans="1:4" x14ac:dyDescent="0.25">
      <c r="A1932" s="161">
        <v>7819</v>
      </c>
      <c r="B1932" s="162" t="s">
        <v>4214</v>
      </c>
      <c r="C1932" s="163">
        <v>561310</v>
      </c>
      <c r="D1932" s="162" t="s">
        <v>3951</v>
      </c>
    </row>
    <row r="1933" spans="1:4" ht="25.5" x14ac:dyDescent="0.25">
      <c r="A1933" s="161">
        <v>7819</v>
      </c>
      <c r="B1933" s="162" t="s">
        <v>4215</v>
      </c>
      <c r="C1933" s="163">
        <v>711510</v>
      </c>
      <c r="D1933" s="162" t="s">
        <v>4058</v>
      </c>
    </row>
    <row r="1934" spans="1:4" x14ac:dyDescent="0.25">
      <c r="A1934" s="161">
        <v>7822</v>
      </c>
      <c r="B1934" s="162" t="s">
        <v>4216</v>
      </c>
      <c r="C1934" s="163">
        <v>423990</v>
      </c>
      <c r="D1934" s="162" t="s">
        <v>3373</v>
      </c>
    </row>
    <row r="1935" spans="1:4" x14ac:dyDescent="0.25">
      <c r="A1935" s="161">
        <v>7822</v>
      </c>
      <c r="B1935" s="162" t="s">
        <v>4217</v>
      </c>
      <c r="C1935" s="163">
        <v>512120</v>
      </c>
      <c r="D1935" s="162" t="s">
        <v>4218</v>
      </c>
    </row>
    <row r="1936" spans="1:4" x14ac:dyDescent="0.25">
      <c r="A1936" s="161">
        <v>7829</v>
      </c>
      <c r="B1936" s="162" t="s">
        <v>4219</v>
      </c>
      <c r="C1936" s="163">
        <v>512120</v>
      </c>
      <c r="D1936" s="162" t="s">
        <v>4218</v>
      </c>
    </row>
    <row r="1937" spans="1:4" ht="25.5" x14ac:dyDescent="0.25">
      <c r="A1937" s="161">
        <v>7829</v>
      </c>
      <c r="B1937" s="162" t="s">
        <v>4220</v>
      </c>
      <c r="C1937" s="163">
        <v>512199</v>
      </c>
      <c r="D1937" s="162" t="s">
        <v>4208</v>
      </c>
    </row>
    <row r="1938" spans="1:4" x14ac:dyDescent="0.25">
      <c r="A1938" s="161">
        <v>7829</v>
      </c>
      <c r="B1938" s="162" t="s">
        <v>4221</v>
      </c>
      <c r="C1938" s="163">
        <v>519120</v>
      </c>
      <c r="D1938" s="162" t="s">
        <v>4222</v>
      </c>
    </row>
    <row r="1939" spans="1:4" x14ac:dyDescent="0.25">
      <c r="A1939" s="161">
        <v>7832</v>
      </c>
      <c r="B1939" s="162" t="s">
        <v>4223</v>
      </c>
      <c r="C1939" s="163">
        <v>512131</v>
      </c>
      <c r="D1939" s="162" t="s">
        <v>4224</v>
      </c>
    </row>
    <row r="1940" spans="1:4" x14ac:dyDescent="0.25">
      <c r="A1940" s="161">
        <v>7833</v>
      </c>
      <c r="B1940" s="162" t="s">
        <v>4225</v>
      </c>
      <c r="C1940" s="163">
        <v>512132</v>
      </c>
      <c r="D1940" s="162" t="s">
        <v>4225</v>
      </c>
    </row>
    <row r="1941" spans="1:4" x14ac:dyDescent="0.25">
      <c r="A1941" s="161">
        <v>7841</v>
      </c>
      <c r="B1941" s="162" t="s">
        <v>4226</v>
      </c>
      <c r="C1941" s="163">
        <v>532230</v>
      </c>
      <c r="D1941" s="162" t="s">
        <v>4227</v>
      </c>
    </row>
    <row r="1942" spans="1:4" ht="25.5" x14ac:dyDescent="0.25">
      <c r="A1942" s="161">
        <v>7911</v>
      </c>
      <c r="B1942" s="162" t="s">
        <v>4228</v>
      </c>
      <c r="C1942" s="163">
        <v>611610</v>
      </c>
      <c r="D1942" s="162" t="s">
        <v>4229</v>
      </c>
    </row>
    <row r="1943" spans="1:4" x14ac:dyDescent="0.25">
      <c r="A1943" s="161">
        <v>7911</v>
      </c>
      <c r="B1943" s="162" t="s">
        <v>4230</v>
      </c>
      <c r="C1943" s="163">
        <v>713990</v>
      </c>
      <c r="D1943" s="162" t="s">
        <v>4231</v>
      </c>
    </row>
    <row r="1944" spans="1:4" ht="25.5" x14ac:dyDescent="0.25">
      <c r="A1944" s="161">
        <v>7922</v>
      </c>
      <c r="B1944" s="162" t="s">
        <v>4232</v>
      </c>
      <c r="C1944" s="163">
        <v>512290</v>
      </c>
      <c r="D1944" s="162" t="s">
        <v>4073</v>
      </c>
    </row>
    <row r="1945" spans="1:4" ht="25.5" x14ac:dyDescent="0.25">
      <c r="A1945" s="161">
        <v>7922</v>
      </c>
      <c r="B1945" s="162" t="s">
        <v>4233</v>
      </c>
      <c r="C1945" s="163">
        <v>532490</v>
      </c>
      <c r="D1945" s="162" t="s">
        <v>4000</v>
      </c>
    </row>
    <row r="1946" spans="1:4" ht="25.5" x14ac:dyDescent="0.25">
      <c r="A1946" s="161">
        <v>7922</v>
      </c>
      <c r="B1946" s="162" t="s">
        <v>4234</v>
      </c>
      <c r="C1946" s="163">
        <v>561310</v>
      </c>
      <c r="D1946" s="162" t="s">
        <v>3951</v>
      </c>
    </row>
    <row r="1947" spans="1:4" ht="25.5" x14ac:dyDescent="0.25">
      <c r="A1947" s="161">
        <v>7922</v>
      </c>
      <c r="B1947" s="162" t="s">
        <v>4235</v>
      </c>
      <c r="C1947" s="163">
        <v>561599</v>
      </c>
      <c r="D1947" s="162" t="s">
        <v>3078</v>
      </c>
    </row>
    <row r="1948" spans="1:4" ht="25.5" x14ac:dyDescent="0.25">
      <c r="A1948" s="161">
        <v>7922</v>
      </c>
      <c r="B1948" s="162" t="s">
        <v>4236</v>
      </c>
      <c r="C1948" s="163">
        <v>711110</v>
      </c>
      <c r="D1948" s="162" t="s">
        <v>3673</v>
      </c>
    </row>
    <row r="1949" spans="1:4" ht="25.5" x14ac:dyDescent="0.25">
      <c r="A1949" s="161">
        <v>7922</v>
      </c>
      <c r="B1949" s="162" t="s">
        <v>4237</v>
      </c>
      <c r="C1949" s="163">
        <v>711120</v>
      </c>
      <c r="D1949" s="162" t="s">
        <v>4238</v>
      </c>
    </row>
    <row r="1950" spans="1:4" ht="25.5" x14ac:dyDescent="0.25">
      <c r="A1950" s="161">
        <v>7922</v>
      </c>
      <c r="B1950" s="162" t="s">
        <v>4239</v>
      </c>
      <c r="C1950" s="163">
        <v>711310</v>
      </c>
      <c r="D1950" s="162" t="s">
        <v>3849</v>
      </c>
    </row>
    <row r="1951" spans="1:4" ht="25.5" x14ac:dyDescent="0.25">
      <c r="A1951" s="161">
        <v>7922</v>
      </c>
      <c r="B1951" s="162" t="s">
        <v>4240</v>
      </c>
      <c r="C1951" s="163">
        <v>711320</v>
      </c>
      <c r="D1951" s="162" t="s">
        <v>4121</v>
      </c>
    </row>
    <row r="1952" spans="1:4" ht="25.5" x14ac:dyDescent="0.25">
      <c r="A1952" s="161">
        <v>7922</v>
      </c>
      <c r="B1952" s="162" t="s">
        <v>4241</v>
      </c>
      <c r="C1952" s="163">
        <v>711410</v>
      </c>
      <c r="D1952" s="162" t="s">
        <v>4123</v>
      </c>
    </row>
    <row r="1953" spans="1:4" ht="25.5" x14ac:dyDescent="0.25">
      <c r="A1953" s="161">
        <v>7922</v>
      </c>
      <c r="B1953" s="162" t="s">
        <v>4242</v>
      </c>
      <c r="C1953" s="163">
        <v>711510</v>
      </c>
      <c r="D1953" s="162" t="s">
        <v>4058</v>
      </c>
    </row>
    <row r="1954" spans="1:4" ht="25.5" x14ac:dyDescent="0.25">
      <c r="A1954" s="161">
        <v>7929</v>
      </c>
      <c r="B1954" s="162" t="s">
        <v>4243</v>
      </c>
      <c r="C1954" s="163">
        <v>711130</v>
      </c>
      <c r="D1954" s="162" t="s">
        <v>4244</v>
      </c>
    </row>
    <row r="1955" spans="1:4" ht="25.5" x14ac:dyDescent="0.25">
      <c r="A1955" s="161">
        <v>7929</v>
      </c>
      <c r="B1955" s="162" t="s">
        <v>4245</v>
      </c>
      <c r="C1955" s="163">
        <v>711190</v>
      </c>
      <c r="D1955" s="162" t="s">
        <v>4246</v>
      </c>
    </row>
    <row r="1956" spans="1:4" ht="25.5" x14ac:dyDescent="0.25">
      <c r="A1956" s="161">
        <v>7929</v>
      </c>
      <c r="B1956" s="162" t="s">
        <v>4247</v>
      </c>
      <c r="C1956" s="163">
        <v>711510</v>
      </c>
      <c r="D1956" s="162" t="s">
        <v>4058</v>
      </c>
    </row>
    <row r="1957" spans="1:4" x14ac:dyDescent="0.25">
      <c r="A1957" s="161">
        <v>7933</v>
      </c>
      <c r="B1957" s="162" t="s">
        <v>4248</v>
      </c>
      <c r="C1957" s="163">
        <v>713950</v>
      </c>
      <c r="D1957" s="162" t="s">
        <v>4248</v>
      </c>
    </row>
    <row r="1958" spans="1:4" x14ac:dyDescent="0.25">
      <c r="A1958" s="161">
        <v>7941</v>
      </c>
      <c r="B1958" s="162" t="s">
        <v>4249</v>
      </c>
      <c r="C1958" s="163">
        <v>711211</v>
      </c>
      <c r="D1958" s="162" t="s">
        <v>4250</v>
      </c>
    </row>
    <row r="1959" spans="1:4" ht="25.5" x14ac:dyDescent="0.25">
      <c r="A1959" s="161">
        <v>7941</v>
      </c>
      <c r="B1959" s="162" t="s">
        <v>4251</v>
      </c>
      <c r="C1959" s="163">
        <v>711310</v>
      </c>
      <c r="D1959" s="162" t="s">
        <v>3849</v>
      </c>
    </row>
    <row r="1960" spans="1:4" ht="25.5" x14ac:dyDescent="0.25">
      <c r="A1960" s="161">
        <v>7941</v>
      </c>
      <c r="B1960" s="162" t="s">
        <v>4252</v>
      </c>
      <c r="C1960" s="163">
        <v>711320</v>
      </c>
      <c r="D1960" s="162" t="s">
        <v>4121</v>
      </c>
    </row>
    <row r="1961" spans="1:4" ht="25.5" x14ac:dyDescent="0.25">
      <c r="A1961" s="161">
        <v>7941</v>
      </c>
      <c r="B1961" s="162" t="s">
        <v>4253</v>
      </c>
      <c r="C1961" s="163">
        <v>711410</v>
      </c>
      <c r="D1961" s="162" t="s">
        <v>4123</v>
      </c>
    </row>
    <row r="1962" spans="1:4" x14ac:dyDescent="0.25">
      <c r="A1962" s="161">
        <v>7948</v>
      </c>
      <c r="B1962" s="162" t="s">
        <v>4254</v>
      </c>
      <c r="C1962" s="163">
        <v>711212</v>
      </c>
      <c r="D1962" s="162" t="s">
        <v>4255</v>
      </c>
    </row>
    <row r="1963" spans="1:4" x14ac:dyDescent="0.25">
      <c r="A1963" s="161">
        <v>7948</v>
      </c>
      <c r="B1963" s="162" t="s">
        <v>4256</v>
      </c>
      <c r="C1963" s="163">
        <v>711219</v>
      </c>
      <c r="D1963" s="162" t="s">
        <v>4257</v>
      </c>
    </row>
    <row r="1964" spans="1:4" x14ac:dyDescent="0.25">
      <c r="A1964" s="161">
        <v>7991</v>
      </c>
      <c r="B1964" s="162" t="s">
        <v>4258</v>
      </c>
      <c r="C1964" s="163">
        <v>713940</v>
      </c>
      <c r="D1964" s="162" t="s">
        <v>4259</v>
      </c>
    </row>
    <row r="1965" spans="1:4" x14ac:dyDescent="0.25">
      <c r="A1965" s="161">
        <v>7992</v>
      </c>
      <c r="B1965" s="162" t="s">
        <v>4260</v>
      </c>
      <c r="C1965" s="163">
        <v>713910</v>
      </c>
      <c r="D1965" s="162" t="s">
        <v>4261</v>
      </c>
    </row>
    <row r="1966" spans="1:4" x14ac:dyDescent="0.25">
      <c r="A1966" s="161">
        <v>7993</v>
      </c>
      <c r="B1966" s="162" t="s">
        <v>4262</v>
      </c>
      <c r="C1966" s="163">
        <v>713120</v>
      </c>
      <c r="D1966" s="162" t="s">
        <v>4263</v>
      </c>
    </row>
    <row r="1967" spans="1:4" x14ac:dyDescent="0.25">
      <c r="A1967" s="161">
        <v>7993</v>
      </c>
      <c r="B1967" s="162" t="s">
        <v>4264</v>
      </c>
      <c r="C1967" s="163">
        <v>713290</v>
      </c>
      <c r="D1967" s="162" t="s">
        <v>4265</v>
      </c>
    </row>
    <row r="1968" spans="1:4" x14ac:dyDescent="0.25">
      <c r="A1968" s="161">
        <v>7993</v>
      </c>
      <c r="B1968" s="162" t="s">
        <v>4266</v>
      </c>
      <c r="C1968" s="163">
        <v>713990</v>
      </c>
      <c r="D1968" s="162" t="s">
        <v>4231</v>
      </c>
    </row>
    <row r="1969" spans="1:4" x14ac:dyDescent="0.25">
      <c r="A1969" s="161">
        <v>7996</v>
      </c>
      <c r="B1969" s="162" t="s">
        <v>4267</v>
      </c>
      <c r="C1969" s="163">
        <v>713110</v>
      </c>
      <c r="D1969" s="162" t="s">
        <v>4268</v>
      </c>
    </row>
    <row r="1970" spans="1:4" ht="25.5" x14ac:dyDescent="0.25">
      <c r="A1970" s="161">
        <v>7997</v>
      </c>
      <c r="B1970" s="162" t="s">
        <v>4269</v>
      </c>
      <c r="C1970" s="163">
        <v>481219</v>
      </c>
      <c r="D1970" s="162" t="s">
        <v>3053</v>
      </c>
    </row>
    <row r="1971" spans="1:4" x14ac:dyDescent="0.25">
      <c r="A1971" s="161">
        <v>7997</v>
      </c>
      <c r="B1971" s="162" t="s">
        <v>4270</v>
      </c>
      <c r="C1971" s="163">
        <v>488119</v>
      </c>
      <c r="D1971" s="162" t="s">
        <v>3060</v>
      </c>
    </row>
    <row r="1972" spans="1:4" x14ac:dyDescent="0.25">
      <c r="A1972" s="161">
        <v>7997</v>
      </c>
      <c r="B1972" s="162" t="s">
        <v>4271</v>
      </c>
      <c r="C1972" s="163">
        <v>713910</v>
      </c>
      <c r="D1972" s="162" t="s">
        <v>4261</v>
      </c>
    </row>
    <row r="1973" spans="1:4" x14ac:dyDescent="0.25">
      <c r="A1973" s="161">
        <v>7997</v>
      </c>
      <c r="B1973" s="162" t="s">
        <v>4272</v>
      </c>
      <c r="C1973" s="163">
        <v>713940</v>
      </c>
      <c r="D1973" s="162" t="s">
        <v>4259</v>
      </c>
    </row>
    <row r="1974" spans="1:4" x14ac:dyDescent="0.25">
      <c r="A1974" s="161">
        <v>7997</v>
      </c>
      <c r="B1974" s="162" t="s">
        <v>4273</v>
      </c>
      <c r="C1974" s="163">
        <v>713990</v>
      </c>
      <c r="D1974" s="162" t="s">
        <v>4231</v>
      </c>
    </row>
    <row r="1975" spans="1:4" x14ac:dyDescent="0.25">
      <c r="A1975" s="161">
        <v>7999</v>
      </c>
      <c r="B1975" s="162" t="s">
        <v>4274</v>
      </c>
      <c r="C1975" s="163">
        <v>487110</v>
      </c>
      <c r="D1975" s="162" t="s">
        <v>2959</v>
      </c>
    </row>
    <row r="1976" spans="1:4" x14ac:dyDescent="0.25">
      <c r="A1976" s="161">
        <v>7999</v>
      </c>
      <c r="B1976" s="162" t="s">
        <v>4275</v>
      </c>
      <c r="C1976" s="163">
        <v>487210</v>
      </c>
      <c r="D1976" s="162" t="s">
        <v>3027</v>
      </c>
    </row>
    <row r="1977" spans="1:4" x14ac:dyDescent="0.25">
      <c r="A1977" s="161">
        <v>7999</v>
      </c>
      <c r="B1977" s="162" t="s">
        <v>4276</v>
      </c>
      <c r="C1977" s="163">
        <v>487990</v>
      </c>
      <c r="D1977" s="162" t="s">
        <v>3055</v>
      </c>
    </row>
    <row r="1978" spans="1:4" ht="25.5" x14ac:dyDescent="0.25">
      <c r="A1978" s="161">
        <v>7999</v>
      </c>
      <c r="B1978" s="162" t="s">
        <v>4277</v>
      </c>
      <c r="C1978" s="163">
        <v>532292</v>
      </c>
      <c r="D1978" s="162" t="s">
        <v>4278</v>
      </c>
    </row>
    <row r="1979" spans="1:4" x14ac:dyDescent="0.25">
      <c r="A1979" s="161">
        <v>7999</v>
      </c>
      <c r="B1979" s="162" t="s">
        <v>4279</v>
      </c>
      <c r="C1979" s="163">
        <v>561599</v>
      </c>
      <c r="D1979" s="162" t="s">
        <v>3078</v>
      </c>
    </row>
    <row r="1980" spans="1:4" ht="38.25" x14ac:dyDescent="0.25">
      <c r="A1980" s="161">
        <v>7999</v>
      </c>
      <c r="B1980" s="162" t="s">
        <v>4280</v>
      </c>
      <c r="C1980" s="163">
        <v>611620</v>
      </c>
      <c r="D1980" s="162" t="s">
        <v>4281</v>
      </c>
    </row>
    <row r="1981" spans="1:4" ht="25.5" x14ac:dyDescent="0.25">
      <c r="A1981" s="161">
        <v>7999</v>
      </c>
      <c r="B1981" s="162" t="s">
        <v>4282</v>
      </c>
      <c r="C1981" s="163">
        <v>611699</v>
      </c>
      <c r="D1981" s="162" t="s">
        <v>4283</v>
      </c>
    </row>
    <row r="1982" spans="1:4" x14ac:dyDescent="0.25">
      <c r="A1982" s="161">
        <v>7999</v>
      </c>
      <c r="B1982" s="162" t="s">
        <v>4284</v>
      </c>
      <c r="C1982" s="163">
        <v>711190</v>
      </c>
      <c r="D1982" s="162" t="s">
        <v>4246</v>
      </c>
    </row>
    <row r="1983" spans="1:4" x14ac:dyDescent="0.25">
      <c r="A1983" s="161">
        <v>7999</v>
      </c>
      <c r="B1983" s="162" t="s">
        <v>4285</v>
      </c>
      <c r="C1983" s="163">
        <v>711219</v>
      </c>
      <c r="D1983" s="162" t="s">
        <v>4257</v>
      </c>
    </row>
    <row r="1984" spans="1:4" ht="25.5" x14ac:dyDescent="0.25">
      <c r="A1984" s="161">
        <v>7999</v>
      </c>
      <c r="B1984" s="162" t="s">
        <v>4286</v>
      </c>
      <c r="C1984" s="163">
        <v>711310</v>
      </c>
      <c r="D1984" s="162" t="s">
        <v>3849</v>
      </c>
    </row>
    <row r="1985" spans="1:4" ht="25.5" x14ac:dyDescent="0.25">
      <c r="A1985" s="161">
        <v>7999</v>
      </c>
      <c r="B1985" s="162" t="s">
        <v>4287</v>
      </c>
      <c r="C1985" s="163">
        <v>711320</v>
      </c>
      <c r="D1985" s="162" t="s">
        <v>4121</v>
      </c>
    </row>
    <row r="1986" spans="1:4" x14ac:dyDescent="0.25">
      <c r="A1986" s="161">
        <v>7999</v>
      </c>
      <c r="B1986" s="162" t="s">
        <v>4288</v>
      </c>
      <c r="C1986" s="163">
        <v>712190</v>
      </c>
      <c r="D1986" s="162" t="s">
        <v>4289</v>
      </c>
    </row>
    <row r="1987" spans="1:4" x14ac:dyDescent="0.25">
      <c r="A1987" s="161">
        <v>7999</v>
      </c>
      <c r="B1987" s="162" t="s">
        <v>4290</v>
      </c>
      <c r="C1987" s="163">
        <v>713210</v>
      </c>
      <c r="D1987" s="162" t="s">
        <v>4291</v>
      </c>
    </row>
    <row r="1988" spans="1:4" ht="25.5" x14ac:dyDescent="0.25">
      <c r="A1988" s="161">
        <v>7999</v>
      </c>
      <c r="B1988" s="162" t="s">
        <v>4292</v>
      </c>
      <c r="C1988" s="163">
        <v>713290</v>
      </c>
      <c r="D1988" s="162" t="s">
        <v>4265</v>
      </c>
    </row>
    <row r="1989" spans="1:4" x14ac:dyDescent="0.25">
      <c r="A1989" s="161">
        <v>7999</v>
      </c>
      <c r="B1989" s="162" t="s">
        <v>4293</v>
      </c>
      <c r="C1989" s="163">
        <v>713920</v>
      </c>
      <c r="D1989" s="162" t="s">
        <v>4294</v>
      </c>
    </row>
    <row r="1990" spans="1:4" ht="25.5" x14ac:dyDescent="0.25">
      <c r="A1990" s="161">
        <v>7999</v>
      </c>
      <c r="B1990" s="162" t="s">
        <v>4295</v>
      </c>
      <c r="C1990" s="163">
        <v>713940</v>
      </c>
      <c r="D1990" s="162" t="s">
        <v>4259</v>
      </c>
    </row>
    <row r="1991" spans="1:4" ht="76.5" x14ac:dyDescent="0.25">
      <c r="A1991" s="161">
        <v>7999</v>
      </c>
      <c r="B1991" s="162" t="s">
        <v>4296</v>
      </c>
      <c r="C1991" s="163">
        <v>713990</v>
      </c>
      <c r="D1991" s="162" t="s">
        <v>4231</v>
      </c>
    </row>
    <row r="1992" spans="1:4" x14ac:dyDescent="0.25">
      <c r="A1992" s="161">
        <v>7999</v>
      </c>
      <c r="B1992" s="162" t="s">
        <v>4297</v>
      </c>
      <c r="C1992" s="163">
        <v>812990</v>
      </c>
      <c r="D1992" s="162" t="s">
        <v>3120</v>
      </c>
    </row>
    <row r="1993" spans="1:4" ht="25.5" x14ac:dyDescent="0.25">
      <c r="A1993" s="161">
        <v>8011</v>
      </c>
      <c r="B1993" s="162" t="s">
        <v>4298</v>
      </c>
      <c r="C1993" s="163">
        <v>621111</v>
      </c>
      <c r="D1993" s="162" t="s">
        <v>4299</v>
      </c>
    </row>
    <row r="1994" spans="1:4" x14ac:dyDescent="0.25">
      <c r="A1994" s="161">
        <v>8011</v>
      </c>
      <c r="B1994" s="162" t="s">
        <v>4300</v>
      </c>
      <c r="C1994" s="163">
        <v>621112</v>
      </c>
      <c r="D1994" s="162" t="s">
        <v>4301</v>
      </c>
    </row>
    <row r="1995" spans="1:4" x14ac:dyDescent="0.25">
      <c r="A1995" s="161">
        <v>8011</v>
      </c>
      <c r="B1995" s="162" t="s">
        <v>4302</v>
      </c>
      <c r="C1995" s="163">
        <v>621491</v>
      </c>
      <c r="D1995" s="162" t="s">
        <v>4303</v>
      </c>
    </row>
    <row r="1996" spans="1:4" x14ac:dyDescent="0.25">
      <c r="A1996" s="161">
        <v>8011</v>
      </c>
      <c r="B1996" s="162" t="s">
        <v>4304</v>
      </c>
      <c r="C1996" s="163">
        <v>621493</v>
      </c>
      <c r="D1996" s="162" t="s">
        <v>4305</v>
      </c>
    </row>
    <row r="1997" spans="1:4" x14ac:dyDescent="0.25">
      <c r="A1997" s="161">
        <v>8021</v>
      </c>
      <c r="B1997" s="162" t="s">
        <v>4306</v>
      </c>
      <c r="C1997" s="163">
        <v>621210</v>
      </c>
      <c r="D1997" s="162" t="s">
        <v>4307</v>
      </c>
    </row>
    <row r="1998" spans="1:4" x14ac:dyDescent="0.25">
      <c r="A1998" s="161">
        <v>8031</v>
      </c>
      <c r="B1998" s="162" t="s">
        <v>4308</v>
      </c>
      <c r="C1998" s="163">
        <v>621111</v>
      </c>
      <c r="D1998" s="162" t="s">
        <v>4299</v>
      </c>
    </row>
    <row r="1999" spans="1:4" x14ac:dyDescent="0.25">
      <c r="A1999" s="161">
        <v>8031</v>
      </c>
      <c r="B1999" s="162" t="s">
        <v>4309</v>
      </c>
      <c r="C1999" s="163">
        <v>621112</v>
      </c>
      <c r="D1999" s="162" t="s">
        <v>4301</v>
      </c>
    </row>
    <row r="2000" spans="1:4" x14ac:dyDescent="0.25">
      <c r="A2000" s="161">
        <v>8041</v>
      </c>
      <c r="B2000" s="162" t="s">
        <v>4310</v>
      </c>
      <c r="C2000" s="163">
        <v>621310</v>
      </c>
      <c r="D2000" s="162" t="s">
        <v>4311</v>
      </c>
    </row>
    <row r="2001" spans="1:4" x14ac:dyDescent="0.25">
      <c r="A2001" s="161">
        <v>8042</v>
      </c>
      <c r="B2001" s="162" t="s">
        <v>4312</v>
      </c>
      <c r="C2001" s="163">
        <v>621320</v>
      </c>
      <c r="D2001" s="162" t="s">
        <v>4313</v>
      </c>
    </row>
    <row r="2002" spans="1:4" x14ac:dyDescent="0.25">
      <c r="A2002" s="161">
        <v>8043</v>
      </c>
      <c r="B2002" s="162" t="s">
        <v>4314</v>
      </c>
      <c r="C2002" s="163">
        <v>621391</v>
      </c>
      <c r="D2002" s="162" t="s">
        <v>4315</v>
      </c>
    </row>
    <row r="2003" spans="1:4" x14ac:dyDescent="0.25">
      <c r="A2003" s="161">
        <v>8049</v>
      </c>
      <c r="B2003" s="162" t="s">
        <v>4316</v>
      </c>
      <c r="C2003" s="163">
        <v>621330</v>
      </c>
      <c r="D2003" s="162" t="s">
        <v>4317</v>
      </c>
    </row>
    <row r="2004" spans="1:4" ht="25.5" x14ac:dyDescent="0.25">
      <c r="A2004" s="161">
        <v>8049</v>
      </c>
      <c r="B2004" s="162" t="s">
        <v>4318</v>
      </c>
      <c r="C2004" s="163">
        <v>621340</v>
      </c>
      <c r="D2004" s="162" t="s">
        <v>4319</v>
      </c>
    </row>
    <row r="2005" spans="1:4" ht="25.5" x14ac:dyDescent="0.25">
      <c r="A2005" s="161">
        <v>8049</v>
      </c>
      <c r="B2005" s="162" t="s">
        <v>4320</v>
      </c>
      <c r="C2005" s="163">
        <v>621399</v>
      </c>
      <c r="D2005" s="162" t="s">
        <v>4321</v>
      </c>
    </row>
    <row r="2006" spans="1:4" ht="25.5" x14ac:dyDescent="0.25">
      <c r="A2006" s="161">
        <v>8051</v>
      </c>
      <c r="B2006" s="162" t="s">
        <v>4322</v>
      </c>
      <c r="C2006" s="163">
        <v>623110</v>
      </c>
      <c r="D2006" s="162" t="s">
        <v>4323</v>
      </c>
    </row>
    <row r="2007" spans="1:4" x14ac:dyDescent="0.25">
      <c r="A2007" s="161">
        <v>8051</v>
      </c>
      <c r="B2007" s="162" t="s">
        <v>4324</v>
      </c>
      <c r="C2007" s="163">
        <v>623210</v>
      </c>
      <c r="D2007" s="162" t="s">
        <v>4325</v>
      </c>
    </row>
    <row r="2008" spans="1:4" x14ac:dyDescent="0.25">
      <c r="A2008" s="161">
        <v>8051</v>
      </c>
      <c r="B2008" s="162" t="s">
        <v>4326</v>
      </c>
      <c r="C2008" s="163">
        <v>623311</v>
      </c>
      <c r="D2008" s="162" t="s">
        <v>4327</v>
      </c>
    </row>
    <row r="2009" spans="1:4" ht="25.5" x14ac:dyDescent="0.25">
      <c r="A2009" s="161">
        <v>8052</v>
      </c>
      <c r="B2009" s="162" t="s">
        <v>4328</v>
      </c>
      <c r="C2009" s="163">
        <v>623110</v>
      </c>
      <c r="D2009" s="162" t="s">
        <v>4323</v>
      </c>
    </row>
    <row r="2010" spans="1:4" x14ac:dyDescent="0.25">
      <c r="A2010" s="161">
        <v>8052</v>
      </c>
      <c r="B2010" s="162" t="s">
        <v>4329</v>
      </c>
      <c r="C2010" s="163">
        <v>623210</v>
      </c>
      <c r="D2010" s="162" t="s">
        <v>4325</v>
      </c>
    </row>
    <row r="2011" spans="1:4" x14ac:dyDescent="0.25">
      <c r="A2011" s="161">
        <v>8052</v>
      </c>
      <c r="B2011" s="162" t="s">
        <v>4330</v>
      </c>
      <c r="C2011" s="163">
        <v>623311</v>
      </c>
      <c r="D2011" s="162" t="s">
        <v>4327</v>
      </c>
    </row>
    <row r="2012" spans="1:4" ht="38.25" x14ac:dyDescent="0.25">
      <c r="A2012" s="161">
        <v>8059</v>
      </c>
      <c r="B2012" s="162" t="s">
        <v>4331</v>
      </c>
      <c r="C2012" s="163">
        <v>623110</v>
      </c>
      <c r="D2012" s="162" t="s">
        <v>4323</v>
      </c>
    </row>
    <row r="2013" spans="1:4" x14ac:dyDescent="0.25">
      <c r="A2013" s="161">
        <v>8059</v>
      </c>
      <c r="B2013" s="162" t="s">
        <v>4332</v>
      </c>
      <c r="C2013" s="163">
        <v>623210</v>
      </c>
      <c r="D2013" s="162" t="s">
        <v>4325</v>
      </c>
    </row>
    <row r="2014" spans="1:4" x14ac:dyDescent="0.25">
      <c r="A2014" s="161">
        <v>8059</v>
      </c>
      <c r="B2014" s="162" t="s">
        <v>4333</v>
      </c>
      <c r="C2014" s="163">
        <v>623311</v>
      </c>
      <c r="D2014" s="162" t="s">
        <v>4327</v>
      </c>
    </row>
    <row r="2015" spans="1:4" x14ac:dyDescent="0.25">
      <c r="A2015" s="161">
        <v>8062</v>
      </c>
      <c r="B2015" s="162" t="s">
        <v>4334</v>
      </c>
      <c r="C2015" s="163">
        <v>622110</v>
      </c>
      <c r="D2015" s="162" t="s">
        <v>4334</v>
      </c>
    </row>
    <row r="2016" spans="1:4" x14ac:dyDescent="0.25">
      <c r="A2016" s="161">
        <v>8063</v>
      </c>
      <c r="B2016" s="162" t="s">
        <v>4335</v>
      </c>
      <c r="C2016" s="163">
        <v>622210</v>
      </c>
      <c r="D2016" s="162" t="s">
        <v>4336</v>
      </c>
    </row>
    <row r="2017" spans="1:4" x14ac:dyDescent="0.25">
      <c r="A2017" s="161">
        <v>8069</v>
      </c>
      <c r="B2017" s="162" t="s">
        <v>4337</v>
      </c>
      <c r="C2017" s="163">
        <v>622110</v>
      </c>
      <c r="D2017" s="162" t="s">
        <v>4334</v>
      </c>
    </row>
    <row r="2018" spans="1:4" x14ac:dyDescent="0.25">
      <c r="A2018" s="161">
        <v>8069</v>
      </c>
      <c r="B2018" s="162" t="s">
        <v>4338</v>
      </c>
      <c r="C2018" s="163">
        <v>622210</v>
      </c>
      <c r="D2018" s="162" t="s">
        <v>4336</v>
      </c>
    </row>
    <row r="2019" spans="1:4" ht="25.5" x14ac:dyDescent="0.25">
      <c r="A2019" s="161">
        <v>8069</v>
      </c>
      <c r="B2019" s="162" t="s">
        <v>4339</v>
      </c>
      <c r="C2019" s="163">
        <v>622310</v>
      </c>
      <c r="D2019" s="162" t="s">
        <v>4340</v>
      </c>
    </row>
    <row r="2020" spans="1:4" x14ac:dyDescent="0.25">
      <c r="A2020" s="161">
        <v>8071</v>
      </c>
      <c r="B2020" s="162" t="s">
        <v>4341</v>
      </c>
      <c r="C2020" s="163">
        <v>621511</v>
      </c>
      <c r="D2020" s="162" t="s">
        <v>4342</v>
      </c>
    </row>
    <row r="2021" spans="1:4" x14ac:dyDescent="0.25">
      <c r="A2021" s="161">
        <v>8071</v>
      </c>
      <c r="B2021" s="162" t="s">
        <v>4343</v>
      </c>
      <c r="C2021" s="163">
        <v>621512</v>
      </c>
      <c r="D2021" s="162" t="s">
        <v>4344</v>
      </c>
    </row>
    <row r="2022" spans="1:4" x14ac:dyDescent="0.25">
      <c r="A2022" s="161">
        <v>8072</v>
      </c>
      <c r="B2022" s="162" t="s">
        <v>4345</v>
      </c>
      <c r="C2022" s="163">
        <v>339116</v>
      </c>
      <c r="D2022" s="162" t="s">
        <v>4345</v>
      </c>
    </row>
    <row r="2023" spans="1:4" x14ac:dyDescent="0.25">
      <c r="A2023" s="161">
        <v>8082</v>
      </c>
      <c r="B2023" s="162" t="s">
        <v>4346</v>
      </c>
      <c r="C2023" s="163">
        <v>621610</v>
      </c>
      <c r="D2023" s="162" t="s">
        <v>4346</v>
      </c>
    </row>
    <row r="2024" spans="1:4" x14ac:dyDescent="0.25">
      <c r="A2024" s="161">
        <v>8092</v>
      </c>
      <c r="B2024" s="162" t="s">
        <v>4347</v>
      </c>
      <c r="C2024" s="163">
        <v>621492</v>
      </c>
      <c r="D2024" s="162" t="s">
        <v>4347</v>
      </c>
    </row>
    <row r="2025" spans="1:4" x14ac:dyDescent="0.25">
      <c r="A2025" s="161">
        <v>8093</v>
      </c>
      <c r="B2025" s="162" t="s">
        <v>4348</v>
      </c>
      <c r="C2025" s="163">
        <v>621399</v>
      </c>
      <c r="D2025" s="162" t="s">
        <v>4321</v>
      </c>
    </row>
    <row r="2026" spans="1:4" x14ac:dyDescent="0.25">
      <c r="A2026" s="161">
        <v>8093</v>
      </c>
      <c r="B2026" s="162" t="s">
        <v>4349</v>
      </c>
      <c r="C2026" s="163">
        <v>621410</v>
      </c>
      <c r="D2026" s="162" t="s">
        <v>4350</v>
      </c>
    </row>
    <row r="2027" spans="1:4" x14ac:dyDescent="0.25">
      <c r="A2027" s="161">
        <v>8093</v>
      </c>
      <c r="B2027" s="162" t="s">
        <v>4351</v>
      </c>
      <c r="C2027" s="163">
        <v>621420</v>
      </c>
      <c r="D2027" s="162" t="s">
        <v>4352</v>
      </c>
    </row>
    <row r="2028" spans="1:4" ht="25.5" x14ac:dyDescent="0.25">
      <c r="A2028" s="161">
        <v>8093</v>
      </c>
      <c r="B2028" s="162" t="s">
        <v>4353</v>
      </c>
      <c r="C2028" s="163">
        <v>621498</v>
      </c>
      <c r="D2028" s="162" t="s">
        <v>4354</v>
      </c>
    </row>
    <row r="2029" spans="1:4" x14ac:dyDescent="0.25">
      <c r="A2029" s="161">
        <v>8099</v>
      </c>
      <c r="B2029" s="162" t="s">
        <v>4355</v>
      </c>
      <c r="C2029" s="163">
        <v>541430</v>
      </c>
      <c r="D2029" s="162" t="s">
        <v>3988</v>
      </c>
    </row>
    <row r="2030" spans="1:4" x14ac:dyDescent="0.25">
      <c r="A2030" s="161">
        <v>8099</v>
      </c>
      <c r="B2030" s="162" t="s">
        <v>4356</v>
      </c>
      <c r="C2030" s="163">
        <v>541922</v>
      </c>
      <c r="D2030" s="162" t="s">
        <v>3986</v>
      </c>
    </row>
    <row r="2031" spans="1:4" x14ac:dyDescent="0.25">
      <c r="A2031" s="161">
        <v>8099</v>
      </c>
      <c r="B2031" s="162" t="s">
        <v>4357</v>
      </c>
      <c r="C2031" s="163">
        <v>621410</v>
      </c>
      <c r="D2031" s="162" t="s">
        <v>4350</v>
      </c>
    </row>
    <row r="2032" spans="1:4" x14ac:dyDescent="0.25">
      <c r="A2032" s="161">
        <v>8099</v>
      </c>
      <c r="B2032" s="162" t="s">
        <v>4358</v>
      </c>
      <c r="C2032" s="163">
        <v>621991</v>
      </c>
      <c r="D2032" s="162" t="s">
        <v>4359</v>
      </c>
    </row>
    <row r="2033" spans="1:4" ht="25.5" x14ac:dyDescent="0.25">
      <c r="A2033" s="161">
        <v>8099</v>
      </c>
      <c r="B2033" s="162" t="s">
        <v>4360</v>
      </c>
      <c r="C2033" s="163">
        <v>621999</v>
      </c>
      <c r="D2033" s="162" t="s">
        <v>4361</v>
      </c>
    </row>
    <row r="2034" spans="1:4" x14ac:dyDescent="0.25">
      <c r="A2034" s="161">
        <v>8111</v>
      </c>
      <c r="B2034" s="162" t="s">
        <v>4362</v>
      </c>
      <c r="C2034" s="163">
        <v>541110</v>
      </c>
      <c r="D2034" s="162" t="s">
        <v>4363</v>
      </c>
    </row>
    <row r="2035" spans="1:4" x14ac:dyDescent="0.25">
      <c r="A2035" s="161">
        <v>8211</v>
      </c>
      <c r="B2035" s="162" t="s">
        <v>4364</v>
      </c>
      <c r="C2035" s="163">
        <v>611110</v>
      </c>
      <c r="D2035" s="162" t="s">
        <v>4364</v>
      </c>
    </row>
    <row r="2036" spans="1:4" x14ac:dyDescent="0.25">
      <c r="A2036" s="161">
        <v>8221</v>
      </c>
      <c r="B2036" s="162" t="s">
        <v>4365</v>
      </c>
      <c r="C2036" s="163">
        <v>611310</v>
      </c>
      <c r="D2036" s="162" t="s">
        <v>4365</v>
      </c>
    </row>
    <row r="2037" spans="1:4" x14ac:dyDescent="0.25">
      <c r="A2037" s="161">
        <v>8222</v>
      </c>
      <c r="B2037" s="162" t="s">
        <v>4366</v>
      </c>
      <c r="C2037" s="163">
        <v>611210</v>
      </c>
      <c r="D2037" s="162" t="s">
        <v>4367</v>
      </c>
    </row>
    <row r="2038" spans="1:4" x14ac:dyDescent="0.25">
      <c r="A2038" s="161">
        <v>8231</v>
      </c>
      <c r="B2038" s="162" t="s">
        <v>4368</v>
      </c>
      <c r="C2038" s="163">
        <v>519120</v>
      </c>
      <c r="D2038" s="162" t="s">
        <v>4222</v>
      </c>
    </row>
    <row r="2039" spans="1:4" x14ac:dyDescent="0.25">
      <c r="A2039" s="161">
        <v>8243</v>
      </c>
      <c r="B2039" s="162" t="s">
        <v>4369</v>
      </c>
      <c r="C2039" s="163">
        <v>611420</v>
      </c>
      <c r="D2039" s="162" t="s">
        <v>4370</v>
      </c>
    </row>
    <row r="2040" spans="1:4" x14ac:dyDescent="0.25">
      <c r="A2040" s="161">
        <v>8243</v>
      </c>
      <c r="B2040" s="162" t="s">
        <v>4371</v>
      </c>
      <c r="C2040" s="163">
        <v>611519</v>
      </c>
      <c r="D2040" s="162" t="s">
        <v>4372</v>
      </c>
    </row>
    <row r="2041" spans="1:4" x14ac:dyDescent="0.25">
      <c r="A2041" s="161">
        <v>8244</v>
      </c>
      <c r="B2041" s="162" t="s">
        <v>4373</v>
      </c>
      <c r="C2041" s="163">
        <v>611410</v>
      </c>
      <c r="D2041" s="162" t="s">
        <v>4373</v>
      </c>
    </row>
    <row r="2042" spans="1:4" x14ac:dyDescent="0.25">
      <c r="A2042" s="161">
        <v>8249</v>
      </c>
      <c r="B2042" s="162" t="s">
        <v>4374</v>
      </c>
      <c r="C2042" s="163">
        <v>611512</v>
      </c>
      <c r="D2042" s="162" t="s">
        <v>4375</v>
      </c>
    </row>
    <row r="2043" spans="1:4" x14ac:dyDescent="0.25">
      <c r="A2043" s="161">
        <v>8249</v>
      </c>
      <c r="B2043" s="162" t="s">
        <v>4376</v>
      </c>
      <c r="C2043" s="163">
        <v>611513</v>
      </c>
      <c r="D2043" s="162" t="s">
        <v>4377</v>
      </c>
    </row>
    <row r="2044" spans="1:4" x14ac:dyDescent="0.25">
      <c r="A2044" s="161">
        <v>8249</v>
      </c>
      <c r="B2044" s="162" t="s">
        <v>4378</v>
      </c>
      <c r="C2044" s="163">
        <v>611519</v>
      </c>
      <c r="D2044" s="162" t="s">
        <v>4372</v>
      </c>
    </row>
    <row r="2045" spans="1:4" x14ac:dyDescent="0.25">
      <c r="A2045" s="161">
        <v>8299</v>
      </c>
      <c r="B2045" s="162" t="s">
        <v>4379</v>
      </c>
      <c r="C2045" s="163">
        <v>611430</v>
      </c>
      <c r="D2045" s="162" t="s">
        <v>4380</v>
      </c>
    </row>
    <row r="2046" spans="1:4" x14ac:dyDescent="0.25">
      <c r="A2046" s="161">
        <v>8299</v>
      </c>
      <c r="B2046" s="162" t="s">
        <v>4381</v>
      </c>
      <c r="C2046" s="163">
        <v>611512</v>
      </c>
      <c r="D2046" s="162" t="s">
        <v>4375</v>
      </c>
    </row>
    <row r="2047" spans="1:4" x14ac:dyDescent="0.25">
      <c r="A2047" s="161">
        <v>8299</v>
      </c>
      <c r="B2047" s="162" t="s">
        <v>4382</v>
      </c>
      <c r="C2047" s="163">
        <v>611519</v>
      </c>
      <c r="D2047" s="162" t="s">
        <v>4372</v>
      </c>
    </row>
    <row r="2048" spans="1:4" x14ac:dyDescent="0.25">
      <c r="A2048" s="161">
        <v>8299</v>
      </c>
      <c r="B2048" s="162" t="s">
        <v>4383</v>
      </c>
      <c r="C2048" s="163">
        <v>611610</v>
      </c>
      <c r="D2048" s="162" t="s">
        <v>4229</v>
      </c>
    </row>
    <row r="2049" spans="1:4" x14ac:dyDescent="0.25">
      <c r="A2049" s="161">
        <v>8299</v>
      </c>
      <c r="B2049" s="162" t="s">
        <v>4384</v>
      </c>
      <c r="C2049" s="163">
        <v>611620</v>
      </c>
      <c r="D2049" s="162" t="s">
        <v>4281</v>
      </c>
    </row>
    <row r="2050" spans="1:4" x14ac:dyDescent="0.25">
      <c r="A2050" s="161">
        <v>8299</v>
      </c>
      <c r="B2050" s="162" t="s">
        <v>4385</v>
      </c>
      <c r="C2050" s="163">
        <v>611630</v>
      </c>
      <c r="D2050" s="162" t="s">
        <v>4386</v>
      </c>
    </row>
    <row r="2051" spans="1:4" x14ac:dyDescent="0.25">
      <c r="A2051" s="161">
        <v>8299</v>
      </c>
      <c r="B2051" s="162" t="s">
        <v>4387</v>
      </c>
      <c r="C2051" s="163">
        <v>611691</v>
      </c>
      <c r="D2051" s="162" t="s">
        <v>4388</v>
      </c>
    </row>
    <row r="2052" spans="1:4" x14ac:dyDescent="0.25">
      <c r="A2052" s="161">
        <v>8299</v>
      </c>
      <c r="B2052" s="162" t="s">
        <v>4389</v>
      </c>
      <c r="C2052" s="163">
        <v>611692</v>
      </c>
      <c r="D2052" s="162" t="s">
        <v>4390</v>
      </c>
    </row>
    <row r="2053" spans="1:4" ht="38.25" x14ac:dyDescent="0.25">
      <c r="A2053" s="161">
        <v>8299</v>
      </c>
      <c r="B2053" s="162" t="s">
        <v>4391</v>
      </c>
      <c r="C2053" s="163">
        <v>611699</v>
      </c>
      <c r="D2053" s="162" t="s">
        <v>4283</v>
      </c>
    </row>
    <row r="2054" spans="1:4" x14ac:dyDescent="0.25">
      <c r="A2054" s="161">
        <v>8299</v>
      </c>
      <c r="B2054" s="162" t="s">
        <v>4392</v>
      </c>
      <c r="C2054" s="163">
        <v>611710</v>
      </c>
      <c r="D2054" s="162" t="s">
        <v>4393</v>
      </c>
    </row>
    <row r="2055" spans="1:4" x14ac:dyDescent="0.25">
      <c r="A2055" s="161">
        <v>8322</v>
      </c>
      <c r="B2055" s="162" t="s">
        <v>4394</v>
      </c>
      <c r="C2055" s="163">
        <v>624110</v>
      </c>
      <c r="D2055" s="162" t="s">
        <v>4395</v>
      </c>
    </row>
    <row r="2056" spans="1:4" x14ac:dyDescent="0.25">
      <c r="A2056" s="161">
        <v>8322</v>
      </c>
      <c r="B2056" s="162" t="s">
        <v>4396</v>
      </c>
      <c r="C2056" s="163">
        <v>624120</v>
      </c>
      <c r="D2056" s="162" t="s">
        <v>4397</v>
      </c>
    </row>
    <row r="2057" spans="1:4" ht="38.25" x14ac:dyDescent="0.25">
      <c r="A2057" s="161">
        <v>8322</v>
      </c>
      <c r="B2057" s="162" t="s">
        <v>4398</v>
      </c>
      <c r="C2057" s="163">
        <v>624190</v>
      </c>
      <c r="D2057" s="162" t="s">
        <v>4399</v>
      </c>
    </row>
    <row r="2058" spans="1:4" x14ac:dyDescent="0.25">
      <c r="A2058" s="161">
        <v>8322</v>
      </c>
      <c r="B2058" s="162" t="s">
        <v>4400</v>
      </c>
      <c r="C2058" s="163">
        <v>624210</v>
      </c>
      <c r="D2058" s="162" t="s">
        <v>4401</v>
      </c>
    </row>
    <row r="2059" spans="1:4" x14ac:dyDescent="0.25">
      <c r="A2059" s="161">
        <v>8322</v>
      </c>
      <c r="B2059" s="162" t="s">
        <v>4402</v>
      </c>
      <c r="C2059" s="163">
        <v>624221</v>
      </c>
      <c r="D2059" s="162" t="s">
        <v>4403</v>
      </c>
    </row>
    <row r="2060" spans="1:4" x14ac:dyDescent="0.25">
      <c r="A2060" s="161">
        <v>8322</v>
      </c>
      <c r="B2060" s="162" t="s">
        <v>4404</v>
      </c>
      <c r="C2060" s="163">
        <v>624229</v>
      </c>
      <c r="D2060" s="162" t="s">
        <v>4405</v>
      </c>
    </row>
    <row r="2061" spans="1:4" x14ac:dyDescent="0.25">
      <c r="A2061" s="161">
        <v>8322</v>
      </c>
      <c r="B2061" s="162" t="s">
        <v>4406</v>
      </c>
      <c r="C2061" s="163">
        <v>624230</v>
      </c>
      <c r="D2061" s="162" t="s">
        <v>4407</v>
      </c>
    </row>
    <row r="2062" spans="1:4" x14ac:dyDescent="0.25">
      <c r="A2062" s="161">
        <v>8322</v>
      </c>
      <c r="B2062" s="162" t="s">
        <v>4408</v>
      </c>
      <c r="C2062" s="163">
        <v>922150</v>
      </c>
      <c r="D2062" s="162" t="s">
        <v>4409</v>
      </c>
    </row>
    <row r="2063" spans="1:4" x14ac:dyDescent="0.25">
      <c r="A2063" s="161">
        <v>8331</v>
      </c>
      <c r="B2063" s="162" t="s">
        <v>4410</v>
      </c>
      <c r="C2063" s="163">
        <v>624310</v>
      </c>
      <c r="D2063" s="162" t="s">
        <v>4411</v>
      </c>
    </row>
    <row r="2064" spans="1:4" x14ac:dyDescent="0.25">
      <c r="A2064" s="161">
        <v>8351</v>
      </c>
      <c r="B2064" s="162" t="s">
        <v>4412</v>
      </c>
      <c r="C2064" s="163">
        <v>624410</v>
      </c>
      <c r="D2064" s="162" t="s">
        <v>4412</v>
      </c>
    </row>
    <row r="2065" spans="1:4" x14ac:dyDescent="0.25">
      <c r="A2065" s="161">
        <v>8361</v>
      </c>
      <c r="B2065" s="162" t="s">
        <v>4413</v>
      </c>
      <c r="C2065" s="163">
        <v>623210</v>
      </c>
      <c r="D2065" s="162" t="s">
        <v>4325</v>
      </c>
    </row>
    <row r="2066" spans="1:4" x14ac:dyDescent="0.25">
      <c r="A2066" s="161">
        <v>8361</v>
      </c>
      <c r="B2066" s="162" t="s">
        <v>4414</v>
      </c>
      <c r="C2066" s="163">
        <v>623220</v>
      </c>
      <c r="D2066" s="162" t="s">
        <v>4415</v>
      </c>
    </row>
    <row r="2067" spans="1:4" x14ac:dyDescent="0.25">
      <c r="A2067" s="161">
        <v>8361</v>
      </c>
      <c r="B2067" s="162" t="s">
        <v>4416</v>
      </c>
      <c r="C2067" s="163">
        <v>623312</v>
      </c>
      <c r="D2067" s="162" t="s">
        <v>4417</v>
      </c>
    </row>
    <row r="2068" spans="1:4" ht="25.5" x14ac:dyDescent="0.25">
      <c r="A2068" s="161">
        <v>8361</v>
      </c>
      <c r="B2068" s="162" t="s">
        <v>4418</v>
      </c>
      <c r="C2068" s="163">
        <v>623990</v>
      </c>
      <c r="D2068" s="162" t="s">
        <v>4419</v>
      </c>
    </row>
    <row r="2069" spans="1:4" x14ac:dyDescent="0.25">
      <c r="A2069" s="161">
        <v>8399</v>
      </c>
      <c r="B2069" s="162" t="s">
        <v>4420</v>
      </c>
      <c r="C2069" s="163">
        <v>813212</v>
      </c>
      <c r="D2069" s="162" t="s">
        <v>4421</v>
      </c>
    </row>
    <row r="2070" spans="1:4" x14ac:dyDescent="0.25">
      <c r="A2070" s="161">
        <v>8399</v>
      </c>
      <c r="B2070" s="162" t="s">
        <v>4422</v>
      </c>
      <c r="C2070" s="163">
        <v>813219</v>
      </c>
      <c r="D2070" s="162" t="s">
        <v>4423</v>
      </c>
    </row>
    <row r="2071" spans="1:4" x14ac:dyDescent="0.25">
      <c r="A2071" s="161">
        <v>8399</v>
      </c>
      <c r="B2071" s="162" t="s">
        <v>4424</v>
      </c>
      <c r="C2071" s="163">
        <v>813311</v>
      </c>
      <c r="D2071" s="162" t="s">
        <v>4425</v>
      </c>
    </row>
    <row r="2072" spans="1:4" x14ac:dyDescent="0.25">
      <c r="A2072" s="161">
        <v>8399</v>
      </c>
      <c r="B2072" s="162" t="s">
        <v>4426</v>
      </c>
      <c r="C2072" s="163">
        <v>813312</v>
      </c>
      <c r="D2072" s="162" t="s">
        <v>4427</v>
      </c>
    </row>
    <row r="2073" spans="1:4" ht="25.5" x14ac:dyDescent="0.25">
      <c r="A2073" s="161">
        <v>8399</v>
      </c>
      <c r="B2073" s="162" t="s">
        <v>4428</v>
      </c>
      <c r="C2073" s="163">
        <v>813319</v>
      </c>
      <c r="D2073" s="162" t="s">
        <v>4429</v>
      </c>
    </row>
    <row r="2074" spans="1:4" x14ac:dyDescent="0.25">
      <c r="A2074" s="161">
        <v>8412</v>
      </c>
      <c r="B2074" s="162" t="s">
        <v>4430</v>
      </c>
      <c r="C2074" s="163">
        <v>712110</v>
      </c>
      <c r="D2074" s="162" t="s">
        <v>4431</v>
      </c>
    </row>
    <row r="2075" spans="1:4" x14ac:dyDescent="0.25">
      <c r="A2075" s="161">
        <v>8412</v>
      </c>
      <c r="B2075" s="162" t="s">
        <v>4432</v>
      </c>
      <c r="C2075" s="163">
        <v>712120</v>
      </c>
      <c r="D2075" s="162" t="s">
        <v>4433</v>
      </c>
    </row>
    <row r="2076" spans="1:4" x14ac:dyDescent="0.25">
      <c r="A2076" s="161">
        <v>8422</v>
      </c>
      <c r="B2076" s="162" t="s">
        <v>4434</v>
      </c>
      <c r="C2076" s="163">
        <v>712130</v>
      </c>
      <c r="D2076" s="162" t="s">
        <v>4435</v>
      </c>
    </row>
    <row r="2077" spans="1:4" x14ac:dyDescent="0.25">
      <c r="A2077" s="161">
        <v>8422</v>
      </c>
      <c r="B2077" s="162" t="s">
        <v>4436</v>
      </c>
      <c r="C2077" s="163">
        <v>712190</v>
      </c>
      <c r="D2077" s="162" t="s">
        <v>4289</v>
      </c>
    </row>
    <row r="2078" spans="1:4" x14ac:dyDescent="0.25">
      <c r="A2078" s="161">
        <v>8611</v>
      </c>
      <c r="B2078" s="162" t="s">
        <v>4437</v>
      </c>
      <c r="C2078" s="163">
        <v>813910</v>
      </c>
      <c r="D2078" s="162" t="s">
        <v>4437</v>
      </c>
    </row>
    <row r="2079" spans="1:4" x14ac:dyDescent="0.25">
      <c r="A2079" s="161">
        <v>8621</v>
      </c>
      <c r="B2079" s="162" t="s">
        <v>4438</v>
      </c>
      <c r="C2079" s="163">
        <v>813920</v>
      </c>
      <c r="D2079" s="162" t="s">
        <v>4439</v>
      </c>
    </row>
    <row r="2080" spans="1:4" x14ac:dyDescent="0.25">
      <c r="A2080" s="161">
        <v>8631</v>
      </c>
      <c r="B2080" s="162" t="s">
        <v>4440</v>
      </c>
      <c r="C2080" s="163">
        <v>813930</v>
      </c>
      <c r="D2080" s="162" t="s">
        <v>4440</v>
      </c>
    </row>
    <row r="2081" spans="1:4" ht="25.5" x14ac:dyDescent="0.25">
      <c r="A2081" s="161">
        <v>8641</v>
      </c>
      <c r="B2081" s="162" t="s">
        <v>4441</v>
      </c>
      <c r="C2081" s="163">
        <v>813319</v>
      </c>
      <c r="D2081" s="162" t="s">
        <v>4429</v>
      </c>
    </row>
    <row r="2082" spans="1:4" ht="38.25" x14ac:dyDescent="0.25">
      <c r="A2082" s="161">
        <v>8641</v>
      </c>
      <c r="B2082" s="162" t="s">
        <v>4442</v>
      </c>
      <c r="C2082" s="163">
        <v>813410</v>
      </c>
      <c r="D2082" s="162" t="s">
        <v>4443</v>
      </c>
    </row>
    <row r="2083" spans="1:4" ht="25.5" x14ac:dyDescent="0.25">
      <c r="A2083" s="161">
        <v>8641</v>
      </c>
      <c r="B2083" s="162" t="s">
        <v>4444</v>
      </c>
      <c r="C2083" s="163">
        <v>813990</v>
      </c>
      <c r="D2083" s="162" t="s">
        <v>3871</v>
      </c>
    </row>
    <row r="2084" spans="1:4" x14ac:dyDescent="0.25">
      <c r="A2084" s="161">
        <v>8641</v>
      </c>
      <c r="B2084" s="162" t="s">
        <v>4445</v>
      </c>
      <c r="C2084" s="163">
        <v>921150</v>
      </c>
      <c r="D2084" s="162" t="s">
        <v>4446</v>
      </c>
    </row>
    <row r="2085" spans="1:4" x14ac:dyDescent="0.25">
      <c r="A2085" s="161">
        <v>8651</v>
      </c>
      <c r="B2085" s="162" t="s">
        <v>4447</v>
      </c>
      <c r="C2085" s="163">
        <v>813940</v>
      </c>
      <c r="D2085" s="162" t="s">
        <v>4447</v>
      </c>
    </row>
    <row r="2086" spans="1:4" x14ac:dyDescent="0.25">
      <c r="A2086" s="161">
        <v>8661</v>
      </c>
      <c r="B2086" s="162" t="s">
        <v>4448</v>
      </c>
      <c r="C2086" s="163">
        <v>813110</v>
      </c>
      <c r="D2086" s="162" t="s">
        <v>4448</v>
      </c>
    </row>
    <row r="2087" spans="1:4" x14ac:dyDescent="0.25">
      <c r="A2087" s="161">
        <v>8699</v>
      </c>
      <c r="B2087" s="162" t="s">
        <v>4449</v>
      </c>
      <c r="C2087" s="163">
        <v>561599</v>
      </c>
      <c r="D2087" s="162" t="s">
        <v>3078</v>
      </c>
    </row>
    <row r="2088" spans="1:4" x14ac:dyDescent="0.25">
      <c r="A2088" s="161">
        <v>8699</v>
      </c>
      <c r="B2088" s="162" t="s">
        <v>4450</v>
      </c>
      <c r="C2088" s="163">
        <v>813312</v>
      </c>
      <c r="D2088" s="162" t="s">
        <v>4427</v>
      </c>
    </row>
    <row r="2089" spans="1:4" ht="25.5" x14ac:dyDescent="0.25">
      <c r="A2089" s="161">
        <v>8699</v>
      </c>
      <c r="B2089" s="162" t="s">
        <v>4451</v>
      </c>
      <c r="C2089" s="163">
        <v>813410</v>
      </c>
      <c r="D2089" s="162" t="s">
        <v>4443</v>
      </c>
    </row>
    <row r="2090" spans="1:4" x14ac:dyDescent="0.25">
      <c r="A2090" s="161">
        <v>8699</v>
      </c>
      <c r="B2090" s="162" t="s">
        <v>4452</v>
      </c>
      <c r="C2090" s="163">
        <v>813910</v>
      </c>
      <c r="D2090" s="162" t="s">
        <v>4437</v>
      </c>
    </row>
    <row r="2091" spans="1:4" ht="25.5" x14ac:dyDescent="0.25">
      <c r="A2091" s="161">
        <v>8699</v>
      </c>
      <c r="B2091" s="162" t="s">
        <v>4453</v>
      </c>
      <c r="C2091" s="163">
        <v>813990</v>
      </c>
      <c r="D2091" s="162" t="s">
        <v>3871</v>
      </c>
    </row>
    <row r="2092" spans="1:4" x14ac:dyDescent="0.25">
      <c r="A2092" s="161">
        <v>8711</v>
      </c>
      <c r="B2092" s="162" t="s">
        <v>4454</v>
      </c>
      <c r="C2092" s="163">
        <v>541330</v>
      </c>
      <c r="D2092" s="162" t="s">
        <v>4454</v>
      </c>
    </row>
    <row r="2093" spans="1:4" x14ac:dyDescent="0.25">
      <c r="A2093" s="161">
        <v>8712</v>
      </c>
      <c r="B2093" s="162" t="s">
        <v>4455</v>
      </c>
      <c r="C2093" s="163">
        <v>541310</v>
      </c>
      <c r="D2093" s="162" t="s">
        <v>4456</v>
      </c>
    </row>
    <row r="2094" spans="1:4" x14ac:dyDescent="0.25">
      <c r="A2094" s="161">
        <v>8713</v>
      </c>
      <c r="B2094" s="162" t="s">
        <v>4457</v>
      </c>
      <c r="C2094" s="163">
        <v>541360</v>
      </c>
      <c r="D2094" s="162" t="s">
        <v>1469</v>
      </c>
    </row>
    <row r="2095" spans="1:4" x14ac:dyDescent="0.25">
      <c r="A2095" s="161">
        <v>8713</v>
      </c>
      <c r="B2095" s="162" t="s">
        <v>4458</v>
      </c>
      <c r="C2095" s="163">
        <v>541370</v>
      </c>
      <c r="D2095" s="162" t="s">
        <v>4085</v>
      </c>
    </row>
    <row r="2096" spans="1:4" x14ac:dyDescent="0.25">
      <c r="A2096" s="161">
        <v>8721</v>
      </c>
      <c r="B2096" s="162" t="s">
        <v>4459</v>
      </c>
      <c r="C2096" s="163">
        <v>541211</v>
      </c>
      <c r="D2096" s="162" t="s">
        <v>4460</v>
      </c>
    </row>
    <row r="2097" spans="1:4" x14ac:dyDescent="0.25">
      <c r="A2097" s="161">
        <v>8721</v>
      </c>
      <c r="B2097" s="162" t="s">
        <v>4461</v>
      </c>
      <c r="C2097" s="163">
        <v>541214</v>
      </c>
      <c r="D2097" s="162" t="s">
        <v>4212</v>
      </c>
    </row>
    <row r="2098" spans="1:4" x14ac:dyDescent="0.25">
      <c r="A2098" s="161">
        <v>8721</v>
      </c>
      <c r="B2098" s="162" t="s">
        <v>4462</v>
      </c>
      <c r="C2098" s="163">
        <v>541219</v>
      </c>
      <c r="D2098" s="162" t="s">
        <v>4463</v>
      </c>
    </row>
    <row r="2099" spans="1:4" ht="25.5" x14ac:dyDescent="0.25">
      <c r="A2099" s="161">
        <v>8731</v>
      </c>
      <c r="B2099" s="162" t="s">
        <v>4464</v>
      </c>
      <c r="C2099" s="163">
        <v>541710</v>
      </c>
      <c r="D2099" s="162" t="s">
        <v>2807</v>
      </c>
    </row>
    <row r="2100" spans="1:4" ht="25.5" x14ac:dyDescent="0.25">
      <c r="A2100" s="161">
        <v>8732</v>
      </c>
      <c r="B2100" s="162" t="s">
        <v>4465</v>
      </c>
      <c r="C2100" s="163">
        <v>541720</v>
      </c>
      <c r="D2100" s="162" t="s">
        <v>4466</v>
      </c>
    </row>
    <row r="2101" spans="1:4" ht="25.5" x14ac:dyDescent="0.25">
      <c r="A2101" s="161">
        <v>8732</v>
      </c>
      <c r="B2101" s="162" t="s">
        <v>4467</v>
      </c>
      <c r="C2101" s="163">
        <v>541910</v>
      </c>
      <c r="D2101" s="162" t="s">
        <v>4468</v>
      </c>
    </row>
    <row r="2102" spans="1:4" ht="25.5" x14ac:dyDescent="0.25">
      <c r="A2102" s="161">
        <v>8733</v>
      </c>
      <c r="B2102" s="162" t="s">
        <v>4469</v>
      </c>
      <c r="C2102" s="163">
        <v>541710</v>
      </c>
      <c r="D2102" s="162" t="s">
        <v>2807</v>
      </c>
    </row>
    <row r="2103" spans="1:4" ht="25.5" x14ac:dyDescent="0.25">
      <c r="A2103" s="161">
        <v>8733</v>
      </c>
      <c r="B2103" s="162" t="s">
        <v>4470</v>
      </c>
      <c r="C2103" s="163">
        <v>541720</v>
      </c>
      <c r="D2103" s="162" t="s">
        <v>4466</v>
      </c>
    </row>
    <row r="2104" spans="1:4" x14ac:dyDescent="0.25">
      <c r="A2104" s="161">
        <v>8734</v>
      </c>
      <c r="B2104" s="162" t="s">
        <v>4471</v>
      </c>
      <c r="C2104" s="163">
        <v>541380</v>
      </c>
      <c r="D2104" s="162" t="s">
        <v>4472</v>
      </c>
    </row>
    <row r="2105" spans="1:4" x14ac:dyDescent="0.25">
      <c r="A2105" s="161">
        <v>8734</v>
      </c>
      <c r="B2105" s="162" t="s">
        <v>4473</v>
      </c>
      <c r="C2105" s="163">
        <v>541940</v>
      </c>
      <c r="D2105" s="162" t="s">
        <v>1412</v>
      </c>
    </row>
    <row r="2106" spans="1:4" ht="25.5" x14ac:dyDescent="0.25">
      <c r="A2106" s="161">
        <v>8741</v>
      </c>
      <c r="B2106" s="162" t="s">
        <v>4474</v>
      </c>
      <c r="C2106" s="163">
        <v>236115</v>
      </c>
      <c r="D2106" s="162" t="s">
        <v>1521</v>
      </c>
    </row>
    <row r="2107" spans="1:4" ht="25.5" x14ac:dyDescent="0.25">
      <c r="A2107" s="164">
        <v>8741</v>
      </c>
      <c r="B2107" s="162" t="s">
        <v>4475</v>
      </c>
      <c r="C2107" s="165">
        <v>236116</v>
      </c>
      <c r="D2107" s="166" t="s">
        <v>1525</v>
      </c>
    </row>
    <row r="2108" spans="1:4" x14ac:dyDescent="0.25">
      <c r="A2108" s="164">
        <v>8741</v>
      </c>
      <c r="B2108" s="162" t="s">
        <v>4476</v>
      </c>
      <c r="C2108" s="165">
        <v>236118</v>
      </c>
      <c r="D2108" s="166" t="s">
        <v>1523</v>
      </c>
    </row>
    <row r="2109" spans="1:4" x14ac:dyDescent="0.25">
      <c r="A2109" s="164">
        <v>8741</v>
      </c>
      <c r="B2109" s="162" t="s">
        <v>4477</v>
      </c>
      <c r="C2109" s="165">
        <v>236210</v>
      </c>
      <c r="D2109" s="166" t="s">
        <v>1533</v>
      </c>
    </row>
    <row r="2110" spans="1:4" x14ac:dyDescent="0.25">
      <c r="A2110" s="164">
        <v>8741</v>
      </c>
      <c r="B2110" s="162" t="s">
        <v>4478</v>
      </c>
      <c r="C2110" s="165">
        <v>236220</v>
      </c>
      <c r="D2110" s="166" t="s">
        <v>1528</v>
      </c>
    </row>
    <row r="2111" spans="1:4" ht="25.5" x14ac:dyDescent="0.25">
      <c r="A2111" s="164">
        <v>8741</v>
      </c>
      <c r="B2111" s="162" t="s">
        <v>4479</v>
      </c>
      <c r="C2111" s="165">
        <v>237110</v>
      </c>
      <c r="D2111" s="166" t="s">
        <v>1544</v>
      </c>
    </row>
    <row r="2112" spans="1:4" ht="25.5" x14ac:dyDescent="0.25">
      <c r="A2112" s="164">
        <v>8741</v>
      </c>
      <c r="B2112" s="162" t="s">
        <v>4480</v>
      </c>
      <c r="C2112" s="165">
        <v>237120</v>
      </c>
      <c r="D2112" s="166" t="s">
        <v>1489</v>
      </c>
    </row>
    <row r="2113" spans="1:4" ht="25.5" x14ac:dyDescent="0.25">
      <c r="A2113" s="164">
        <v>8741</v>
      </c>
      <c r="B2113" s="162" t="s">
        <v>4481</v>
      </c>
      <c r="C2113" s="165">
        <v>237130</v>
      </c>
      <c r="D2113" s="166" t="s">
        <v>1547</v>
      </c>
    </row>
    <row r="2114" spans="1:4" x14ac:dyDescent="0.25">
      <c r="A2114" s="164">
        <v>8741</v>
      </c>
      <c r="B2114" s="162" t="s">
        <v>4482</v>
      </c>
      <c r="C2114" s="165">
        <v>237310</v>
      </c>
      <c r="D2114" s="166" t="s">
        <v>1539</v>
      </c>
    </row>
    <row r="2115" spans="1:4" ht="25.5" x14ac:dyDescent="0.25">
      <c r="A2115" s="164">
        <v>8741</v>
      </c>
      <c r="B2115" s="162" t="s">
        <v>4483</v>
      </c>
      <c r="C2115" s="165">
        <v>237990</v>
      </c>
      <c r="D2115" s="166" t="s">
        <v>1542</v>
      </c>
    </row>
    <row r="2116" spans="1:4" x14ac:dyDescent="0.25">
      <c r="A2116" s="161">
        <v>8741</v>
      </c>
      <c r="B2116" s="162" t="s">
        <v>4484</v>
      </c>
      <c r="C2116" s="163">
        <v>561110</v>
      </c>
      <c r="D2116" s="162" t="s">
        <v>4485</v>
      </c>
    </row>
    <row r="2117" spans="1:4" ht="25.5" x14ac:dyDescent="0.25">
      <c r="A2117" s="161">
        <v>8742</v>
      </c>
      <c r="B2117" s="162" t="s">
        <v>4486</v>
      </c>
      <c r="C2117" s="163">
        <v>541611</v>
      </c>
      <c r="D2117" s="162" t="s">
        <v>4487</v>
      </c>
    </row>
    <row r="2118" spans="1:4" ht="25.5" x14ac:dyDescent="0.25">
      <c r="A2118" s="161">
        <v>8742</v>
      </c>
      <c r="B2118" s="162" t="s">
        <v>4488</v>
      </c>
      <c r="C2118" s="163">
        <v>541612</v>
      </c>
      <c r="D2118" s="162" t="s">
        <v>4019</v>
      </c>
    </row>
    <row r="2119" spans="1:4" x14ac:dyDescent="0.25">
      <c r="A2119" s="161">
        <v>8742</v>
      </c>
      <c r="B2119" s="162" t="s">
        <v>4489</v>
      </c>
      <c r="C2119" s="163">
        <v>541613</v>
      </c>
      <c r="D2119" s="162" t="s">
        <v>4490</v>
      </c>
    </row>
    <row r="2120" spans="1:4" ht="25.5" x14ac:dyDescent="0.25">
      <c r="A2120" s="161">
        <v>8742</v>
      </c>
      <c r="B2120" s="162" t="s">
        <v>4491</v>
      </c>
      <c r="C2120" s="163">
        <v>541614</v>
      </c>
      <c r="D2120" s="162" t="s">
        <v>3082</v>
      </c>
    </row>
    <row r="2121" spans="1:4" x14ac:dyDescent="0.25">
      <c r="A2121" s="161">
        <v>8743</v>
      </c>
      <c r="B2121" s="162" t="s">
        <v>4492</v>
      </c>
      <c r="C2121" s="163">
        <v>541820</v>
      </c>
      <c r="D2121" s="162" t="s">
        <v>4493</v>
      </c>
    </row>
    <row r="2122" spans="1:4" x14ac:dyDescent="0.25">
      <c r="A2122" s="161">
        <v>8744</v>
      </c>
      <c r="B2122" s="162" t="s">
        <v>4494</v>
      </c>
      <c r="C2122" s="163">
        <v>561210</v>
      </c>
      <c r="D2122" s="162" t="s">
        <v>4495</v>
      </c>
    </row>
    <row r="2123" spans="1:4" x14ac:dyDescent="0.25">
      <c r="A2123" s="161">
        <v>8748</v>
      </c>
      <c r="B2123" s="162" t="s">
        <v>4496</v>
      </c>
      <c r="C2123" s="163">
        <v>541320</v>
      </c>
      <c r="D2123" s="162" t="s">
        <v>1424</v>
      </c>
    </row>
    <row r="2124" spans="1:4" x14ac:dyDescent="0.25">
      <c r="A2124" s="161">
        <v>8748</v>
      </c>
      <c r="B2124" s="162" t="s">
        <v>4497</v>
      </c>
      <c r="C2124" s="163">
        <v>541330</v>
      </c>
      <c r="D2124" s="162" t="s">
        <v>4454</v>
      </c>
    </row>
    <row r="2125" spans="1:4" ht="38.25" x14ac:dyDescent="0.25">
      <c r="A2125" s="161">
        <v>8748</v>
      </c>
      <c r="B2125" s="162" t="s">
        <v>4498</v>
      </c>
      <c r="C2125" s="163">
        <v>541618</v>
      </c>
      <c r="D2125" s="162" t="s">
        <v>4499</v>
      </c>
    </row>
    <row r="2126" spans="1:4" x14ac:dyDescent="0.25">
      <c r="A2126" s="161">
        <v>8748</v>
      </c>
      <c r="B2126" s="162" t="s">
        <v>4500</v>
      </c>
      <c r="C2126" s="163">
        <v>541690</v>
      </c>
      <c r="D2126" s="162" t="s">
        <v>1426</v>
      </c>
    </row>
    <row r="2127" spans="1:4" ht="25.5" x14ac:dyDescent="0.25">
      <c r="A2127" s="161">
        <v>8748</v>
      </c>
      <c r="B2127" s="162" t="s">
        <v>4501</v>
      </c>
      <c r="C2127" s="163">
        <v>611710</v>
      </c>
      <c r="D2127" s="162" t="s">
        <v>4393</v>
      </c>
    </row>
    <row r="2128" spans="1:4" x14ac:dyDescent="0.25">
      <c r="A2128" s="161">
        <v>8811</v>
      </c>
      <c r="B2128" s="162" t="s">
        <v>4502</v>
      </c>
      <c r="C2128" s="163">
        <v>814110</v>
      </c>
      <c r="D2128" s="162" t="s">
        <v>4502</v>
      </c>
    </row>
    <row r="2129" spans="1:4" x14ac:dyDescent="0.25">
      <c r="A2129" s="161">
        <v>8999</v>
      </c>
      <c r="B2129" s="162" t="s">
        <v>4503</v>
      </c>
      <c r="C2129" s="163">
        <v>512210</v>
      </c>
      <c r="D2129" s="162" t="s">
        <v>4504</v>
      </c>
    </row>
    <row r="2130" spans="1:4" x14ac:dyDescent="0.25">
      <c r="A2130" s="161">
        <v>8999</v>
      </c>
      <c r="B2130" s="162" t="s">
        <v>4505</v>
      </c>
      <c r="C2130" s="163">
        <v>512230</v>
      </c>
      <c r="D2130" s="162" t="s">
        <v>2102</v>
      </c>
    </row>
    <row r="2131" spans="1:4" ht="25.5" x14ac:dyDescent="0.25">
      <c r="A2131" s="161">
        <v>8999</v>
      </c>
      <c r="B2131" s="162" t="s">
        <v>4506</v>
      </c>
      <c r="C2131" s="163">
        <v>516110</v>
      </c>
      <c r="D2131" s="162" t="s">
        <v>2095</v>
      </c>
    </row>
    <row r="2132" spans="1:4" x14ac:dyDescent="0.25">
      <c r="A2132" s="161">
        <v>8999</v>
      </c>
      <c r="B2132" s="162" t="s">
        <v>4507</v>
      </c>
      <c r="C2132" s="163">
        <v>518112</v>
      </c>
      <c r="D2132" s="162" t="s">
        <v>4508</v>
      </c>
    </row>
    <row r="2133" spans="1:4" ht="25.5" x14ac:dyDescent="0.25">
      <c r="A2133" s="161">
        <v>8999</v>
      </c>
      <c r="B2133" s="162" t="s">
        <v>4509</v>
      </c>
      <c r="C2133" s="163">
        <v>541612</v>
      </c>
      <c r="D2133" s="162" t="s">
        <v>4019</v>
      </c>
    </row>
    <row r="2134" spans="1:4" x14ac:dyDescent="0.25">
      <c r="A2134" s="161">
        <v>8999</v>
      </c>
      <c r="B2134" s="162" t="s">
        <v>4510</v>
      </c>
      <c r="C2134" s="163">
        <v>541620</v>
      </c>
      <c r="D2134" s="162" t="s">
        <v>4511</v>
      </c>
    </row>
    <row r="2135" spans="1:4" x14ac:dyDescent="0.25">
      <c r="A2135" s="161">
        <v>8999</v>
      </c>
      <c r="B2135" s="162" t="s">
        <v>4512</v>
      </c>
      <c r="C2135" s="163">
        <v>541690</v>
      </c>
      <c r="D2135" s="162" t="s">
        <v>1426</v>
      </c>
    </row>
    <row r="2136" spans="1:4" x14ac:dyDescent="0.25">
      <c r="A2136" s="161">
        <v>8999</v>
      </c>
      <c r="B2136" s="162" t="s">
        <v>4513</v>
      </c>
      <c r="C2136" s="163">
        <v>541990</v>
      </c>
      <c r="D2136" s="162" t="s">
        <v>3042</v>
      </c>
    </row>
    <row r="2137" spans="1:4" x14ac:dyDescent="0.25">
      <c r="A2137" s="161">
        <v>8999</v>
      </c>
      <c r="B2137" s="162" t="s">
        <v>4514</v>
      </c>
      <c r="C2137" s="163">
        <v>711510</v>
      </c>
      <c r="D2137" s="162" t="s">
        <v>4058</v>
      </c>
    </row>
    <row r="2138" spans="1:4" x14ac:dyDescent="0.25">
      <c r="A2138" s="161">
        <v>9111</v>
      </c>
      <c r="B2138" s="162" t="s">
        <v>4515</v>
      </c>
      <c r="C2138" s="163">
        <v>921110</v>
      </c>
      <c r="D2138" s="162" t="s">
        <v>4515</v>
      </c>
    </row>
    <row r="2139" spans="1:4" x14ac:dyDescent="0.25">
      <c r="A2139" s="161">
        <v>9121</v>
      </c>
      <c r="B2139" s="162" t="s">
        <v>4516</v>
      </c>
      <c r="C2139" s="163">
        <v>921120</v>
      </c>
      <c r="D2139" s="162" t="s">
        <v>4516</v>
      </c>
    </row>
    <row r="2140" spans="1:4" x14ac:dyDescent="0.25">
      <c r="A2140" s="161">
        <v>9131</v>
      </c>
      <c r="B2140" s="162" t="s">
        <v>4517</v>
      </c>
      <c r="C2140" s="163">
        <v>921140</v>
      </c>
      <c r="D2140" s="162" t="s">
        <v>4518</v>
      </c>
    </row>
    <row r="2141" spans="1:4" x14ac:dyDescent="0.25">
      <c r="A2141" s="161">
        <v>9199</v>
      </c>
      <c r="B2141" s="162" t="s">
        <v>4519</v>
      </c>
      <c r="C2141" s="163">
        <v>921190</v>
      </c>
      <c r="D2141" s="162" t="s">
        <v>4520</v>
      </c>
    </row>
    <row r="2142" spans="1:4" x14ac:dyDescent="0.25">
      <c r="A2142" s="161">
        <v>9211</v>
      </c>
      <c r="B2142" s="162" t="s">
        <v>4521</v>
      </c>
      <c r="C2142" s="163">
        <v>922110</v>
      </c>
      <c r="D2142" s="162" t="s">
        <v>4521</v>
      </c>
    </row>
    <row r="2143" spans="1:4" x14ac:dyDescent="0.25">
      <c r="A2143" s="161">
        <v>9221</v>
      </c>
      <c r="B2143" s="162" t="s">
        <v>4522</v>
      </c>
      <c r="C2143" s="163">
        <v>922120</v>
      </c>
      <c r="D2143" s="162" t="s">
        <v>4522</v>
      </c>
    </row>
    <row r="2144" spans="1:4" x14ac:dyDescent="0.25">
      <c r="A2144" s="161">
        <v>9222</v>
      </c>
      <c r="B2144" s="162" t="s">
        <v>4523</v>
      </c>
      <c r="C2144" s="163">
        <v>922130</v>
      </c>
      <c r="D2144" s="162" t="s">
        <v>4523</v>
      </c>
    </row>
    <row r="2145" spans="1:4" x14ac:dyDescent="0.25">
      <c r="A2145" s="161">
        <v>9223</v>
      </c>
      <c r="B2145" s="162" t="s">
        <v>4524</v>
      </c>
      <c r="C2145" s="163">
        <v>922140</v>
      </c>
      <c r="D2145" s="162" t="s">
        <v>4524</v>
      </c>
    </row>
    <row r="2146" spans="1:4" x14ac:dyDescent="0.25">
      <c r="A2146" s="161">
        <v>9224</v>
      </c>
      <c r="B2146" s="162" t="s">
        <v>4525</v>
      </c>
      <c r="C2146" s="163">
        <v>922160</v>
      </c>
      <c r="D2146" s="162" t="s">
        <v>4525</v>
      </c>
    </row>
    <row r="2147" spans="1:4" x14ac:dyDescent="0.25">
      <c r="A2147" s="161">
        <v>9229</v>
      </c>
      <c r="B2147" s="162" t="s">
        <v>4526</v>
      </c>
      <c r="C2147" s="163">
        <v>922190</v>
      </c>
      <c r="D2147" s="162" t="s">
        <v>4527</v>
      </c>
    </row>
    <row r="2148" spans="1:4" x14ac:dyDescent="0.25">
      <c r="A2148" s="161">
        <v>9311</v>
      </c>
      <c r="B2148" s="162" t="s">
        <v>4528</v>
      </c>
      <c r="C2148" s="163">
        <v>921130</v>
      </c>
      <c r="D2148" s="162" t="s">
        <v>4529</v>
      </c>
    </row>
    <row r="2149" spans="1:4" x14ac:dyDescent="0.25">
      <c r="A2149" s="161">
        <v>9411</v>
      </c>
      <c r="B2149" s="162" t="s">
        <v>4530</v>
      </c>
      <c r="C2149" s="163">
        <v>923110</v>
      </c>
      <c r="D2149" s="162" t="s">
        <v>4531</v>
      </c>
    </row>
    <row r="2150" spans="1:4" x14ac:dyDescent="0.25">
      <c r="A2150" s="161">
        <v>9431</v>
      </c>
      <c r="B2150" s="162" t="s">
        <v>4532</v>
      </c>
      <c r="C2150" s="163">
        <v>923120</v>
      </c>
      <c r="D2150" s="162" t="s">
        <v>4532</v>
      </c>
    </row>
    <row r="2151" spans="1:4" ht="25.5" x14ac:dyDescent="0.25">
      <c r="A2151" s="161">
        <v>9441</v>
      </c>
      <c r="B2151" s="162" t="s">
        <v>4533</v>
      </c>
      <c r="C2151" s="163">
        <v>923130</v>
      </c>
      <c r="D2151" s="162" t="s">
        <v>4534</v>
      </c>
    </row>
    <row r="2152" spans="1:4" x14ac:dyDescent="0.25">
      <c r="A2152" s="161">
        <v>9451</v>
      </c>
      <c r="B2152" s="162" t="s">
        <v>4535</v>
      </c>
      <c r="C2152" s="163">
        <v>923140</v>
      </c>
      <c r="D2152" s="162" t="s">
        <v>4536</v>
      </c>
    </row>
    <row r="2153" spans="1:4" ht="25.5" x14ac:dyDescent="0.25">
      <c r="A2153" s="161">
        <v>9511</v>
      </c>
      <c r="B2153" s="162" t="s">
        <v>4537</v>
      </c>
      <c r="C2153" s="163">
        <v>924110</v>
      </c>
      <c r="D2153" s="162" t="s">
        <v>4538</v>
      </c>
    </row>
    <row r="2154" spans="1:4" x14ac:dyDescent="0.25">
      <c r="A2154" s="161">
        <v>9512</v>
      </c>
      <c r="B2154" s="162" t="s">
        <v>4539</v>
      </c>
      <c r="C2154" s="163">
        <v>924120</v>
      </c>
      <c r="D2154" s="162" t="s">
        <v>4540</v>
      </c>
    </row>
    <row r="2155" spans="1:4" x14ac:dyDescent="0.25">
      <c r="A2155" s="161">
        <v>9531</v>
      </c>
      <c r="B2155" s="162" t="s">
        <v>4541</v>
      </c>
      <c r="C2155" s="163">
        <v>925110</v>
      </c>
      <c r="D2155" s="162" t="s">
        <v>4541</v>
      </c>
    </row>
    <row r="2156" spans="1:4" ht="25.5" x14ac:dyDescent="0.25">
      <c r="A2156" s="161">
        <v>9532</v>
      </c>
      <c r="B2156" s="162" t="s">
        <v>4542</v>
      </c>
      <c r="C2156" s="163">
        <v>925120</v>
      </c>
      <c r="D2156" s="162" t="s">
        <v>4542</v>
      </c>
    </row>
    <row r="2157" spans="1:4" x14ac:dyDescent="0.25">
      <c r="A2157" s="161">
        <v>9611</v>
      </c>
      <c r="B2157" s="162" t="s">
        <v>4543</v>
      </c>
      <c r="C2157" s="163">
        <v>926110</v>
      </c>
      <c r="D2157" s="162" t="s">
        <v>4543</v>
      </c>
    </row>
    <row r="2158" spans="1:4" x14ac:dyDescent="0.25">
      <c r="A2158" s="161">
        <v>9621</v>
      </c>
      <c r="B2158" s="162" t="s">
        <v>4544</v>
      </c>
      <c r="C2158" s="163">
        <v>488111</v>
      </c>
      <c r="D2158" s="162" t="s">
        <v>3058</v>
      </c>
    </row>
    <row r="2159" spans="1:4" x14ac:dyDescent="0.25">
      <c r="A2159" s="161">
        <v>9621</v>
      </c>
      <c r="B2159" s="162" t="s">
        <v>4545</v>
      </c>
      <c r="C2159" s="163">
        <v>926120</v>
      </c>
      <c r="D2159" s="162" t="s">
        <v>4546</v>
      </c>
    </row>
    <row r="2160" spans="1:4" ht="25.5" x14ac:dyDescent="0.25">
      <c r="A2160" s="161">
        <v>9631</v>
      </c>
      <c r="B2160" s="162" t="s">
        <v>4547</v>
      </c>
      <c r="C2160" s="163">
        <v>926130</v>
      </c>
      <c r="D2160" s="162" t="s">
        <v>4547</v>
      </c>
    </row>
    <row r="2161" spans="1:4" x14ac:dyDescent="0.25">
      <c r="A2161" s="161">
        <v>9641</v>
      </c>
      <c r="B2161" s="162" t="s">
        <v>4548</v>
      </c>
      <c r="C2161" s="163">
        <v>926140</v>
      </c>
      <c r="D2161" s="162" t="s">
        <v>4548</v>
      </c>
    </row>
    <row r="2162" spans="1:4" ht="25.5" x14ac:dyDescent="0.25">
      <c r="A2162" s="161">
        <v>9651</v>
      </c>
      <c r="B2162" s="162" t="s">
        <v>4549</v>
      </c>
      <c r="C2162" s="163">
        <v>926150</v>
      </c>
      <c r="D2162" s="162" t="s">
        <v>4549</v>
      </c>
    </row>
    <row r="2163" spans="1:4" x14ac:dyDescent="0.25">
      <c r="A2163" s="161">
        <v>9661</v>
      </c>
      <c r="B2163" s="162" t="s">
        <v>4550</v>
      </c>
      <c r="C2163" s="163">
        <v>927110</v>
      </c>
      <c r="D2163" s="162" t="s">
        <v>4550</v>
      </c>
    </row>
    <row r="2164" spans="1:4" x14ac:dyDescent="0.25">
      <c r="A2164" s="161">
        <v>9711</v>
      </c>
      <c r="B2164" s="162" t="s">
        <v>846</v>
      </c>
      <c r="C2164" s="163">
        <v>928110</v>
      </c>
      <c r="D2164" s="162" t="s">
        <v>846</v>
      </c>
    </row>
    <row r="2165" spans="1:4" x14ac:dyDescent="0.25">
      <c r="A2165" s="161">
        <v>9721</v>
      </c>
      <c r="B2165" s="162" t="s">
        <v>4551</v>
      </c>
      <c r="C2165" s="163">
        <v>928120</v>
      </c>
      <c r="D2165" s="162" t="s">
        <v>4551</v>
      </c>
    </row>
    <row r="2166" spans="1:4" x14ac:dyDescent="0.25">
      <c r="A2166" s="161">
        <v>9999</v>
      </c>
      <c r="B2166" s="162" t="s">
        <v>4552</v>
      </c>
      <c r="C2166" s="163"/>
      <c r="D2166" s="162"/>
    </row>
    <row r="2167" spans="1:4" x14ac:dyDescent="0.25">
      <c r="A2167" s="168" t="s">
        <v>4553</v>
      </c>
      <c r="B2167" s="162" t="s">
        <v>4554</v>
      </c>
      <c r="C2167" s="163">
        <v>551114</v>
      </c>
      <c r="D2167" s="162" t="s">
        <v>4555</v>
      </c>
    </row>
    <row r="2168" spans="1:4" x14ac:dyDescent="0.25">
      <c r="A2168" s="161"/>
      <c r="B2168" s="162" t="s">
        <v>4556</v>
      </c>
      <c r="C2168" s="163">
        <v>112130</v>
      </c>
      <c r="D2168" s="162" t="s">
        <v>4557</v>
      </c>
    </row>
    <row r="2169" spans="1:4" x14ac:dyDescent="0.25">
      <c r="A2169" s="161"/>
      <c r="B2169" s="162" t="s">
        <v>4556</v>
      </c>
      <c r="C2169" s="163">
        <v>541120</v>
      </c>
      <c r="D2169" s="162" t="s">
        <v>4558</v>
      </c>
    </row>
  </sheetData>
  <sheetProtection sheet="1" objects="1" scenarios="1" formatCells="0" formatColumns="0" formatRows="0" sort="0" autoFilter="0"/>
  <autoFilter ref="A1:D2169" xr:uid="{04B3D45B-AD50-4B92-B9E5-83D22BEFDAA9}"/>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7E150-7DBA-4A44-A3C5-22EC01ED151B}">
  <sheetPr codeName="Sheet41"/>
  <dimension ref="A1:D1203"/>
  <sheetViews>
    <sheetView workbookViewId="0"/>
  </sheetViews>
  <sheetFormatPr defaultColWidth="8.85546875" defaultRowHeight="15" x14ac:dyDescent="0.25"/>
  <cols>
    <col min="1" max="1" width="8.42578125" style="11" customWidth="1"/>
    <col min="2" max="2" width="35.42578125" style="11" customWidth="1"/>
    <col min="3" max="3" width="8.85546875" style="11" customWidth="1"/>
    <col min="4" max="4" width="35.42578125" style="11" customWidth="1"/>
    <col min="5" max="16384" width="8.85546875" style="11"/>
  </cols>
  <sheetData>
    <row r="1" spans="1:4" ht="18" x14ac:dyDescent="0.25">
      <c r="A1" s="169" t="s">
        <v>4559</v>
      </c>
      <c r="B1" s="170"/>
      <c r="C1" s="170"/>
      <c r="D1" s="171"/>
    </row>
    <row r="2" spans="1:4" ht="15" customHeight="1" x14ac:dyDescent="0.25">
      <c r="A2" s="172" t="s">
        <v>4560</v>
      </c>
      <c r="B2" s="172"/>
      <c r="C2" s="172"/>
      <c r="D2" s="172"/>
    </row>
    <row r="3" spans="1:4" ht="51.75" x14ac:dyDescent="0.25">
      <c r="A3" s="173" t="s">
        <v>4561</v>
      </c>
      <c r="B3" s="174" t="s">
        <v>4562</v>
      </c>
      <c r="C3" s="175" t="s">
        <v>4563</v>
      </c>
      <c r="D3" s="173" t="s">
        <v>4564</v>
      </c>
    </row>
    <row r="4" spans="1:4" x14ac:dyDescent="0.25">
      <c r="A4" s="176">
        <v>111110</v>
      </c>
      <c r="B4" s="176" t="s">
        <v>4565</v>
      </c>
      <c r="C4" s="176">
        <v>111110</v>
      </c>
      <c r="D4" s="176" t="s">
        <v>4565</v>
      </c>
    </row>
    <row r="5" spans="1:4" x14ac:dyDescent="0.25">
      <c r="A5" s="176">
        <v>111120</v>
      </c>
      <c r="B5" s="176" t="s">
        <v>1307</v>
      </c>
      <c r="C5" s="176">
        <v>111120</v>
      </c>
      <c r="D5" s="176" t="s">
        <v>1307</v>
      </c>
    </row>
    <row r="6" spans="1:4" x14ac:dyDescent="0.25">
      <c r="A6" s="176">
        <v>111130</v>
      </c>
      <c r="B6" s="176" t="s">
        <v>1309</v>
      </c>
      <c r="C6" s="176">
        <v>111130</v>
      </c>
      <c r="D6" s="176" t="s">
        <v>1309</v>
      </c>
    </row>
    <row r="7" spans="1:4" x14ac:dyDescent="0.25">
      <c r="A7" s="176">
        <v>111140</v>
      </c>
      <c r="B7" s="176" t="s">
        <v>1299</v>
      </c>
      <c r="C7" s="176">
        <v>111140</v>
      </c>
      <c r="D7" s="176" t="s">
        <v>1299</v>
      </c>
    </row>
    <row r="8" spans="1:4" x14ac:dyDescent="0.25">
      <c r="A8" s="176">
        <v>111150</v>
      </c>
      <c r="B8" s="176" t="s">
        <v>1303</v>
      </c>
      <c r="C8" s="176">
        <v>111150</v>
      </c>
      <c r="D8" s="176" t="s">
        <v>1303</v>
      </c>
    </row>
    <row r="9" spans="1:4" x14ac:dyDescent="0.25">
      <c r="A9" s="176">
        <v>111160</v>
      </c>
      <c r="B9" s="176" t="s">
        <v>1301</v>
      </c>
      <c r="C9" s="176">
        <v>111160</v>
      </c>
      <c r="D9" s="176" t="s">
        <v>1301</v>
      </c>
    </row>
    <row r="10" spans="1:4" x14ac:dyDescent="0.25">
      <c r="A10" s="176">
        <v>111191</v>
      </c>
      <c r="B10" s="176" t="s">
        <v>1312</v>
      </c>
      <c r="C10" s="176">
        <v>111191</v>
      </c>
      <c r="D10" s="176" t="s">
        <v>1312</v>
      </c>
    </row>
    <row r="11" spans="1:4" x14ac:dyDescent="0.25">
      <c r="A11" s="176">
        <v>111199</v>
      </c>
      <c r="B11" s="176" t="s">
        <v>1314</v>
      </c>
      <c r="C11" s="176">
        <v>111199</v>
      </c>
      <c r="D11" s="176" t="s">
        <v>1314</v>
      </c>
    </row>
    <row r="12" spans="1:4" x14ac:dyDescent="0.25">
      <c r="A12" s="176">
        <v>111211</v>
      </c>
      <c r="B12" s="176" t="s">
        <v>1324</v>
      </c>
      <c r="C12" s="177">
        <v>111211</v>
      </c>
      <c r="D12" s="176" t="s">
        <v>1324</v>
      </c>
    </row>
    <row r="13" spans="1:4" ht="38.25" x14ac:dyDescent="0.25">
      <c r="A13" s="178">
        <v>111219</v>
      </c>
      <c r="B13" s="176" t="s">
        <v>4566</v>
      </c>
      <c r="C13" s="177">
        <v>111211</v>
      </c>
      <c r="D13" s="176" t="s">
        <v>1324</v>
      </c>
    </row>
    <row r="14" spans="1:4" ht="38.25" x14ac:dyDescent="0.25">
      <c r="A14" s="178">
        <v>111219</v>
      </c>
      <c r="B14" s="176" t="s">
        <v>4567</v>
      </c>
      <c r="C14" s="176">
        <v>111219</v>
      </c>
      <c r="D14" s="176" t="s">
        <v>1327</v>
      </c>
    </row>
    <row r="15" spans="1:4" x14ac:dyDescent="0.25">
      <c r="A15" s="176">
        <v>111310</v>
      </c>
      <c r="B15" s="176" t="s">
        <v>1344</v>
      </c>
      <c r="C15" s="176">
        <v>111310</v>
      </c>
      <c r="D15" s="176" t="s">
        <v>1344</v>
      </c>
    </row>
    <row r="16" spans="1:4" x14ac:dyDescent="0.25">
      <c r="A16" s="176">
        <v>111320</v>
      </c>
      <c r="B16" s="176" t="s">
        <v>4568</v>
      </c>
      <c r="C16" s="176">
        <v>111320</v>
      </c>
      <c r="D16" s="176" t="s">
        <v>4568</v>
      </c>
    </row>
    <row r="17" spans="1:4" x14ac:dyDescent="0.25">
      <c r="A17" s="176">
        <v>111331</v>
      </c>
      <c r="B17" s="176" t="s">
        <v>1348</v>
      </c>
      <c r="C17" s="176">
        <v>111331</v>
      </c>
      <c r="D17" s="176" t="s">
        <v>1348</v>
      </c>
    </row>
    <row r="18" spans="1:4" x14ac:dyDescent="0.25">
      <c r="A18" s="176">
        <v>111332</v>
      </c>
      <c r="B18" s="176" t="s">
        <v>1340</v>
      </c>
      <c r="C18" s="176">
        <v>111332</v>
      </c>
      <c r="D18" s="176" t="s">
        <v>1340</v>
      </c>
    </row>
    <row r="19" spans="1:4" x14ac:dyDescent="0.25">
      <c r="A19" s="176">
        <v>111333</v>
      </c>
      <c r="B19" s="176" t="s">
        <v>1336</v>
      </c>
      <c r="C19" s="176">
        <v>111333</v>
      </c>
      <c r="D19" s="176" t="s">
        <v>1336</v>
      </c>
    </row>
    <row r="20" spans="1:4" x14ac:dyDescent="0.25">
      <c r="A20" s="176">
        <v>111334</v>
      </c>
      <c r="B20" s="176" t="s">
        <v>1338</v>
      </c>
      <c r="C20" s="176">
        <v>111334</v>
      </c>
      <c r="D20" s="176" t="s">
        <v>1338</v>
      </c>
    </row>
    <row r="21" spans="1:4" x14ac:dyDescent="0.25">
      <c r="A21" s="176">
        <v>111335</v>
      </c>
      <c r="B21" s="176" t="s">
        <v>1342</v>
      </c>
      <c r="C21" s="176">
        <v>111335</v>
      </c>
      <c r="D21" s="176" t="s">
        <v>1342</v>
      </c>
    </row>
    <row r="22" spans="1:4" x14ac:dyDescent="0.25">
      <c r="A22" s="176">
        <v>111336</v>
      </c>
      <c r="B22" s="176" t="s">
        <v>1352</v>
      </c>
      <c r="C22" s="176">
        <v>111336</v>
      </c>
      <c r="D22" s="176" t="s">
        <v>1352</v>
      </c>
    </row>
    <row r="23" spans="1:4" x14ac:dyDescent="0.25">
      <c r="A23" s="176">
        <v>111339</v>
      </c>
      <c r="B23" s="176" t="s">
        <v>1350</v>
      </c>
      <c r="C23" s="176">
        <v>111339</v>
      </c>
      <c r="D23" s="176" t="s">
        <v>1350</v>
      </c>
    </row>
    <row r="24" spans="1:4" x14ac:dyDescent="0.25">
      <c r="A24" s="176">
        <v>111411</v>
      </c>
      <c r="B24" s="176" t="s">
        <v>1359</v>
      </c>
      <c r="C24" s="176">
        <v>111411</v>
      </c>
      <c r="D24" s="176" t="s">
        <v>1359</v>
      </c>
    </row>
    <row r="25" spans="1:4" x14ac:dyDescent="0.25">
      <c r="A25" s="176">
        <v>111419</v>
      </c>
      <c r="B25" s="176" t="s">
        <v>1361</v>
      </c>
      <c r="C25" s="176">
        <v>111419</v>
      </c>
      <c r="D25" s="176" t="s">
        <v>1361</v>
      </c>
    </row>
    <row r="26" spans="1:4" x14ac:dyDescent="0.25">
      <c r="A26" s="176">
        <v>111421</v>
      </c>
      <c r="B26" s="176" t="s">
        <v>1355</v>
      </c>
      <c r="C26" s="176">
        <v>111421</v>
      </c>
      <c r="D26" s="176" t="s">
        <v>1355</v>
      </c>
    </row>
    <row r="27" spans="1:4" x14ac:dyDescent="0.25">
      <c r="A27" s="176">
        <v>111422</v>
      </c>
      <c r="B27" s="176" t="s">
        <v>1357</v>
      </c>
      <c r="C27" s="176">
        <v>111422</v>
      </c>
      <c r="D27" s="176" t="s">
        <v>1357</v>
      </c>
    </row>
    <row r="28" spans="1:4" x14ac:dyDescent="0.25">
      <c r="A28" s="176">
        <v>111910</v>
      </c>
      <c r="B28" s="176" t="s">
        <v>1318</v>
      </c>
      <c r="C28" s="176">
        <v>111910</v>
      </c>
      <c r="D28" s="176" t="s">
        <v>1318</v>
      </c>
    </row>
    <row r="29" spans="1:4" x14ac:dyDescent="0.25">
      <c r="A29" s="176">
        <v>111920</v>
      </c>
      <c r="B29" s="176" t="s">
        <v>1316</v>
      </c>
      <c r="C29" s="176">
        <v>111920</v>
      </c>
      <c r="D29" s="176" t="s">
        <v>1316</v>
      </c>
    </row>
    <row r="30" spans="1:4" x14ac:dyDescent="0.25">
      <c r="A30" s="176">
        <v>111930</v>
      </c>
      <c r="B30" s="176" t="s">
        <v>1320</v>
      </c>
      <c r="C30" s="176">
        <v>111930</v>
      </c>
      <c r="D30" s="176" t="s">
        <v>1320</v>
      </c>
    </row>
    <row r="31" spans="1:4" x14ac:dyDescent="0.25">
      <c r="A31" s="176">
        <v>111940</v>
      </c>
      <c r="B31" s="176" t="s">
        <v>1329</v>
      </c>
      <c r="C31" s="176">
        <v>111940</v>
      </c>
      <c r="D31" s="176" t="s">
        <v>1329</v>
      </c>
    </row>
    <row r="32" spans="1:4" x14ac:dyDescent="0.25">
      <c r="A32" s="176">
        <v>111991</v>
      </c>
      <c r="B32" s="176" t="s">
        <v>1322</v>
      </c>
      <c r="C32" s="176">
        <v>111991</v>
      </c>
      <c r="D32" s="176" t="s">
        <v>1322</v>
      </c>
    </row>
    <row r="33" spans="1:4" x14ac:dyDescent="0.25">
      <c r="A33" s="176">
        <v>111992</v>
      </c>
      <c r="B33" s="176" t="s">
        <v>1331</v>
      </c>
      <c r="C33" s="176">
        <v>111992</v>
      </c>
      <c r="D33" s="176" t="s">
        <v>1331</v>
      </c>
    </row>
    <row r="34" spans="1:4" ht="38.25" x14ac:dyDescent="0.25">
      <c r="A34" s="178">
        <v>111998</v>
      </c>
      <c r="B34" s="176" t="s">
        <v>4569</v>
      </c>
      <c r="C34" s="176">
        <v>111998</v>
      </c>
      <c r="D34" s="176" t="s">
        <v>1333</v>
      </c>
    </row>
    <row r="35" spans="1:4" ht="38.25" x14ac:dyDescent="0.25">
      <c r="A35" s="178">
        <v>111998</v>
      </c>
      <c r="B35" s="176" t="s">
        <v>4570</v>
      </c>
      <c r="C35" s="177">
        <v>112519</v>
      </c>
      <c r="D35" s="176" t="s">
        <v>4571</v>
      </c>
    </row>
    <row r="36" spans="1:4" x14ac:dyDescent="0.25">
      <c r="A36" s="176">
        <v>112111</v>
      </c>
      <c r="B36" s="176" t="s">
        <v>1366</v>
      </c>
      <c r="C36" s="176">
        <v>112111</v>
      </c>
      <c r="D36" s="176" t="s">
        <v>1366</v>
      </c>
    </row>
    <row r="37" spans="1:4" x14ac:dyDescent="0.25">
      <c r="A37" s="176">
        <v>112112</v>
      </c>
      <c r="B37" s="176" t="s">
        <v>1364</v>
      </c>
      <c r="C37" s="176">
        <v>112112</v>
      </c>
      <c r="D37" s="176" t="s">
        <v>1364</v>
      </c>
    </row>
    <row r="38" spans="1:4" x14ac:dyDescent="0.25">
      <c r="A38" s="176">
        <v>112120</v>
      </c>
      <c r="B38" s="176" t="s">
        <v>1377</v>
      </c>
      <c r="C38" s="176">
        <v>112120</v>
      </c>
      <c r="D38" s="176" t="s">
        <v>1377</v>
      </c>
    </row>
    <row r="39" spans="1:4" ht="25.5" x14ac:dyDescent="0.25">
      <c r="A39" s="176">
        <v>112130</v>
      </c>
      <c r="B39" s="176" t="s">
        <v>4572</v>
      </c>
      <c r="C39" s="176">
        <v>112130</v>
      </c>
      <c r="D39" s="176" t="s">
        <v>4572</v>
      </c>
    </row>
    <row r="40" spans="1:4" x14ac:dyDescent="0.25">
      <c r="A40" s="176">
        <v>112210</v>
      </c>
      <c r="B40" s="176" t="s">
        <v>1368</v>
      </c>
      <c r="C40" s="176">
        <v>112210</v>
      </c>
      <c r="D40" s="176" t="s">
        <v>1368</v>
      </c>
    </row>
    <row r="41" spans="1:4" x14ac:dyDescent="0.25">
      <c r="A41" s="176">
        <v>112310</v>
      </c>
      <c r="B41" s="176" t="s">
        <v>1381</v>
      </c>
      <c r="C41" s="176">
        <v>112310</v>
      </c>
      <c r="D41" s="176" t="s">
        <v>1381</v>
      </c>
    </row>
    <row r="42" spans="1:4" ht="25.5" x14ac:dyDescent="0.25">
      <c r="A42" s="176">
        <v>112320</v>
      </c>
      <c r="B42" s="176" t="s">
        <v>1379</v>
      </c>
      <c r="C42" s="176">
        <v>112320</v>
      </c>
      <c r="D42" s="176" t="s">
        <v>1379</v>
      </c>
    </row>
    <row r="43" spans="1:4" x14ac:dyDescent="0.25">
      <c r="A43" s="176">
        <v>112330</v>
      </c>
      <c r="B43" s="176" t="s">
        <v>1383</v>
      </c>
      <c r="C43" s="176">
        <v>112330</v>
      </c>
      <c r="D43" s="176" t="s">
        <v>1383</v>
      </c>
    </row>
    <row r="44" spans="1:4" x14ac:dyDescent="0.25">
      <c r="A44" s="176">
        <v>112340</v>
      </c>
      <c r="B44" s="176" t="s">
        <v>1384</v>
      </c>
      <c r="C44" s="176">
        <v>112340</v>
      </c>
      <c r="D44" s="176" t="s">
        <v>1384</v>
      </c>
    </row>
    <row r="45" spans="1:4" x14ac:dyDescent="0.25">
      <c r="A45" s="176">
        <v>112390</v>
      </c>
      <c r="B45" s="176" t="s">
        <v>1386</v>
      </c>
      <c r="C45" s="176">
        <v>112390</v>
      </c>
      <c r="D45" s="176" t="s">
        <v>1386</v>
      </c>
    </row>
    <row r="46" spans="1:4" x14ac:dyDescent="0.25">
      <c r="A46" s="176">
        <v>112410</v>
      </c>
      <c r="B46" s="176" t="s">
        <v>1370</v>
      </c>
      <c r="C46" s="176">
        <v>112410</v>
      </c>
      <c r="D46" s="176" t="s">
        <v>1370</v>
      </c>
    </row>
    <row r="47" spans="1:4" x14ac:dyDescent="0.25">
      <c r="A47" s="176">
        <v>112420</v>
      </c>
      <c r="B47" s="176" t="s">
        <v>1372</v>
      </c>
      <c r="C47" s="176">
        <v>112420</v>
      </c>
      <c r="D47" s="176" t="s">
        <v>1372</v>
      </c>
    </row>
    <row r="48" spans="1:4" x14ac:dyDescent="0.25">
      <c r="A48" s="176">
        <v>112511</v>
      </c>
      <c r="B48" s="176" t="s">
        <v>1392</v>
      </c>
      <c r="C48" s="176">
        <v>112511</v>
      </c>
      <c r="D48" s="176" t="s">
        <v>1392</v>
      </c>
    </row>
    <row r="49" spans="1:4" x14ac:dyDescent="0.25">
      <c r="A49" s="176">
        <v>112512</v>
      </c>
      <c r="B49" s="176" t="s">
        <v>1394</v>
      </c>
      <c r="C49" s="176">
        <v>112512</v>
      </c>
      <c r="D49" s="176" t="s">
        <v>1394</v>
      </c>
    </row>
    <row r="50" spans="1:4" ht="25.5" x14ac:dyDescent="0.25">
      <c r="A50" s="176">
        <v>112519</v>
      </c>
      <c r="B50" s="176" t="s">
        <v>4573</v>
      </c>
      <c r="C50" s="177">
        <v>112519</v>
      </c>
      <c r="D50" s="176" t="s">
        <v>4571</v>
      </c>
    </row>
    <row r="51" spans="1:4" x14ac:dyDescent="0.25">
      <c r="A51" s="176">
        <v>112910</v>
      </c>
      <c r="B51" s="176" t="s">
        <v>1399</v>
      </c>
      <c r="C51" s="176">
        <v>112910</v>
      </c>
      <c r="D51" s="176" t="s">
        <v>1399</v>
      </c>
    </row>
    <row r="52" spans="1:4" x14ac:dyDescent="0.25">
      <c r="A52" s="176">
        <v>112920</v>
      </c>
      <c r="B52" s="176" t="s">
        <v>4574</v>
      </c>
      <c r="C52" s="176">
        <v>112920</v>
      </c>
      <c r="D52" s="176" t="s">
        <v>4574</v>
      </c>
    </row>
    <row r="53" spans="1:4" ht="25.5" x14ac:dyDescent="0.25">
      <c r="A53" s="176">
        <v>112930</v>
      </c>
      <c r="B53" s="176" t="s">
        <v>1388</v>
      </c>
      <c r="C53" s="176">
        <v>112930</v>
      </c>
      <c r="D53" s="176" t="s">
        <v>1388</v>
      </c>
    </row>
    <row r="54" spans="1:4" x14ac:dyDescent="0.25">
      <c r="A54" s="176">
        <v>112990</v>
      </c>
      <c r="B54" s="176" t="s">
        <v>1374</v>
      </c>
      <c r="C54" s="176">
        <v>112990</v>
      </c>
      <c r="D54" s="176" t="s">
        <v>1374</v>
      </c>
    </row>
    <row r="55" spans="1:4" x14ac:dyDescent="0.25">
      <c r="A55" s="176">
        <v>113110</v>
      </c>
      <c r="B55" s="176" t="s">
        <v>1432</v>
      </c>
      <c r="C55" s="176">
        <v>113110</v>
      </c>
      <c r="D55" s="176" t="s">
        <v>1432</v>
      </c>
    </row>
    <row r="56" spans="1:4" ht="25.5" x14ac:dyDescent="0.25">
      <c r="A56" s="176">
        <v>113210</v>
      </c>
      <c r="B56" s="176" t="s">
        <v>1435</v>
      </c>
      <c r="C56" s="176">
        <v>113210</v>
      </c>
      <c r="D56" s="176" t="s">
        <v>1435</v>
      </c>
    </row>
    <row r="57" spans="1:4" x14ac:dyDescent="0.25">
      <c r="A57" s="176">
        <v>113310</v>
      </c>
      <c r="B57" s="176" t="s">
        <v>1957</v>
      </c>
      <c r="C57" s="176">
        <v>113310</v>
      </c>
      <c r="D57" s="176" t="s">
        <v>1957</v>
      </c>
    </row>
    <row r="58" spans="1:4" x14ac:dyDescent="0.25">
      <c r="A58" s="176">
        <v>114111</v>
      </c>
      <c r="B58" s="176" t="s">
        <v>1439</v>
      </c>
      <c r="C58" s="176">
        <v>114111</v>
      </c>
      <c r="D58" s="176" t="s">
        <v>1439</v>
      </c>
    </row>
    <row r="59" spans="1:4" x14ac:dyDescent="0.25">
      <c r="A59" s="176">
        <v>114112</v>
      </c>
      <c r="B59" s="176" t="s">
        <v>1441</v>
      </c>
      <c r="C59" s="176">
        <v>114112</v>
      </c>
      <c r="D59" s="176" t="s">
        <v>1441</v>
      </c>
    </row>
    <row r="60" spans="1:4" x14ac:dyDescent="0.25">
      <c r="A60" s="176">
        <v>114119</v>
      </c>
      <c r="B60" s="176" t="s">
        <v>1446</v>
      </c>
      <c r="C60" s="176">
        <v>114119</v>
      </c>
      <c r="D60" s="176" t="s">
        <v>1446</v>
      </c>
    </row>
    <row r="61" spans="1:4" x14ac:dyDescent="0.25">
      <c r="A61" s="176">
        <v>114210</v>
      </c>
      <c r="B61" s="176" t="s">
        <v>1450</v>
      </c>
      <c r="C61" s="176">
        <v>114210</v>
      </c>
      <c r="D61" s="176" t="s">
        <v>1450</v>
      </c>
    </row>
    <row r="62" spans="1:4" x14ac:dyDescent="0.25">
      <c r="A62" s="176">
        <v>115111</v>
      </c>
      <c r="B62" s="176" t="s">
        <v>1410</v>
      </c>
      <c r="C62" s="176">
        <v>115111</v>
      </c>
      <c r="D62" s="176" t="s">
        <v>1410</v>
      </c>
    </row>
    <row r="63" spans="1:4" ht="25.5" x14ac:dyDescent="0.25">
      <c r="A63" s="176">
        <v>115112</v>
      </c>
      <c r="B63" s="176" t="s">
        <v>1403</v>
      </c>
      <c r="C63" s="176">
        <v>115112</v>
      </c>
      <c r="D63" s="176" t="s">
        <v>1403</v>
      </c>
    </row>
    <row r="64" spans="1:4" x14ac:dyDescent="0.25">
      <c r="A64" s="176">
        <v>115113</v>
      </c>
      <c r="B64" s="176" t="s">
        <v>1405</v>
      </c>
      <c r="C64" s="176">
        <v>115113</v>
      </c>
      <c r="D64" s="176" t="s">
        <v>1405</v>
      </c>
    </row>
    <row r="65" spans="1:4" ht="25.5" x14ac:dyDescent="0.25">
      <c r="A65" s="176">
        <v>115114</v>
      </c>
      <c r="B65" s="176" t="s">
        <v>1407</v>
      </c>
      <c r="C65" s="176">
        <v>115114</v>
      </c>
      <c r="D65" s="176" t="s">
        <v>1407</v>
      </c>
    </row>
    <row r="66" spans="1:4" ht="25.5" x14ac:dyDescent="0.25">
      <c r="A66" s="176">
        <v>115115</v>
      </c>
      <c r="B66" s="176" t="s">
        <v>1421</v>
      </c>
      <c r="C66" s="176">
        <v>115115</v>
      </c>
      <c r="D66" s="176" t="s">
        <v>1421</v>
      </c>
    </row>
    <row r="67" spans="1:4" x14ac:dyDescent="0.25">
      <c r="A67" s="176">
        <v>115116</v>
      </c>
      <c r="B67" s="176" t="s">
        <v>1422</v>
      </c>
      <c r="C67" s="176">
        <v>115116</v>
      </c>
      <c r="D67" s="176" t="s">
        <v>1422</v>
      </c>
    </row>
    <row r="68" spans="1:4" x14ac:dyDescent="0.25">
      <c r="A68" s="176">
        <v>115210</v>
      </c>
      <c r="B68" s="176" t="s">
        <v>1415</v>
      </c>
      <c r="C68" s="176">
        <v>115210</v>
      </c>
      <c r="D68" s="176" t="s">
        <v>1415</v>
      </c>
    </row>
    <row r="69" spans="1:4" x14ac:dyDescent="0.25">
      <c r="A69" s="176">
        <v>115310</v>
      </c>
      <c r="B69" s="176" t="s">
        <v>1437</v>
      </c>
      <c r="C69" s="176">
        <v>115310</v>
      </c>
      <c r="D69" s="176" t="s">
        <v>1437</v>
      </c>
    </row>
    <row r="70" spans="1:4" ht="25.5" x14ac:dyDescent="0.25">
      <c r="A70" s="176">
        <v>211111</v>
      </c>
      <c r="B70" s="176" t="s">
        <v>1480</v>
      </c>
      <c r="C70" s="176">
        <v>211111</v>
      </c>
      <c r="D70" s="176" t="s">
        <v>1480</v>
      </c>
    </row>
    <row r="71" spans="1:4" x14ac:dyDescent="0.25">
      <c r="A71" s="176">
        <v>211112</v>
      </c>
      <c r="B71" s="176" t="s">
        <v>1482</v>
      </c>
      <c r="C71" s="176">
        <v>211112</v>
      </c>
      <c r="D71" s="176" t="s">
        <v>1482</v>
      </c>
    </row>
    <row r="72" spans="1:4" ht="25.5" x14ac:dyDescent="0.25">
      <c r="A72" s="176">
        <v>212111</v>
      </c>
      <c r="B72" s="176" t="s">
        <v>1473</v>
      </c>
      <c r="C72" s="176">
        <v>212111</v>
      </c>
      <c r="D72" s="176" t="s">
        <v>1473</v>
      </c>
    </row>
    <row r="73" spans="1:4" x14ac:dyDescent="0.25">
      <c r="A73" s="176">
        <v>212112</v>
      </c>
      <c r="B73" s="176" t="s">
        <v>1474</v>
      </c>
      <c r="C73" s="176">
        <v>212112</v>
      </c>
      <c r="D73" s="176" t="s">
        <v>1474</v>
      </c>
    </row>
    <row r="74" spans="1:4" x14ac:dyDescent="0.25">
      <c r="A74" s="176">
        <v>212113</v>
      </c>
      <c r="B74" s="176" t="s">
        <v>1475</v>
      </c>
      <c r="C74" s="176">
        <v>212113</v>
      </c>
      <c r="D74" s="176" t="s">
        <v>1475</v>
      </c>
    </row>
    <row r="75" spans="1:4" x14ac:dyDescent="0.25">
      <c r="A75" s="176">
        <v>212210</v>
      </c>
      <c r="B75" s="176" t="s">
        <v>1452</v>
      </c>
      <c r="C75" s="176">
        <v>212210</v>
      </c>
      <c r="D75" s="176" t="s">
        <v>1452</v>
      </c>
    </row>
    <row r="76" spans="1:4" x14ac:dyDescent="0.25">
      <c r="A76" s="176">
        <v>212221</v>
      </c>
      <c r="B76" s="176" t="s">
        <v>1458</v>
      </c>
      <c r="C76" s="176">
        <v>212221</v>
      </c>
      <c r="D76" s="176" t="s">
        <v>1458</v>
      </c>
    </row>
    <row r="77" spans="1:4" x14ac:dyDescent="0.25">
      <c r="A77" s="176">
        <v>212222</v>
      </c>
      <c r="B77" s="176" t="s">
        <v>1460</v>
      </c>
      <c r="C77" s="176">
        <v>212222</v>
      </c>
      <c r="D77" s="176" t="s">
        <v>1460</v>
      </c>
    </row>
    <row r="78" spans="1:4" x14ac:dyDescent="0.25">
      <c r="A78" s="176">
        <v>212231</v>
      </c>
      <c r="B78" s="176" t="s">
        <v>1456</v>
      </c>
      <c r="C78" s="176">
        <v>212231</v>
      </c>
      <c r="D78" s="176" t="s">
        <v>1456</v>
      </c>
    </row>
    <row r="79" spans="1:4" x14ac:dyDescent="0.25">
      <c r="A79" s="176">
        <v>212234</v>
      </c>
      <c r="B79" s="176" t="s">
        <v>1454</v>
      </c>
      <c r="C79" s="176">
        <v>212234</v>
      </c>
      <c r="D79" s="176" t="s">
        <v>1454</v>
      </c>
    </row>
    <row r="80" spans="1:4" x14ac:dyDescent="0.25">
      <c r="A80" s="176">
        <v>212291</v>
      </c>
      <c r="B80" s="176" t="s">
        <v>1471</v>
      </c>
      <c r="C80" s="176">
        <v>212291</v>
      </c>
      <c r="D80" s="176" t="s">
        <v>1471</v>
      </c>
    </row>
    <row r="81" spans="1:4" x14ac:dyDescent="0.25">
      <c r="A81" s="176">
        <v>212299</v>
      </c>
      <c r="B81" s="176" t="s">
        <v>1463</v>
      </c>
      <c r="C81" s="176">
        <v>212299</v>
      </c>
      <c r="D81" s="176" t="s">
        <v>1463</v>
      </c>
    </row>
    <row r="82" spans="1:4" x14ac:dyDescent="0.25">
      <c r="A82" s="176">
        <v>212311</v>
      </c>
      <c r="B82" s="176" t="s">
        <v>1492</v>
      </c>
      <c r="C82" s="176">
        <v>212311</v>
      </c>
      <c r="D82" s="176" t="s">
        <v>1492</v>
      </c>
    </row>
    <row r="83" spans="1:4" ht="25.5" x14ac:dyDescent="0.25">
      <c r="A83" s="176">
        <v>212312</v>
      </c>
      <c r="B83" s="176" t="s">
        <v>1494</v>
      </c>
      <c r="C83" s="176">
        <v>212312</v>
      </c>
      <c r="D83" s="176" t="s">
        <v>1494</v>
      </c>
    </row>
    <row r="84" spans="1:4" ht="25.5" x14ac:dyDescent="0.25">
      <c r="A84" s="176">
        <v>212313</v>
      </c>
      <c r="B84" s="176" t="s">
        <v>1496</v>
      </c>
      <c r="C84" s="176">
        <v>212313</v>
      </c>
      <c r="D84" s="176" t="s">
        <v>1496</v>
      </c>
    </row>
    <row r="85" spans="1:4" ht="25.5" x14ac:dyDescent="0.25">
      <c r="A85" s="176">
        <v>212319</v>
      </c>
      <c r="B85" s="176" t="s">
        <v>1498</v>
      </c>
      <c r="C85" s="176">
        <v>212319</v>
      </c>
      <c r="D85" s="176" t="s">
        <v>1498</v>
      </c>
    </row>
    <row r="86" spans="1:4" x14ac:dyDescent="0.25">
      <c r="A86" s="176">
        <v>212321</v>
      </c>
      <c r="B86" s="176" t="s">
        <v>1500</v>
      </c>
      <c r="C86" s="176">
        <v>212321</v>
      </c>
      <c r="D86" s="176" t="s">
        <v>1500</v>
      </c>
    </row>
    <row r="87" spans="1:4" x14ac:dyDescent="0.25">
      <c r="A87" s="176">
        <v>212322</v>
      </c>
      <c r="B87" s="176" t="s">
        <v>1502</v>
      </c>
      <c r="C87" s="176">
        <v>212322</v>
      </c>
      <c r="D87" s="176" t="s">
        <v>1502</v>
      </c>
    </row>
    <row r="88" spans="1:4" x14ac:dyDescent="0.25">
      <c r="A88" s="176">
        <v>212324</v>
      </c>
      <c r="B88" s="176" t="s">
        <v>1504</v>
      </c>
      <c r="C88" s="176">
        <v>212324</v>
      </c>
      <c r="D88" s="176" t="s">
        <v>1504</v>
      </c>
    </row>
    <row r="89" spans="1:4" ht="25.5" x14ac:dyDescent="0.25">
      <c r="A89" s="176">
        <v>212325</v>
      </c>
      <c r="B89" s="176" t="s">
        <v>1506</v>
      </c>
      <c r="C89" s="176">
        <v>212325</v>
      </c>
      <c r="D89" s="176" t="s">
        <v>1506</v>
      </c>
    </row>
    <row r="90" spans="1:4" ht="25.5" x14ac:dyDescent="0.25">
      <c r="A90" s="176">
        <v>212391</v>
      </c>
      <c r="B90" s="176" t="s">
        <v>1508</v>
      </c>
      <c r="C90" s="176">
        <v>212391</v>
      </c>
      <c r="D90" s="176" t="s">
        <v>1508</v>
      </c>
    </row>
    <row r="91" spans="1:4" x14ac:dyDescent="0.25">
      <c r="A91" s="176">
        <v>212392</v>
      </c>
      <c r="B91" s="176" t="s">
        <v>1510</v>
      </c>
      <c r="C91" s="176">
        <v>212392</v>
      </c>
      <c r="D91" s="176" t="s">
        <v>1510</v>
      </c>
    </row>
    <row r="92" spans="1:4" ht="25.5" x14ac:dyDescent="0.25">
      <c r="A92" s="176">
        <v>212393</v>
      </c>
      <c r="B92" s="176" t="s">
        <v>1512</v>
      </c>
      <c r="C92" s="176">
        <v>212393</v>
      </c>
      <c r="D92" s="176" t="s">
        <v>1512</v>
      </c>
    </row>
    <row r="93" spans="1:4" x14ac:dyDescent="0.25">
      <c r="A93" s="176">
        <v>212399</v>
      </c>
      <c r="B93" s="176" t="s">
        <v>1519</v>
      </c>
      <c r="C93" s="176">
        <v>212399</v>
      </c>
      <c r="D93" s="176" t="s">
        <v>1519</v>
      </c>
    </row>
    <row r="94" spans="1:4" x14ac:dyDescent="0.25">
      <c r="A94" s="176">
        <v>213111</v>
      </c>
      <c r="B94" s="176" t="s">
        <v>1483</v>
      </c>
      <c r="C94" s="176">
        <v>213111</v>
      </c>
      <c r="D94" s="176" t="s">
        <v>1483</v>
      </c>
    </row>
    <row r="95" spans="1:4" ht="25.5" x14ac:dyDescent="0.25">
      <c r="A95" s="176">
        <v>213112</v>
      </c>
      <c r="B95" s="176" t="s">
        <v>1485</v>
      </c>
      <c r="C95" s="176">
        <v>213112</v>
      </c>
      <c r="D95" s="176" t="s">
        <v>1485</v>
      </c>
    </row>
    <row r="96" spans="1:4" x14ac:dyDescent="0.25">
      <c r="A96" s="176">
        <v>213113</v>
      </c>
      <c r="B96" s="176" t="s">
        <v>1477</v>
      </c>
      <c r="C96" s="176">
        <v>213113</v>
      </c>
      <c r="D96" s="176" t="s">
        <v>1477</v>
      </c>
    </row>
    <row r="97" spans="1:4" x14ac:dyDescent="0.25">
      <c r="A97" s="176">
        <v>213114</v>
      </c>
      <c r="B97" s="176" t="s">
        <v>1465</v>
      </c>
      <c r="C97" s="176">
        <v>213114</v>
      </c>
      <c r="D97" s="176" t="s">
        <v>1465</v>
      </c>
    </row>
    <row r="98" spans="1:4" ht="25.5" x14ac:dyDescent="0.25">
      <c r="A98" s="176">
        <v>213115</v>
      </c>
      <c r="B98" s="176" t="s">
        <v>1514</v>
      </c>
      <c r="C98" s="176">
        <v>213115</v>
      </c>
      <c r="D98" s="176" t="s">
        <v>1514</v>
      </c>
    </row>
    <row r="99" spans="1:4" x14ac:dyDescent="0.25">
      <c r="A99" s="176">
        <v>221111</v>
      </c>
      <c r="B99" s="176" t="s">
        <v>3122</v>
      </c>
      <c r="C99" s="176">
        <v>221111</v>
      </c>
      <c r="D99" s="176" t="s">
        <v>3122</v>
      </c>
    </row>
    <row r="100" spans="1:4" x14ac:dyDescent="0.25">
      <c r="A100" s="176">
        <v>221112</v>
      </c>
      <c r="B100" s="176" t="s">
        <v>3124</v>
      </c>
      <c r="C100" s="176">
        <v>221112</v>
      </c>
      <c r="D100" s="176" t="s">
        <v>3124</v>
      </c>
    </row>
    <row r="101" spans="1:4" x14ac:dyDescent="0.25">
      <c r="A101" s="176">
        <v>221113</v>
      </c>
      <c r="B101" s="176" t="s">
        <v>3126</v>
      </c>
      <c r="C101" s="176">
        <v>221113</v>
      </c>
      <c r="D101" s="176" t="s">
        <v>3126</v>
      </c>
    </row>
    <row r="102" spans="1:4" x14ac:dyDescent="0.25">
      <c r="A102" s="176">
        <v>221119</v>
      </c>
      <c r="B102" s="176" t="s">
        <v>3128</v>
      </c>
      <c r="C102" s="176">
        <v>221119</v>
      </c>
      <c r="D102" s="176" t="s">
        <v>3128</v>
      </c>
    </row>
    <row r="103" spans="1:4" ht="25.5" x14ac:dyDescent="0.25">
      <c r="A103" s="176">
        <v>221121</v>
      </c>
      <c r="B103" s="176" t="s">
        <v>3130</v>
      </c>
      <c r="C103" s="176">
        <v>221121</v>
      </c>
      <c r="D103" s="176" t="s">
        <v>3130</v>
      </c>
    </row>
    <row r="104" spans="1:4" x14ac:dyDescent="0.25">
      <c r="A104" s="176">
        <v>221122</v>
      </c>
      <c r="B104" s="176" t="s">
        <v>3132</v>
      </c>
      <c r="C104" s="176">
        <v>221122</v>
      </c>
      <c r="D104" s="176" t="s">
        <v>3132</v>
      </c>
    </row>
    <row r="105" spans="1:4" x14ac:dyDescent="0.25">
      <c r="A105" s="176">
        <v>221210</v>
      </c>
      <c r="B105" s="176" t="s">
        <v>3136</v>
      </c>
      <c r="C105" s="176">
        <v>221210</v>
      </c>
      <c r="D105" s="176" t="s">
        <v>3136</v>
      </c>
    </row>
    <row r="106" spans="1:4" x14ac:dyDescent="0.25">
      <c r="A106" s="176">
        <v>221310</v>
      </c>
      <c r="B106" s="176" t="s">
        <v>3155</v>
      </c>
      <c r="C106" s="176">
        <v>221310</v>
      </c>
      <c r="D106" s="176" t="s">
        <v>3155</v>
      </c>
    </row>
    <row r="107" spans="1:4" x14ac:dyDescent="0.25">
      <c r="A107" s="176">
        <v>221320</v>
      </c>
      <c r="B107" s="176" t="s">
        <v>3157</v>
      </c>
      <c r="C107" s="176">
        <v>221320</v>
      </c>
      <c r="D107" s="176" t="s">
        <v>3157</v>
      </c>
    </row>
    <row r="108" spans="1:4" x14ac:dyDescent="0.25">
      <c r="A108" s="176">
        <v>221330</v>
      </c>
      <c r="B108" s="176" t="s">
        <v>3176</v>
      </c>
      <c r="C108" s="176">
        <v>221330</v>
      </c>
      <c r="D108" s="176" t="s">
        <v>3176</v>
      </c>
    </row>
    <row r="109" spans="1:4" ht="25.5" x14ac:dyDescent="0.25">
      <c r="A109" s="176">
        <v>236115</v>
      </c>
      <c r="B109" s="176" t="s">
        <v>1521</v>
      </c>
      <c r="C109" s="176">
        <v>236115</v>
      </c>
      <c r="D109" s="176" t="s">
        <v>1521</v>
      </c>
    </row>
    <row r="110" spans="1:4" ht="25.5" x14ac:dyDescent="0.25">
      <c r="A110" s="176">
        <v>236116</v>
      </c>
      <c r="B110" s="176" t="s">
        <v>1525</v>
      </c>
      <c r="C110" s="176">
        <v>236116</v>
      </c>
      <c r="D110" s="176" t="s">
        <v>1525</v>
      </c>
    </row>
    <row r="111" spans="1:4" x14ac:dyDescent="0.25">
      <c r="A111" s="176">
        <v>236117</v>
      </c>
      <c r="B111" s="176" t="s">
        <v>1530</v>
      </c>
      <c r="C111" s="176">
        <v>236117</v>
      </c>
      <c r="D111" s="176" t="s">
        <v>1530</v>
      </c>
    </row>
    <row r="112" spans="1:4" x14ac:dyDescent="0.25">
      <c r="A112" s="176">
        <v>236118</v>
      </c>
      <c r="B112" s="176" t="s">
        <v>1523</v>
      </c>
      <c r="C112" s="176">
        <v>236118</v>
      </c>
      <c r="D112" s="176" t="s">
        <v>1523</v>
      </c>
    </row>
    <row r="113" spans="1:4" x14ac:dyDescent="0.25">
      <c r="A113" s="176">
        <v>236210</v>
      </c>
      <c r="B113" s="176" t="s">
        <v>1533</v>
      </c>
      <c r="C113" s="176">
        <v>236210</v>
      </c>
      <c r="D113" s="176" t="s">
        <v>1533</v>
      </c>
    </row>
    <row r="114" spans="1:4" ht="25.5" x14ac:dyDescent="0.25">
      <c r="A114" s="176">
        <v>236220</v>
      </c>
      <c r="B114" s="176" t="s">
        <v>1528</v>
      </c>
      <c r="C114" s="176">
        <v>236220</v>
      </c>
      <c r="D114" s="176" t="s">
        <v>1528</v>
      </c>
    </row>
    <row r="115" spans="1:4" ht="25.5" x14ac:dyDescent="0.25">
      <c r="A115" s="176">
        <v>237110</v>
      </c>
      <c r="B115" s="176" t="s">
        <v>1544</v>
      </c>
      <c r="C115" s="176">
        <v>237110</v>
      </c>
      <c r="D115" s="176" t="s">
        <v>1544</v>
      </c>
    </row>
    <row r="116" spans="1:4" ht="25.5" x14ac:dyDescent="0.25">
      <c r="A116" s="176">
        <v>237120</v>
      </c>
      <c r="B116" s="176" t="s">
        <v>1489</v>
      </c>
      <c r="C116" s="176">
        <v>237120</v>
      </c>
      <c r="D116" s="176" t="s">
        <v>1489</v>
      </c>
    </row>
    <row r="117" spans="1:4" ht="25.5" x14ac:dyDescent="0.25">
      <c r="A117" s="176">
        <v>237130</v>
      </c>
      <c r="B117" s="176" t="s">
        <v>1547</v>
      </c>
      <c r="C117" s="176">
        <v>237130</v>
      </c>
      <c r="D117" s="176" t="s">
        <v>1547</v>
      </c>
    </row>
    <row r="118" spans="1:4" x14ac:dyDescent="0.25">
      <c r="A118" s="176">
        <v>237210</v>
      </c>
      <c r="B118" s="176" t="s">
        <v>3875</v>
      </c>
      <c r="C118" s="176">
        <v>237210</v>
      </c>
      <c r="D118" s="176" t="s">
        <v>3875</v>
      </c>
    </row>
    <row r="119" spans="1:4" ht="25.5" x14ac:dyDescent="0.25">
      <c r="A119" s="176">
        <v>237310</v>
      </c>
      <c r="B119" s="176" t="s">
        <v>1539</v>
      </c>
      <c r="C119" s="176">
        <v>237310</v>
      </c>
      <c r="D119" s="176" t="s">
        <v>1539</v>
      </c>
    </row>
    <row r="120" spans="1:4" ht="25.5" x14ac:dyDescent="0.25">
      <c r="A120" s="176">
        <v>237990</v>
      </c>
      <c r="B120" s="176" t="s">
        <v>1542</v>
      </c>
      <c r="C120" s="176">
        <v>237990</v>
      </c>
      <c r="D120" s="176" t="s">
        <v>1542</v>
      </c>
    </row>
    <row r="121" spans="1:4" ht="25.5" x14ac:dyDescent="0.25">
      <c r="A121" s="176">
        <v>238110</v>
      </c>
      <c r="B121" s="176" t="s">
        <v>1583</v>
      </c>
      <c r="C121" s="176">
        <v>238110</v>
      </c>
      <c r="D121" s="176" t="s">
        <v>1583</v>
      </c>
    </row>
    <row r="122" spans="1:4" ht="25.5" x14ac:dyDescent="0.25">
      <c r="A122" s="176">
        <v>238120</v>
      </c>
      <c r="B122" s="176" t="s">
        <v>1588</v>
      </c>
      <c r="C122" s="176">
        <v>238120</v>
      </c>
      <c r="D122" s="176" t="s">
        <v>1588</v>
      </c>
    </row>
    <row r="123" spans="1:4" x14ac:dyDescent="0.25">
      <c r="A123" s="176">
        <v>238130</v>
      </c>
      <c r="B123" s="176" t="s">
        <v>1571</v>
      </c>
      <c r="C123" s="176">
        <v>238130</v>
      </c>
      <c r="D123" s="176" t="s">
        <v>1571</v>
      </c>
    </row>
    <row r="124" spans="1:4" x14ac:dyDescent="0.25">
      <c r="A124" s="176">
        <v>238140</v>
      </c>
      <c r="B124" s="176" t="s">
        <v>1564</v>
      </c>
      <c r="C124" s="176">
        <v>238140</v>
      </c>
      <c r="D124" s="176" t="s">
        <v>1564</v>
      </c>
    </row>
    <row r="125" spans="1:4" x14ac:dyDescent="0.25">
      <c r="A125" s="176">
        <v>238150</v>
      </c>
      <c r="B125" s="176" t="s">
        <v>1593</v>
      </c>
      <c r="C125" s="176">
        <v>238150</v>
      </c>
      <c r="D125" s="176" t="s">
        <v>1593</v>
      </c>
    </row>
    <row r="126" spans="1:4" x14ac:dyDescent="0.25">
      <c r="A126" s="176">
        <v>238160</v>
      </c>
      <c r="B126" s="176" t="s">
        <v>1577</v>
      </c>
      <c r="C126" s="176">
        <v>238160</v>
      </c>
      <c r="D126" s="176" t="s">
        <v>1577</v>
      </c>
    </row>
    <row r="127" spans="1:4" x14ac:dyDescent="0.25">
      <c r="A127" s="176">
        <v>238170</v>
      </c>
      <c r="B127" s="176" t="s">
        <v>1579</v>
      </c>
      <c r="C127" s="176">
        <v>238170</v>
      </c>
      <c r="D127" s="176" t="s">
        <v>1579</v>
      </c>
    </row>
    <row r="128" spans="1:4" ht="25.5" x14ac:dyDescent="0.25">
      <c r="A128" s="176">
        <v>238190</v>
      </c>
      <c r="B128" s="176" t="s">
        <v>1590</v>
      </c>
      <c r="C128" s="176">
        <v>238190</v>
      </c>
      <c r="D128" s="176" t="s">
        <v>1590</v>
      </c>
    </row>
    <row r="129" spans="1:4" ht="25.5" x14ac:dyDescent="0.25">
      <c r="A129" s="176">
        <v>238210</v>
      </c>
      <c r="B129" s="176" t="s">
        <v>1555</v>
      </c>
      <c r="C129" s="176">
        <v>238210</v>
      </c>
      <c r="D129" s="176" t="s">
        <v>4575</v>
      </c>
    </row>
    <row r="130" spans="1:4" ht="25.5" x14ac:dyDescent="0.25">
      <c r="A130" s="176">
        <v>238220</v>
      </c>
      <c r="B130" s="176" t="s">
        <v>1557</v>
      </c>
      <c r="C130" s="176">
        <v>238220</v>
      </c>
      <c r="D130" s="176" t="s">
        <v>1557</v>
      </c>
    </row>
    <row r="131" spans="1:4" x14ac:dyDescent="0.25">
      <c r="A131" s="176">
        <v>238290</v>
      </c>
      <c r="B131" s="176" t="s">
        <v>1598</v>
      </c>
      <c r="C131" s="176">
        <v>238290</v>
      </c>
      <c r="D131" s="176" t="s">
        <v>1598</v>
      </c>
    </row>
    <row r="132" spans="1:4" x14ac:dyDescent="0.25">
      <c r="A132" s="176">
        <v>238310</v>
      </c>
      <c r="B132" s="176" t="s">
        <v>1566</v>
      </c>
      <c r="C132" s="176">
        <v>238310</v>
      </c>
      <c r="D132" s="176" t="s">
        <v>1566</v>
      </c>
    </row>
    <row r="133" spans="1:4" x14ac:dyDescent="0.25">
      <c r="A133" s="176">
        <v>238320</v>
      </c>
      <c r="B133" s="176" t="s">
        <v>4576</v>
      </c>
      <c r="C133" s="176">
        <v>238320</v>
      </c>
      <c r="D133" s="176" t="s">
        <v>4576</v>
      </c>
    </row>
    <row r="134" spans="1:4" x14ac:dyDescent="0.25">
      <c r="A134" s="176">
        <v>238330</v>
      </c>
      <c r="B134" s="176" t="s">
        <v>1575</v>
      </c>
      <c r="C134" s="176">
        <v>238330</v>
      </c>
      <c r="D134" s="176" t="s">
        <v>1575</v>
      </c>
    </row>
    <row r="135" spans="1:4" x14ac:dyDescent="0.25">
      <c r="A135" s="176">
        <v>238340</v>
      </c>
      <c r="B135" s="176" t="s">
        <v>1569</v>
      </c>
      <c r="C135" s="176">
        <v>238340</v>
      </c>
      <c r="D135" s="176" t="s">
        <v>1569</v>
      </c>
    </row>
    <row r="136" spans="1:4" x14ac:dyDescent="0.25">
      <c r="A136" s="176">
        <v>238350</v>
      </c>
      <c r="B136" s="176" t="s">
        <v>1573</v>
      </c>
      <c r="C136" s="176">
        <v>238350</v>
      </c>
      <c r="D136" s="176" t="s">
        <v>1573</v>
      </c>
    </row>
    <row r="137" spans="1:4" x14ac:dyDescent="0.25">
      <c r="A137" s="176">
        <v>238390</v>
      </c>
      <c r="B137" s="176" t="s">
        <v>1581</v>
      </c>
      <c r="C137" s="176">
        <v>238390</v>
      </c>
      <c r="D137" s="176" t="s">
        <v>1581</v>
      </c>
    </row>
    <row r="138" spans="1:4" x14ac:dyDescent="0.25">
      <c r="A138" s="176">
        <v>238910</v>
      </c>
      <c r="B138" s="176" t="s">
        <v>1467</v>
      </c>
      <c r="C138" s="176">
        <v>238910</v>
      </c>
      <c r="D138" s="176" t="s">
        <v>1467</v>
      </c>
    </row>
    <row r="139" spans="1:4" x14ac:dyDescent="0.25">
      <c r="A139" s="176">
        <v>238990</v>
      </c>
      <c r="B139" s="176" t="s">
        <v>863</v>
      </c>
      <c r="C139" s="176">
        <v>238990</v>
      </c>
      <c r="D139" s="176" t="s">
        <v>863</v>
      </c>
    </row>
    <row r="140" spans="1:4" x14ac:dyDescent="0.25">
      <c r="A140" s="176">
        <v>311111</v>
      </c>
      <c r="B140" s="176" t="s">
        <v>1664</v>
      </c>
      <c r="C140" s="176">
        <v>311111</v>
      </c>
      <c r="D140" s="176" t="s">
        <v>1664</v>
      </c>
    </row>
    <row r="141" spans="1:4" x14ac:dyDescent="0.25">
      <c r="A141" s="176">
        <v>311119</v>
      </c>
      <c r="B141" s="176" t="s">
        <v>1409</v>
      </c>
      <c r="C141" s="176">
        <v>311119</v>
      </c>
      <c r="D141" s="176" t="s">
        <v>1409</v>
      </c>
    </row>
    <row r="142" spans="1:4" x14ac:dyDescent="0.25">
      <c r="A142" s="176">
        <v>311211</v>
      </c>
      <c r="B142" s="176" t="s">
        <v>1640</v>
      </c>
      <c r="C142" s="176">
        <v>311211</v>
      </c>
      <c r="D142" s="176" t="s">
        <v>1640</v>
      </c>
    </row>
    <row r="143" spans="1:4" x14ac:dyDescent="0.25">
      <c r="A143" s="176">
        <v>311212</v>
      </c>
      <c r="B143" s="176" t="s">
        <v>1656</v>
      </c>
      <c r="C143" s="176">
        <v>311212</v>
      </c>
      <c r="D143" s="176" t="s">
        <v>1656</v>
      </c>
    </row>
    <row r="144" spans="1:4" x14ac:dyDescent="0.25">
      <c r="A144" s="176">
        <v>311213</v>
      </c>
      <c r="B144" s="176" t="s">
        <v>1712</v>
      </c>
      <c r="C144" s="176">
        <v>311213</v>
      </c>
      <c r="D144" s="176" t="s">
        <v>1712</v>
      </c>
    </row>
    <row r="145" spans="1:4" x14ac:dyDescent="0.25">
      <c r="A145" s="176">
        <v>311221</v>
      </c>
      <c r="B145" s="176" t="s">
        <v>1660</v>
      </c>
      <c r="C145" s="176">
        <v>311221</v>
      </c>
      <c r="D145" s="176" t="s">
        <v>1660</v>
      </c>
    </row>
    <row r="146" spans="1:4" x14ac:dyDescent="0.25">
      <c r="A146" s="176">
        <v>311222</v>
      </c>
      <c r="B146" s="176" t="s">
        <v>1695</v>
      </c>
      <c r="C146" s="176">
        <v>311222</v>
      </c>
      <c r="D146" s="176" t="s">
        <v>1695</v>
      </c>
    </row>
    <row r="147" spans="1:4" x14ac:dyDescent="0.25">
      <c r="A147" s="176">
        <v>311223</v>
      </c>
      <c r="B147" s="176" t="s">
        <v>1692</v>
      </c>
      <c r="C147" s="176">
        <v>311223</v>
      </c>
      <c r="D147" s="176" t="s">
        <v>1692</v>
      </c>
    </row>
    <row r="148" spans="1:4" x14ac:dyDescent="0.25">
      <c r="A148" s="176">
        <v>311225</v>
      </c>
      <c r="B148" s="176" t="s">
        <v>1662</v>
      </c>
      <c r="C148" s="176">
        <v>311225</v>
      </c>
      <c r="D148" s="176" t="s">
        <v>1662</v>
      </c>
    </row>
    <row r="149" spans="1:4" x14ac:dyDescent="0.25">
      <c r="A149" s="176">
        <v>311230</v>
      </c>
      <c r="B149" s="176" t="s">
        <v>1653</v>
      </c>
      <c r="C149" s="176">
        <v>311230</v>
      </c>
      <c r="D149" s="176" t="s">
        <v>1653</v>
      </c>
    </row>
    <row r="150" spans="1:4" x14ac:dyDescent="0.25">
      <c r="A150" s="176">
        <v>311311</v>
      </c>
      <c r="B150" s="176" t="s">
        <v>1677</v>
      </c>
      <c r="C150" s="176">
        <v>311311</v>
      </c>
      <c r="D150" s="176" t="s">
        <v>1677</v>
      </c>
    </row>
    <row r="151" spans="1:4" x14ac:dyDescent="0.25">
      <c r="A151" s="176">
        <v>311312</v>
      </c>
      <c r="B151" s="176" t="s">
        <v>1678</v>
      </c>
      <c r="C151" s="176">
        <v>311312</v>
      </c>
      <c r="D151" s="176" t="s">
        <v>1678</v>
      </c>
    </row>
    <row r="152" spans="1:4" x14ac:dyDescent="0.25">
      <c r="A152" s="176">
        <v>311313</v>
      </c>
      <c r="B152" s="176" t="s">
        <v>1680</v>
      </c>
      <c r="C152" s="176">
        <v>311313</v>
      </c>
      <c r="D152" s="176" t="s">
        <v>1680</v>
      </c>
    </row>
    <row r="153" spans="1:4" ht="25.5" x14ac:dyDescent="0.25">
      <c r="A153" s="176">
        <v>311320</v>
      </c>
      <c r="B153" s="176" t="s">
        <v>4577</v>
      </c>
      <c r="C153" s="176">
        <v>311320</v>
      </c>
      <c r="D153" s="176" t="s">
        <v>4577</v>
      </c>
    </row>
    <row r="154" spans="1:4" ht="25.5" x14ac:dyDescent="0.25">
      <c r="A154" s="176">
        <v>311330</v>
      </c>
      <c r="B154" s="176" t="s">
        <v>4578</v>
      </c>
      <c r="C154" s="176">
        <v>311330</v>
      </c>
      <c r="D154" s="176" t="s">
        <v>4578</v>
      </c>
    </row>
    <row r="155" spans="1:4" ht="25.5" x14ac:dyDescent="0.25">
      <c r="A155" s="176">
        <v>311340</v>
      </c>
      <c r="B155" s="176" t="s">
        <v>1684</v>
      </c>
      <c r="C155" s="176">
        <v>311340</v>
      </c>
      <c r="D155" s="176" t="s">
        <v>1684</v>
      </c>
    </row>
    <row r="156" spans="1:4" ht="25.5" x14ac:dyDescent="0.25">
      <c r="A156" s="176">
        <v>311411</v>
      </c>
      <c r="B156" s="176" t="s">
        <v>1648</v>
      </c>
      <c r="C156" s="176">
        <v>311411</v>
      </c>
      <c r="D156" s="176" t="s">
        <v>1648</v>
      </c>
    </row>
    <row r="157" spans="1:4" x14ac:dyDescent="0.25">
      <c r="A157" s="176">
        <v>311412</v>
      </c>
      <c r="B157" s="176" t="s">
        <v>1650</v>
      </c>
      <c r="C157" s="176">
        <v>311412</v>
      </c>
      <c r="D157" s="176" t="s">
        <v>1650</v>
      </c>
    </row>
    <row r="158" spans="1:4" x14ac:dyDescent="0.25">
      <c r="A158" s="176">
        <v>311421</v>
      </c>
      <c r="B158" s="176" t="s">
        <v>1638</v>
      </c>
      <c r="C158" s="176">
        <v>311421</v>
      </c>
      <c r="D158" s="176" t="s">
        <v>1638</v>
      </c>
    </row>
    <row r="159" spans="1:4" x14ac:dyDescent="0.25">
      <c r="A159" s="176">
        <v>311422</v>
      </c>
      <c r="B159" s="176" t="s">
        <v>1635</v>
      </c>
      <c r="C159" s="176">
        <v>311422</v>
      </c>
      <c r="D159" s="176" t="s">
        <v>1635</v>
      </c>
    </row>
    <row r="160" spans="1:4" ht="25.5" x14ac:dyDescent="0.25">
      <c r="A160" s="176">
        <v>311423</v>
      </c>
      <c r="B160" s="176" t="s">
        <v>1642</v>
      </c>
      <c r="C160" s="176">
        <v>311423</v>
      </c>
      <c r="D160" s="176" t="s">
        <v>1642</v>
      </c>
    </row>
    <row r="161" spans="1:4" x14ac:dyDescent="0.25">
      <c r="A161" s="176">
        <v>311511</v>
      </c>
      <c r="B161" s="176" t="s">
        <v>1627</v>
      </c>
      <c r="C161" s="176">
        <v>311511</v>
      </c>
      <c r="D161" s="176" t="s">
        <v>1627</v>
      </c>
    </row>
    <row r="162" spans="1:4" x14ac:dyDescent="0.25">
      <c r="A162" s="176">
        <v>311512</v>
      </c>
      <c r="B162" s="176" t="s">
        <v>1623</v>
      </c>
      <c r="C162" s="176">
        <v>311512</v>
      </c>
      <c r="D162" s="176" t="s">
        <v>1623</v>
      </c>
    </row>
    <row r="163" spans="1:4" x14ac:dyDescent="0.25">
      <c r="A163" s="176">
        <v>311513</v>
      </c>
      <c r="B163" s="176" t="s">
        <v>1625</v>
      </c>
      <c r="C163" s="176">
        <v>311513</v>
      </c>
      <c r="D163" s="176" t="s">
        <v>1625</v>
      </c>
    </row>
    <row r="164" spans="1:4" ht="25.5" x14ac:dyDescent="0.25">
      <c r="A164" s="176">
        <v>311514</v>
      </c>
      <c r="B164" s="176" t="s">
        <v>1629</v>
      </c>
      <c r="C164" s="176">
        <v>311514</v>
      </c>
      <c r="D164" s="176" t="s">
        <v>1629</v>
      </c>
    </row>
    <row r="165" spans="1:4" ht="25.5" x14ac:dyDescent="0.25">
      <c r="A165" s="176">
        <v>311520</v>
      </c>
      <c r="B165" s="176" t="s">
        <v>1631</v>
      </c>
      <c r="C165" s="176">
        <v>311520</v>
      </c>
      <c r="D165" s="176" t="s">
        <v>1631</v>
      </c>
    </row>
    <row r="166" spans="1:4" x14ac:dyDescent="0.25">
      <c r="A166" s="176">
        <v>311611</v>
      </c>
      <c r="B166" s="176" t="s">
        <v>1417</v>
      </c>
      <c r="C166" s="176">
        <v>311611</v>
      </c>
      <c r="D166" s="176" t="s">
        <v>1417</v>
      </c>
    </row>
    <row r="167" spans="1:4" x14ac:dyDescent="0.25">
      <c r="A167" s="176">
        <v>311612</v>
      </c>
      <c r="B167" s="176" t="s">
        <v>4579</v>
      </c>
      <c r="C167" s="176">
        <v>311612</v>
      </c>
      <c r="D167" s="176" t="s">
        <v>4579</v>
      </c>
    </row>
    <row r="168" spans="1:4" ht="25.5" x14ac:dyDescent="0.25">
      <c r="A168" s="176">
        <v>311613</v>
      </c>
      <c r="B168" s="176" t="s">
        <v>1617</v>
      </c>
      <c r="C168" s="176">
        <v>311613</v>
      </c>
      <c r="D168" s="176" t="s">
        <v>1617</v>
      </c>
    </row>
    <row r="169" spans="1:4" x14ac:dyDescent="0.25">
      <c r="A169" s="176">
        <v>311615</v>
      </c>
      <c r="B169" s="176" t="s">
        <v>1619</v>
      </c>
      <c r="C169" s="176">
        <v>311615</v>
      </c>
      <c r="D169" s="176" t="s">
        <v>1619</v>
      </c>
    </row>
    <row r="170" spans="1:4" x14ac:dyDescent="0.25">
      <c r="A170" s="176">
        <v>311711</v>
      </c>
      <c r="B170" s="176" t="s">
        <v>1701</v>
      </c>
      <c r="C170" s="176">
        <v>311711</v>
      </c>
      <c r="D170" s="176" t="s">
        <v>1701</v>
      </c>
    </row>
    <row r="171" spans="1:4" x14ac:dyDescent="0.25">
      <c r="A171" s="176">
        <v>311712</v>
      </c>
      <c r="B171" s="176" t="s">
        <v>1703</v>
      </c>
      <c r="C171" s="176">
        <v>311712</v>
      </c>
      <c r="D171" s="176" t="s">
        <v>1703</v>
      </c>
    </row>
    <row r="172" spans="1:4" x14ac:dyDescent="0.25">
      <c r="A172" s="176">
        <v>311811</v>
      </c>
      <c r="B172" s="176" t="s">
        <v>3614</v>
      </c>
      <c r="C172" s="176">
        <v>311811</v>
      </c>
      <c r="D172" s="176" t="s">
        <v>3614</v>
      </c>
    </row>
    <row r="173" spans="1:4" x14ac:dyDescent="0.25">
      <c r="A173" s="176">
        <v>311812</v>
      </c>
      <c r="B173" s="176" t="s">
        <v>1668</v>
      </c>
      <c r="C173" s="176">
        <v>311812</v>
      </c>
      <c r="D173" s="176" t="s">
        <v>1668</v>
      </c>
    </row>
    <row r="174" spans="1:4" ht="25.5" x14ac:dyDescent="0.25">
      <c r="A174" s="176">
        <v>311813</v>
      </c>
      <c r="B174" s="176" t="s">
        <v>1675</v>
      </c>
      <c r="C174" s="176">
        <v>311813</v>
      </c>
      <c r="D174" s="176" t="s">
        <v>1675</v>
      </c>
    </row>
    <row r="175" spans="1:4" x14ac:dyDescent="0.25">
      <c r="A175" s="176">
        <v>311821</v>
      </c>
      <c r="B175" s="176" t="s">
        <v>1671</v>
      </c>
      <c r="C175" s="176">
        <v>311821</v>
      </c>
      <c r="D175" s="176" t="s">
        <v>1671</v>
      </c>
    </row>
    <row r="176" spans="1:4" ht="25.5" x14ac:dyDescent="0.25">
      <c r="A176" s="176">
        <v>311822</v>
      </c>
      <c r="B176" s="176" t="s">
        <v>1658</v>
      </c>
      <c r="C176" s="176">
        <v>311822</v>
      </c>
      <c r="D176" s="176" t="s">
        <v>1658</v>
      </c>
    </row>
    <row r="177" spans="1:4" x14ac:dyDescent="0.25">
      <c r="A177" s="176">
        <v>311823</v>
      </c>
      <c r="B177" s="176" t="s">
        <v>4580</v>
      </c>
      <c r="C177" s="176">
        <v>311823</v>
      </c>
      <c r="D177" s="176" t="s">
        <v>4580</v>
      </c>
    </row>
    <row r="178" spans="1:4" x14ac:dyDescent="0.25">
      <c r="A178" s="176">
        <v>311830</v>
      </c>
      <c r="B178" s="176" t="s">
        <v>4581</v>
      </c>
      <c r="C178" s="176">
        <v>311830</v>
      </c>
      <c r="D178" s="176" t="s">
        <v>4581</v>
      </c>
    </row>
    <row r="179" spans="1:4" ht="25.5" x14ac:dyDescent="0.25">
      <c r="A179" s="176">
        <v>311911</v>
      </c>
      <c r="B179" s="176" t="s">
        <v>1690</v>
      </c>
      <c r="C179" s="176">
        <v>311911</v>
      </c>
      <c r="D179" s="176" t="s">
        <v>1690</v>
      </c>
    </row>
    <row r="180" spans="1:4" x14ac:dyDescent="0.25">
      <c r="A180" s="176">
        <v>311919</v>
      </c>
      <c r="B180" s="176" t="s">
        <v>1673</v>
      </c>
      <c r="C180" s="176">
        <v>311919</v>
      </c>
      <c r="D180" s="176" t="s">
        <v>1673</v>
      </c>
    </row>
    <row r="181" spans="1:4" x14ac:dyDescent="0.25">
      <c r="A181" s="176">
        <v>311920</v>
      </c>
      <c r="B181" s="176" t="s">
        <v>1655</v>
      </c>
      <c r="C181" s="176">
        <v>311920</v>
      </c>
      <c r="D181" s="176" t="s">
        <v>1655</v>
      </c>
    </row>
    <row r="182" spans="1:4" ht="25.5" x14ac:dyDescent="0.25">
      <c r="A182" s="176">
        <v>311930</v>
      </c>
      <c r="B182" s="176" t="s">
        <v>1724</v>
      </c>
      <c r="C182" s="176">
        <v>311930</v>
      </c>
      <c r="D182" s="176" t="s">
        <v>1724</v>
      </c>
    </row>
    <row r="183" spans="1:4" ht="25.5" x14ac:dyDescent="0.25">
      <c r="A183" s="176">
        <v>311941</v>
      </c>
      <c r="B183" s="176" t="s">
        <v>1646</v>
      </c>
      <c r="C183" s="176">
        <v>311941</v>
      </c>
      <c r="D183" s="176" t="s">
        <v>1646</v>
      </c>
    </row>
    <row r="184" spans="1:4" x14ac:dyDescent="0.25">
      <c r="A184" s="176">
        <v>311942</v>
      </c>
      <c r="B184" s="176" t="s">
        <v>1708</v>
      </c>
      <c r="C184" s="176">
        <v>311942</v>
      </c>
      <c r="D184" s="176" t="s">
        <v>1708</v>
      </c>
    </row>
    <row r="185" spans="1:4" x14ac:dyDescent="0.25">
      <c r="A185" s="176">
        <v>311991</v>
      </c>
      <c r="B185" s="176" t="s">
        <v>1747</v>
      </c>
      <c r="C185" s="176">
        <v>311991</v>
      </c>
      <c r="D185" s="176" t="s">
        <v>1747</v>
      </c>
    </row>
    <row r="186" spans="1:4" ht="25.5" x14ac:dyDescent="0.25">
      <c r="A186" s="176">
        <v>311999</v>
      </c>
      <c r="B186" s="176" t="s">
        <v>1621</v>
      </c>
      <c r="C186" s="176">
        <v>311999</v>
      </c>
      <c r="D186" s="176" t="s">
        <v>1621</v>
      </c>
    </row>
    <row r="187" spans="1:4" x14ac:dyDescent="0.25">
      <c r="A187" s="176">
        <v>312111</v>
      </c>
      <c r="B187" s="176" t="s">
        <v>1719</v>
      </c>
      <c r="C187" s="176">
        <v>312111</v>
      </c>
      <c r="D187" s="176" t="s">
        <v>1719</v>
      </c>
    </row>
    <row r="188" spans="1:4" x14ac:dyDescent="0.25">
      <c r="A188" s="176">
        <v>312112</v>
      </c>
      <c r="B188" s="176" t="s">
        <v>1721</v>
      </c>
      <c r="C188" s="176">
        <v>312112</v>
      </c>
      <c r="D188" s="176" t="s">
        <v>1721</v>
      </c>
    </row>
    <row r="189" spans="1:4" x14ac:dyDescent="0.25">
      <c r="A189" s="176">
        <v>312113</v>
      </c>
      <c r="B189" s="176" t="s">
        <v>1732</v>
      </c>
      <c r="C189" s="176">
        <v>312113</v>
      </c>
      <c r="D189" s="176" t="s">
        <v>1732</v>
      </c>
    </row>
    <row r="190" spans="1:4" x14ac:dyDescent="0.25">
      <c r="A190" s="176">
        <v>312120</v>
      </c>
      <c r="B190" s="176" t="s">
        <v>1710</v>
      </c>
      <c r="C190" s="176">
        <v>312120</v>
      </c>
      <c r="D190" s="176" t="s">
        <v>1710</v>
      </c>
    </row>
    <row r="191" spans="1:4" x14ac:dyDescent="0.25">
      <c r="A191" s="176">
        <v>312130</v>
      </c>
      <c r="B191" s="176" t="s">
        <v>1714</v>
      </c>
      <c r="C191" s="176">
        <v>312130</v>
      </c>
      <c r="D191" s="176" t="s">
        <v>1714</v>
      </c>
    </row>
    <row r="192" spans="1:4" x14ac:dyDescent="0.25">
      <c r="A192" s="176">
        <v>312140</v>
      </c>
      <c r="B192" s="176" t="s">
        <v>1717</v>
      </c>
      <c r="C192" s="176">
        <v>312140</v>
      </c>
      <c r="D192" s="176" t="s">
        <v>1717</v>
      </c>
    </row>
    <row r="193" spans="1:4" x14ac:dyDescent="0.25">
      <c r="A193" s="176">
        <v>312210</v>
      </c>
      <c r="B193" s="176" t="s">
        <v>1755</v>
      </c>
      <c r="C193" s="176">
        <v>312210</v>
      </c>
      <c r="D193" s="176" t="s">
        <v>1755</v>
      </c>
    </row>
    <row r="194" spans="1:4" x14ac:dyDescent="0.25">
      <c r="A194" s="176">
        <v>312221</v>
      </c>
      <c r="B194" s="176" t="s">
        <v>1750</v>
      </c>
      <c r="C194" s="176">
        <v>312221</v>
      </c>
      <c r="D194" s="176" t="s">
        <v>1750</v>
      </c>
    </row>
    <row r="195" spans="1:4" x14ac:dyDescent="0.25">
      <c r="A195" s="176">
        <v>312229</v>
      </c>
      <c r="B195" s="176" t="s">
        <v>1752</v>
      </c>
      <c r="C195" s="176">
        <v>312229</v>
      </c>
      <c r="D195" s="176" t="s">
        <v>1752</v>
      </c>
    </row>
    <row r="196" spans="1:4" x14ac:dyDescent="0.25">
      <c r="A196" s="176">
        <v>313111</v>
      </c>
      <c r="B196" s="176" t="s">
        <v>1798</v>
      </c>
      <c r="C196" s="176">
        <v>313111</v>
      </c>
      <c r="D196" s="176" t="s">
        <v>1798</v>
      </c>
    </row>
    <row r="197" spans="1:4" ht="25.5" x14ac:dyDescent="0.25">
      <c r="A197" s="176">
        <v>313112</v>
      </c>
      <c r="B197" s="176" t="s">
        <v>4582</v>
      </c>
      <c r="C197" s="176">
        <v>313112</v>
      </c>
      <c r="D197" s="176" t="s">
        <v>4582</v>
      </c>
    </row>
    <row r="198" spans="1:4" x14ac:dyDescent="0.25">
      <c r="A198" s="176">
        <v>313113</v>
      </c>
      <c r="B198" s="176" t="s">
        <v>1802</v>
      </c>
      <c r="C198" s="176">
        <v>313113</v>
      </c>
      <c r="D198" s="176" t="s">
        <v>1802</v>
      </c>
    </row>
    <row r="199" spans="1:4" x14ac:dyDescent="0.25">
      <c r="A199" s="176">
        <v>313210</v>
      </c>
      <c r="B199" s="176" t="s">
        <v>1758</v>
      </c>
      <c r="C199" s="176">
        <v>313210</v>
      </c>
      <c r="D199" s="176" t="s">
        <v>1758</v>
      </c>
    </row>
    <row r="200" spans="1:4" x14ac:dyDescent="0.25">
      <c r="A200" s="176">
        <v>313221</v>
      </c>
      <c r="B200" s="176" t="s">
        <v>1766</v>
      </c>
      <c r="C200" s="176">
        <v>313221</v>
      </c>
      <c r="D200" s="176" t="s">
        <v>1766</v>
      </c>
    </row>
    <row r="201" spans="1:4" x14ac:dyDescent="0.25">
      <c r="A201" s="176">
        <v>313222</v>
      </c>
      <c r="B201" s="176" t="s">
        <v>1951</v>
      </c>
      <c r="C201" s="176">
        <v>313222</v>
      </c>
      <c r="D201" s="176" t="s">
        <v>1951</v>
      </c>
    </row>
    <row r="202" spans="1:4" x14ac:dyDescent="0.25">
      <c r="A202" s="176">
        <v>313230</v>
      </c>
      <c r="B202" s="176" t="s">
        <v>1809</v>
      </c>
      <c r="C202" s="176">
        <v>313230</v>
      </c>
      <c r="D202" s="176" t="s">
        <v>1809</v>
      </c>
    </row>
    <row r="203" spans="1:4" x14ac:dyDescent="0.25">
      <c r="A203" s="176">
        <v>313241</v>
      </c>
      <c r="B203" s="176" t="s">
        <v>1782</v>
      </c>
      <c r="C203" s="176">
        <v>313241</v>
      </c>
      <c r="D203" s="176" t="s">
        <v>1782</v>
      </c>
    </row>
    <row r="204" spans="1:4" x14ac:dyDescent="0.25">
      <c r="A204" s="176">
        <v>313249</v>
      </c>
      <c r="B204" s="176" t="s">
        <v>1785</v>
      </c>
      <c r="C204" s="176">
        <v>313249</v>
      </c>
      <c r="D204" s="176" t="s">
        <v>1785</v>
      </c>
    </row>
    <row r="205" spans="1:4" x14ac:dyDescent="0.25">
      <c r="A205" s="176">
        <v>313311</v>
      </c>
      <c r="B205" s="176" t="s">
        <v>1762</v>
      </c>
      <c r="C205" s="176">
        <v>313311</v>
      </c>
      <c r="D205" s="176" t="s">
        <v>1762</v>
      </c>
    </row>
    <row r="206" spans="1:4" ht="25.5" x14ac:dyDescent="0.25">
      <c r="A206" s="176">
        <v>313312</v>
      </c>
      <c r="B206" s="176" t="s">
        <v>1764</v>
      </c>
      <c r="C206" s="176">
        <v>313312</v>
      </c>
      <c r="D206" s="176" t="s">
        <v>1764</v>
      </c>
    </row>
    <row r="207" spans="1:4" x14ac:dyDescent="0.25">
      <c r="A207" s="176">
        <v>313320</v>
      </c>
      <c r="B207" s="176" t="s">
        <v>1805</v>
      </c>
      <c r="C207" s="176">
        <v>313320</v>
      </c>
      <c r="D207" s="176" t="s">
        <v>1805</v>
      </c>
    </row>
    <row r="208" spans="1:4" x14ac:dyDescent="0.25">
      <c r="A208" s="176">
        <v>314110</v>
      </c>
      <c r="B208" s="176" t="s">
        <v>1797</v>
      </c>
      <c r="C208" s="176">
        <v>314110</v>
      </c>
      <c r="D208" s="176" t="s">
        <v>1797</v>
      </c>
    </row>
    <row r="209" spans="1:4" x14ac:dyDescent="0.25">
      <c r="A209" s="176">
        <v>314121</v>
      </c>
      <c r="B209" s="176" t="s">
        <v>1928</v>
      </c>
      <c r="C209" s="176">
        <v>314121</v>
      </c>
      <c r="D209" s="176" t="s">
        <v>1928</v>
      </c>
    </row>
    <row r="210" spans="1:4" x14ac:dyDescent="0.25">
      <c r="A210" s="176">
        <v>314129</v>
      </c>
      <c r="B210" s="176" t="s">
        <v>1930</v>
      </c>
      <c r="C210" s="176">
        <v>314129</v>
      </c>
      <c r="D210" s="176" t="s">
        <v>1930</v>
      </c>
    </row>
    <row r="211" spans="1:4" x14ac:dyDescent="0.25">
      <c r="A211" s="176">
        <v>314911</v>
      </c>
      <c r="B211" s="176" t="s">
        <v>1932</v>
      </c>
      <c r="C211" s="176">
        <v>314911</v>
      </c>
      <c r="D211" s="176" t="s">
        <v>1932</v>
      </c>
    </row>
    <row r="212" spans="1:4" x14ac:dyDescent="0.25">
      <c r="A212" s="176">
        <v>314912</v>
      </c>
      <c r="B212" s="176" t="s">
        <v>1938</v>
      </c>
      <c r="C212" s="176">
        <v>314912</v>
      </c>
      <c r="D212" s="176" t="s">
        <v>1938</v>
      </c>
    </row>
    <row r="213" spans="1:4" x14ac:dyDescent="0.25">
      <c r="A213" s="176">
        <v>314991</v>
      </c>
      <c r="B213" s="176" t="s">
        <v>1812</v>
      </c>
      <c r="C213" s="176">
        <v>314991</v>
      </c>
      <c r="D213" s="176" t="s">
        <v>1812</v>
      </c>
    </row>
    <row r="214" spans="1:4" x14ac:dyDescent="0.25">
      <c r="A214" s="176">
        <v>314992</v>
      </c>
      <c r="B214" s="176" t="s">
        <v>1807</v>
      </c>
      <c r="C214" s="176">
        <v>314992</v>
      </c>
      <c r="D214" s="176" t="s">
        <v>1807</v>
      </c>
    </row>
    <row r="215" spans="1:4" ht="25.5" x14ac:dyDescent="0.25">
      <c r="A215" s="176">
        <v>314999</v>
      </c>
      <c r="B215" s="176" t="s">
        <v>1821</v>
      </c>
      <c r="C215" s="177">
        <v>314999</v>
      </c>
      <c r="D215" s="176" t="s">
        <v>1821</v>
      </c>
    </row>
    <row r="216" spans="1:4" x14ac:dyDescent="0.25">
      <c r="A216" s="176">
        <v>315111</v>
      </c>
      <c r="B216" s="176" t="s">
        <v>1769</v>
      </c>
      <c r="C216" s="176">
        <v>315111</v>
      </c>
      <c r="D216" s="176" t="s">
        <v>1769</v>
      </c>
    </row>
    <row r="217" spans="1:4" x14ac:dyDescent="0.25">
      <c r="A217" s="176">
        <v>315119</v>
      </c>
      <c r="B217" s="176" t="s">
        <v>1773</v>
      </c>
      <c r="C217" s="176">
        <v>315119</v>
      </c>
      <c r="D217" s="176" t="s">
        <v>1773</v>
      </c>
    </row>
    <row r="218" spans="1:4" x14ac:dyDescent="0.25">
      <c r="A218" s="176">
        <v>315191</v>
      </c>
      <c r="B218" s="176" t="s">
        <v>1776</v>
      </c>
      <c r="C218" s="176">
        <v>315191</v>
      </c>
      <c r="D218" s="176" t="s">
        <v>1776</v>
      </c>
    </row>
    <row r="219" spans="1:4" x14ac:dyDescent="0.25">
      <c r="A219" s="176">
        <v>315192</v>
      </c>
      <c r="B219" s="176" t="s">
        <v>1778</v>
      </c>
      <c r="C219" s="176">
        <v>315192</v>
      </c>
      <c r="D219" s="176" t="s">
        <v>1778</v>
      </c>
    </row>
    <row r="220" spans="1:4" ht="25.5" x14ac:dyDescent="0.25">
      <c r="A220" s="178">
        <v>315211</v>
      </c>
      <c r="B220" s="176" t="s">
        <v>4583</v>
      </c>
      <c r="C220" s="177">
        <v>314999</v>
      </c>
      <c r="D220" s="176" t="s">
        <v>1821</v>
      </c>
    </row>
    <row r="221" spans="1:4" ht="38.25" x14ac:dyDescent="0.25">
      <c r="A221" s="178">
        <v>315211</v>
      </c>
      <c r="B221" s="176" t="s">
        <v>4584</v>
      </c>
      <c r="C221" s="176">
        <v>315211</v>
      </c>
      <c r="D221" s="176" t="s">
        <v>1827</v>
      </c>
    </row>
    <row r="222" spans="1:4" ht="38.25" x14ac:dyDescent="0.25">
      <c r="A222" s="178">
        <v>315212</v>
      </c>
      <c r="B222" s="176" t="s">
        <v>4585</v>
      </c>
      <c r="C222" s="177">
        <v>314999</v>
      </c>
      <c r="D222" s="176" t="s">
        <v>1821</v>
      </c>
    </row>
    <row r="223" spans="1:4" ht="38.25" x14ac:dyDescent="0.25">
      <c r="A223" s="178">
        <v>315212</v>
      </c>
      <c r="B223" s="176" t="s">
        <v>4586</v>
      </c>
      <c r="C223" s="176">
        <v>315212</v>
      </c>
      <c r="D223" s="176" t="s">
        <v>4587</v>
      </c>
    </row>
    <row r="224" spans="1:4" ht="25.5" x14ac:dyDescent="0.25">
      <c r="A224" s="176">
        <v>315221</v>
      </c>
      <c r="B224" s="176" t="s">
        <v>1867</v>
      </c>
      <c r="C224" s="176">
        <v>315221</v>
      </c>
      <c r="D224" s="176" t="s">
        <v>1867</v>
      </c>
    </row>
    <row r="225" spans="1:4" ht="25.5" x14ac:dyDescent="0.25">
      <c r="A225" s="176">
        <v>315222</v>
      </c>
      <c r="B225" s="176" t="s">
        <v>1888</v>
      </c>
      <c r="C225" s="176">
        <v>315222</v>
      </c>
      <c r="D225" s="176" t="s">
        <v>1888</v>
      </c>
    </row>
    <row r="226" spans="1:4" ht="25.5" x14ac:dyDescent="0.25">
      <c r="A226" s="176">
        <v>315223</v>
      </c>
      <c r="B226" s="176" t="s">
        <v>4588</v>
      </c>
      <c r="C226" s="176">
        <v>315223</v>
      </c>
      <c r="D226" s="176" t="s">
        <v>4588</v>
      </c>
    </row>
    <row r="227" spans="1:4" ht="25.5" x14ac:dyDescent="0.25">
      <c r="A227" s="176">
        <v>315224</v>
      </c>
      <c r="B227" s="176" t="s">
        <v>4589</v>
      </c>
      <c r="C227" s="176">
        <v>315224</v>
      </c>
      <c r="D227" s="176" t="s">
        <v>4589</v>
      </c>
    </row>
    <row r="228" spans="1:4" ht="25.5" x14ac:dyDescent="0.25">
      <c r="A228" s="176">
        <v>315225</v>
      </c>
      <c r="B228" s="176" t="s">
        <v>4590</v>
      </c>
      <c r="C228" s="176">
        <v>315225</v>
      </c>
      <c r="D228" s="176" t="s">
        <v>4590</v>
      </c>
    </row>
    <row r="229" spans="1:4" ht="25.5" x14ac:dyDescent="0.25">
      <c r="A229" s="176">
        <v>315228</v>
      </c>
      <c r="B229" s="176" t="s">
        <v>4591</v>
      </c>
      <c r="C229" s="176">
        <v>315228</v>
      </c>
      <c r="D229" s="176" t="s">
        <v>4591</v>
      </c>
    </row>
    <row r="230" spans="1:4" ht="38.25" x14ac:dyDescent="0.25">
      <c r="A230" s="176">
        <v>315231</v>
      </c>
      <c r="B230" s="176" t="s">
        <v>4592</v>
      </c>
      <c r="C230" s="176">
        <v>315231</v>
      </c>
      <c r="D230" s="176" t="s">
        <v>4592</v>
      </c>
    </row>
    <row r="231" spans="1:4" ht="25.5" x14ac:dyDescent="0.25">
      <c r="A231" s="176">
        <v>315232</v>
      </c>
      <c r="B231" s="176" t="s">
        <v>4593</v>
      </c>
      <c r="C231" s="176">
        <v>315232</v>
      </c>
      <c r="D231" s="176" t="s">
        <v>4593</v>
      </c>
    </row>
    <row r="232" spans="1:4" ht="25.5" x14ac:dyDescent="0.25">
      <c r="A232" s="176">
        <v>315233</v>
      </c>
      <c r="B232" s="176" t="s">
        <v>4594</v>
      </c>
      <c r="C232" s="176">
        <v>315233</v>
      </c>
      <c r="D232" s="176" t="s">
        <v>4594</v>
      </c>
    </row>
    <row r="233" spans="1:4" ht="38.25" x14ac:dyDescent="0.25">
      <c r="A233" s="176">
        <v>315234</v>
      </c>
      <c r="B233" s="176" t="s">
        <v>4595</v>
      </c>
      <c r="C233" s="176">
        <v>315234</v>
      </c>
      <c r="D233" s="176" t="s">
        <v>4595</v>
      </c>
    </row>
    <row r="234" spans="1:4" ht="25.5" x14ac:dyDescent="0.25">
      <c r="A234" s="176">
        <v>315239</v>
      </c>
      <c r="B234" s="176" t="s">
        <v>4596</v>
      </c>
      <c r="C234" s="176">
        <v>315239</v>
      </c>
      <c r="D234" s="176" t="s">
        <v>4596</v>
      </c>
    </row>
    <row r="235" spans="1:4" ht="25.5" x14ac:dyDescent="0.25">
      <c r="A235" s="176">
        <v>315291</v>
      </c>
      <c r="B235" s="176" t="s">
        <v>4597</v>
      </c>
      <c r="C235" s="176">
        <v>315291</v>
      </c>
      <c r="D235" s="176" t="s">
        <v>4597</v>
      </c>
    </row>
    <row r="236" spans="1:4" x14ac:dyDescent="0.25">
      <c r="A236" s="176">
        <v>315292</v>
      </c>
      <c r="B236" s="176" t="s">
        <v>1898</v>
      </c>
      <c r="C236" s="176">
        <v>315292</v>
      </c>
      <c r="D236" s="176" t="s">
        <v>1898</v>
      </c>
    </row>
    <row r="237" spans="1:4" ht="25.5" x14ac:dyDescent="0.25">
      <c r="A237" s="176">
        <v>315299</v>
      </c>
      <c r="B237" s="176" t="s">
        <v>1846</v>
      </c>
      <c r="C237" s="176">
        <v>315299</v>
      </c>
      <c r="D237" s="176" t="s">
        <v>1846</v>
      </c>
    </row>
    <row r="238" spans="1:4" x14ac:dyDescent="0.25">
      <c r="A238" s="176">
        <v>315991</v>
      </c>
      <c r="B238" s="176" t="s">
        <v>1877</v>
      </c>
      <c r="C238" s="176">
        <v>315991</v>
      </c>
      <c r="D238" s="176" t="s">
        <v>1877</v>
      </c>
    </row>
    <row r="239" spans="1:4" x14ac:dyDescent="0.25">
      <c r="A239" s="176">
        <v>315992</v>
      </c>
      <c r="B239" s="176" t="s">
        <v>1902</v>
      </c>
      <c r="C239" s="176">
        <v>315992</v>
      </c>
      <c r="D239" s="176" t="s">
        <v>1902</v>
      </c>
    </row>
    <row r="240" spans="1:4" ht="25.5" x14ac:dyDescent="0.25">
      <c r="A240" s="176">
        <v>315993</v>
      </c>
      <c r="B240" s="176" t="s">
        <v>4598</v>
      </c>
      <c r="C240" s="176">
        <v>315993</v>
      </c>
      <c r="D240" s="176" t="s">
        <v>4598</v>
      </c>
    </row>
    <row r="241" spans="1:4" ht="25.5" x14ac:dyDescent="0.25">
      <c r="A241" s="176">
        <v>315999</v>
      </c>
      <c r="B241" s="176" t="s">
        <v>1863</v>
      </c>
      <c r="C241" s="176">
        <v>315999</v>
      </c>
      <c r="D241" s="176" t="s">
        <v>1863</v>
      </c>
    </row>
    <row r="242" spans="1:4" x14ac:dyDescent="0.25">
      <c r="A242" s="176">
        <v>316110</v>
      </c>
      <c r="B242" s="176" t="s">
        <v>2276</v>
      </c>
      <c r="C242" s="176">
        <v>316110</v>
      </c>
      <c r="D242" s="176" t="s">
        <v>2276</v>
      </c>
    </row>
    <row r="243" spans="1:4" ht="25.5" x14ac:dyDescent="0.25">
      <c r="A243" s="176">
        <v>316211</v>
      </c>
      <c r="B243" s="176" t="s">
        <v>2232</v>
      </c>
      <c r="C243" s="176">
        <v>316211</v>
      </c>
      <c r="D243" s="176" t="s">
        <v>2232</v>
      </c>
    </row>
    <row r="244" spans="1:4" x14ac:dyDescent="0.25">
      <c r="A244" s="176">
        <v>316212</v>
      </c>
      <c r="B244" s="176" t="s">
        <v>2283</v>
      </c>
      <c r="C244" s="176">
        <v>316212</v>
      </c>
      <c r="D244" s="176" t="s">
        <v>2283</v>
      </c>
    </row>
    <row r="245" spans="1:4" ht="25.5" x14ac:dyDescent="0.25">
      <c r="A245" s="176">
        <v>316213</v>
      </c>
      <c r="B245" s="176" t="s">
        <v>4599</v>
      </c>
      <c r="C245" s="176">
        <v>316213</v>
      </c>
      <c r="D245" s="176" t="s">
        <v>4599</v>
      </c>
    </row>
    <row r="246" spans="1:4" ht="25.5" x14ac:dyDescent="0.25">
      <c r="A246" s="176">
        <v>316214</v>
      </c>
      <c r="B246" s="176" t="s">
        <v>4600</v>
      </c>
      <c r="C246" s="176">
        <v>316214</v>
      </c>
      <c r="D246" s="176" t="s">
        <v>4600</v>
      </c>
    </row>
    <row r="247" spans="1:4" x14ac:dyDescent="0.25">
      <c r="A247" s="176">
        <v>316219</v>
      </c>
      <c r="B247" s="176" t="s">
        <v>2289</v>
      </c>
      <c r="C247" s="176">
        <v>316219</v>
      </c>
      <c r="D247" s="176" t="s">
        <v>2289</v>
      </c>
    </row>
    <row r="248" spans="1:4" x14ac:dyDescent="0.25">
      <c r="A248" s="176">
        <v>316991</v>
      </c>
      <c r="B248" s="176" t="s">
        <v>2294</v>
      </c>
      <c r="C248" s="176">
        <v>316991</v>
      </c>
      <c r="D248" s="176" t="s">
        <v>2294</v>
      </c>
    </row>
    <row r="249" spans="1:4" ht="25.5" x14ac:dyDescent="0.25">
      <c r="A249" s="176">
        <v>316992</v>
      </c>
      <c r="B249" s="176" t="s">
        <v>2296</v>
      </c>
      <c r="C249" s="176">
        <v>316992</v>
      </c>
      <c r="D249" s="176" t="s">
        <v>2296</v>
      </c>
    </row>
    <row r="250" spans="1:4" ht="38.25" x14ac:dyDescent="0.25">
      <c r="A250" s="176">
        <v>316993</v>
      </c>
      <c r="B250" s="176" t="s">
        <v>4601</v>
      </c>
      <c r="C250" s="176">
        <v>316993</v>
      </c>
      <c r="D250" s="176" t="s">
        <v>4601</v>
      </c>
    </row>
    <row r="251" spans="1:4" ht="25.5" x14ac:dyDescent="0.25">
      <c r="A251" s="176">
        <v>316999</v>
      </c>
      <c r="B251" s="176" t="s">
        <v>2278</v>
      </c>
      <c r="C251" s="176">
        <v>316999</v>
      </c>
      <c r="D251" s="176" t="s">
        <v>4602</v>
      </c>
    </row>
    <row r="252" spans="1:4" x14ac:dyDescent="0.25">
      <c r="A252" s="176">
        <v>321113</v>
      </c>
      <c r="B252" s="176" t="s">
        <v>1959</v>
      </c>
      <c r="C252" s="176">
        <v>321113</v>
      </c>
      <c r="D252" s="176" t="s">
        <v>1959</v>
      </c>
    </row>
    <row r="253" spans="1:4" x14ac:dyDescent="0.25">
      <c r="A253" s="176">
        <v>321114</v>
      </c>
      <c r="B253" s="176" t="s">
        <v>1997</v>
      </c>
      <c r="C253" s="176">
        <v>321114</v>
      </c>
      <c r="D253" s="176" t="s">
        <v>1997</v>
      </c>
    </row>
    <row r="254" spans="1:4" ht="25.5" x14ac:dyDescent="0.25">
      <c r="A254" s="176">
        <v>321211</v>
      </c>
      <c r="B254" s="176" t="s">
        <v>1982</v>
      </c>
      <c r="C254" s="176">
        <v>321211</v>
      </c>
      <c r="D254" s="176" t="s">
        <v>1982</v>
      </c>
    </row>
    <row r="255" spans="1:4" ht="25.5" x14ac:dyDescent="0.25">
      <c r="A255" s="176">
        <v>321212</v>
      </c>
      <c r="B255" s="176" t="s">
        <v>1984</v>
      </c>
      <c r="C255" s="176">
        <v>321212</v>
      </c>
      <c r="D255" s="176" t="s">
        <v>1984</v>
      </c>
    </row>
    <row r="256" spans="1:4" ht="25.5" x14ac:dyDescent="0.25">
      <c r="A256" s="176">
        <v>321213</v>
      </c>
      <c r="B256" s="176" t="s">
        <v>1986</v>
      </c>
      <c r="C256" s="176">
        <v>321213</v>
      </c>
      <c r="D256" s="176" t="s">
        <v>1986</v>
      </c>
    </row>
    <row r="257" spans="1:4" x14ac:dyDescent="0.25">
      <c r="A257" s="176">
        <v>321214</v>
      </c>
      <c r="B257" s="176" t="s">
        <v>1988</v>
      </c>
      <c r="C257" s="176">
        <v>321214</v>
      </c>
      <c r="D257" s="176" t="s">
        <v>1988</v>
      </c>
    </row>
    <row r="258" spans="1:4" ht="25.5" x14ac:dyDescent="0.25">
      <c r="A258" s="176">
        <v>321219</v>
      </c>
      <c r="B258" s="176" t="s">
        <v>1999</v>
      </c>
      <c r="C258" s="176">
        <v>321219</v>
      </c>
      <c r="D258" s="176" t="s">
        <v>1999</v>
      </c>
    </row>
    <row r="259" spans="1:4" x14ac:dyDescent="0.25">
      <c r="A259" s="176">
        <v>321911</v>
      </c>
      <c r="B259" s="176" t="s">
        <v>1977</v>
      </c>
      <c r="C259" s="176">
        <v>321911</v>
      </c>
      <c r="D259" s="176" t="s">
        <v>1977</v>
      </c>
    </row>
    <row r="260" spans="1:4" ht="25.5" x14ac:dyDescent="0.25">
      <c r="A260" s="176">
        <v>321912</v>
      </c>
      <c r="B260" s="176" t="s">
        <v>1961</v>
      </c>
      <c r="C260" s="176">
        <v>321912</v>
      </c>
      <c r="D260" s="176" t="s">
        <v>1961</v>
      </c>
    </row>
    <row r="261" spans="1:4" x14ac:dyDescent="0.25">
      <c r="A261" s="176">
        <v>321918</v>
      </c>
      <c r="B261" s="176" t="s">
        <v>4603</v>
      </c>
      <c r="C261" s="176">
        <v>321918</v>
      </c>
      <c r="D261" s="176" t="s">
        <v>4603</v>
      </c>
    </row>
    <row r="262" spans="1:4" ht="25.5" x14ac:dyDescent="0.25">
      <c r="A262" s="176">
        <v>321920</v>
      </c>
      <c r="B262" s="176" t="s">
        <v>1965</v>
      </c>
      <c r="C262" s="176">
        <v>321920</v>
      </c>
      <c r="D262" s="176" t="s">
        <v>1965</v>
      </c>
    </row>
    <row r="263" spans="1:4" ht="25.5" x14ac:dyDescent="0.25">
      <c r="A263" s="176">
        <v>321991</v>
      </c>
      <c r="B263" s="176" t="s">
        <v>1993</v>
      </c>
      <c r="C263" s="176">
        <v>321991</v>
      </c>
      <c r="D263" s="176" t="s">
        <v>1993</v>
      </c>
    </row>
    <row r="264" spans="1:4" ht="25.5" x14ac:dyDescent="0.25">
      <c r="A264" s="176">
        <v>321992</v>
      </c>
      <c r="B264" s="176" t="s">
        <v>1995</v>
      </c>
      <c r="C264" s="176">
        <v>321992</v>
      </c>
      <c r="D264" s="176" t="s">
        <v>1995</v>
      </c>
    </row>
    <row r="265" spans="1:4" ht="25.5" x14ac:dyDescent="0.25">
      <c r="A265" s="176">
        <v>321999</v>
      </c>
      <c r="B265" s="176" t="s">
        <v>1967</v>
      </c>
      <c r="C265" s="176">
        <v>321999</v>
      </c>
      <c r="D265" s="176" t="s">
        <v>1967</v>
      </c>
    </row>
    <row r="266" spans="1:4" x14ac:dyDescent="0.25">
      <c r="A266" s="176">
        <v>322110</v>
      </c>
      <c r="B266" s="176" t="s">
        <v>41</v>
      </c>
      <c r="C266" s="176">
        <v>322110</v>
      </c>
      <c r="D266" s="176" t="s">
        <v>41</v>
      </c>
    </row>
    <row r="267" spans="1:4" x14ac:dyDescent="0.25">
      <c r="A267" s="176">
        <v>322121</v>
      </c>
      <c r="B267" s="176" t="s">
        <v>2048</v>
      </c>
      <c r="C267" s="176">
        <v>322121</v>
      </c>
      <c r="D267" s="176" t="s">
        <v>2048</v>
      </c>
    </row>
    <row r="268" spans="1:4" x14ac:dyDescent="0.25">
      <c r="A268" s="176">
        <v>322122</v>
      </c>
      <c r="B268" s="176" t="s">
        <v>2050</v>
      </c>
      <c r="C268" s="176">
        <v>322122</v>
      </c>
      <c r="D268" s="176" t="s">
        <v>2050</v>
      </c>
    </row>
    <row r="269" spans="1:4" x14ac:dyDescent="0.25">
      <c r="A269" s="176">
        <v>322130</v>
      </c>
      <c r="B269" s="176" t="s">
        <v>33</v>
      </c>
      <c r="C269" s="176">
        <v>322130</v>
      </c>
      <c r="D269" s="176" t="s">
        <v>33</v>
      </c>
    </row>
    <row r="270" spans="1:4" ht="25.5" x14ac:dyDescent="0.25">
      <c r="A270" s="176">
        <v>322211</v>
      </c>
      <c r="B270" s="176" t="s">
        <v>2057</v>
      </c>
      <c r="C270" s="176">
        <v>322211</v>
      </c>
      <c r="D270" s="176" t="s">
        <v>2057</v>
      </c>
    </row>
    <row r="271" spans="1:4" x14ac:dyDescent="0.25">
      <c r="A271" s="176">
        <v>322212</v>
      </c>
      <c r="B271" s="176" t="s">
        <v>2063</v>
      </c>
      <c r="C271" s="176">
        <v>322212</v>
      </c>
      <c r="D271" s="176" t="s">
        <v>2063</v>
      </c>
    </row>
    <row r="272" spans="1:4" x14ac:dyDescent="0.25">
      <c r="A272" s="176">
        <v>322213</v>
      </c>
      <c r="B272" s="176" t="s">
        <v>2055</v>
      </c>
      <c r="C272" s="176">
        <v>322213</v>
      </c>
      <c r="D272" s="176" t="s">
        <v>2055</v>
      </c>
    </row>
    <row r="273" spans="1:4" ht="25.5" x14ac:dyDescent="0.25">
      <c r="A273" s="176">
        <v>322214</v>
      </c>
      <c r="B273" s="176" t="s">
        <v>2059</v>
      </c>
      <c r="C273" s="176">
        <v>322214</v>
      </c>
      <c r="D273" s="176" t="s">
        <v>2059</v>
      </c>
    </row>
    <row r="274" spans="1:4" ht="25.5" x14ac:dyDescent="0.25">
      <c r="A274" s="176">
        <v>322215</v>
      </c>
      <c r="B274" s="176" t="s">
        <v>2061</v>
      </c>
      <c r="C274" s="176">
        <v>322215</v>
      </c>
      <c r="D274" s="176" t="s">
        <v>2061</v>
      </c>
    </row>
    <row r="275" spans="1:4" ht="25.5" x14ac:dyDescent="0.25">
      <c r="A275" s="176">
        <v>322221</v>
      </c>
      <c r="B275" s="176" t="s">
        <v>2065</v>
      </c>
      <c r="C275" s="176">
        <v>322221</v>
      </c>
      <c r="D275" s="176" t="s">
        <v>4604</v>
      </c>
    </row>
    <row r="276" spans="1:4" ht="25.5" x14ac:dyDescent="0.25">
      <c r="A276" s="176">
        <v>322222</v>
      </c>
      <c r="B276" s="176" t="s">
        <v>2069</v>
      </c>
      <c r="C276" s="176">
        <v>322222</v>
      </c>
      <c r="D276" s="176" t="s">
        <v>2069</v>
      </c>
    </row>
    <row r="277" spans="1:4" ht="25.5" x14ac:dyDescent="0.25">
      <c r="A277" s="176">
        <v>322223</v>
      </c>
      <c r="B277" s="176" t="s">
        <v>2071</v>
      </c>
      <c r="C277" s="176">
        <v>322223</v>
      </c>
      <c r="D277" s="176" t="s">
        <v>4605</v>
      </c>
    </row>
    <row r="278" spans="1:4" ht="25.5" x14ac:dyDescent="0.25">
      <c r="A278" s="176">
        <v>322224</v>
      </c>
      <c r="B278" s="176" t="s">
        <v>2075</v>
      </c>
      <c r="C278" s="176">
        <v>322224</v>
      </c>
      <c r="D278" s="176" t="s">
        <v>2075</v>
      </c>
    </row>
    <row r="279" spans="1:4" ht="25.5" x14ac:dyDescent="0.25">
      <c r="A279" s="176">
        <v>322225</v>
      </c>
      <c r="B279" s="176" t="s">
        <v>2541</v>
      </c>
      <c r="C279" s="176">
        <v>322225</v>
      </c>
      <c r="D279" s="176" t="s">
        <v>2541</v>
      </c>
    </row>
    <row r="280" spans="1:4" ht="25.5" x14ac:dyDescent="0.25">
      <c r="A280" s="176">
        <v>322226</v>
      </c>
      <c r="B280" s="176" t="s">
        <v>2077</v>
      </c>
      <c r="C280" s="176">
        <v>322226</v>
      </c>
      <c r="D280" s="176" t="s">
        <v>2077</v>
      </c>
    </row>
    <row r="281" spans="1:4" ht="25.5" x14ac:dyDescent="0.25">
      <c r="A281" s="176">
        <v>322231</v>
      </c>
      <c r="B281" s="176" t="s">
        <v>2079</v>
      </c>
      <c r="C281" s="176">
        <v>322231</v>
      </c>
      <c r="D281" s="176" t="s">
        <v>2079</v>
      </c>
    </row>
    <row r="282" spans="1:4" x14ac:dyDescent="0.25">
      <c r="A282" s="176">
        <v>322232</v>
      </c>
      <c r="B282" s="176" t="s">
        <v>2085</v>
      </c>
      <c r="C282" s="176">
        <v>322232</v>
      </c>
      <c r="D282" s="176" t="s">
        <v>2085</v>
      </c>
    </row>
    <row r="283" spans="1:4" ht="25.5" x14ac:dyDescent="0.25">
      <c r="A283" s="176">
        <v>322233</v>
      </c>
      <c r="B283" s="176" t="s">
        <v>2087</v>
      </c>
      <c r="C283" s="176">
        <v>322233</v>
      </c>
      <c r="D283" s="176" t="s">
        <v>2087</v>
      </c>
    </row>
    <row r="284" spans="1:4" x14ac:dyDescent="0.25">
      <c r="A284" s="176">
        <v>322291</v>
      </c>
      <c r="B284" s="176" t="s">
        <v>2083</v>
      </c>
      <c r="C284" s="176">
        <v>322291</v>
      </c>
      <c r="D284" s="176" t="s">
        <v>2083</v>
      </c>
    </row>
    <row r="285" spans="1:4" ht="25.5" x14ac:dyDescent="0.25">
      <c r="A285" s="176">
        <v>322299</v>
      </c>
      <c r="B285" s="176" t="s">
        <v>2081</v>
      </c>
      <c r="C285" s="176">
        <v>322299</v>
      </c>
      <c r="D285" s="176" t="s">
        <v>2081</v>
      </c>
    </row>
    <row r="286" spans="1:4" x14ac:dyDescent="0.25">
      <c r="A286" s="176">
        <v>323110</v>
      </c>
      <c r="B286" s="176" t="s">
        <v>2114</v>
      </c>
      <c r="C286" s="176">
        <v>323110</v>
      </c>
      <c r="D286" s="176" t="s">
        <v>2114</v>
      </c>
    </row>
    <row r="287" spans="1:4" x14ac:dyDescent="0.25">
      <c r="A287" s="176">
        <v>323111</v>
      </c>
      <c r="B287" s="176" t="s">
        <v>2118</v>
      </c>
      <c r="C287" s="176">
        <v>323111</v>
      </c>
      <c r="D287" s="176" t="s">
        <v>2118</v>
      </c>
    </row>
    <row r="288" spans="1:4" x14ac:dyDescent="0.25">
      <c r="A288" s="176">
        <v>323112</v>
      </c>
      <c r="B288" s="176" t="s">
        <v>2120</v>
      </c>
      <c r="C288" s="176">
        <v>323112</v>
      </c>
      <c r="D288" s="176" t="s">
        <v>2120</v>
      </c>
    </row>
    <row r="289" spans="1:4" x14ac:dyDescent="0.25">
      <c r="A289" s="176">
        <v>323113</v>
      </c>
      <c r="B289" s="176" t="s">
        <v>1947</v>
      </c>
      <c r="C289" s="176">
        <v>323113</v>
      </c>
      <c r="D289" s="176" t="s">
        <v>1947</v>
      </c>
    </row>
    <row r="290" spans="1:4" x14ac:dyDescent="0.25">
      <c r="A290" s="176">
        <v>323114</v>
      </c>
      <c r="B290" s="176" t="s">
        <v>2116</v>
      </c>
      <c r="C290" s="176">
        <v>323114</v>
      </c>
      <c r="D290" s="176" t="s">
        <v>2116</v>
      </c>
    </row>
    <row r="291" spans="1:4" x14ac:dyDescent="0.25">
      <c r="A291" s="176">
        <v>323115</v>
      </c>
      <c r="B291" s="176" t="s">
        <v>2124</v>
      </c>
      <c r="C291" s="176">
        <v>323115</v>
      </c>
      <c r="D291" s="176" t="s">
        <v>2124</v>
      </c>
    </row>
    <row r="292" spans="1:4" x14ac:dyDescent="0.25">
      <c r="A292" s="176">
        <v>323116</v>
      </c>
      <c r="B292" s="176" t="s">
        <v>4606</v>
      </c>
      <c r="C292" s="176">
        <v>323116</v>
      </c>
      <c r="D292" s="176" t="s">
        <v>4606</v>
      </c>
    </row>
    <row r="293" spans="1:4" x14ac:dyDescent="0.25">
      <c r="A293" s="176">
        <v>323117</v>
      </c>
      <c r="B293" s="176" t="s">
        <v>4607</v>
      </c>
      <c r="C293" s="176">
        <v>323117</v>
      </c>
      <c r="D293" s="176" t="s">
        <v>4607</v>
      </c>
    </row>
    <row r="294" spans="1:4" ht="25.5" x14ac:dyDescent="0.25">
      <c r="A294" s="176">
        <v>323118</v>
      </c>
      <c r="B294" s="176" t="s">
        <v>4608</v>
      </c>
      <c r="C294" s="176">
        <v>323118</v>
      </c>
      <c r="D294" s="176" t="s">
        <v>4608</v>
      </c>
    </row>
    <row r="295" spans="1:4" x14ac:dyDescent="0.25">
      <c r="A295" s="176">
        <v>323119</v>
      </c>
      <c r="B295" s="176" t="s">
        <v>4609</v>
      </c>
      <c r="C295" s="176">
        <v>323119</v>
      </c>
      <c r="D295" s="176" t="s">
        <v>4609</v>
      </c>
    </row>
    <row r="296" spans="1:4" x14ac:dyDescent="0.25">
      <c r="A296" s="176">
        <v>323121</v>
      </c>
      <c r="B296" s="176" t="s">
        <v>2141</v>
      </c>
      <c r="C296" s="176">
        <v>323121</v>
      </c>
      <c r="D296" s="176" t="s">
        <v>2141</v>
      </c>
    </row>
    <row r="297" spans="1:4" x14ac:dyDescent="0.25">
      <c r="A297" s="176">
        <v>323122</v>
      </c>
      <c r="B297" s="176" t="s">
        <v>2143</v>
      </c>
      <c r="C297" s="176">
        <v>323122</v>
      </c>
      <c r="D297" s="176" t="s">
        <v>2143</v>
      </c>
    </row>
    <row r="298" spans="1:4" x14ac:dyDescent="0.25">
      <c r="A298" s="176">
        <v>324110</v>
      </c>
      <c r="B298" s="176" t="s">
        <v>2220</v>
      </c>
      <c r="C298" s="176">
        <v>324110</v>
      </c>
      <c r="D298" s="176" t="s">
        <v>2220</v>
      </c>
    </row>
    <row r="299" spans="1:4" ht="25.5" x14ac:dyDescent="0.25">
      <c r="A299" s="176">
        <v>324121</v>
      </c>
      <c r="B299" s="176" t="s">
        <v>2222</v>
      </c>
      <c r="C299" s="176">
        <v>324121</v>
      </c>
      <c r="D299" s="176" t="s">
        <v>2222</v>
      </c>
    </row>
    <row r="300" spans="1:4" ht="25.5" x14ac:dyDescent="0.25">
      <c r="A300" s="176">
        <v>324122</v>
      </c>
      <c r="B300" s="176" t="s">
        <v>2224</v>
      </c>
      <c r="C300" s="176">
        <v>324122</v>
      </c>
      <c r="D300" s="176" t="s">
        <v>2224</v>
      </c>
    </row>
    <row r="301" spans="1:4" ht="25.5" x14ac:dyDescent="0.25">
      <c r="A301" s="176">
        <v>324191</v>
      </c>
      <c r="B301" s="176" t="s">
        <v>2226</v>
      </c>
      <c r="C301" s="176">
        <v>324191</v>
      </c>
      <c r="D301" s="176" t="s">
        <v>2226</v>
      </c>
    </row>
    <row r="302" spans="1:4" ht="25.5" x14ac:dyDescent="0.25">
      <c r="A302" s="176">
        <v>324199</v>
      </c>
      <c r="B302" s="176" t="s">
        <v>2228</v>
      </c>
      <c r="C302" s="176">
        <v>324199</v>
      </c>
      <c r="D302" s="176" t="s">
        <v>2228</v>
      </c>
    </row>
    <row r="303" spans="1:4" x14ac:dyDescent="0.25">
      <c r="A303" s="176">
        <v>325110</v>
      </c>
      <c r="B303" s="176" t="s">
        <v>2190</v>
      </c>
      <c r="C303" s="176">
        <v>325110</v>
      </c>
      <c r="D303" s="176" t="s">
        <v>2190</v>
      </c>
    </row>
    <row r="304" spans="1:4" x14ac:dyDescent="0.25">
      <c r="A304" s="176">
        <v>325120</v>
      </c>
      <c r="B304" s="176" t="s">
        <v>2148</v>
      </c>
      <c r="C304" s="176">
        <v>325120</v>
      </c>
      <c r="D304" s="176" t="s">
        <v>2148</v>
      </c>
    </row>
    <row r="305" spans="1:4" ht="25.5" x14ac:dyDescent="0.25">
      <c r="A305" s="176">
        <v>325131</v>
      </c>
      <c r="B305" s="176" t="s">
        <v>2150</v>
      </c>
      <c r="C305" s="176">
        <v>325131</v>
      </c>
      <c r="D305" s="176" t="s">
        <v>2150</v>
      </c>
    </row>
    <row r="306" spans="1:4" ht="25.5" x14ac:dyDescent="0.25">
      <c r="A306" s="176">
        <v>325132</v>
      </c>
      <c r="B306" s="176" t="s">
        <v>4610</v>
      </c>
      <c r="C306" s="176">
        <v>325132</v>
      </c>
      <c r="D306" s="176" t="s">
        <v>4610</v>
      </c>
    </row>
    <row r="307" spans="1:4" x14ac:dyDescent="0.25">
      <c r="A307" s="176">
        <v>325181</v>
      </c>
      <c r="B307" s="176" t="s">
        <v>2146</v>
      </c>
      <c r="C307" s="176">
        <v>325181</v>
      </c>
      <c r="D307" s="176" t="s">
        <v>2146</v>
      </c>
    </row>
    <row r="308" spans="1:4" x14ac:dyDescent="0.25">
      <c r="A308" s="176">
        <v>325182</v>
      </c>
      <c r="B308" s="176" t="s">
        <v>2152</v>
      </c>
      <c r="C308" s="176">
        <v>325182</v>
      </c>
      <c r="D308" s="176" t="s">
        <v>2152</v>
      </c>
    </row>
    <row r="309" spans="1:4" ht="25.5" x14ac:dyDescent="0.25">
      <c r="A309" s="176">
        <v>325188</v>
      </c>
      <c r="B309" s="176" t="s">
        <v>123</v>
      </c>
      <c r="C309" s="176">
        <v>325188</v>
      </c>
      <c r="D309" s="176" t="s">
        <v>123</v>
      </c>
    </row>
    <row r="310" spans="1:4" x14ac:dyDescent="0.25">
      <c r="A310" s="176">
        <v>325191</v>
      </c>
      <c r="B310" s="176" t="s">
        <v>2188</v>
      </c>
      <c r="C310" s="176">
        <v>325191</v>
      </c>
      <c r="D310" s="176" t="s">
        <v>2188</v>
      </c>
    </row>
    <row r="311" spans="1:4" ht="25.5" x14ac:dyDescent="0.25">
      <c r="A311" s="176">
        <v>325192</v>
      </c>
      <c r="B311" s="176" t="s">
        <v>2194</v>
      </c>
      <c r="C311" s="176">
        <v>325192</v>
      </c>
      <c r="D311" s="176" t="s">
        <v>2194</v>
      </c>
    </row>
    <row r="312" spans="1:4" x14ac:dyDescent="0.25">
      <c r="A312" s="176">
        <v>325193</v>
      </c>
      <c r="B312" s="176" t="s">
        <v>2200</v>
      </c>
      <c r="C312" s="176">
        <v>325193</v>
      </c>
      <c r="D312" s="176" t="s">
        <v>2200</v>
      </c>
    </row>
    <row r="313" spans="1:4" ht="25.5" x14ac:dyDescent="0.25">
      <c r="A313" s="176">
        <v>325199</v>
      </c>
      <c r="B313" s="176" t="s">
        <v>2202</v>
      </c>
      <c r="C313" s="176">
        <v>325199</v>
      </c>
      <c r="D313" s="176" t="s">
        <v>2202</v>
      </c>
    </row>
    <row r="314" spans="1:4" ht="25.5" x14ac:dyDescent="0.25">
      <c r="A314" s="176">
        <v>325211</v>
      </c>
      <c r="B314" s="176" t="s">
        <v>2161</v>
      </c>
      <c r="C314" s="176">
        <v>325211</v>
      </c>
      <c r="D314" s="176" t="s">
        <v>2161</v>
      </c>
    </row>
    <row r="315" spans="1:4" x14ac:dyDescent="0.25">
      <c r="A315" s="176">
        <v>325212</v>
      </c>
      <c r="B315" s="176" t="s">
        <v>2163</v>
      </c>
      <c r="C315" s="176">
        <v>325212</v>
      </c>
      <c r="D315" s="176" t="s">
        <v>2163</v>
      </c>
    </row>
    <row r="316" spans="1:4" x14ac:dyDescent="0.25">
      <c r="A316" s="176">
        <v>325221</v>
      </c>
      <c r="B316" s="176" t="s">
        <v>2165</v>
      </c>
      <c r="C316" s="176">
        <v>325221</v>
      </c>
      <c r="D316" s="176" t="s">
        <v>2165</v>
      </c>
    </row>
    <row r="317" spans="1:4" ht="25.5" x14ac:dyDescent="0.25">
      <c r="A317" s="176">
        <v>325222</v>
      </c>
      <c r="B317" s="176" t="s">
        <v>2167</v>
      </c>
      <c r="C317" s="176">
        <v>325222</v>
      </c>
      <c r="D317" s="176" t="s">
        <v>2167</v>
      </c>
    </row>
    <row r="318" spans="1:4" x14ac:dyDescent="0.25">
      <c r="A318" s="176">
        <v>325311</v>
      </c>
      <c r="B318" s="176" t="s">
        <v>2205</v>
      </c>
      <c r="C318" s="176">
        <v>325311</v>
      </c>
      <c r="D318" s="176" t="s">
        <v>2205</v>
      </c>
    </row>
    <row r="319" spans="1:4" x14ac:dyDescent="0.25">
      <c r="A319" s="176">
        <v>325312</v>
      </c>
      <c r="B319" s="176" t="s">
        <v>2207</v>
      </c>
      <c r="C319" s="176">
        <v>325312</v>
      </c>
      <c r="D319" s="176" t="s">
        <v>2207</v>
      </c>
    </row>
    <row r="320" spans="1:4" x14ac:dyDescent="0.25">
      <c r="A320" s="176">
        <v>325314</v>
      </c>
      <c r="B320" s="176" t="s">
        <v>2209</v>
      </c>
      <c r="C320" s="176">
        <v>325314</v>
      </c>
      <c r="D320" s="176" t="s">
        <v>2209</v>
      </c>
    </row>
    <row r="321" spans="1:4" ht="25.5" x14ac:dyDescent="0.25">
      <c r="A321" s="176">
        <v>325320</v>
      </c>
      <c r="B321" s="176" t="s">
        <v>196</v>
      </c>
      <c r="C321" s="176">
        <v>325320</v>
      </c>
      <c r="D321" s="176" t="s">
        <v>196</v>
      </c>
    </row>
    <row r="322" spans="1:4" x14ac:dyDescent="0.25">
      <c r="A322" s="176">
        <v>325411</v>
      </c>
      <c r="B322" s="176" t="s">
        <v>2169</v>
      </c>
      <c r="C322" s="176">
        <v>325411</v>
      </c>
      <c r="D322" s="176" t="s">
        <v>2169</v>
      </c>
    </row>
    <row r="323" spans="1:4" ht="25.5" x14ac:dyDescent="0.25">
      <c r="A323" s="176">
        <v>325412</v>
      </c>
      <c r="B323" s="176" t="s">
        <v>4611</v>
      </c>
      <c r="C323" s="176">
        <v>325412</v>
      </c>
      <c r="D323" s="176" t="s">
        <v>4611</v>
      </c>
    </row>
    <row r="324" spans="1:4" ht="25.5" x14ac:dyDescent="0.25">
      <c r="A324" s="176">
        <v>325413</v>
      </c>
      <c r="B324" s="176" t="s">
        <v>2174</v>
      </c>
      <c r="C324" s="176">
        <v>325413</v>
      </c>
      <c r="D324" s="176" t="s">
        <v>2174</v>
      </c>
    </row>
    <row r="325" spans="1:4" ht="25.5" x14ac:dyDescent="0.25">
      <c r="A325" s="176">
        <v>325414</v>
      </c>
      <c r="B325" s="176" t="s">
        <v>2176</v>
      </c>
      <c r="C325" s="176">
        <v>325414</v>
      </c>
      <c r="D325" s="176" t="s">
        <v>2176</v>
      </c>
    </row>
    <row r="326" spans="1:4" x14ac:dyDescent="0.25">
      <c r="A326" s="176">
        <v>325510</v>
      </c>
      <c r="B326" s="176" t="s">
        <v>2186</v>
      </c>
      <c r="C326" s="176">
        <v>325510</v>
      </c>
      <c r="D326" s="176" t="s">
        <v>2186</v>
      </c>
    </row>
    <row r="327" spans="1:4" x14ac:dyDescent="0.25">
      <c r="A327" s="176">
        <v>325520</v>
      </c>
      <c r="B327" s="176" t="s">
        <v>2212</v>
      </c>
      <c r="C327" s="176">
        <v>325520</v>
      </c>
      <c r="D327" s="176" t="s">
        <v>2212</v>
      </c>
    </row>
    <row r="328" spans="1:4" ht="25.5" x14ac:dyDescent="0.25">
      <c r="A328" s="176">
        <v>325611</v>
      </c>
      <c r="B328" s="176" t="s">
        <v>4612</v>
      </c>
      <c r="C328" s="176">
        <v>325611</v>
      </c>
      <c r="D328" s="176" t="s">
        <v>4612</v>
      </c>
    </row>
    <row r="329" spans="1:4" ht="25.5" x14ac:dyDescent="0.25">
      <c r="A329" s="176">
        <v>325612</v>
      </c>
      <c r="B329" s="176" t="s">
        <v>2180</v>
      </c>
      <c r="C329" s="176">
        <v>325612</v>
      </c>
      <c r="D329" s="176" t="s">
        <v>2180</v>
      </c>
    </row>
    <row r="330" spans="1:4" x14ac:dyDescent="0.25">
      <c r="A330" s="176">
        <v>325613</v>
      </c>
      <c r="B330" s="176" t="s">
        <v>4613</v>
      </c>
      <c r="C330" s="176">
        <v>325613</v>
      </c>
      <c r="D330" s="176" t="s">
        <v>4613</v>
      </c>
    </row>
    <row r="331" spans="1:4" x14ac:dyDescent="0.25">
      <c r="A331" s="176">
        <v>325620</v>
      </c>
      <c r="B331" s="176" t="s">
        <v>1020</v>
      </c>
      <c r="C331" s="176">
        <v>325620</v>
      </c>
      <c r="D331" s="176" t="s">
        <v>1020</v>
      </c>
    </row>
    <row r="332" spans="1:4" x14ac:dyDescent="0.25">
      <c r="A332" s="176">
        <v>325910</v>
      </c>
      <c r="B332" s="176" t="s">
        <v>2214</v>
      </c>
      <c r="C332" s="176">
        <v>325910</v>
      </c>
      <c r="D332" s="176" t="s">
        <v>2214</v>
      </c>
    </row>
    <row r="333" spans="1:4" x14ac:dyDescent="0.25">
      <c r="A333" s="176">
        <v>325920</v>
      </c>
      <c r="B333" s="176" t="s">
        <v>335</v>
      </c>
      <c r="C333" s="176">
        <v>325920</v>
      </c>
      <c r="D333" s="176" t="s">
        <v>335</v>
      </c>
    </row>
    <row r="334" spans="1:4" ht="25.5" x14ac:dyDescent="0.25">
      <c r="A334" s="176">
        <v>325991</v>
      </c>
      <c r="B334" s="176" t="s">
        <v>4614</v>
      </c>
      <c r="C334" s="176">
        <v>325991</v>
      </c>
      <c r="D334" s="176" t="s">
        <v>4614</v>
      </c>
    </row>
    <row r="335" spans="1:4" ht="25.5" x14ac:dyDescent="0.25">
      <c r="A335" s="176">
        <v>325992</v>
      </c>
      <c r="B335" s="176" t="s">
        <v>2884</v>
      </c>
      <c r="C335" s="176">
        <v>325992</v>
      </c>
      <c r="D335" s="176" t="s">
        <v>2884</v>
      </c>
    </row>
    <row r="336" spans="1:4" ht="25.5" x14ac:dyDescent="0.25">
      <c r="A336" s="176">
        <v>325998</v>
      </c>
      <c r="B336" s="176" t="s">
        <v>2157</v>
      </c>
      <c r="C336" s="176">
        <v>325998</v>
      </c>
      <c r="D336" s="176" t="s">
        <v>2157</v>
      </c>
    </row>
    <row r="337" spans="1:4" x14ac:dyDescent="0.25">
      <c r="A337" s="176">
        <v>326111</v>
      </c>
      <c r="B337" s="176" t="s">
        <v>2073</v>
      </c>
      <c r="C337" s="176">
        <v>326111</v>
      </c>
      <c r="D337" s="176" t="s">
        <v>4615</v>
      </c>
    </row>
    <row r="338" spans="1:4" ht="25.5" x14ac:dyDescent="0.25">
      <c r="A338" s="176">
        <v>326112</v>
      </c>
      <c r="B338" s="176" t="s">
        <v>2067</v>
      </c>
      <c r="C338" s="176">
        <v>326112</v>
      </c>
      <c r="D338" s="176" t="s">
        <v>2067</v>
      </c>
    </row>
    <row r="339" spans="1:4" ht="25.5" x14ac:dyDescent="0.25">
      <c r="A339" s="176">
        <v>326113</v>
      </c>
      <c r="B339" s="176" t="s">
        <v>2254</v>
      </c>
      <c r="C339" s="176">
        <v>326113</v>
      </c>
      <c r="D339" s="176" t="s">
        <v>2254</v>
      </c>
    </row>
    <row r="340" spans="1:4" ht="25.5" x14ac:dyDescent="0.25">
      <c r="A340" s="176">
        <v>326121</v>
      </c>
      <c r="B340" s="176" t="s">
        <v>2256</v>
      </c>
      <c r="C340" s="176">
        <v>326121</v>
      </c>
      <c r="D340" s="176" t="s">
        <v>2256</v>
      </c>
    </row>
    <row r="341" spans="1:4" ht="25.5" x14ac:dyDescent="0.25">
      <c r="A341" s="176">
        <v>326122</v>
      </c>
      <c r="B341" s="176" t="s">
        <v>2260</v>
      </c>
      <c r="C341" s="176">
        <v>326122</v>
      </c>
      <c r="D341" s="176" t="s">
        <v>2260</v>
      </c>
    </row>
    <row r="342" spans="1:4" ht="25.5" x14ac:dyDescent="0.25">
      <c r="A342" s="176">
        <v>326130</v>
      </c>
      <c r="B342" s="176" t="s">
        <v>2258</v>
      </c>
      <c r="C342" s="176">
        <v>326130</v>
      </c>
      <c r="D342" s="176" t="s">
        <v>2258</v>
      </c>
    </row>
    <row r="343" spans="1:4" ht="25.5" x14ac:dyDescent="0.25">
      <c r="A343" s="176">
        <v>326140</v>
      </c>
      <c r="B343" s="176" t="s">
        <v>2264</v>
      </c>
      <c r="C343" s="176">
        <v>326140</v>
      </c>
      <c r="D343" s="176" t="s">
        <v>2264</v>
      </c>
    </row>
    <row r="344" spans="1:4" ht="25.5" x14ac:dyDescent="0.25">
      <c r="A344" s="176">
        <v>326150</v>
      </c>
      <c r="B344" s="176" t="s">
        <v>2266</v>
      </c>
      <c r="C344" s="176">
        <v>326150</v>
      </c>
      <c r="D344" s="176" t="s">
        <v>2266</v>
      </c>
    </row>
    <row r="345" spans="1:4" x14ac:dyDescent="0.25">
      <c r="A345" s="176">
        <v>326160</v>
      </c>
      <c r="B345" s="176" t="s">
        <v>2262</v>
      </c>
      <c r="C345" s="176">
        <v>326160</v>
      </c>
      <c r="D345" s="176" t="s">
        <v>2262</v>
      </c>
    </row>
    <row r="346" spans="1:4" x14ac:dyDescent="0.25">
      <c r="A346" s="176">
        <v>326191</v>
      </c>
      <c r="B346" s="176" t="s">
        <v>2269</v>
      </c>
      <c r="C346" s="176">
        <v>326191</v>
      </c>
      <c r="D346" s="176" t="s">
        <v>2269</v>
      </c>
    </row>
    <row r="347" spans="1:4" x14ac:dyDescent="0.25">
      <c r="A347" s="176">
        <v>326192</v>
      </c>
      <c r="B347" s="176" t="s">
        <v>2244</v>
      </c>
      <c r="C347" s="176">
        <v>326192</v>
      </c>
      <c r="D347" s="176" t="s">
        <v>2244</v>
      </c>
    </row>
    <row r="348" spans="1:4" ht="38.25" x14ac:dyDescent="0.25">
      <c r="A348" s="178">
        <v>326199</v>
      </c>
      <c r="B348" s="176" t="s">
        <v>4616</v>
      </c>
      <c r="C348" s="176">
        <v>326199</v>
      </c>
      <c r="D348" s="176" t="s">
        <v>2273</v>
      </c>
    </row>
    <row r="349" spans="1:4" ht="25.5" x14ac:dyDescent="0.25">
      <c r="A349" s="178">
        <v>326199</v>
      </c>
      <c r="B349" s="176" t="s">
        <v>4617</v>
      </c>
      <c r="C349" s="177">
        <v>336612</v>
      </c>
      <c r="D349" s="176" t="s">
        <v>4618</v>
      </c>
    </row>
    <row r="350" spans="1:4" x14ac:dyDescent="0.25">
      <c r="A350" s="176">
        <v>326211</v>
      </c>
      <c r="B350" s="176" t="s">
        <v>2230</v>
      </c>
      <c r="C350" s="176">
        <v>326211</v>
      </c>
      <c r="D350" s="176" t="s">
        <v>2230</v>
      </c>
    </row>
    <row r="351" spans="1:4" x14ac:dyDescent="0.25">
      <c r="A351" s="176">
        <v>326212</v>
      </c>
      <c r="B351" s="176" t="s">
        <v>4138</v>
      </c>
      <c r="C351" s="176">
        <v>326212</v>
      </c>
      <c r="D351" s="176" t="s">
        <v>4138</v>
      </c>
    </row>
    <row r="352" spans="1:4" ht="25.5" x14ac:dyDescent="0.25">
      <c r="A352" s="176">
        <v>326220</v>
      </c>
      <c r="B352" s="176" t="s">
        <v>2234</v>
      </c>
      <c r="C352" s="176">
        <v>326220</v>
      </c>
      <c r="D352" s="176" t="s">
        <v>2234</v>
      </c>
    </row>
    <row r="353" spans="1:4" ht="38.25" x14ac:dyDescent="0.25">
      <c r="A353" s="178">
        <v>326291</v>
      </c>
      <c r="B353" s="176" t="s">
        <v>4619</v>
      </c>
      <c r="C353" s="176">
        <v>326291</v>
      </c>
      <c r="D353" s="176" t="s">
        <v>2238</v>
      </c>
    </row>
    <row r="354" spans="1:4" ht="38.25" x14ac:dyDescent="0.25">
      <c r="A354" s="178">
        <v>326291</v>
      </c>
      <c r="B354" s="176" t="s">
        <v>4620</v>
      </c>
      <c r="C354" s="177">
        <v>326299</v>
      </c>
      <c r="D354" s="176" t="s">
        <v>2246</v>
      </c>
    </row>
    <row r="355" spans="1:4" ht="25.5" x14ac:dyDescent="0.25">
      <c r="A355" s="178">
        <v>326299</v>
      </c>
      <c r="B355" s="176" t="s">
        <v>4621</v>
      </c>
      <c r="C355" s="177">
        <v>326299</v>
      </c>
      <c r="D355" s="176" t="s">
        <v>2246</v>
      </c>
    </row>
    <row r="356" spans="1:4" ht="25.5" x14ac:dyDescent="0.25">
      <c r="A356" s="178">
        <v>326299</v>
      </c>
      <c r="B356" s="176" t="s">
        <v>4622</v>
      </c>
      <c r="C356" s="177">
        <v>336612</v>
      </c>
      <c r="D356" s="176" t="s">
        <v>4618</v>
      </c>
    </row>
    <row r="357" spans="1:4" ht="38.25" x14ac:dyDescent="0.25">
      <c r="A357" s="176">
        <v>327111</v>
      </c>
      <c r="B357" s="176" t="s">
        <v>2323</v>
      </c>
      <c r="C357" s="176">
        <v>327111</v>
      </c>
      <c r="D357" s="176" t="s">
        <v>2323</v>
      </c>
    </row>
    <row r="358" spans="1:4" ht="25.5" x14ac:dyDescent="0.25">
      <c r="A358" s="176">
        <v>327112</v>
      </c>
      <c r="B358" s="176" t="s">
        <v>2325</v>
      </c>
      <c r="C358" s="176">
        <v>327112</v>
      </c>
      <c r="D358" s="176" t="s">
        <v>2325</v>
      </c>
    </row>
    <row r="359" spans="1:4" ht="25.5" x14ac:dyDescent="0.25">
      <c r="A359" s="176">
        <v>327113</v>
      </c>
      <c r="B359" s="176" t="s">
        <v>2328</v>
      </c>
      <c r="C359" s="176">
        <v>327113</v>
      </c>
      <c r="D359" s="176" t="s">
        <v>2328</v>
      </c>
    </row>
    <row r="360" spans="1:4" ht="25.5" x14ac:dyDescent="0.25">
      <c r="A360" s="176">
        <v>327121</v>
      </c>
      <c r="B360" s="176" t="s">
        <v>2313</v>
      </c>
      <c r="C360" s="176">
        <v>327121</v>
      </c>
      <c r="D360" s="176" t="s">
        <v>2313</v>
      </c>
    </row>
    <row r="361" spans="1:4" ht="25.5" x14ac:dyDescent="0.25">
      <c r="A361" s="176">
        <v>327122</v>
      </c>
      <c r="B361" s="176" t="s">
        <v>2317</v>
      </c>
      <c r="C361" s="176">
        <v>327122</v>
      </c>
      <c r="D361" s="176" t="s">
        <v>2317</v>
      </c>
    </row>
    <row r="362" spans="1:4" ht="25.5" x14ac:dyDescent="0.25">
      <c r="A362" s="176">
        <v>327123</v>
      </c>
      <c r="B362" s="176" t="s">
        <v>2321</v>
      </c>
      <c r="C362" s="176">
        <v>327123</v>
      </c>
      <c r="D362" s="176" t="s">
        <v>2321</v>
      </c>
    </row>
    <row r="363" spans="1:4" x14ac:dyDescent="0.25">
      <c r="A363" s="176">
        <v>327124</v>
      </c>
      <c r="B363" s="176" t="s">
        <v>2319</v>
      </c>
      <c r="C363" s="176">
        <v>327124</v>
      </c>
      <c r="D363" s="176" t="s">
        <v>2319</v>
      </c>
    </row>
    <row r="364" spans="1:4" x14ac:dyDescent="0.25">
      <c r="A364" s="176">
        <v>327125</v>
      </c>
      <c r="B364" s="176" t="s">
        <v>2363</v>
      </c>
      <c r="C364" s="176">
        <v>327125</v>
      </c>
      <c r="D364" s="176" t="s">
        <v>2363</v>
      </c>
    </row>
    <row r="365" spans="1:4" x14ac:dyDescent="0.25">
      <c r="A365" s="176">
        <v>327211</v>
      </c>
      <c r="B365" s="176" t="s">
        <v>2303</v>
      </c>
      <c r="C365" s="176">
        <v>327211</v>
      </c>
      <c r="D365" s="176" t="s">
        <v>2303</v>
      </c>
    </row>
    <row r="366" spans="1:4" ht="25.5" x14ac:dyDescent="0.25">
      <c r="A366" s="176">
        <v>327212</v>
      </c>
      <c r="B366" s="176" t="s">
        <v>2307</v>
      </c>
      <c r="C366" s="176">
        <v>327212</v>
      </c>
      <c r="D366" s="176" t="s">
        <v>2307</v>
      </c>
    </row>
    <row r="367" spans="1:4" x14ac:dyDescent="0.25">
      <c r="A367" s="176">
        <v>327213</v>
      </c>
      <c r="B367" s="176" t="s">
        <v>2305</v>
      </c>
      <c r="C367" s="176">
        <v>327213</v>
      </c>
      <c r="D367" s="176" t="s">
        <v>2305</v>
      </c>
    </row>
    <row r="368" spans="1:4" ht="25.5" x14ac:dyDescent="0.25">
      <c r="A368" s="176">
        <v>327215</v>
      </c>
      <c r="B368" s="176" t="s">
        <v>2309</v>
      </c>
      <c r="C368" s="176">
        <v>327215</v>
      </c>
      <c r="D368" s="176" t="s">
        <v>2309</v>
      </c>
    </row>
    <row r="369" spans="1:4" x14ac:dyDescent="0.25">
      <c r="A369" s="176">
        <v>327310</v>
      </c>
      <c r="B369" s="176" t="s">
        <v>2311</v>
      </c>
      <c r="C369" s="176">
        <v>327310</v>
      </c>
      <c r="D369" s="176" t="s">
        <v>2311</v>
      </c>
    </row>
    <row r="370" spans="1:4" x14ac:dyDescent="0.25">
      <c r="A370" s="176">
        <v>327320</v>
      </c>
      <c r="B370" s="176" t="s">
        <v>2338</v>
      </c>
      <c r="C370" s="176">
        <v>327320</v>
      </c>
      <c r="D370" s="176" t="s">
        <v>2338</v>
      </c>
    </row>
    <row r="371" spans="1:4" x14ac:dyDescent="0.25">
      <c r="A371" s="176">
        <v>327331</v>
      </c>
      <c r="B371" s="176" t="s">
        <v>2315</v>
      </c>
      <c r="C371" s="176">
        <v>327331</v>
      </c>
      <c r="D371" s="176" t="s">
        <v>2315</v>
      </c>
    </row>
    <row r="372" spans="1:4" x14ac:dyDescent="0.25">
      <c r="A372" s="176">
        <v>327332</v>
      </c>
      <c r="B372" s="176" t="s">
        <v>2332</v>
      </c>
      <c r="C372" s="176">
        <v>327332</v>
      </c>
      <c r="D372" s="176" t="s">
        <v>2332</v>
      </c>
    </row>
    <row r="373" spans="1:4" x14ac:dyDescent="0.25">
      <c r="A373" s="176">
        <v>327390</v>
      </c>
      <c r="B373" s="176" t="s">
        <v>2334</v>
      </c>
      <c r="C373" s="176">
        <v>327390</v>
      </c>
      <c r="D373" s="176" t="s">
        <v>2334</v>
      </c>
    </row>
    <row r="374" spans="1:4" x14ac:dyDescent="0.25">
      <c r="A374" s="176">
        <v>327410</v>
      </c>
      <c r="B374" s="176" t="s">
        <v>2340</v>
      </c>
      <c r="C374" s="176">
        <v>327410</v>
      </c>
      <c r="D374" s="176" t="s">
        <v>2340</v>
      </c>
    </row>
    <row r="375" spans="1:4" x14ac:dyDescent="0.25">
      <c r="A375" s="176">
        <v>327420</v>
      </c>
      <c r="B375" s="176" t="s">
        <v>2342</v>
      </c>
      <c r="C375" s="176">
        <v>327420</v>
      </c>
      <c r="D375" s="176" t="s">
        <v>2342</v>
      </c>
    </row>
    <row r="376" spans="1:4" x14ac:dyDescent="0.25">
      <c r="A376" s="176">
        <v>327910</v>
      </c>
      <c r="B376" s="176" t="s">
        <v>2346</v>
      </c>
      <c r="C376" s="176">
        <v>327910</v>
      </c>
      <c r="D376" s="176" t="s">
        <v>2346</v>
      </c>
    </row>
    <row r="377" spans="1:4" ht="25.5" x14ac:dyDescent="0.25">
      <c r="A377" s="176">
        <v>327991</v>
      </c>
      <c r="B377" s="176" t="s">
        <v>2344</v>
      </c>
      <c r="C377" s="176">
        <v>327991</v>
      </c>
      <c r="D377" s="176" t="s">
        <v>2344</v>
      </c>
    </row>
    <row r="378" spans="1:4" ht="25.5" x14ac:dyDescent="0.25">
      <c r="A378" s="176">
        <v>327992</v>
      </c>
      <c r="B378" s="176" t="s">
        <v>2359</v>
      </c>
      <c r="C378" s="176">
        <v>327992</v>
      </c>
      <c r="D378" s="176" t="s">
        <v>2359</v>
      </c>
    </row>
    <row r="379" spans="1:4" x14ac:dyDescent="0.25">
      <c r="A379" s="176">
        <v>327993</v>
      </c>
      <c r="B379" s="176" t="s">
        <v>2361</v>
      </c>
      <c r="C379" s="176">
        <v>327993</v>
      </c>
      <c r="D379" s="176" t="s">
        <v>2361</v>
      </c>
    </row>
    <row r="380" spans="1:4" ht="25.5" x14ac:dyDescent="0.25">
      <c r="A380" s="176">
        <v>327999</v>
      </c>
      <c r="B380" s="176" t="s">
        <v>2336</v>
      </c>
      <c r="C380" s="176">
        <v>327999</v>
      </c>
      <c r="D380" s="176" t="s">
        <v>2336</v>
      </c>
    </row>
    <row r="381" spans="1:4" x14ac:dyDescent="0.25">
      <c r="A381" s="176">
        <v>331111</v>
      </c>
      <c r="B381" s="176" t="s">
        <v>2369</v>
      </c>
      <c r="C381" s="176">
        <v>331111</v>
      </c>
      <c r="D381" s="176" t="s">
        <v>2369</v>
      </c>
    </row>
    <row r="382" spans="1:4" ht="25.5" x14ac:dyDescent="0.25">
      <c r="A382" s="176">
        <v>331112</v>
      </c>
      <c r="B382" s="176" t="s">
        <v>2373</v>
      </c>
      <c r="C382" s="176">
        <v>331112</v>
      </c>
      <c r="D382" s="176" t="s">
        <v>2373</v>
      </c>
    </row>
    <row r="383" spans="1:4" ht="25.5" x14ac:dyDescent="0.25">
      <c r="A383" s="176">
        <v>331210</v>
      </c>
      <c r="B383" s="176" t="s">
        <v>4623</v>
      </c>
      <c r="C383" s="176">
        <v>331210</v>
      </c>
      <c r="D383" s="176" t="s">
        <v>4623</v>
      </c>
    </row>
    <row r="384" spans="1:4" x14ac:dyDescent="0.25">
      <c r="A384" s="176">
        <v>331221</v>
      </c>
      <c r="B384" s="176" t="s">
        <v>2371</v>
      </c>
      <c r="C384" s="176">
        <v>331221</v>
      </c>
      <c r="D384" s="176" t="s">
        <v>2371</v>
      </c>
    </row>
    <row r="385" spans="1:4" x14ac:dyDescent="0.25">
      <c r="A385" s="176">
        <v>331222</v>
      </c>
      <c r="B385" s="176" t="s">
        <v>2375</v>
      </c>
      <c r="C385" s="176">
        <v>331222</v>
      </c>
      <c r="D385" s="176" t="s">
        <v>2375</v>
      </c>
    </row>
    <row r="386" spans="1:4" x14ac:dyDescent="0.25">
      <c r="A386" s="176">
        <v>331311</v>
      </c>
      <c r="B386" s="176" t="s">
        <v>2159</v>
      </c>
      <c r="C386" s="176">
        <v>331311</v>
      </c>
      <c r="D386" s="176" t="s">
        <v>2159</v>
      </c>
    </row>
    <row r="387" spans="1:4" x14ac:dyDescent="0.25">
      <c r="A387" s="176">
        <v>331312</v>
      </c>
      <c r="B387" s="176" t="s">
        <v>2389</v>
      </c>
      <c r="C387" s="176">
        <v>331312</v>
      </c>
      <c r="D387" s="176" t="s">
        <v>2389</v>
      </c>
    </row>
    <row r="388" spans="1:4" ht="25.5" x14ac:dyDescent="0.25">
      <c r="A388" s="176">
        <v>331314</v>
      </c>
      <c r="B388" s="176" t="s">
        <v>2393</v>
      </c>
      <c r="C388" s="176">
        <v>331314</v>
      </c>
      <c r="D388" s="176" t="s">
        <v>2393</v>
      </c>
    </row>
    <row r="389" spans="1:4" ht="25.5" x14ac:dyDescent="0.25">
      <c r="A389" s="176">
        <v>331315</v>
      </c>
      <c r="B389" s="176" t="s">
        <v>2401</v>
      </c>
      <c r="C389" s="176">
        <v>331315</v>
      </c>
      <c r="D389" s="176" t="s">
        <v>2401</v>
      </c>
    </row>
    <row r="390" spans="1:4" ht="25.5" x14ac:dyDescent="0.25">
      <c r="A390" s="176">
        <v>331316</v>
      </c>
      <c r="B390" s="176" t="s">
        <v>2403</v>
      </c>
      <c r="C390" s="176">
        <v>331316</v>
      </c>
      <c r="D390" s="176" t="s">
        <v>2403</v>
      </c>
    </row>
    <row r="391" spans="1:4" x14ac:dyDescent="0.25">
      <c r="A391" s="176">
        <v>331319</v>
      </c>
      <c r="B391" s="176" t="s">
        <v>2405</v>
      </c>
      <c r="C391" s="176">
        <v>331319</v>
      </c>
      <c r="D391" s="176" t="s">
        <v>2405</v>
      </c>
    </row>
    <row r="392" spans="1:4" x14ac:dyDescent="0.25">
      <c r="A392" s="176">
        <v>331411</v>
      </c>
      <c r="B392" s="176" t="s">
        <v>2387</v>
      </c>
      <c r="C392" s="176">
        <v>331411</v>
      </c>
      <c r="D392" s="176" t="s">
        <v>2387</v>
      </c>
    </row>
    <row r="393" spans="1:4" ht="38.25" x14ac:dyDescent="0.25">
      <c r="A393" s="176">
        <v>331419</v>
      </c>
      <c r="B393" s="176" t="s">
        <v>2391</v>
      </c>
      <c r="C393" s="176">
        <v>331419</v>
      </c>
      <c r="D393" s="176" t="s">
        <v>2391</v>
      </c>
    </row>
    <row r="394" spans="1:4" x14ac:dyDescent="0.25">
      <c r="A394" s="176">
        <v>331421</v>
      </c>
      <c r="B394" s="176" t="s">
        <v>2399</v>
      </c>
      <c r="C394" s="176">
        <v>331421</v>
      </c>
      <c r="D394" s="176" t="s">
        <v>2399</v>
      </c>
    </row>
    <row r="395" spans="1:4" ht="25.5" x14ac:dyDescent="0.25">
      <c r="A395" s="176">
        <v>331422</v>
      </c>
      <c r="B395" s="176" t="s">
        <v>2410</v>
      </c>
      <c r="C395" s="176">
        <v>331422</v>
      </c>
      <c r="D395" s="176" t="s">
        <v>2410</v>
      </c>
    </row>
    <row r="396" spans="1:4" ht="25.5" x14ac:dyDescent="0.25">
      <c r="A396" s="176">
        <v>331423</v>
      </c>
      <c r="B396" s="176" t="s">
        <v>2395</v>
      </c>
      <c r="C396" s="176">
        <v>331423</v>
      </c>
      <c r="D396" s="176" t="s">
        <v>2395</v>
      </c>
    </row>
    <row r="397" spans="1:4" ht="38.25" x14ac:dyDescent="0.25">
      <c r="A397" s="176">
        <v>331491</v>
      </c>
      <c r="B397" s="176" t="s">
        <v>2407</v>
      </c>
      <c r="C397" s="176">
        <v>331491</v>
      </c>
      <c r="D397" s="176" t="s">
        <v>2407</v>
      </c>
    </row>
    <row r="398" spans="1:4" ht="38.25" x14ac:dyDescent="0.25">
      <c r="A398" s="176">
        <v>331492</v>
      </c>
      <c r="B398" s="176" t="s">
        <v>2397</v>
      </c>
      <c r="C398" s="176">
        <v>331492</v>
      </c>
      <c r="D398" s="176" t="s">
        <v>2397</v>
      </c>
    </row>
    <row r="399" spans="1:4" x14ac:dyDescent="0.25">
      <c r="A399" s="176">
        <v>331511</v>
      </c>
      <c r="B399" s="176" t="s">
        <v>2382</v>
      </c>
      <c r="C399" s="176">
        <v>331511</v>
      </c>
      <c r="D399" s="176" t="s">
        <v>2382</v>
      </c>
    </row>
    <row r="400" spans="1:4" x14ac:dyDescent="0.25">
      <c r="A400" s="176">
        <v>331512</v>
      </c>
      <c r="B400" s="176" t="s">
        <v>2384</v>
      </c>
      <c r="C400" s="176">
        <v>331512</v>
      </c>
      <c r="D400" s="176" t="s">
        <v>2384</v>
      </c>
    </row>
    <row r="401" spans="1:4" x14ac:dyDescent="0.25">
      <c r="A401" s="176">
        <v>331513</v>
      </c>
      <c r="B401" s="176" t="s">
        <v>2386</v>
      </c>
      <c r="C401" s="176">
        <v>331513</v>
      </c>
      <c r="D401" s="176" t="s">
        <v>2386</v>
      </c>
    </row>
    <row r="402" spans="1:4" x14ac:dyDescent="0.25">
      <c r="A402" s="176">
        <v>331521</v>
      </c>
      <c r="B402" s="176" t="s">
        <v>2417</v>
      </c>
      <c r="C402" s="176">
        <v>331521</v>
      </c>
      <c r="D402" s="176" t="s">
        <v>2417</v>
      </c>
    </row>
    <row r="403" spans="1:4" ht="25.5" x14ac:dyDescent="0.25">
      <c r="A403" s="176">
        <v>331522</v>
      </c>
      <c r="B403" s="176" t="s">
        <v>2419</v>
      </c>
      <c r="C403" s="176">
        <v>331522</v>
      </c>
      <c r="D403" s="176" t="s">
        <v>2419</v>
      </c>
    </row>
    <row r="404" spans="1:4" ht="25.5" x14ac:dyDescent="0.25">
      <c r="A404" s="176">
        <v>331524</v>
      </c>
      <c r="B404" s="176" t="s">
        <v>2421</v>
      </c>
      <c r="C404" s="176">
        <v>331524</v>
      </c>
      <c r="D404" s="176" t="s">
        <v>2421</v>
      </c>
    </row>
    <row r="405" spans="1:4" x14ac:dyDescent="0.25">
      <c r="A405" s="176">
        <v>331525</v>
      </c>
      <c r="B405" s="176" t="s">
        <v>2423</v>
      </c>
      <c r="C405" s="176">
        <v>331525</v>
      </c>
      <c r="D405" s="176" t="s">
        <v>2423</v>
      </c>
    </row>
    <row r="406" spans="1:4" ht="25.5" x14ac:dyDescent="0.25">
      <c r="A406" s="176">
        <v>331528</v>
      </c>
      <c r="B406" s="176" t="s">
        <v>2425</v>
      </c>
      <c r="C406" s="176">
        <v>331528</v>
      </c>
      <c r="D406" s="176" t="s">
        <v>2425</v>
      </c>
    </row>
    <row r="407" spans="1:4" x14ac:dyDescent="0.25">
      <c r="A407" s="176">
        <v>332111</v>
      </c>
      <c r="B407" s="176" t="s">
        <v>2497</v>
      </c>
      <c r="C407" s="176">
        <v>332111</v>
      </c>
      <c r="D407" s="176" t="s">
        <v>2497</v>
      </c>
    </row>
    <row r="408" spans="1:4" x14ac:dyDescent="0.25">
      <c r="A408" s="176">
        <v>332112</v>
      </c>
      <c r="B408" s="176" t="s">
        <v>2499</v>
      </c>
      <c r="C408" s="176">
        <v>332112</v>
      </c>
      <c r="D408" s="176" t="s">
        <v>2499</v>
      </c>
    </row>
    <row r="409" spans="1:4" x14ac:dyDescent="0.25">
      <c r="A409" s="176">
        <v>332114</v>
      </c>
      <c r="B409" s="176" t="s">
        <v>2490</v>
      </c>
      <c r="C409" s="176">
        <v>332114</v>
      </c>
      <c r="D409" s="176" t="s">
        <v>2490</v>
      </c>
    </row>
    <row r="410" spans="1:4" x14ac:dyDescent="0.25">
      <c r="A410" s="176">
        <v>332115</v>
      </c>
      <c r="B410" s="176" t="s">
        <v>2503</v>
      </c>
      <c r="C410" s="176">
        <v>332115</v>
      </c>
      <c r="D410" s="176" t="s">
        <v>2503</v>
      </c>
    </row>
    <row r="411" spans="1:4" x14ac:dyDescent="0.25">
      <c r="A411" s="176">
        <v>332116</v>
      </c>
      <c r="B411" s="176" t="s">
        <v>2505</v>
      </c>
      <c r="C411" s="176">
        <v>332116</v>
      </c>
      <c r="D411" s="176" t="s">
        <v>2505</v>
      </c>
    </row>
    <row r="412" spans="1:4" x14ac:dyDescent="0.25">
      <c r="A412" s="176">
        <v>332117</v>
      </c>
      <c r="B412" s="176" t="s">
        <v>2546</v>
      </c>
      <c r="C412" s="176">
        <v>332117</v>
      </c>
      <c r="D412" s="176" t="s">
        <v>2546</v>
      </c>
    </row>
    <row r="413" spans="1:4" ht="25.5" x14ac:dyDescent="0.25">
      <c r="A413" s="176">
        <v>332211</v>
      </c>
      <c r="B413" s="176" t="s">
        <v>2440</v>
      </c>
      <c r="C413" s="176">
        <v>332211</v>
      </c>
      <c r="D413" s="176" t="s">
        <v>2440</v>
      </c>
    </row>
    <row r="414" spans="1:4" x14ac:dyDescent="0.25">
      <c r="A414" s="176">
        <v>332212</v>
      </c>
      <c r="B414" s="176" t="s">
        <v>2442</v>
      </c>
      <c r="C414" s="176">
        <v>332212</v>
      </c>
      <c r="D414" s="176" t="s">
        <v>2442</v>
      </c>
    </row>
    <row r="415" spans="1:4" x14ac:dyDescent="0.25">
      <c r="A415" s="176">
        <v>332213</v>
      </c>
      <c r="B415" s="176" t="s">
        <v>2445</v>
      </c>
      <c r="C415" s="176">
        <v>332213</v>
      </c>
      <c r="D415" s="176" t="s">
        <v>2445</v>
      </c>
    </row>
    <row r="416" spans="1:4" ht="25.5" x14ac:dyDescent="0.25">
      <c r="A416" s="176">
        <v>332214</v>
      </c>
      <c r="B416" s="176" t="s">
        <v>2507</v>
      </c>
      <c r="C416" s="176">
        <v>332214</v>
      </c>
      <c r="D416" s="176" t="s">
        <v>2507</v>
      </c>
    </row>
    <row r="417" spans="1:4" ht="25.5" x14ac:dyDescent="0.25">
      <c r="A417" s="176">
        <v>332311</v>
      </c>
      <c r="B417" s="176" t="s">
        <v>4624</v>
      </c>
      <c r="C417" s="176">
        <v>332311</v>
      </c>
      <c r="D417" s="176" t="s">
        <v>4624</v>
      </c>
    </row>
    <row r="418" spans="1:4" ht="25.5" x14ac:dyDescent="0.25">
      <c r="A418" s="176">
        <v>332312</v>
      </c>
      <c r="B418" s="176" t="s">
        <v>2470</v>
      </c>
      <c r="C418" s="176">
        <v>332312</v>
      </c>
      <c r="D418" s="176" t="s">
        <v>2470</v>
      </c>
    </row>
    <row r="419" spans="1:4" x14ac:dyDescent="0.25">
      <c r="A419" s="176">
        <v>332313</v>
      </c>
      <c r="B419" s="176" t="s">
        <v>2474</v>
      </c>
      <c r="C419" s="176">
        <v>332313</v>
      </c>
      <c r="D419" s="176" t="s">
        <v>2474</v>
      </c>
    </row>
    <row r="420" spans="1:4" x14ac:dyDescent="0.25">
      <c r="A420" s="176">
        <v>332321</v>
      </c>
      <c r="B420" s="176" t="s">
        <v>4625</v>
      </c>
      <c r="C420" s="176">
        <v>332321</v>
      </c>
      <c r="D420" s="176" t="s">
        <v>4625</v>
      </c>
    </row>
    <row r="421" spans="1:4" x14ac:dyDescent="0.25">
      <c r="A421" s="176">
        <v>332322</v>
      </c>
      <c r="B421" s="176" t="s">
        <v>2482</v>
      </c>
      <c r="C421" s="176">
        <v>332322</v>
      </c>
      <c r="D421" s="176" t="s">
        <v>2482</v>
      </c>
    </row>
    <row r="422" spans="1:4" ht="25.5" x14ac:dyDescent="0.25">
      <c r="A422" s="176">
        <v>332323</v>
      </c>
      <c r="B422" s="176" t="s">
        <v>2486</v>
      </c>
      <c r="C422" s="176">
        <v>332323</v>
      </c>
      <c r="D422" s="176" t="s">
        <v>2486</v>
      </c>
    </row>
    <row r="423" spans="1:4" ht="25.5" x14ac:dyDescent="0.25">
      <c r="A423" s="176">
        <v>332410</v>
      </c>
      <c r="B423" s="176" t="s">
        <v>2476</v>
      </c>
      <c r="C423" s="176">
        <v>332410</v>
      </c>
      <c r="D423" s="176" t="s">
        <v>2476</v>
      </c>
    </row>
    <row r="424" spans="1:4" ht="25.5" x14ac:dyDescent="0.25">
      <c r="A424" s="176">
        <v>332420</v>
      </c>
      <c r="B424" s="176" t="s">
        <v>4626</v>
      </c>
      <c r="C424" s="176">
        <v>332420</v>
      </c>
      <c r="D424" s="176" t="s">
        <v>4626</v>
      </c>
    </row>
    <row r="425" spans="1:4" x14ac:dyDescent="0.25">
      <c r="A425" s="176">
        <v>332431</v>
      </c>
      <c r="B425" s="176" t="s">
        <v>2436</v>
      </c>
      <c r="C425" s="176">
        <v>332431</v>
      </c>
      <c r="D425" s="176" t="s">
        <v>2436</v>
      </c>
    </row>
    <row r="426" spans="1:4" x14ac:dyDescent="0.25">
      <c r="A426" s="176">
        <v>332439</v>
      </c>
      <c r="B426" s="176" t="s">
        <v>2438</v>
      </c>
      <c r="C426" s="176">
        <v>332439</v>
      </c>
      <c r="D426" s="176" t="s">
        <v>2438</v>
      </c>
    </row>
    <row r="427" spans="1:4" x14ac:dyDescent="0.25">
      <c r="A427" s="176">
        <v>332510</v>
      </c>
      <c r="B427" s="176" t="s">
        <v>2448</v>
      </c>
      <c r="C427" s="176">
        <v>332510</v>
      </c>
      <c r="D427" s="176" t="s">
        <v>2448</v>
      </c>
    </row>
    <row r="428" spans="1:4" x14ac:dyDescent="0.25">
      <c r="A428" s="176">
        <v>332611</v>
      </c>
      <c r="B428" s="176" t="s">
        <v>2530</v>
      </c>
      <c r="C428" s="176">
        <v>332611</v>
      </c>
      <c r="D428" s="176" t="s">
        <v>2530</v>
      </c>
    </row>
    <row r="429" spans="1:4" x14ac:dyDescent="0.25">
      <c r="A429" s="176">
        <v>332612</v>
      </c>
      <c r="B429" s="176" t="s">
        <v>2534</v>
      </c>
      <c r="C429" s="176">
        <v>332612</v>
      </c>
      <c r="D429" s="176" t="s">
        <v>2534</v>
      </c>
    </row>
    <row r="430" spans="1:4" ht="25.5" x14ac:dyDescent="0.25">
      <c r="A430" s="176">
        <v>332618</v>
      </c>
      <c r="B430" s="176" t="s">
        <v>2377</v>
      </c>
      <c r="C430" s="176">
        <v>332618</v>
      </c>
      <c r="D430" s="176" t="s">
        <v>2377</v>
      </c>
    </row>
    <row r="431" spans="1:4" x14ac:dyDescent="0.25">
      <c r="A431" s="176">
        <v>332710</v>
      </c>
      <c r="B431" s="176" t="s">
        <v>2686</v>
      </c>
      <c r="C431" s="176">
        <v>332710</v>
      </c>
      <c r="D431" s="176" t="s">
        <v>2686</v>
      </c>
    </row>
    <row r="432" spans="1:4" x14ac:dyDescent="0.25">
      <c r="A432" s="176">
        <v>332721</v>
      </c>
      <c r="B432" s="176" t="s">
        <v>2494</v>
      </c>
      <c r="C432" s="176">
        <v>332721</v>
      </c>
      <c r="D432" s="176" t="s">
        <v>2494</v>
      </c>
    </row>
    <row r="433" spans="1:4" ht="25.5" x14ac:dyDescent="0.25">
      <c r="A433" s="176">
        <v>332722</v>
      </c>
      <c r="B433" s="176" t="s">
        <v>2450</v>
      </c>
      <c r="C433" s="176">
        <v>332722</v>
      </c>
      <c r="D433" s="176" t="s">
        <v>2450</v>
      </c>
    </row>
    <row r="434" spans="1:4" x14ac:dyDescent="0.25">
      <c r="A434" s="176">
        <v>332811</v>
      </c>
      <c r="B434" s="176" t="s">
        <v>2426</v>
      </c>
      <c r="C434" s="176">
        <v>332811</v>
      </c>
      <c r="D434" s="176" t="s">
        <v>2426</v>
      </c>
    </row>
    <row r="435" spans="1:4" ht="38.25" x14ac:dyDescent="0.25">
      <c r="A435" s="176">
        <v>332812</v>
      </c>
      <c r="B435" s="176" t="s">
        <v>2511</v>
      </c>
      <c r="C435" s="176">
        <v>332812</v>
      </c>
      <c r="D435" s="176" t="s">
        <v>2511</v>
      </c>
    </row>
    <row r="436" spans="1:4" ht="25.5" x14ac:dyDescent="0.25">
      <c r="A436" s="176">
        <v>332813</v>
      </c>
      <c r="B436" s="176" t="s">
        <v>2509</v>
      </c>
      <c r="C436" s="176">
        <v>332813</v>
      </c>
      <c r="D436" s="176" t="s">
        <v>2509</v>
      </c>
    </row>
    <row r="437" spans="1:4" x14ac:dyDescent="0.25">
      <c r="A437" s="176">
        <v>332911</v>
      </c>
      <c r="B437" s="176" t="s">
        <v>2526</v>
      </c>
      <c r="C437" s="176">
        <v>332911</v>
      </c>
      <c r="D437" s="176" t="s">
        <v>2526</v>
      </c>
    </row>
    <row r="438" spans="1:4" ht="25.5" x14ac:dyDescent="0.25">
      <c r="A438" s="176">
        <v>332912</v>
      </c>
      <c r="B438" s="176" t="s">
        <v>2528</v>
      </c>
      <c r="C438" s="176">
        <v>332912</v>
      </c>
      <c r="D438" s="176" t="s">
        <v>2528</v>
      </c>
    </row>
    <row r="439" spans="1:4" ht="25.5" x14ac:dyDescent="0.25">
      <c r="A439" s="176">
        <v>332913</v>
      </c>
      <c r="B439" s="176" t="s">
        <v>4627</v>
      </c>
      <c r="C439" s="176">
        <v>332913</v>
      </c>
      <c r="D439" s="176" t="s">
        <v>4627</v>
      </c>
    </row>
    <row r="440" spans="1:4" ht="25.5" x14ac:dyDescent="0.25">
      <c r="A440" s="176">
        <v>332919</v>
      </c>
      <c r="B440" s="176" t="s">
        <v>2452</v>
      </c>
      <c r="C440" s="176">
        <v>332919</v>
      </c>
      <c r="D440" s="176" t="s">
        <v>2452</v>
      </c>
    </row>
    <row r="441" spans="1:4" x14ac:dyDescent="0.25">
      <c r="A441" s="176">
        <v>332991</v>
      </c>
      <c r="B441" s="176" t="s">
        <v>2629</v>
      </c>
      <c r="C441" s="176">
        <v>332991</v>
      </c>
      <c r="D441" s="176" t="s">
        <v>2629</v>
      </c>
    </row>
    <row r="442" spans="1:4" x14ac:dyDescent="0.25">
      <c r="A442" s="176">
        <v>332992</v>
      </c>
      <c r="B442" s="176" t="s">
        <v>2518</v>
      </c>
      <c r="C442" s="176">
        <v>332992</v>
      </c>
      <c r="D442" s="176" t="s">
        <v>2518</v>
      </c>
    </row>
    <row r="443" spans="1:4" ht="25.5" x14ac:dyDescent="0.25">
      <c r="A443" s="176">
        <v>332993</v>
      </c>
      <c r="B443" s="176" t="s">
        <v>2520</v>
      </c>
      <c r="C443" s="176">
        <v>332993</v>
      </c>
      <c r="D443" s="176" t="s">
        <v>2520</v>
      </c>
    </row>
    <row r="444" spans="1:4" x14ac:dyDescent="0.25">
      <c r="A444" s="176">
        <v>332994</v>
      </c>
      <c r="B444" s="176" t="s">
        <v>2522</v>
      </c>
      <c r="C444" s="176">
        <v>332994</v>
      </c>
      <c r="D444" s="176" t="s">
        <v>2522</v>
      </c>
    </row>
    <row r="445" spans="1:4" ht="25.5" x14ac:dyDescent="0.25">
      <c r="A445" s="176">
        <v>332995</v>
      </c>
      <c r="B445" s="176" t="s">
        <v>2524</v>
      </c>
      <c r="C445" s="176">
        <v>332995</v>
      </c>
      <c r="D445" s="176" t="s">
        <v>2524</v>
      </c>
    </row>
    <row r="446" spans="1:4" ht="25.5" x14ac:dyDescent="0.25">
      <c r="A446" s="176">
        <v>332996</v>
      </c>
      <c r="B446" s="176" t="s">
        <v>2544</v>
      </c>
      <c r="C446" s="176">
        <v>332996</v>
      </c>
      <c r="D446" s="176" t="s">
        <v>2544</v>
      </c>
    </row>
    <row r="447" spans="1:4" x14ac:dyDescent="0.25">
      <c r="A447" s="176">
        <v>332997</v>
      </c>
      <c r="B447" s="176" t="s">
        <v>2588</v>
      </c>
      <c r="C447" s="176">
        <v>332997</v>
      </c>
      <c r="D447" s="176" t="s">
        <v>2588</v>
      </c>
    </row>
    <row r="448" spans="1:4" ht="25.5" x14ac:dyDescent="0.25">
      <c r="A448" s="176">
        <v>332998</v>
      </c>
      <c r="B448" s="176" t="s">
        <v>2462</v>
      </c>
      <c r="C448" s="176">
        <v>332998</v>
      </c>
      <c r="D448" s="176" t="s">
        <v>2462</v>
      </c>
    </row>
    <row r="449" spans="1:4" ht="25.5" x14ac:dyDescent="0.25">
      <c r="A449" s="176">
        <v>332999</v>
      </c>
      <c r="B449" s="176" t="s">
        <v>2348</v>
      </c>
      <c r="C449" s="176">
        <v>332999</v>
      </c>
      <c r="D449" s="176" t="s">
        <v>2348</v>
      </c>
    </row>
    <row r="450" spans="1:4" ht="25.5" x14ac:dyDescent="0.25">
      <c r="A450" s="176">
        <v>333111</v>
      </c>
      <c r="B450" s="176" t="s">
        <v>2561</v>
      </c>
      <c r="C450" s="176">
        <v>333111</v>
      </c>
      <c r="D450" s="176" t="s">
        <v>2561</v>
      </c>
    </row>
    <row r="451" spans="1:4" ht="38.25" x14ac:dyDescent="0.25">
      <c r="A451" s="176">
        <v>333112</v>
      </c>
      <c r="B451" s="176" t="s">
        <v>2566</v>
      </c>
      <c r="C451" s="176">
        <v>333112</v>
      </c>
      <c r="D451" s="176" t="s">
        <v>2566</v>
      </c>
    </row>
    <row r="452" spans="1:4" x14ac:dyDescent="0.25">
      <c r="A452" s="176">
        <v>333120</v>
      </c>
      <c r="B452" s="176" t="s">
        <v>2568</v>
      </c>
      <c r="C452" s="176">
        <v>333120</v>
      </c>
      <c r="D452" s="176" t="s">
        <v>2568</v>
      </c>
    </row>
    <row r="453" spans="1:4" ht="25.5" x14ac:dyDescent="0.25">
      <c r="A453" s="176">
        <v>333131</v>
      </c>
      <c r="B453" s="176" t="s">
        <v>2573</v>
      </c>
      <c r="C453" s="176">
        <v>333131</v>
      </c>
      <c r="D453" s="176" t="s">
        <v>2573</v>
      </c>
    </row>
    <row r="454" spans="1:4" ht="25.5" x14ac:dyDescent="0.25">
      <c r="A454" s="176">
        <v>333132</v>
      </c>
      <c r="B454" s="176" t="s">
        <v>2575</v>
      </c>
      <c r="C454" s="176">
        <v>333132</v>
      </c>
      <c r="D454" s="176" t="s">
        <v>2575</v>
      </c>
    </row>
    <row r="455" spans="1:4" ht="25.5" x14ac:dyDescent="0.25">
      <c r="A455" s="176">
        <v>333210</v>
      </c>
      <c r="B455" s="176" t="s">
        <v>2609</v>
      </c>
      <c r="C455" s="176">
        <v>333210</v>
      </c>
      <c r="D455" s="176" t="s">
        <v>2609</v>
      </c>
    </row>
    <row r="456" spans="1:4" ht="25.5" x14ac:dyDescent="0.25">
      <c r="A456" s="176">
        <v>333220</v>
      </c>
      <c r="B456" s="176" t="s">
        <v>2619</v>
      </c>
      <c r="C456" s="176">
        <v>333220</v>
      </c>
      <c r="D456" s="176" t="s">
        <v>2619</v>
      </c>
    </row>
    <row r="457" spans="1:4" x14ac:dyDescent="0.25">
      <c r="A457" s="176">
        <v>333291</v>
      </c>
      <c r="B457" s="176" t="s">
        <v>2611</v>
      </c>
      <c r="C457" s="176">
        <v>333291</v>
      </c>
      <c r="D457" s="176" t="s">
        <v>2611</v>
      </c>
    </row>
    <row r="458" spans="1:4" x14ac:dyDescent="0.25">
      <c r="A458" s="176">
        <v>333292</v>
      </c>
      <c r="B458" s="176" t="s">
        <v>2607</v>
      </c>
      <c r="C458" s="176">
        <v>333292</v>
      </c>
      <c r="D458" s="176" t="s">
        <v>2607</v>
      </c>
    </row>
    <row r="459" spans="1:4" ht="25.5" x14ac:dyDescent="0.25">
      <c r="A459" s="176">
        <v>333293</v>
      </c>
      <c r="B459" s="176" t="s">
        <v>2613</v>
      </c>
      <c r="C459" s="176">
        <v>333293</v>
      </c>
      <c r="D459" s="176" t="s">
        <v>2613</v>
      </c>
    </row>
    <row r="460" spans="1:4" x14ac:dyDescent="0.25">
      <c r="A460" s="176">
        <v>333294</v>
      </c>
      <c r="B460" s="176" t="s">
        <v>2615</v>
      </c>
      <c r="C460" s="176">
        <v>333294</v>
      </c>
      <c r="D460" s="176" t="s">
        <v>2615</v>
      </c>
    </row>
    <row r="461" spans="1:4" ht="25.5" x14ac:dyDescent="0.25">
      <c r="A461" s="176">
        <v>333295</v>
      </c>
      <c r="B461" s="176" t="s">
        <v>2621</v>
      </c>
      <c r="C461" s="176">
        <v>333295</v>
      </c>
      <c r="D461" s="176" t="s">
        <v>2621</v>
      </c>
    </row>
    <row r="462" spans="1:4" ht="25.5" x14ac:dyDescent="0.25">
      <c r="A462" s="176">
        <v>333298</v>
      </c>
      <c r="B462" s="176" t="s">
        <v>2623</v>
      </c>
      <c r="C462" s="177">
        <v>333298</v>
      </c>
      <c r="D462" s="176" t="s">
        <v>2623</v>
      </c>
    </row>
    <row r="463" spans="1:4" ht="25.5" x14ac:dyDescent="0.25">
      <c r="A463" s="176">
        <v>333311</v>
      </c>
      <c r="B463" s="176" t="s">
        <v>2661</v>
      </c>
      <c r="C463" s="176">
        <v>333311</v>
      </c>
      <c r="D463" s="176" t="s">
        <v>2661</v>
      </c>
    </row>
    <row r="464" spans="1:4" ht="25.5" x14ac:dyDescent="0.25">
      <c r="A464" s="176">
        <v>333312</v>
      </c>
      <c r="B464" s="176" t="s">
        <v>2670</v>
      </c>
      <c r="C464" s="176">
        <v>333312</v>
      </c>
      <c r="D464" s="176" t="s">
        <v>2670</v>
      </c>
    </row>
    <row r="465" spans="1:4" x14ac:dyDescent="0.25">
      <c r="A465" s="176">
        <v>333313</v>
      </c>
      <c r="B465" s="176" t="s">
        <v>2663</v>
      </c>
      <c r="C465" s="176">
        <v>333313</v>
      </c>
      <c r="D465" s="176" t="s">
        <v>2663</v>
      </c>
    </row>
    <row r="466" spans="1:4" ht="25.5" x14ac:dyDescent="0.25">
      <c r="A466" s="176">
        <v>333314</v>
      </c>
      <c r="B466" s="176" t="s">
        <v>2860</v>
      </c>
      <c r="C466" s="176">
        <v>333314</v>
      </c>
      <c r="D466" s="176" t="s">
        <v>2860</v>
      </c>
    </row>
    <row r="467" spans="1:4" ht="25.5" x14ac:dyDescent="0.25">
      <c r="A467" s="176">
        <v>333315</v>
      </c>
      <c r="B467" s="176" t="s">
        <v>2886</v>
      </c>
      <c r="C467" s="176">
        <v>333315</v>
      </c>
      <c r="D467" s="176" t="s">
        <v>2886</v>
      </c>
    </row>
    <row r="468" spans="1:4" ht="25.5" x14ac:dyDescent="0.25">
      <c r="A468" s="176">
        <v>333319</v>
      </c>
      <c r="B468" s="176" t="s">
        <v>2625</v>
      </c>
      <c r="C468" s="176">
        <v>333319</v>
      </c>
      <c r="D468" s="176" t="s">
        <v>2625</v>
      </c>
    </row>
    <row r="469" spans="1:4" x14ac:dyDescent="0.25">
      <c r="A469" s="176">
        <v>333411</v>
      </c>
      <c r="B469" s="176" t="s">
        <v>2633</v>
      </c>
      <c r="C469" s="176">
        <v>333411</v>
      </c>
      <c r="D469" s="176" t="s">
        <v>2633</v>
      </c>
    </row>
    <row r="470" spans="1:4" ht="25.5" x14ac:dyDescent="0.25">
      <c r="A470" s="176">
        <v>333412</v>
      </c>
      <c r="B470" s="176" t="s">
        <v>2635</v>
      </c>
      <c r="C470" s="176">
        <v>333412</v>
      </c>
      <c r="D470" s="176" t="s">
        <v>2635</v>
      </c>
    </row>
    <row r="471" spans="1:4" ht="25.5" x14ac:dyDescent="0.25">
      <c r="A471" s="176">
        <v>333414</v>
      </c>
      <c r="B471" s="176" t="s">
        <v>2468</v>
      </c>
      <c r="C471" s="176">
        <v>333414</v>
      </c>
      <c r="D471" s="176" t="s">
        <v>2468</v>
      </c>
    </row>
    <row r="472" spans="1:4" ht="51" x14ac:dyDescent="0.25">
      <c r="A472" s="176">
        <v>333415</v>
      </c>
      <c r="B472" s="176" t="s">
        <v>2003</v>
      </c>
      <c r="C472" s="177">
        <v>333415</v>
      </c>
      <c r="D472" s="176" t="s">
        <v>2003</v>
      </c>
    </row>
    <row r="473" spans="1:4" x14ac:dyDescent="0.25">
      <c r="A473" s="176">
        <v>333511</v>
      </c>
      <c r="B473" s="176" t="s">
        <v>2590</v>
      </c>
      <c r="C473" s="176">
        <v>333511</v>
      </c>
      <c r="D473" s="176" t="s">
        <v>2590</v>
      </c>
    </row>
    <row r="474" spans="1:4" ht="25.5" x14ac:dyDescent="0.25">
      <c r="A474" s="176">
        <v>333512</v>
      </c>
      <c r="B474" s="176" t="s">
        <v>2584</v>
      </c>
      <c r="C474" s="176">
        <v>333512</v>
      </c>
      <c r="D474" s="176" t="s">
        <v>2584</v>
      </c>
    </row>
    <row r="475" spans="1:4" ht="25.5" x14ac:dyDescent="0.25">
      <c r="A475" s="176">
        <v>333513</v>
      </c>
      <c r="B475" s="176" t="s">
        <v>2586</v>
      </c>
      <c r="C475" s="176">
        <v>333513</v>
      </c>
      <c r="D475" s="176" t="s">
        <v>2586</v>
      </c>
    </row>
    <row r="476" spans="1:4" ht="25.5" x14ac:dyDescent="0.25">
      <c r="A476" s="176">
        <v>333514</v>
      </c>
      <c r="B476" s="176" t="s">
        <v>2592</v>
      </c>
      <c r="C476" s="176">
        <v>333514</v>
      </c>
      <c r="D476" s="176" t="s">
        <v>2592</v>
      </c>
    </row>
    <row r="477" spans="1:4" ht="25.5" x14ac:dyDescent="0.25">
      <c r="A477" s="176">
        <v>333515</v>
      </c>
      <c r="B477" s="176" t="s">
        <v>2595</v>
      </c>
      <c r="C477" s="176">
        <v>333515</v>
      </c>
      <c r="D477" s="176" t="s">
        <v>2595</v>
      </c>
    </row>
    <row r="478" spans="1:4" ht="25.5" x14ac:dyDescent="0.25">
      <c r="A478" s="176">
        <v>333516</v>
      </c>
      <c r="B478" s="176" t="s">
        <v>2599</v>
      </c>
      <c r="C478" s="176">
        <v>333516</v>
      </c>
      <c r="D478" s="176" t="s">
        <v>2599</v>
      </c>
    </row>
    <row r="479" spans="1:4" ht="25.5" x14ac:dyDescent="0.25">
      <c r="A479" s="176">
        <v>333518</v>
      </c>
      <c r="B479" s="176" t="s">
        <v>2605</v>
      </c>
      <c r="C479" s="176">
        <v>333518</v>
      </c>
      <c r="D479" s="176" t="s">
        <v>2605</v>
      </c>
    </row>
    <row r="480" spans="1:4" ht="25.5" x14ac:dyDescent="0.25">
      <c r="A480" s="176">
        <v>333611</v>
      </c>
      <c r="B480" s="176" t="s">
        <v>2554</v>
      </c>
      <c r="C480" s="176">
        <v>333611</v>
      </c>
      <c r="D480" s="176" t="s">
        <v>2554</v>
      </c>
    </row>
    <row r="481" spans="1:4" ht="25.5" x14ac:dyDescent="0.25">
      <c r="A481" s="176">
        <v>333612</v>
      </c>
      <c r="B481" s="176" t="s">
        <v>2639</v>
      </c>
      <c r="C481" s="176">
        <v>333612</v>
      </c>
      <c r="D481" s="176" t="s">
        <v>2639</v>
      </c>
    </row>
    <row r="482" spans="1:4" ht="25.5" x14ac:dyDescent="0.25">
      <c r="A482" s="176">
        <v>333613</v>
      </c>
      <c r="B482" s="176" t="s">
        <v>2643</v>
      </c>
      <c r="C482" s="176">
        <v>333613</v>
      </c>
      <c r="D482" s="176" t="s">
        <v>2643</v>
      </c>
    </row>
    <row r="483" spans="1:4" x14ac:dyDescent="0.25">
      <c r="A483" s="176">
        <v>333618</v>
      </c>
      <c r="B483" s="176" t="s">
        <v>2556</v>
      </c>
      <c r="C483" s="176">
        <v>333618</v>
      </c>
      <c r="D483" s="176" t="s">
        <v>2556</v>
      </c>
    </row>
    <row r="484" spans="1:4" ht="25.5" x14ac:dyDescent="0.25">
      <c r="A484" s="176">
        <v>333911</v>
      </c>
      <c r="B484" s="176" t="s">
        <v>2627</v>
      </c>
      <c r="C484" s="176">
        <v>333911</v>
      </c>
      <c r="D484" s="176" t="s">
        <v>2627</v>
      </c>
    </row>
    <row r="485" spans="1:4" x14ac:dyDescent="0.25">
      <c r="A485" s="176">
        <v>333912</v>
      </c>
      <c r="B485" s="176" t="s">
        <v>4628</v>
      </c>
      <c r="C485" s="176">
        <v>333912</v>
      </c>
      <c r="D485" s="176" t="s">
        <v>4628</v>
      </c>
    </row>
    <row r="486" spans="1:4" ht="25.5" x14ac:dyDescent="0.25">
      <c r="A486" s="176">
        <v>333913</v>
      </c>
      <c r="B486" s="176" t="s">
        <v>2675</v>
      </c>
      <c r="C486" s="176">
        <v>333913</v>
      </c>
      <c r="D486" s="176" t="s">
        <v>2675</v>
      </c>
    </row>
    <row r="487" spans="1:4" ht="25.5" x14ac:dyDescent="0.25">
      <c r="A487" s="176">
        <v>333921</v>
      </c>
      <c r="B487" s="176" t="s">
        <v>2577</v>
      </c>
      <c r="C487" s="176">
        <v>333921</v>
      </c>
      <c r="D487" s="176" t="s">
        <v>2577</v>
      </c>
    </row>
    <row r="488" spans="1:4" ht="25.5" x14ac:dyDescent="0.25">
      <c r="A488" s="176">
        <v>333922</v>
      </c>
      <c r="B488" s="176" t="s">
        <v>2563</v>
      </c>
      <c r="C488" s="176">
        <v>333922</v>
      </c>
      <c r="D488" s="176" t="s">
        <v>2563</v>
      </c>
    </row>
    <row r="489" spans="1:4" ht="25.5" x14ac:dyDescent="0.25">
      <c r="A489" s="176">
        <v>333923</v>
      </c>
      <c r="B489" s="176" t="s">
        <v>2455</v>
      </c>
      <c r="C489" s="176">
        <v>333923</v>
      </c>
      <c r="D489" s="176" t="s">
        <v>2455</v>
      </c>
    </row>
    <row r="490" spans="1:4" ht="25.5" x14ac:dyDescent="0.25">
      <c r="A490" s="176">
        <v>333924</v>
      </c>
      <c r="B490" s="176" t="s">
        <v>2539</v>
      </c>
      <c r="C490" s="176">
        <v>333924</v>
      </c>
      <c r="D490" s="176" t="s">
        <v>2539</v>
      </c>
    </row>
    <row r="491" spans="1:4" x14ac:dyDescent="0.25">
      <c r="A491" s="176">
        <v>333991</v>
      </c>
      <c r="B491" s="176" t="s">
        <v>4629</v>
      </c>
      <c r="C491" s="176">
        <v>333991</v>
      </c>
      <c r="D491" s="176" t="s">
        <v>4629</v>
      </c>
    </row>
    <row r="492" spans="1:4" ht="25.5" x14ac:dyDescent="0.25">
      <c r="A492" s="176">
        <v>333992</v>
      </c>
      <c r="B492" s="176" t="s">
        <v>2601</v>
      </c>
      <c r="C492" s="176">
        <v>333992</v>
      </c>
      <c r="D492" s="176" t="s">
        <v>2601</v>
      </c>
    </row>
    <row r="493" spans="1:4" x14ac:dyDescent="0.25">
      <c r="A493" s="176">
        <v>333993</v>
      </c>
      <c r="B493" s="176" t="s">
        <v>2637</v>
      </c>
      <c r="C493" s="176">
        <v>333993</v>
      </c>
      <c r="D493" s="176" t="s">
        <v>2637</v>
      </c>
    </row>
    <row r="494" spans="1:4" ht="25.5" x14ac:dyDescent="0.25">
      <c r="A494" s="176">
        <v>333994</v>
      </c>
      <c r="B494" s="176" t="s">
        <v>2641</v>
      </c>
      <c r="C494" s="177">
        <v>333994</v>
      </c>
      <c r="D494" s="176" t="s">
        <v>2641</v>
      </c>
    </row>
    <row r="495" spans="1:4" ht="25.5" x14ac:dyDescent="0.25">
      <c r="A495" s="176">
        <v>333995</v>
      </c>
      <c r="B495" s="176" t="s">
        <v>2680</v>
      </c>
      <c r="C495" s="176">
        <v>333995</v>
      </c>
      <c r="D495" s="176" t="s">
        <v>2680</v>
      </c>
    </row>
    <row r="496" spans="1:4" ht="25.5" x14ac:dyDescent="0.25">
      <c r="A496" s="176">
        <v>333996</v>
      </c>
      <c r="B496" s="176" t="s">
        <v>2682</v>
      </c>
      <c r="C496" s="176">
        <v>333996</v>
      </c>
      <c r="D496" s="176" t="s">
        <v>2682</v>
      </c>
    </row>
    <row r="497" spans="1:4" ht="25.5" x14ac:dyDescent="0.25">
      <c r="A497" s="176">
        <v>333997</v>
      </c>
      <c r="B497" s="176" t="s">
        <v>2684</v>
      </c>
      <c r="C497" s="177">
        <v>333997</v>
      </c>
      <c r="D497" s="176" t="s">
        <v>4630</v>
      </c>
    </row>
    <row r="498" spans="1:4" ht="25.5" x14ac:dyDescent="0.25">
      <c r="A498" s="176">
        <v>333999</v>
      </c>
      <c r="B498" s="176" t="s">
        <v>4631</v>
      </c>
      <c r="C498" s="177">
        <v>333999</v>
      </c>
      <c r="D498" s="176" t="s">
        <v>4631</v>
      </c>
    </row>
    <row r="499" spans="1:4" x14ac:dyDescent="0.25">
      <c r="A499" s="176">
        <v>334111</v>
      </c>
      <c r="B499" s="176" t="s">
        <v>2649</v>
      </c>
      <c r="C499" s="176">
        <v>334111</v>
      </c>
      <c r="D499" s="176" t="s">
        <v>2649</v>
      </c>
    </row>
    <row r="500" spans="1:4" x14ac:dyDescent="0.25">
      <c r="A500" s="176">
        <v>334112</v>
      </c>
      <c r="B500" s="176" t="s">
        <v>2651</v>
      </c>
      <c r="C500" s="176">
        <v>334112</v>
      </c>
      <c r="D500" s="176" t="s">
        <v>2651</v>
      </c>
    </row>
    <row r="501" spans="1:4" x14ac:dyDescent="0.25">
      <c r="A501" s="176">
        <v>334113</v>
      </c>
      <c r="B501" s="176" t="s">
        <v>2653</v>
      </c>
      <c r="C501" s="176">
        <v>334113</v>
      </c>
      <c r="D501" s="176" t="s">
        <v>2653</v>
      </c>
    </row>
    <row r="502" spans="1:4" ht="25.5" x14ac:dyDescent="0.25">
      <c r="A502" s="176">
        <v>334119</v>
      </c>
      <c r="B502" s="176" t="s">
        <v>2655</v>
      </c>
      <c r="C502" s="176">
        <v>334119</v>
      </c>
      <c r="D502" s="176" t="s">
        <v>2655</v>
      </c>
    </row>
    <row r="503" spans="1:4" x14ac:dyDescent="0.25">
      <c r="A503" s="176">
        <v>334210</v>
      </c>
      <c r="B503" s="176" t="s">
        <v>2743</v>
      </c>
      <c r="C503" s="176">
        <v>334210</v>
      </c>
      <c r="D503" s="176" t="s">
        <v>2743</v>
      </c>
    </row>
    <row r="504" spans="1:4" ht="51" x14ac:dyDescent="0.25">
      <c r="A504" s="178">
        <v>334220</v>
      </c>
      <c r="B504" s="176" t="s">
        <v>4632</v>
      </c>
      <c r="C504" s="176">
        <v>334220</v>
      </c>
      <c r="D504" s="176" t="s">
        <v>2746</v>
      </c>
    </row>
    <row r="505" spans="1:4" ht="51" x14ac:dyDescent="0.25">
      <c r="A505" s="178">
        <v>334220</v>
      </c>
      <c r="B505" s="176" t="s">
        <v>4633</v>
      </c>
      <c r="C505" s="177">
        <v>334515</v>
      </c>
      <c r="D505" s="176" t="s">
        <v>2856</v>
      </c>
    </row>
    <row r="506" spans="1:4" ht="25.5" x14ac:dyDescent="0.25">
      <c r="A506" s="176">
        <v>334290</v>
      </c>
      <c r="B506" s="176" t="s">
        <v>2748</v>
      </c>
      <c r="C506" s="176">
        <v>334290</v>
      </c>
      <c r="D506" s="176" t="s">
        <v>2748</v>
      </c>
    </row>
    <row r="507" spans="1:4" ht="25.5" x14ac:dyDescent="0.25">
      <c r="A507" s="176">
        <v>334310</v>
      </c>
      <c r="B507" s="176" t="s">
        <v>2737</v>
      </c>
      <c r="C507" s="176">
        <v>334310</v>
      </c>
      <c r="D507" s="176" t="s">
        <v>2737</v>
      </c>
    </row>
    <row r="508" spans="1:4" x14ac:dyDescent="0.25">
      <c r="A508" s="176">
        <v>334411</v>
      </c>
      <c r="B508" s="176" t="s">
        <v>2750</v>
      </c>
      <c r="C508" s="176">
        <v>334411</v>
      </c>
      <c r="D508" s="176" t="s">
        <v>2750</v>
      </c>
    </row>
    <row r="509" spans="1:4" ht="25.5" x14ac:dyDescent="0.25">
      <c r="A509" s="176">
        <v>334412</v>
      </c>
      <c r="B509" s="176" t="s">
        <v>2752</v>
      </c>
      <c r="C509" s="176">
        <v>334412</v>
      </c>
      <c r="D509" s="176" t="s">
        <v>2752</v>
      </c>
    </row>
    <row r="510" spans="1:4" ht="25.5" x14ac:dyDescent="0.25">
      <c r="A510" s="176">
        <v>334413</v>
      </c>
      <c r="B510" s="176" t="s">
        <v>2754</v>
      </c>
      <c r="C510" s="176">
        <v>334413</v>
      </c>
      <c r="D510" s="176" t="s">
        <v>2754</v>
      </c>
    </row>
    <row r="511" spans="1:4" x14ac:dyDescent="0.25">
      <c r="A511" s="176">
        <v>334414</v>
      </c>
      <c r="B511" s="176" t="s">
        <v>2756</v>
      </c>
      <c r="C511" s="176">
        <v>334414</v>
      </c>
      <c r="D511" s="176" t="s">
        <v>2756</v>
      </c>
    </row>
    <row r="512" spans="1:4" x14ac:dyDescent="0.25">
      <c r="A512" s="176">
        <v>334415</v>
      </c>
      <c r="B512" s="176" t="s">
        <v>2758</v>
      </c>
      <c r="C512" s="176">
        <v>334415</v>
      </c>
      <c r="D512" s="176" t="s">
        <v>2758</v>
      </c>
    </row>
    <row r="513" spans="1:4" ht="25.5" x14ac:dyDescent="0.25">
      <c r="A513" s="176">
        <v>334416</v>
      </c>
      <c r="B513" s="176" t="s">
        <v>2760</v>
      </c>
      <c r="C513" s="176">
        <v>334416</v>
      </c>
      <c r="D513" s="176" t="s">
        <v>2760</v>
      </c>
    </row>
    <row r="514" spans="1:4" x14ac:dyDescent="0.25">
      <c r="A514" s="176">
        <v>334417</v>
      </c>
      <c r="B514" s="176" t="s">
        <v>2762</v>
      </c>
      <c r="C514" s="176">
        <v>334417</v>
      </c>
      <c r="D514" s="176" t="s">
        <v>2762</v>
      </c>
    </row>
    <row r="515" spans="1:4" ht="25.5" x14ac:dyDescent="0.25">
      <c r="A515" s="176">
        <v>334418</v>
      </c>
      <c r="B515" s="176" t="s">
        <v>2657</v>
      </c>
      <c r="C515" s="176">
        <v>334418</v>
      </c>
      <c r="D515" s="176" t="s">
        <v>2657</v>
      </c>
    </row>
    <row r="516" spans="1:4" ht="25.5" x14ac:dyDescent="0.25">
      <c r="A516" s="176">
        <v>334419</v>
      </c>
      <c r="B516" s="176" t="s">
        <v>2767</v>
      </c>
      <c r="C516" s="176">
        <v>334419</v>
      </c>
      <c r="D516" s="176" t="s">
        <v>2767</v>
      </c>
    </row>
    <row r="517" spans="1:4" ht="25.5" x14ac:dyDescent="0.25">
      <c r="A517" s="176">
        <v>334510</v>
      </c>
      <c r="B517" s="176" t="s">
        <v>2871</v>
      </c>
      <c r="C517" s="176">
        <v>334510</v>
      </c>
      <c r="D517" s="176" t="s">
        <v>2871</v>
      </c>
    </row>
    <row r="518" spans="1:4" ht="38.25" x14ac:dyDescent="0.25">
      <c r="A518" s="176">
        <v>334511</v>
      </c>
      <c r="B518" s="176" t="s">
        <v>4634</v>
      </c>
      <c r="C518" s="176">
        <v>334511</v>
      </c>
      <c r="D518" s="176" t="s">
        <v>4634</v>
      </c>
    </row>
    <row r="519" spans="1:4" ht="38.25" x14ac:dyDescent="0.25">
      <c r="A519" s="176">
        <v>334512</v>
      </c>
      <c r="B519" s="176" t="s">
        <v>2849</v>
      </c>
      <c r="C519" s="176">
        <v>334512</v>
      </c>
      <c r="D519" s="176" t="s">
        <v>2849</v>
      </c>
    </row>
    <row r="520" spans="1:4" ht="51" x14ac:dyDescent="0.25">
      <c r="A520" s="176">
        <v>334513</v>
      </c>
      <c r="B520" s="176" t="s">
        <v>2851</v>
      </c>
      <c r="C520" s="176">
        <v>334513</v>
      </c>
      <c r="D520" s="176" t="s">
        <v>2851</v>
      </c>
    </row>
    <row r="521" spans="1:4" ht="25.5" x14ac:dyDescent="0.25">
      <c r="A521" s="176">
        <v>334514</v>
      </c>
      <c r="B521" s="176" t="s">
        <v>2853</v>
      </c>
      <c r="C521" s="176">
        <v>334514</v>
      </c>
      <c r="D521" s="176" t="s">
        <v>2853</v>
      </c>
    </row>
    <row r="522" spans="1:4" ht="38.25" x14ac:dyDescent="0.25">
      <c r="A522" s="176">
        <v>334515</v>
      </c>
      <c r="B522" s="176" t="s">
        <v>2856</v>
      </c>
      <c r="C522" s="177">
        <v>334515</v>
      </c>
      <c r="D522" s="176" t="s">
        <v>2856</v>
      </c>
    </row>
    <row r="523" spans="1:4" ht="25.5" x14ac:dyDescent="0.25">
      <c r="A523" s="176">
        <v>334516</v>
      </c>
      <c r="B523" s="176" t="s">
        <v>2858</v>
      </c>
      <c r="C523" s="176">
        <v>334516</v>
      </c>
      <c r="D523" s="176" t="s">
        <v>2858</v>
      </c>
    </row>
    <row r="524" spans="1:4" x14ac:dyDescent="0.25">
      <c r="A524" s="176">
        <v>334517</v>
      </c>
      <c r="B524" s="176" t="s">
        <v>2877</v>
      </c>
      <c r="C524" s="176">
        <v>334517</v>
      </c>
      <c r="D524" s="176" t="s">
        <v>2877</v>
      </c>
    </row>
    <row r="525" spans="1:4" x14ac:dyDescent="0.25">
      <c r="A525" s="176">
        <v>334518</v>
      </c>
      <c r="B525" s="176" t="s">
        <v>2457</v>
      </c>
      <c r="C525" s="176">
        <v>334518</v>
      </c>
      <c r="D525" s="176" t="s">
        <v>2457</v>
      </c>
    </row>
    <row r="526" spans="1:4" ht="25.5" x14ac:dyDescent="0.25">
      <c r="A526" s="176">
        <v>334519</v>
      </c>
      <c r="B526" s="176" t="s">
        <v>2692</v>
      </c>
      <c r="C526" s="176">
        <v>334519</v>
      </c>
      <c r="D526" s="176" t="s">
        <v>2692</v>
      </c>
    </row>
    <row r="527" spans="1:4" x14ac:dyDescent="0.25">
      <c r="A527" s="176">
        <v>334611</v>
      </c>
      <c r="B527" s="176" t="s">
        <v>4028</v>
      </c>
      <c r="C527" s="176">
        <v>334611</v>
      </c>
      <c r="D527" s="176" t="s">
        <v>4028</v>
      </c>
    </row>
    <row r="528" spans="1:4" ht="38.25" x14ac:dyDescent="0.25">
      <c r="A528" s="176">
        <v>334612</v>
      </c>
      <c r="B528" s="176" t="s">
        <v>2739</v>
      </c>
      <c r="C528" s="176">
        <v>334612</v>
      </c>
      <c r="D528" s="176" t="s">
        <v>2739</v>
      </c>
    </row>
    <row r="529" spans="1:4" ht="25.5" x14ac:dyDescent="0.25">
      <c r="A529" s="176">
        <v>334613</v>
      </c>
      <c r="B529" s="176" t="s">
        <v>2659</v>
      </c>
      <c r="C529" s="176">
        <v>334613</v>
      </c>
      <c r="D529" s="176" t="s">
        <v>2659</v>
      </c>
    </row>
    <row r="530" spans="1:4" ht="25.5" x14ac:dyDescent="0.25">
      <c r="A530" s="176">
        <v>335110</v>
      </c>
      <c r="B530" s="176" t="s">
        <v>2722</v>
      </c>
      <c r="C530" s="176">
        <v>335110</v>
      </c>
      <c r="D530" s="176" t="s">
        <v>2722</v>
      </c>
    </row>
    <row r="531" spans="1:4" ht="25.5" x14ac:dyDescent="0.25">
      <c r="A531" s="176">
        <v>335121</v>
      </c>
      <c r="B531" s="176" t="s">
        <v>4635</v>
      </c>
      <c r="C531" s="176">
        <v>335121</v>
      </c>
      <c r="D531" s="176" t="s">
        <v>4635</v>
      </c>
    </row>
    <row r="532" spans="1:4" ht="25.5" x14ac:dyDescent="0.25">
      <c r="A532" s="176">
        <v>335122</v>
      </c>
      <c r="B532" s="176" t="s">
        <v>2731</v>
      </c>
      <c r="C532" s="176">
        <v>335122</v>
      </c>
      <c r="D532" s="176" t="s">
        <v>2731</v>
      </c>
    </row>
    <row r="533" spans="1:4" x14ac:dyDescent="0.25">
      <c r="A533" s="176">
        <v>335129</v>
      </c>
      <c r="B533" s="176" t="s">
        <v>2735</v>
      </c>
      <c r="C533" s="176">
        <v>335129</v>
      </c>
      <c r="D533" s="176" t="s">
        <v>2735</v>
      </c>
    </row>
    <row r="534" spans="1:4" ht="25.5" x14ac:dyDescent="0.25">
      <c r="A534" s="176">
        <v>335211</v>
      </c>
      <c r="B534" s="176" t="s">
        <v>2713</v>
      </c>
      <c r="C534" s="176">
        <v>335211</v>
      </c>
      <c r="D534" s="176" t="s">
        <v>2713</v>
      </c>
    </row>
    <row r="535" spans="1:4" ht="25.5" x14ac:dyDescent="0.25">
      <c r="A535" s="176">
        <v>335212</v>
      </c>
      <c r="B535" s="176" t="s">
        <v>2716</v>
      </c>
      <c r="C535" s="176">
        <v>335212</v>
      </c>
      <c r="D535" s="176" t="s">
        <v>2716</v>
      </c>
    </row>
    <row r="536" spans="1:4" ht="25.5" x14ac:dyDescent="0.25">
      <c r="A536" s="176">
        <v>335221</v>
      </c>
      <c r="B536" s="176" t="s">
        <v>2706</v>
      </c>
      <c r="C536" s="176">
        <v>335221</v>
      </c>
      <c r="D536" s="176" t="s">
        <v>2706</v>
      </c>
    </row>
    <row r="537" spans="1:4" ht="25.5" x14ac:dyDescent="0.25">
      <c r="A537" s="176">
        <v>335222</v>
      </c>
      <c r="B537" s="176" t="s">
        <v>2708</v>
      </c>
      <c r="C537" s="176">
        <v>335222</v>
      </c>
      <c r="D537" s="176" t="s">
        <v>2708</v>
      </c>
    </row>
    <row r="538" spans="1:4" ht="25.5" x14ac:dyDescent="0.25">
      <c r="A538" s="176">
        <v>335224</v>
      </c>
      <c r="B538" s="176" t="s">
        <v>2710</v>
      </c>
      <c r="C538" s="176">
        <v>335224</v>
      </c>
      <c r="D538" s="176" t="s">
        <v>2710</v>
      </c>
    </row>
    <row r="539" spans="1:4" ht="25.5" x14ac:dyDescent="0.25">
      <c r="A539" s="176">
        <v>335228</v>
      </c>
      <c r="B539" s="176" t="s">
        <v>2720</v>
      </c>
      <c r="C539" s="176">
        <v>335228</v>
      </c>
      <c r="D539" s="176" t="s">
        <v>2720</v>
      </c>
    </row>
    <row r="540" spans="1:4" ht="25.5" x14ac:dyDescent="0.25">
      <c r="A540" s="176">
        <v>335311</v>
      </c>
      <c r="B540" s="176" t="s">
        <v>2603</v>
      </c>
      <c r="C540" s="176">
        <v>335311</v>
      </c>
      <c r="D540" s="176" t="s">
        <v>2603</v>
      </c>
    </row>
    <row r="541" spans="1:4" x14ac:dyDescent="0.25">
      <c r="A541" s="176">
        <v>335312</v>
      </c>
      <c r="B541" s="176" t="s">
        <v>2698</v>
      </c>
      <c r="C541" s="176">
        <v>335312</v>
      </c>
      <c r="D541" s="176" t="s">
        <v>2698</v>
      </c>
    </row>
    <row r="542" spans="1:4" ht="25.5" x14ac:dyDescent="0.25">
      <c r="A542" s="176">
        <v>335313</v>
      </c>
      <c r="B542" s="176" t="s">
        <v>2696</v>
      </c>
      <c r="C542" s="176">
        <v>335313</v>
      </c>
      <c r="D542" s="176" t="s">
        <v>2696</v>
      </c>
    </row>
    <row r="543" spans="1:4" ht="25.5" x14ac:dyDescent="0.25">
      <c r="A543" s="176">
        <v>335314</v>
      </c>
      <c r="B543" s="176" t="s">
        <v>2702</v>
      </c>
      <c r="C543" s="176">
        <v>335314</v>
      </c>
      <c r="D543" s="176" t="s">
        <v>2702</v>
      </c>
    </row>
    <row r="544" spans="1:4" x14ac:dyDescent="0.25">
      <c r="A544" s="176">
        <v>335911</v>
      </c>
      <c r="B544" s="176" t="s">
        <v>2769</v>
      </c>
      <c r="C544" s="176">
        <v>335911</v>
      </c>
      <c r="D544" s="176" t="s">
        <v>2769</v>
      </c>
    </row>
    <row r="545" spans="1:4" x14ac:dyDescent="0.25">
      <c r="A545" s="176">
        <v>335912</v>
      </c>
      <c r="B545" s="176" t="s">
        <v>2771</v>
      </c>
      <c r="C545" s="176">
        <v>335912</v>
      </c>
      <c r="D545" s="176" t="s">
        <v>2771</v>
      </c>
    </row>
    <row r="546" spans="1:4" x14ac:dyDescent="0.25">
      <c r="A546" s="176">
        <v>335921</v>
      </c>
      <c r="B546" s="176" t="s">
        <v>2413</v>
      </c>
      <c r="C546" s="176">
        <v>335921</v>
      </c>
      <c r="D546" s="176" t="s">
        <v>2413</v>
      </c>
    </row>
    <row r="547" spans="1:4" ht="25.5" x14ac:dyDescent="0.25">
      <c r="A547" s="176">
        <v>335929</v>
      </c>
      <c r="B547" s="176" t="s">
        <v>2415</v>
      </c>
      <c r="C547" s="176">
        <v>335929</v>
      </c>
      <c r="D547" s="176" t="s">
        <v>2415</v>
      </c>
    </row>
    <row r="548" spans="1:4" ht="25.5" x14ac:dyDescent="0.25">
      <c r="A548" s="176">
        <v>335931</v>
      </c>
      <c r="B548" s="176" t="s">
        <v>2724</v>
      </c>
      <c r="C548" s="176">
        <v>335931</v>
      </c>
      <c r="D548" s="176" t="s">
        <v>2724</v>
      </c>
    </row>
    <row r="549" spans="1:4" ht="25.5" x14ac:dyDescent="0.25">
      <c r="A549" s="176">
        <v>335932</v>
      </c>
      <c r="B549" s="176" t="s">
        <v>2727</v>
      </c>
      <c r="C549" s="176">
        <v>335932</v>
      </c>
      <c r="D549" s="176" t="s">
        <v>2727</v>
      </c>
    </row>
    <row r="550" spans="1:4" ht="25.5" x14ac:dyDescent="0.25">
      <c r="A550" s="176">
        <v>335991</v>
      </c>
      <c r="B550" s="176" t="s">
        <v>2700</v>
      </c>
      <c r="C550" s="176">
        <v>335991</v>
      </c>
      <c r="D550" s="176" t="s">
        <v>2700</v>
      </c>
    </row>
    <row r="551" spans="1:4" ht="38.25" x14ac:dyDescent="0.25">
      <c r="A551" s="176">
        <v>335999</v>
      </c>
      <c r="B551" s="176" t="s">
        <v>2704</v>
      </c>
      <c r="C551" s="176">
        <v>335999</v>
      </c>
      <c r="D551" s="176" t="s">
        <v>2704</v>
      </c>
    </row>
    <row r="552" spans="1:4" x14ac:dyDescent="0.25">
      <c r="A552" s="176">
        <v>336111</v>
      </c>
      <c r="B552" s="176" t="s">
        <v>2781</v>
      </c>
      <c r="C552" s="176">
        <v>336111</v>
      </c>
      <c r="D552" s="176" t="s">
        <v>2781</v>
      </c>
    </row>
    <row r="553" spans="1:4" ht="25.5" x14ac:dyDescent="0.25">
      <c r="A553" s="176">
        <v>336112</v>
      </c>
      <c r="B553" s="176" t="s">
        <v>4636</v>
      </c>
      <c r="C553" s="176">
        <v>336112</v>
      </c>
      <c r="D553" s="176" t="s">
        <v>4636</v>
      </c>
    </row>
    <row r="554" spans="1:4" x14ac:dyDescent="0.25">
      <c r="A554" s="176">
        <v>336120</v>
      </c>
      <c r="B554" s="176" t="s">
        <v>2785</v>
      </c>
      <c r="C554" s="176">
        <v>336120</v>
      </c>
      <c r="D554" s="176" t="s">
        <v>2785</v>
      </c>
    </row>
    <row r="555" spans="1:4" x14ac:dyDescent="0.25">
      <c r="A555" s="176">
        <v>336211</v>
      </c>
      <c r="B555" s="176" t="s">
        <v>2787</v>
      </c>
      <c r="C555" s="176">
        <v>336211</v>
      </c>
      <c r="D555" s="176" t="s">
        <v>2787</v>
      </c>
    </row>
    <row r="556" spans="1:4" x14ac:dyDescent="0.25">
      <c r="A556" s="176">
        <v>336212</v>
      </c>
      <c r="B556" s="176" t="s">
        <v>2801</v>
      </c>
      <c r="C556" s="176">
        <v>336212</v>
      </c>
      <c r="D556" s="176" t="s">
        <v>2801</v>
      </c>
    </row>
    <row r="557" spans="1:4" x14ac:dyDescent="0.25">
      <c r="A557" s="176">
        <v>336213</v>
      </c>
      <c r="B557" s="176" t="s">
        <v>2803</v>
      </c>
      <c r="C557" s="176">
        <v>336213</v>
      </c>
      <c r="D557" s="176" t="s">
        <v>2803</v>
      </c>
    </row>
    <row r="558" spans="1:4" x14ac:dyDescent="0.25">
      <c r="A558" s="176">
        <v>336214</v>
      </c>
      <c r="B558" s="176" t="s">
        <v>2838</v>
      </c>
      <c r="C558" s="176">
        <v>336214</v>
      </c>
      <c r="D558" s="176" t="s">
        <v>2838</v>
      </c>
    </row>
    <row r="559" spans="1:4" ht="25.5" x14ac:dyDescent="0.25">
      <c r="A559" s="176">
        <v>336311</v>
      </c>
      <c r="B559" s="176" t="s">
        <v>2678</v>
      </c>
      <c r="C559" s="176">
        <v>336311</v>
      </c>
      <c r="D559" s="176" t="s">
        <v>2678</v>
      </c>
    </row>
    <row r="560" spans="1:4" ht="25.5" x14ac:dyDescent="0.25">
      <c r="A560" s="176">
        <v>336312</v>
      </c>
      <c r="B560" s="176" t="s">
        <v>2793</v>
      </c>
      <c r="C560" s="176">
        <v>336312</v>
      </c>
      <c r="D560" s="176" t="s">
        <v>2793</v>
      </c>
    </row>
    <row r="561" spans="1:4" ht="25.5" x14ac:dyDescent="0.25">
      <c r="A561" s="176">
        <v>336321</v>
      </c>
      <c r="B561" s="176" t="s">
        <v>2733</v>
      </c>
      <c r="C561" s="176">
        <v>336321</v>
      </c>
      <c r="D561" s="176" t="s">
        <v>2733</v>
      </c>
    </row>
    <row r="562" spans="1:4" ht="25.5" x14ac:dyDescent="0.25">
      <c r="A562" s="176">
        <v>336322</v>
      </c>
      <c r="B562" s="176" t="s">
        <v>2773</v>
      </c>
      <c r="C562" s="176">
        <v>336322</v>
      </c>
      <c r="D562" s="176" t="s">
        <v>2773</v>
      </c>
    </row>
    <row r="563" spans="1:4" ht="38.25" x14ac:dyDescent="0.25">
      <c r="A563" s="176">
        <v>336330</v>
      </c>
      <c r="B563" s="176" t="s">
        <v>2796</v>
      </c>
      <c r="C563" s="176">
        <v>336330</v>
      </c>
      <c r="D563" s="176" t="s">
        <v>2796</v>
      </c>
    </row>
    <row r="564" spans="1:4" ht="25.5" x14ac:dyDescent="0.25">
      <c r="A564" s="176">
        <v>336340</v>
      </c>
      <c r="B564" s="176" t="s">
        <v>2351</v>
      </c>
      <c r="C564" s="176">
        <v>336340</v>
      </c>
      <c r="D564" s="176" t="s">
        <v>2351</v>
      </c>
    </row>
    <row r="565" spans="1:4" ht="25.5" x14ac:dyDescent="0.25">
      <c r="A565" s="176">
        <v>336350</v>
      </c>
      <c r="B565" s="176" t="s">
        <v>2353</v>
      </c>
      <c r="C565" s="176">
        <v>336350</v>
      </c>
      <c r="D565" s="176" t="s">
        <v>2353</v>
      </c>
    </row>
    <row r="566" spans="1:4" ht="25.5" x14ac:dyDescent="0.25">
      <c r="A566" s="176">
        <v>336360</v>
      </c>
      <c r="B566" s="176" t="s">
        <v>1949</v>
      </c>
      <c r="C566" s="176">
        <v>336360</v>
      </c>
      <c r="D566" s="176" t="s">
        <v>1949</v>
      </c>
    </row>
    <row r="567" spans="1:4" x14ac:dyDescent="0.25">
      <c r="A567" s="176">
        <v>336370</v>
      </c>
      <c r="B567" s="176" t="s">
        <v>2501</v>
      </c>
      <c r="C567" s="176">
        <v>336370</v>
      </c>
      <c r="D567" s="176" t="s">
        <v>2501</v>
      </c>
    </row>
    <row r="568" spans="1:4" ht="25.5" x14ac:dyDescent="0.25">
      <c r="A568" s="176">
        <v>336391</v>
      </c>
      <c r="B568" s="176" t="s">
        <v>2673</v>
      </c>
      <c r="C568" s="176">
        <v>336391</v>
      </c>
      <c r="D568" s="176" t="s">
        <v>2673</v>
      </c>
    </row>
    <row r="569" spans="1:4" ht="25.5" x14ac:dyDescent="0.25">
      <c r="A569" s="176">
        <v>336399</v>
      </c>
      <c r="B569" s="176" t="s">
        <v>2459</v>
      </c>
      <c r="C569" s="176">
        <v>336399</v>
      </c>
      <c r="D569" s="176" t="s">
        <v>2459</v>
      </c>
    </row>
    <row r="570" spans="1:4" x14ac:dyDescent="0.25">
      <c r="A570" s="176">
        <v>336411</v>
      </c>
      <c r="B570" s="176" t="s">
        <v>2805</v>
      </c>
      <c r="C570" s="176">
        <v>336411</v>
      </c>
      <c r="D570" s="176" t="s">
        <v>2805</v>
      </c>
    </row>
    <row r="571" spans="1:4" ht="25.5" x14ac:dyDescent="0.25">
      <c r="A571" s="176">
        <v>336412</v>
      </c>
      <c r="B571" s="176" t="s">
        <v>2809</v>
      </c>
      <c r="C571" s="176">
        <v>336412</v>
      </c>
      <c r="D571" s="176" t="s">
        <v>2809</v>
      </c>
    </row>
    <row r="572" spans="1:4" ht="25.5" x14ac:dyDescent="0.25">
      <c r="A572" s="176">
        <v>336413</v>
      </c>
      <c r="B572" s="176" t="s">
        <v>4637</v>
      </c>
      <c r="C572" s="176">
        <v>336413</v>
      </c>
      <c r="D572" s="176" t="s">
        <v>4637</v>
      </c>
    </row>
    <row r="573" spans="1:4" ht="25.5" x14ac:dyDescent="0.25">
      <c r="A573" s="176">
        <v>336414</v>
      </c>
      <c r="B573" s="176" t="s">
        <v>2829</v>
      </c>
      <c r="C573" s="176">
        <v>336414</v>
      </c>
      <c r="D573" s="176" t="s">
        <v>2829</v>
      </c>
    </row>
    <row r="574" spans="1:4" ht="38.25" x14ac:dyDescent="0.25">
      <c r="A574" s="176">
        <v>336415</v>
      </c>
      <c r="B574" s="176" t="s">
        <v>2832</v>
      </c>
      <c r="C574" s="176">
        <v>336415</v>
      </c>
      <c r="D574" s="176" t="s">
        <v>2832</v>
      </c>
    </row>
    <row r="575" spans="1:4" ht="38.25" x14ac:dyDescent="0.25">
      <c r="A575" s="176">
        <v>336419</v>
      </c>
      <c r="B575" s="176" t="s">
        <v>2835</v>
      </c>
      <c r="C575" s="176">
        <v>336419</v>
      </c>
      <c r="D575" s="176" t="s">
        <v>2835</v>
      </c>
    </row>
    <row r="576" spans="1:4" x14ac:dyDescent="0.25">
      <c r="A576" s="176">
        <v>336510</v>
      </c>
      <c r="B576" s="176" t="s">
        <v>2571</v>
      </c>
      <c r="C576" s="176">
        <v>336510</v>
      </c>
      <c r="D576" s="176" t="s">
        <v>2571</v>
      </c>
    </row>
    <row r="577" spans="1:4" x14ac:dyDescent="0.25">
      <c r="A577" s="176">
        <v>336611</v>
      </c>
      <c r="B577" s="176" t="s">
        <v>2817</v>
      </c>
      <c r="C577" s="176">
        <v>336611</v>
      </c>
      <c r="D577" s="176" t="s">
        <v>2817</v>
      </c>
    </row>
    <row r="578" spans="1:4" x14ac:dyDescent="0.25">
      <c r="A578" s="176">
        <v>336612</v>
      </c>
      <c r="B578" s="176" t="s">
        <v>4618</v>
      </c>
      <c r="C578" s="177">
        <v>336612</v>
      </c>
      <c r="D578" s="176" t="s">
        <v>4618</v>
      </c>
    </row>
    <row r="579" spans="1:4" ht="25.5" x14ac:dyDescent="0.25">
      <c r="A579" s="176">
        <v>336991</v>
      </c>
      <c r="B579" s="176" t="s">
        <v>2827</v>
      </c>
      <c r="C579" s="176">
        <v>336991</v>
      </c>
      <c r="D579" s="176" t="s">
        <v>2827</v>
      </c>
    </row>
    <row r="580" spans="1:4" ht="25.5" x14ac:dyDescent="0.25">
      <c r="A580" s="176">
        <v>336992</v>
      </c>
      <c r="B580" s="176" t="s">
        <v>2789</v>
      </c>
      <c r="C580" s="176">
        <v>336992</v>
      </c>
      <c r="D580" s="176" t="s">
        <v>2789</v>
      </c>
    </row>
    <row r="581" spans="1:4" ht="25.5" x14ac:dyDescent="0.25">
      <c r="A581" s="176">
        <v>336999</v>
      </c>
      <c r="B581" s="176" t="s">
        <v>2844</v>
      </c>
      <c r="C581" s="176">
        <v>336999</v>
      </c>
      <c r="D581" s="176" t="s">
        <v>2844</v>
      </c>
    </row>
    <row r="582" spans="1:4" ht="25.5" x14ac:dyDescent="0.25">
      <c r="A582" s="176">
        <v>337110</v>
      </c>
      <c r="B582" s="176" t="s">
        <v>1980</v>
      </c>
      <c r="C582" s="176">
        <v>337110</v>
      </c>
      <c r="D582" s="176" t="s">
        <v>1980</v>
      </c>
    </row>
    <row r="583" spans="1:4" ht="25.5" x14ac:dyDescent="0.25">
      <c r="A583" s="176">
        <v>337121</v>
      </c>
      <c r="B583" s="176" t="s">
        <v>2014</v>
      </c>
      <c r="C583" s="176">
        <v>337121</v>
      </c>
      <c r="D583" s="176" t="s">
        <v>2014</v>
      </c>
    </row>
    <row r="584" spans="1:4" ht="25.5" x14ac:dyDescent="0.25">
      <c r="A584" s="176">
        <v>337122</v>
      </c>
      <c r="B584" s="176" t="s">
        <v>2011</v>
      </c>
      <c r="C584" s="176">
        <v>337122</v>
      </c>
      <c r="D584" s="176" t="s">
        <v>2011</v>
      </c>
    </row>
    <row r="585" spans="1:4" ht="25.5" x14ac:dyDescent="0.25">
      <c r="A585" s="176">
        <v>337124</v>
      </c>
      <c r="B585" s="176" t="s">
        <v>2017</v>
      </c>
      <c r="C585" s="176">
        <v>337124</v>
      </c>
      <c r="D585" s="176" t="s">
        <v>2017</v>
      </c>
    </row>
    <row r="586" spans="1:4" ht="25.5" x14ac:dyDescent="0.25">
      <c r="A586" s="176">
        <v>337125</v>
      </c>
      <c r="B586" s="176" t="s">
        <v>2005</v>
      </c>
      <c r="C586" s="176">
        <v>337125</v>
      </c>
      <c r="D586" s="176" t="s">
        <v>2005</v>
      </c>
    </row>
    <row r="587" spans="1:4" x14ac:dyDescent="0.25">
      <c r="A587" s="176">
        <v>337127</v>
      </c>
      <c r="B587" s="176" t="s">
        <v>2031</v>
      </c>
      <c r="C587" s="177">
        <v>337127</v>
      </c>
      <c r="D587" s="176" t="s">
        <v>2031</v>
      </c>
    </row>
    <row r="588" spans="1:4" ht="25.5" x14ac:dyDescent="0.25">
      <c r="A588" s="176">
        <v>337129</v>
      </c>
      <c r="B588" s="176" t="s">
        <v>2023</v>
      </c>
      <c r="C588" s="176">
        <v>337129</v>
      </c>
      <c r="D588" s="176" t="s">
        <v>2023</v>
      </c>
    </row>
    <row r="589" spans="1:4" x14ac:dyDescent="0.25">
      <c r="A589" s="176">
        <v>337211</v>
      </c>
      <c r="B589" s="176" t="s">
        <v>4638</v>
      </c>
      <c r="C589" s="176">
        <v>337211</v>
      </c>
      <c r="D589" s="176" t="s">
        <v>4638</v>
      </c>
    </row>
    <row r="590" spans="1:4" ht="25.5" x14ac:dyDescent="0.25">
      <c r="A590" s="176">
        <v>337212</v>
      </c>
      <c r="B590" s="176" t="s">
        <v>2037</v>
      </c>
      <c r="C590" s="176">
        <v>337212</v>
      </c>
      <c r="D590" s="176" t="s">
        <v>2037</v>
      </c>
    </row>
    <row r="591" spans="1:4" ht="25.5" x14ac:dyDescent="0.25">
      <c r="A591" s="176">
        <v>337214</v>
      </c>
      <c r="B591" s="176" t="s">
        <v>2028</v>
      </c>
      <c r="C591" s="176">
        <v>337214</v>
      </c>
      <c r="D591" s="176" t="s">
        <v>2028</v>
      </c>
    </row>
    <row r="592" spans="1:4" ht="25.5" x14ac:dyDescent="0.25">
      <c r="A592" s="176">
        <v>337215</v>
      </c>
      <c r="B592" s="176" t="s">
        <v>1972</v>
      </c>
      <c r="C592" s="176">
        <v>337215</v>
      </c>
      <c r="D592" s="176" t="s">
        <v>1972</v>
      </c>
    </row>
    <row r="593" spans="1:4" x14ac:dyDescent="0.25">
      <c r="A593" s="176">
        <v>337910</v>
      </c>
      <c r="B593" s="176" t="s">
        <v>2021</v>
      </c>
      <c r="C593" s="176">
        <v>337910</v>
      </c>
      <c r="D593" s="176" t="s">
        <v>2021</v>
      </c>
    </row>
    <row r="594" spans="1:4" x14ac:dyDescent="0.25">
      <c r="A594" s="176">
        <v>337920</v>
      </c>
      <c r="B594" s="176" t="s">
        <v>2042</v>
      </c>
      <c r="C594" s="176">
        <v>337920</v>
      </c>
      <c r="D594" s="176" t="s">
        <v>2042</v>
      </c>
    </row>
    <row r="595" spans="1:4" ht="38.25" x14ac:dyDescent="0.25">
      <c r="A595" s="178">
        <v>339111</v>
      </c>
      <c r="B595" s="176" t="s">
        <v>4639</v>
      </c>
      <c r="C595" s="177">
        <v>333298</v>
      </c>
      <c r="D595" s="176" t="s">
        <v>2623</v>
      </c>
    </row>
    <row r="596" spans="1:4" ht="51" x14ac:dyDescent="0.25">
      <c r="A596" s="178">
        <v>339111</v>
      </c>
      <c r="B596" s="176" t="s">
        <v>4640</v>
      </c>
      <c r="C596" s="177">
        <v>333415</v>
      </c>
      <c r="D596" s="176" t="s">
        <v>2003</v>
      </c>
    </row>
    <row r="597" spans="1:4" ht="38.25" x14ac:dyDescent="0.25">
      <c r="A597" s="178">
        <v>339111</v>
      </c>
      <c r="B597" s="176" t="s">
        <v>4641</v>
      </c>
      <c r="C597" s="177">
        <v>333994</v>
      </c>
      <c r="D597" s="176" t="s">
        <v>2641</v>
      </c>
    </row>
    <row r="598" spans="1:4" ht="38.25" x14ac:dyDescent="0.25">
      <c r="A598" s="178">
        <v>339111</v>
      </c>
      <c r="B598" s="176" t="s">
        <v>4642</v>
      </c>
      <c r="C598" s="177">
        <v>333997</v>
      </c>
      <c r="D598" s="176" t="s">
        <v>4630</v>
      </c>
    </row>
    <row r="599" spans="1:4" ht="25.5" x14ac:dyDescent="0.25">
      <c r="A599" s="178">
        <v>339111</v>
      </c>
      <c r="B599" s="176" t="s">
        <v>4643</v>
      </c>
      <c r="C599" s="177">
        <v>333999</v>
      </c>
      <c r="D599" s="176" t="s">
        <v>4631</v>
      </c>
    </row>
    <row r="600" spans="1:4" ht="38.25" x14ac:dyDescent="0.25">
      <c r="A600" s="178">
        <v>339111</v>
      </c>
      <c r="B600" s="176" t="s">
        <v>4644</v>
      </c>
      <c r="C600" s="177">
        <v>337127</v>
      </c>
      <c r="D600" s="176" t="s">
        <v>2031</v>
      </c>
    </row>
    <row r="601" spans="1:4" ht="63.75" x14ac:dyDescent="0.25">
      <c r="A601" s="178">
        <v>339111</v>
      </c>
      <c r="B601" s="176" t="s">
        <v>4645</v>
      </c>
      <c r="C601" s="177">
        <v>339113</v>
      </c>
      <c r="D601" s="176" t="s">
        <v>2007</v>
      </c>
    </row>
    <row r="602" spans="1:4" ht="25.5" x14ac:dyDescent="0.25">
      <c r="A602" s="176">
        <v>339112</v>
      </c>
      <c r="B602" s="176" t="s">
        <v>2865</v>
      </c>
      <c r="C602" s="176">
        <v>339112</v>
      </c>
      <c r="D602" s="176" t="s">
        <v>2865</v>
      </c>
    </row>
    <row r="603" spans="1:4" ht="25.5" x14ac:dyDescent="0.25">
      <c r="A603" s="176">
        <v>339113</v>
      </c>
      <c r="B603" s="176" t="s">
        <v>2007</v>
      </c>
      <c r="C603" s="177">
        <v>339113</v>
      </c>
      <c r="D603" s="176" t="s">
        <v>2007</v>
      </c>
    </row>
    <row r="604" spans="1:4" ht="25.5" x14ac:dyDescent="0.25">
      <c r="A604" s="176">
        <v>339114</v>
      </c>
      <c r="B604" s="176" t="s">
        <v>2875</v>
      </c>
      <c r="C604" s="176">
        <v>339114</v>
      </c>
      <c r="D604" s="176" t="s">
        <v>2875</v>
      </c>
    </row>
    <row r="605" spans="1:4" x14ac:dyDescent="0.25">
      <c r="A605" s="176">
        <v>339115</v>
      </c>
      <c r="B605" s="176" t="s">
        <v>2882</v>
      </c>
      <c r="C605" s="176">
        <v>339115</v>
      </c>
      <c r="D605" s="176" t="s">
        <v>2882</v>
      </c>
    </row>
    <row r="606" spans="1:4" x14ac:dyDescent="0.25">
      <c r="A606" s="176">
        <v>339116</v>
      </c>
      <c r="B606" s="176" t="s">
        <v>4345</v>
      </c>
      <c r="C606" s="176">
        <v>339116</v>
      </c>
      <c r="D606" s="176" t="s">
        <v>4345</v>
      </c>
    </row>
    <row r="607" spans="1:4" x14ac:dyDescent="0.25">
      <c r="A607" s="176">
        <v>339911</v>
      </c>
      <c r="B607" s="176" t="s">
        <v>2513</v>
      </c>
      <c r="C607" s="176">
        <v>339911</v>
      </c>
      <c r="D607" s="176" t="s">
        <v>2513</v>
      </c>
    </row>
    <row r="608" spans="1:4" ht="25.5" x14ac:dyDescent="0.25">
      <c r="A608" s="176">
        <v>339912</v>
      </c>
      <c r="B608" s="176" t="s">
        <v>4646</v>
      </c>
      <c r="C608" s="176">
        <v>339912</v>
      </c>
      <c r="D608" s="176" t="s">
        <v>4646</v>
      </c>
    </row>
    <row r="609" spans="1:4" ht="25.5" x14ac:dyDescent="0.25">
      <c r="A609" s="176">
        <v>339913</v>
      </c>
      <c r="B609" s="176" t="s">
        <v>2894</v>
      </c>
      <c r="C609" s="176">
        <v>339913</v>
      </c>
      <c r="D609" s="176" t="s">
        <v>2894</v>
      </c>
    </row>
    <row r="610" spans="1:4" ht="25.5" x14ac:dyDescent="0.25">
      <c r="A610" s="176">
        <v>339914</v>
      </c>
      <c r="B610" s="176" t="s">
        <v>2300</v>
      </c>
      <c r="C610" s="176">
        <v>339914</v>
      </c>
      <c r="D610" s="176" t="s">
        <v>2300</v>
      </c>
    </row>
    <row r="611" spans="1:4" ht="25.5" x14ac:dyDescent="0.25">
      <c r="A611" s="176">
        <v>339920</v>
      </c>
      <c r="B611" s="176" t="s">
        <v>2250</v>
      </c>
      <c r="C611" s="176">
        <v>339920</v>
      </c>
      <c r="D611" s="176" t="s">
        <v>2250</v>
      </c>
    </row>
    <row r="612" spans="1:4" x14ac:dyDescent="0.25">
      <c r="A612" s="176">
        <v>339931</v>
      </c>
      <c r="B612" s="176" t="s">
        <v>2898</v>
      </c>
      <c r="C612" s="176">
        <v>339931</v>
      </c>
      <c r="D612" s="176" t="s">
        <v>2898</v>
      </c>
    </row>
    <row r="613" spans="1:4" ht="25.5" x14ac:dyDescent="0.25">
      <c r="A613" s="176">
        <v>339932</v>
      </c>
      <c r="B613" s="176" t="s">
        <v>2252</v>
      </c>
      <c r="C613" s="176">
        <v>339932</v>
      </c>
      <c r="D613" s="176" t="s">
        <v>2252</v>
      </c>
    </row>
    <row r="614" spans="1:4" ht="25.5" x14ac:dyDescent="0.25">
      <c r="A614" s="176">
        <v>339941</v>
      </c>
      <c r="B614" s="176" t="s">
        <v>2903</v>
      </c>
      <c r="C614" s="176">
        <v>339941</v>
      </c>
      <c r="D614" s="176" t="s">
        <v>2903</v>
      </c>
    </row>
    <row r="615" spans="1:4" x14ac:dyDescent="0.25">
      <c r="A615" s="176">
        <v>339942</v>
      </c>
      <c r="B615" s="176" t="s">
        <v>2033</v>
      </c>
      <c r="C615" s="176">
        <v>339942</v>
      </c>
      <c r="D615" s="176" t="s">
        <v>2033</v>
      </c>
    </row>
    <row r="616" spans="1:4" x14ac:dyDescent="0.25">
      <c r="A616" s="176">
        <v>339943</v>
      </c>
      <c r="B616" s="176" t="s">
        <v>2908</v>
      </c>
      <c r="C616" s="176">
        <v>339943</v>
      </c>
      <c r="D616" s="176" t="s">
        <v>2908</v>
      </c>
    </row>
    <row r="617" spans="1:4" ht="25.5" x14ac:dyDescent="0.25">
      <c r="A617" s="176">
        <v>339944</v>
      </c>
      <c r="B617" s="176" t="s">
        <v>2910</v>
      </c>
      <c r="C617" s="176">
        <v>339944</v>
      </c>
      <c r="D617" s="176" t="s">
        <v>2910</v>
      </c>
    </row>
    <row r="618" spans="1:4" x14ac:dyDescent="0.25">
      <c r="A618" s="176">
        <v>339950</v>
      </c>
      <c r="B618" s="176" t="s">
        <v>2917</v>
      </c>
      <c r="C618" s="176">
        <v>339950</v>
      </c>
      <c r="D618" s="176" t="s">
        <v>2917</v>
      </c>
    </row>
    <row r="619" spans="1:4" ht="25.5" x14ac:dyDescent="0.25">
      <c r="A619" s="176">
        <v>339991</v>
      </c>
      <c r="B619" s="176" t="s">
        <v>2236</v>
      </c>
      <c r="C619" s="176">
        <v>339991</v>
      </c>
      <c r="D619" s="176" t="s">
        <v>2236</v>
      </c>
    </row>
    <row r="620" spans="1:4" x14ac:dyDescent="0.25">
      <c r="A620" s="176">
        <v>339992</v>
      </c>
      <c r="B620" s="176" t="s">
        <v>2896</v>
      </c>
      <c r="C620" s="176">
        <v>339992</v>
      </c>
      <c r="D620" s="176" t="s">
        <v>2896</v>
      </c>
    </row>
    <row r="621" spans="1:4" ht="25.5" x14ac:dyDescent="0.25">
      <c r="A621" s="176">
        <v>339993</v>
      </c>
      <c r="B621" s="176" t="s">
        <v>2281</v>
      </c>
      <c r="C621" s="176">
        <v>339993</v>
      </c>
      <c r="D621" s="176" t="s">
        <v>2281</v>
      </c>
    </row>
    <row r="622" spans="1:4" x14ac:dyDescent="0.25">
      <c r="A622" s="176">
        <v>339994</v>
      </c>
      <c r="B622" s="176" t="s">
        <v>1935</v>
      </c>
      <c r="C622" s="176">
        <v>339994</v>
      </c>
      <c r="D622" s="176" t="s">
        <v>1935</v>
      </c>
    </row>
    <row r="623" spans="1:4" x14ac:dyDescent="0.25">
      <c r="A623" s="176">
        <v>339995</v>
      </c>
      <c r="B623" s="176" t="s">
        <v>2919</v>
      </c>
      <c r="C623" s="176">
        <v>339995</v>
      </c>
      <c r="D623" s="176" t="s">
        <v>2919</v>
      </c>
    </row>
    <row r="624" spans="1:4" x14ac:dyDescent="0.25">
      <c r="A624" s="176">
        <v>339999</v>
      </c>
      <c r="B624" s="176" t="s">
        <v>2009</v>
      </c>
      <c r="C624" s="176">
        <v>339999</v>
      </c>
      <c r="D624" s="176" t="s">
        <v>2009</v>
      </c>
    </row>
    <row r="625" spans="1:4" ht="25.5" x14ac:dyDescent="0.25">
      <c r="A625" s="176">
        <v>423110</v>
      </c>
      <c r="B625" s="176" t="s">
        <v>3179</v>
      </c>
      <c r="C625" s="176">
        <v>423110</v>
      </c>
      <c r="D625" s="176" t="s">
        <v>3179</v>
      </c>
    </row>
    <row r="626" spans="1:4" ht="25.5" x14ac:dyDescent="0.25">
      <c r="A626" s="176">
        <v>423120</v>
      </c>
      <c r="B626" s="176" t="s">
        <v>3185</v>
      </c>
      <c r="C626" s="176">
        <v>423120</v>
      </c>
      <c r="D626" s="176" t="s">
        <v>3185</v>
      </c>
    </row>
    <row r="627" spans="1:4" x14ac:dyDescent="0.25">
      <c r="A627" s="176">
        <v>423130</v>
      </c>
      <c r="B627" s="176" t="s">
        <v>3191</v>
      </c>
      <c r="C627" s="176">
        <v>423130</v>
      </c>
      <c r="D627" s="176" t="s">
        <v>3191</v>
      </c>
    </row>
    <row r="628" spans="1:4" ht="25.5" x14ac:dyDescent="0.25">
      <c r="A628" s="176">
        <v>423140</v>
      </c>
      <c r="B628" s="176" t="s">
        <v>3197</v>
      </c>
      <c r="C628" s="176">
        <v>423140</v>
      </c>
      <c r="D628" s="176" t="s">
        <v>3197</v>
      </c>
    </row>
    <row r="629" spans="1:4" x14ac:dyDescent="0.25">
      <c r="A629" s="176">
        <v>423210</v>
      </c>
      <c r="B629" s="176" t="s">
        <v>3202</v>
      </c>
      <c r="C629" s="176">
        <v>423210</v>
      </c>
      <c r="D629" s="176" t="s">
        <v>3202</v>
      </c>
    </row>
    <row r="630" spans="1:4" x14ac:dyDescent="0.25">
      <c r="A630" s="176">
        <v>423220</v>
      </c>
      <c r="B630" s="176" t="s">
        <v>3208</v>
      </c>
      <c r="C630" s="176">
        <v>423220</v>
      </c>
      <c r="D630" s="176" t="s">
        <v>3208</v>
      </c>
    </row>
    <row r="631" spans="1:4" ht="25.5" x14ac:dyDescent="0.25">
      <c r="A631" s="176">
        <v>423310</v>
      </c>
      <c r="B631" s="176" t="s">
        <v>3214</v>
      </c>
      <c r="C631" s="176">
        <v>423310</v>
      </c>
      <c r="D631" s="176" t="s">
        <v>3214</v>
      </c>
    </row>
    <row r="632" spans="1:4" ht="25.5" x14ac:dyDescent="0.25">
      <c r="A632" s="176">
        <v>423320</v>
      </c>
      <c r="B632" s="176" t="s">
        <v>3220</v>
      </c>
      <c r="C632" s="176">
        <v>423320</v>
      </c>
      <c r="D632" s="176" t="s">
        <v>3220</v>
      </c>
    </row>
    <row r="633" spans="1:4" ht="25.5" x14ac:dyDescent="0.25">
      <c r="A633" s="176">
        <v>423330</v>
      </c>
      <c r="B633" s="176" t="s">
        <v>3226</v>
      </c>
      <c r="C633" s="176">
        <v>423330</v>
      </c>
      <c r="D633" s="176" t="s">
        <v>3226</v>
      </c>
    </row>
    <row r="634" spans="1:4" ht="25.5" x14ac:dyDescent="0.25">
      <c r="A634" s="176">
        <v>423390</v>
      </c>
      <c r="B634" s="176" t="s">
        <v>3232</v>
      </c>
      <c r="C634" s="176">
        <v>423390</v>
      </c>
      <c r="D634" s="176" t="s">
        <v>3232</v>
      </c>
    </row>
    <row r="635" spans="1:4" ht="25.5" x14ac:dyDescent="0.25">
      <c r="A635" s="176">
        <v>423410</v>
      </c>
      <c r="B635" s="176" t="s">
        <v>3237</v>
      </c>
      <c r="C635" s="176">
        <v>423410</v>
      </c>
      <c r="D635" s="176" t="s">
        <v>3237</v>
      </c>
    </row>
    <row r="636" spans="1:4" x14ac:dyDescent="0.25">
      <c r="A636" s="176">
        <v>423420</v>
      </c>
      <c r="B636" s="176" t="s">
        <v>3241</v>
      </c>
      <c r="C636" s="176">
        <v>423420</v>
      </c>
      <c r="D636" s="176" t="s">
        <v>3241</v>
      </c>
    </row>
    <row r="637" spans="1:4" ht="38.25" x14ac:dyDescent="0.25">
      <c r="A637" s="176">
        <v>423430</v>
      </c>
      <c r="B637" s="176" t="s">
        <v>3247</v>
      </c>
      <c r="C637" s="176">
        <v>423430</v>
      </c>
      <c r="D637" s="176" t="s">
        <v>3247</v>
      </c>
    </row>
    <row r="638" spans="1:4" ht="25.5" x14ac:dyDescent="0.25">
      <c r="A638" s="176">
        <v>423440</v>
      </c>
      <c r="B638" s="176" t="s">
        <v>3253</v>
      </c>
      <c r="C638" s="176">
        <v>423440</v>
      </c>
      <c r="D638" s="176" t="s">
        <v>3253</v>
      </c>
    </row>
    <row r="639" spans="1:4" ht="38.25" x14ac:dyDescent="0.25">
      <c r="A639" s="176">
        <v>423450</v>
      </c>
      <c r="B639" s="176" t="s">
        <v>3257</v>
      </c>
      <c r="C639" s="176">
        <v>423450</v>
      </c>
      <c r="D639" s="176" t="s">
        <v>3257</v>
      </c>
    </row>
    <row r="640" spans="1:4" ht="25.5" x14ac:dyDescent="0.25">
      <c r="A640" s="176">
        <v>423460</v>
      </c>
      <c r="B640" s="176" t="s">
        <v>3263</v>
      </c>
      <c r="C640" s="176">
        <v>423460</v>
      </c>
      <c r="D640" s="176" t="s">
        <v>3263</v>
      </c>
    </row>
    <row r="641" spans="1:4" ht="25.5" x14ac:dyDescent="0.25">
      <c r="A641" s="176">
        <v>423490</v>
      </c>
      <c r="B641" s="176" t="s">
        <v>3267</v>
      </c>
      <c r="C641" s="176">
        <v>423490</v>
      </c>
      <c r="D641" s="176" t="s">
        <v>3267</v>
      </c>
    </row>
    <row r="642" spans="1:4" ht="25.5" x14ac:dyDescent="0.25">
      <c r="A642" s="176">
        <v>423510</v>
      </c>
      <c r="B642" s="176" t="s">
        <v>3273</v>
      </c>
      <c r="C642" s="176">
        <v>423510</v>
      </c>
      <c r="D642" s="176" t="s">
        <v>3273</v>
      </c>
    </row>
    <row r="643" spans="1:4" ht="25.5" x14ac:dyDescent="0.25">
      <c r="A643" s="176">
        <v>423520</v>
      </c>
      <c r="B643" s="176" t="s">
        <v>3277</v>
      </c>
      <c r="C643" s="176">
        <v>423520</v>
      </c>
      <c r="D643" s="176" t="s">
        <v>3277</v>
      </c>
    </row>
    <row r="644" spans="1:4" ht="38.25" x14ac:dyDescent="0.25">
      <c r="A644" s="176">
        <v>423610</v>
      </c>
      <c r="B644" s="176" t="s">
        <v>4647</v>
      </c>
      <c r="C644" s="176">
        <v>423610</v>
      </c>
      <c r="D644" s="176" t="s">
        <v>4647</v>
      </c>
    </row>
    <row r="645" spans="1:4" ht="38.25" x14ac:dyDescent="0.25">
      <c r="A645" s="176">
        <v>423620</v>
      </c>
      <c r="B645" s="176" t="s">
        <v>3286</v>
      </c>
      <c r="C645" s="176">
        <v>423620</v>
      </c>
      <c r="D645" s="176" t="s">
        <v>3286</v>
      </c>
    </row>
    <row r="646" spans="1:4" ht="25.5" x14ac:dyDescent="0.25">
      <c r="A646" s="176">
        <v>423690</v>
      </c>
      <c r="B646" s="176" t="s">
        <v>3295</v>
      </c>
      <c r="C646" s="176">
        <v>423690</v>
      </c>
      <c r="D646" s="176" t="s">
        <v>3295</v>
      </c>
    </row>
    <row r="647" spans="1:4" x14ac:dyDescent="0.25">
      <c r="A647" s="176">
        <v>423710</v>
      </c>
      <c r="B647" s="176" t="s">
        <v>3301</v>
      </c>
      <c r="C647" s="176">
        <v>423710</v>
      </c>
      <c r="D647" s="176" t="s">
        <v>3301</v>
      </c>
    </row>
    <row r="648" spans="1:4" ht="38.25" x14ac:dyDescent="0.25">
      <c r="A648" s="176">
        <v>423720</v>
      </c>
      <c r="B648" s="176" t="s">
        <v>4648</v>
      </c>
      <c r="C648" s="176">
        <v>423720</v>
      </c>
      <c r="D648" s="176" t="s">
        <v>4648</v>
      </c>
    </row>
    <row r="649" spans="1:4" ht="38.25" x14ac:dyDescent="0.25">
      <c r="A649" s="176">
        <v>423730</v>
      </c>
      <c r="B649" s="176" t="s">
        <v>3312</v>
      </c>
      <c r="C649" s="176">
        <v>423730</v>
      </c>
      <c r="D649" s="176" t="s">
        <v>3312</v>
      </c>
    </row>
    <row r="650" spans="1:4" ht="25.5" x14ac:dyDescent="0.25">
      <c r="A650" s="176">
        <v>423740</v>
      </c>
      <c r="B650" s="176" t="s">
        <v>3316</v>
      </c>
      <c r="C650" s="176">
        <v>423740</v>
      </c>
      <c r="D650" s="176" t="s">
        <v>3316</v>
      </c>
    </row>
    <row r="651" spans="1:4" ht="38.25" x14ac:dyDescent="0.25">
      <c r="A651" s="176">
        <v>423810</v>
      </c>
      <c r="B651" s="176" t="s">
        <v>3320</v>
      </c>
      <c r="C651" s="176">
        <v>423810</v>
      </c>
      <c r="D651" s="176" t="s">
        <v>3320</v>
      </c>
    </row>
    <row r="652" spans="1:4" ht="25.5" x14ac:dyDescent="0.25">
      <c r="A652" s="176">
        <v>423820</v>
      </c>
      <c r="B652" s="176" t="s">
        <v>3324</v>
      </c>
      <c r="C652" s="176">
        <v>423820</v>
      </c>
      <c r="D652" s="176" t="s">
        <v>3324</v>
      </c>
    </row>
    <row r="653" spans="1:4" ht="25.5" x14ac:dyDescent="0.25">
      <c r="A653" s="176">
        <v>423830</v>
      </c>
      <c r="B653" s="176" t="s">
        <v>3330</v>
      </c>
      <c r="C653" s="176">
        <v>423830</v>
      </c>
      <c r="D653" s="176" t="s">
        <v>3330</v>
      </c>
    </row>
    <row r="654" spans="1:4" ht="25.5" x14ac:dyDescent="0.25">
      <c r="A654" s="176">
        <v>423840</v>
      </c>
      <c r="B654" s="176" t="s">
        <v>3335</v>
      </c>
      <c r="C654" s="176">
        <v>423840</v>
      </c>
      <c r="D654" s="176" t="s">
        <v>3335</v>
      </c>
    </row>
    <row r="655" spans="1:4" ht="25.5" x14ac:dyDescent="0.25">
      <c r="A655" s="176">
        <v>423850</v>
      </c>
      <c r="B655" s="176" t="s">
        <v>3341</v>
      </c>
      <c r="C655" s="176">
        <v>423850</v>
      </c>
      <c r="D655" s="176" t="s">
        <v>3341</v>
      </c>
    </row>
    <row r="656" spans="1:4" ht="38.25" x14ac:dyDescent="0.25">
      <c r="A656" s="176">
        <v>423860</v>
      </c>
      <c r="B656" s="176" t="s">
        <v>3347</v>
      </c>
      <c r="C656" s="176">
        <v>423860</v>
      </c>
      <c r="D656" s="176" t="s">
        <v>3347</v>
      </c>
    </row>
    <row r="657" spans="1:4" ht="25.5" x14ac:dyDescent="0.25">
      <c r="A657" s="176">
        <v>423910</v>
      </c>
      <c r="B657" s="176" t="s">
        <v>3351</v>
      </c>
      <c r="C657" s="176">
        <v>423910</v>
      </c>
      <c r="D657" s="176" t="s">
        <v>3351</v>
      </c>
    </row>
    <row r="658" spans="1:4" ht="25.5" x14ac:dyDescent="0.25">
      <c r="A658" s="176">
        <v>423920</v>
      </c>
      <c r="B658" s="176" t="s">
        <v>3357</v>
      </c>
      <c r="C658" s="176">
        <v>423920</v>
      </c>
      <c r="D658" s="176" t="s">
        <v>3357</v>
      </c>
    </row>
    <row r="659" spans="1:4" ht="25.5" x14ac:dyDescent="0.25">
      <c r="A659" s="176">
        <v>423930</v>
      </c>
      <c r="B659" s="176" t="s">
        <v>3363</v>
      </c>
      <c r="C659" s="176">
        <v>423930</v>
      </c>
      <c r="D659" s="176" t="s">
        <v>3363</v>
      </c>
    </row>
    <row r="660" spans="1:4" ht="25.5" x14ac:dyDescent="0.25">
      <c r="A660" s="176">
        <v>423940</v>
      </c>
      <c r="B660" s="176" t="s">
        <v>3367</v>
      </c>
      <c r="C660" s="176">
        <v>423940</v>
      </c>
      <c r="D660" s="176" t="s">
        <v>3367</v>
      </c>
    </row>
    <row r="661" spans="1:4" ht="25.5" x14ac:dyDescent="0.25">
      <c r="A661" s="176">
        <v>423990</v>
      </c>
      <c r="B661" s="176" t="s">
        <v>3373</v>
      </c>
      <c r="C661" s="176">
        <v>423990</v>
      </c>
      <c r="D661" s="176" t="s">
        <v>3373</v>
      </c>
    </row>
    <row r="662" spans="1:4" ht="25.5" x14ac:dyDescent="0.25">
      <c r="A662" s="176">
        <v>424110</v>
      </c>
      <c r="B662" s="176" t="s">
        <v>3382</v>
      </c>
      <c r="C662" s="176">
        <v>424110</v>
      </c>
      <c r="D662" s="176" t="s">
        <v>3382</v>
      </c>
    </row>
    <row r="663" spans="1:4" ht="25.5" x14ac:dyDescent="0.25">
      <c r="A663" s="176">
        <v>424120</v>
      </c>
      <c r="B663" s="176" t="s">
        <v>3387</v>
      </c>
      <c r="C663" s="176">
        <v>424120</v>
      </c>
      <c r="D663" s="176" t="s">
        <v>3387</v>
      </c>
    </row>
    <row r="664" spans="1:4" ht="25.5" x14ac:dyDescent="0.25">
      <c r="A664" s="176">
        <v>424130</v>
      </c>
      <c r="B664" s="176" t="s">
        <v>3392</v>
      </c>
      <c r="C664" s="176">
        <v>424130</v>
      </c>
      <c r="D664" s="176" t="s">
        <v>3392</v>
      </c>
    </row>
    <row r="665" spans="1:4" ht="25.5" x14ac:dyDescent="0.25">
      <c r="A665" s="176">
        <v>424210</v>
      </c>
      <c r="B665" s="176" t="s">
        <v>4649</v>
      </c>
      <c r="C665" s="176">
        <v>424210</v>
      </c>
      <c r="D665" s="176" t="s">
        <v>4649</v>
      </c>
    </row>
    <row r="666" spans="1:4" ht="25.5" x14ac:dyDescent="0.25">
      <c r="A666" s="176">
        <v>424310</v>
      </c>
      <c r="B666" s="176" t="s">
        <v>3408</v>
      </c>
      <c r="C666" s="176">
        <v>424310</v>
      </c>
      <c r="D666" s="176" t="s">
        <v>3408</v>
      </c>
    </row>
    <row r="667" spans="1:4" ht="25.5" x14ac:dyDescent="0.25">
      <c r="A667" s="176">
        <v>424320</v>
      </c>
      <c r="B667" s="176" t="s">
        <v>4650</v>
      </c>
      <c r="C667" s="176">
        <v>424320</v>
      </c>
      <c r="D667" s="176" t="s">
        <v>4650</v>
      </c>
    </row>
    <row r="668" spans="1:4" ht="38.25" x14ac:dyDescent="0.25">
      <c r="A668" s="176">
        <v>424330</v>
      </c>
      <c r="B668" s="176" t="s">
        <v>4651</v>
      </c>
      <c r="C668" s="176">
        <v>424330</v>
      </c>
      <c r="D668" s="176" t="s">
        <v>4651</v>
      </c>
    </row>
    <row r="669" spans="1:4" x14ac:dyDescent="0.25">
      <c r="A669" s="176">
        <v>424340</v>
      </c>
      <c r="B669" s="176" t="s">
        <v>3433</v>
      </c>
      <c r="C669" s="176">
        <v>424340</v>
      </c>
      <c r="D669" s="176" t="s">
        <v>3433</v>
      </c>
    </row>
    <row r="670" spans="1:4" ht="25.5" x14ac:dyDescent="0.25">
      <c r="A670" s="176">
        <v>424410</v>
      </c>
      <c r="B670" s="176" t="s">
        <v>3439</v>
      </c>
      <c r="C670" s="176">
        <v>424410</v>
      </c>
      <c r="D670" s="176" t="s">
        <v>3439</v>
      </c>
    </row>
    <row r="671" spans="1:4" ht="25.5" x14ac:dyDescent="0.25">
      <c r="A671" s="176">
        <v>424420</v>
      </c>
      <c r="B671" s="176" t="s">
        <v>3445</v>
      </c>
      <c r="C671" s="176">
        <v>424420</v>
      </c>
      <c r="D671" s="176" t="s">
        <v>3445</v>
      </c>
    </row>
    <row r="672" spans="1:4" ht="25.5" x14ac:dyDescent="0.25">
      <c r="A672" s="176">
        <v>424430</v>
      </c>
      <c r="B672" s="176" t="s">
        <v>3451</v>
      </c>
      <c r="C672" s="176">
        <v>424430</v>
      </c>
      <c r="D672" s="176" t="s">
        <v>3451</v>
      </c>
    </row>
    <row r="673" spans="1:4" ht="25.5" x14ac:dyDescent="0.25">
      <c r="A673" s="176">
        <v>424440</v>
      </c>
      <c r="B673" s="176" t="s">
        <v>3457</v>
      </c>
      <c r="C673" s="176">
        <v>424440</v>
      </c>
      <c r="D673" s="176" t="s">
        <v>3457</v>
      </c>
    </row>
    <row r="674" spans="1:4" x14ac:dyDescent="0.25">
      <c r="A674" s="176">
        <v>424450</v>
      </c>
      <c r="B674" s="176" t="s">
        <v>3463</v>
      </c>
      <c r="C674" s="176">
        <v>424450</v>
      </c>
      <c r="D674" s="176" t="s">
        <v>3463</v>
      </c>
    </row>
    <row r="675" spans="1:4" x14ac:dyDescent="0.25">
      <c r="A675" s="176">
        <v>424460</v>
      </c>
      <c r="B675" s="176" t="s">
        <v>3469</v>
      </c>
      <c r="C675" s="176">
        <v>424460</v>
      </c>
      <c r="D675" s="176" t="s">
        <v>3469</v>
      </c>
    </row>
    <row r="676" spans="1:4" ht="25.5" x14ac:dyDescent="0.25">
      <c r="A676" s="176">
        <v>424470</v>
      </c>
      <c r="B676" s="176" t="s">
        <v>3476</v>
      </c>
      <c r="C676" s="176">
        <v>424470</v>
      </c>
      <c r="D676" s="176" t="s">
        <v>3476</v>
      </c>
    </row>
    <row r="677" spans="1:4" ht="25.5" x14ac:dyDescent="0.25">
      <c r="A677" s="176">
        <v>424480</v>
      </c>
      <c r="B677" s="176" t="s">
        <v>3481</v>
      </c>
      <c r="C677" s="176">
        <v>424480</v>
      </c>
      <c r="D677" s="176" t="s">
        <v>3481</v>
      </c>
    </row>
    <row r="678" spans="1:4" ht="25.5" x14ac:dyDescent="0.25">
      <c r="A678" s="176">
        <v>424490</v>
      </c>
      <c r="B678" s="176" t="s">
        <v>3488</v>
      </c>
      <c r="C678" s="176">
        <v>424490</v>
      </c>
      <c r="D678" s="176" t="s">
        <v>3488</v>
      </c>
    </row>
    <row r="679" spans="1:4" ht="25.5" x14ac:dyDescent="0.25">
      <c r="A679" s="176">
        <v>424510</v>
      </c>
      <c r="B679" s="176" t="s">
        <v>3495</v>
      </c>
      <c r="C679" s="176">
        <v>424510</v>
      </c>
      <c r="D679" s="176" t="s">
        <v>3495</v>
      </c>
    </row>
    <row r="680" spans="1:4" x14ac:dyDescent="0.25">
      <c r="A680" s="176">
        <v>424520</v>
      </c>
      <c r="B680" s="176" t="s">
        <v>3501</v>
      </c>
      <c r="C680" s="176">
        <v>424520</v>
      </c>
      <c r="D680" s="176" t="s">
        <v>3501</v>
      </c>
    </row>
    <row r="681" spans="1:4" ht="25.5" x14ac:dyDescent="0.25">
      <c r="A681" s="176">
        <v>424590</v>
      </c>
      <c r="B681" s="176" t="s">
        <v>3505</v>
      </c>
      <c r="C681" s="176">
        <v>424590</v>
      </c>
      <c r="D681" s="176" t="s">
        <v>3505</v>
      </c>
    </row>
    <row r="682" spans="1:4" ht="25.5" x14ac:dyDescent="0.25">
      <c r="A682" s="176">
        <v>424610</v>
      </c>
      <c r="B682" s="176" t="s">
        <v>3510</v>
      </c>
      <c r="C682" s="176">
        <v>424610</v>
      </c>
      <c r="D682" s="176" t="s">
        <v>3510</v>
      </c>
    </row>
    <row r="683" spans="1:4" ht="25.5" x14ac:dyDescent="0.25">
      <c r="A683" s="176">
        <v>424690</v>
      </c>
      <c r="B683" s="176" t="s">
        <v>3515</v>
      </c>
      <c r="C683" s="176">
        <v>424690</v>
      </c>
      <c r="D683" s="176" t="s">
        <v>3515</v>
      </c>
    </row>
    <row r="684" spans="1:4" x14ac:dyDescent="0.25">
      <c r="A684" s="176">
        <v>424710</v>
      </c>
      <c r="B684" s="176" t="s">
        <v>3519</v>
      </c>
      <c r="C684" s="176">
        <v>424710</v>
      </c>
      <c r="D684" s="176" t="s">
        <v>3519</v>
      </c>
    </row>
    <row r="685" spans="1:4" ht="38.25" x14ac:dyDescent="0.25">
      <c r="A685" s="176">
        <v>424720</v>
      </c>
      <c r="B685" s="176" t="s">
        <v>3525</v>
      </c>
      <c r="C685" s="176">
        <v>424720</v>
      </c>
      <c r="D685" s="176" t="s">
        <v>3525</v>
      </c>
    </row>
    <row r="686" spans="1:4" x14ac:dyDescent="0.25">
      <c r="A686" s="176">
        <v>424810</v>
      </c>
      <c r="B686" s="176" t="s">
        <v>3529</v>
      </c>
      <c r="C686" s="176">
        <v>424810</v>
      </c>
      <c r="D686" s="176" t="s">
        <v>3529</v>
      </c>
    </row>
    <row r="687" spans="1:4" ht="25.5" x14ac:dyDescent="0.25">
      <c r="A687" s="176">
        <v>424820</v>
      </c>
      <c r="B687" s="176" t="s">
        <v>3535</v>
      </c>
      <c r="C687" s="176">
        <v>424820</v>
      </c>
      <c r="D687" s="176" t="s">
        <v>3535</v>
      </c>
    </row>
    <row r="688" spans="1:4" x14ac:dyDescent="0.25">
      <c r="A688" s="176">
        <v>424910</v>
      </c>
      <c r="B688" s="176" t="s">
        <v>3540</v>
      </c>
      <c r="C688" s="176">
        <v>424910</v>
      </c>
      <c r="D688" s="176" t="s">
        <v>3540</v>
      </c>
    </row>
    <row r="689" spans="1:4" ht="25.5" x14ac:dyDescent="0.25">
      <c r="A689" s="176">
        <v>424920</v>
      </c>
      <c r="B689" s="176" t="s">
        <v>3545</v>
      </c>
      <c r="C689" s="176">
        <v>424920</v>
      </c>
      <c r="D689" s="176" t="s">
        <v>3545</v>
      </c>
    </row>
    <row r="690" spans="1:4" ht="25.5" x14ac:dyDescent="0.25">
      <c r="A690" s="176">
        <v>424930</v>
      </c>
      <c r="B690" s="176" t="s">
        <v>4652</v>
      </c>
      <c r="C690" s="176">
        <v>424930</v>
      </c>
      <c r="D690" s="176" t="s">
        <v>4652</v>
      </c>
    </row>
    <row r="691" spans="1:4" ht="25.5" x14ac:dyDescent="0.25">
      <c r="A691" s="176">
        <v>424940</v>
      </c>
      <c r="B691" s="176" t="s">
        <v>3556</v>
      </c>
      <c r="C691" s="176">
        <v>424940</v>
      </c>
      <c r="D691" s="176" t="s">
        <v>3556</v>
      </c>
    </row>
    <row r="692" spans="1:4" ht="25.5" x14ac:dyDescent="0.25">
      <c r="A692" s="176">
        <v>424950</v>
      </c>
      <c r="B692" s="176" t="s">
        <v>3562</v>
      </c>
      <c r="C692" s="176">
        <v>424950</v>
      </c>
      <c r="D692" s="176" t="s">
        <v>3562</v>
      </c>
    </row>
    <row r="693" spans="1:4" ht="25.5" x14ac:dyDescent="0.25">
      <c r="A693" s="176">
        <v>424990</v>
      </c>
      <c r="B693" s="176" t="s">
        <v>3569</v>
      </c>
      <c r="C693" s="176">
        <v>424990</v>
      </c>
      <c r="D693" s="176" t="s">
        <v>3569</v>
      </c>
    </row>
    <row r="694" spans="1:4" ht="25.5" x14ac:dyDescent="0.25">
      <c r="A694" s="176">
        <v>425110</v>
      </c>
      <c r="B694" s="176" t="s">
        <v>3181</v>
      </c>
      <c r="C694" s="176">
        <v>425110</v>
      </c>
      <c r="D694" s="176" t="s">
        <v>3181</v>
      </c>
    </row>
    <row r="695" spans="1:4" x14ac:dyDescent="0.25">
      <c r="A695" s="176">
        <v>425120</v>
      </c>
      <c r="B695" s="176" t="s">
        <v>3183</v>
      </c>
      <c r="C695" s="176">
        <v>425120</v>
      </c>
      <c r="D695" s="176" t="s">
        <v>3183</v>
      </c>
    </row>
    <row r="696" spans="1:4" x14ac:dyDescent="0.25">
      <c r="A696" s="176">
        <v>441110</v>
      </c>
      <c r="B696" s="176" t="s">
        <v>3623</v>
      </c>
      <c r="C696" s="176">
        <v>441110</v>
      </c>
      <c r="D696" s="176" t="s">
        <v>3623</v>
      </c>
    </row>
    <row r="697" spans="1:4" x14ac:dyDescent="0.25">
      <c r="A697" s="176">
        <v>441120</v>
      </c>
      <c r="B697" s="176" t="s">
        <v>3625</v>
      </c>
      <c r="C697" s="176">
        <v>441120</v>
      </c>
      <c r="D697" s="176" t="s">
        <v>3625</v>
      </c>
    </row>
    <row r="698" spans="1:4" x14ac:dyDescent="0.25">
      <c r="A698" s="176">
        <v>441210</v>
      </c>
      <c r="B698" s="176" t="s">
        <v>3634</v>
      </c>
      <c r="C698" s="176">
        <v>441210</v>
      </c>
      <c r="D698" s="176" t="s">
        <v>3634</v>
      </c>
    </row>
    <row r="699" spans="1:4" ht="25.5" x14ac:dyDescent="0.25">
      <c r="A699" s="176">
        <v>441221</v>
      </c>
      <c r="B699" s="176" t="s">
        <v>3635</v>
      </c>
      <c r="C699" s="176">
        <v>441221</v>
      </c>
      <c r="D699" s="176" t="s">
        <v>4653</v>
      </c>
    </row>
    <row r="700" spans="1:4" x14ac:dyDescent="0.25">
      <c r="A700" s="176">
        <v>441222</v>
      </c>
      <c r="B700" s="176" t="s">
        <v>3633</v>
      </c>
      <c r="C700" s="176">
        <v>441222</v>
      </c>
      <c r="D700" s="176" t="s">
        <v>3633</v>
      </c>
    </row>
    <row r="701" spans="1:4" x14ac:dyDescent="0.25">
      <c r="A701" s="176">
        <v>441229</v>
      </c>
      <c r="B701" s="176" t="s">
        <v>3637</v>
      </c>
      <c r="C701" s="176">
        <v>441229</v>
      </c>
      <c r="D701" s="176" t="s">
        <v>3637</v>
      </c>
    </row>
    <row r="702" spans="1:4" ht="25.5" x14ac:dyDescent="0.25">
      <c r="A702" s="176">
        <v>441310</v>
      </c>
      <c r="B702" s="176" t="s">
        <v>3189</v>
      </c>
      <c r="C702" s="176">
        <v>441310</v>
      </c>
      <c r="D702" s="176" t="s">
        <v>3189</v>
      </c>
    </row>
    <row r="703" spans="1:4" x14ac:dyDescent="0.25">
      <c r="A703" s="176">
        <v>441320</v>
      </c>
      <c r="B703" s="176" t="s">
        <v>3195</v>
      </c>
      <c r="C703" s="176">
        <v>441320</v>
      </c>
      <c r="D703" s="176" t="s">
        <v>3195</v>
      </c>
    </row>
    <row r="704" spans="1:4" x14ac:dyDescent="0.25">
      <c r="A704" s="176">
        <v>442110</v>
      </c>
      <c r="B704" s="176" t="s">
        <v>3206</v>
      </c>
      <c r="C704" s="176">
        <v>442110</v>
      </c>
      <c r="D704" s="176" t="s">
        <v>3206</v>
      </c>
    </row>
    <row r="705" spans="1:4" x14ac:dyDescent="0.25">
      <c r="A705" s="176">
        <v>442210</v>
      </c>
      <c r="B705" s="176" t="s">
        <v>3212</v>
      </c>
      <c r="C705" s="176">
        <v>442210</v>
      </c>
      <c r="D705" s="176" t="s">
        <v>3212</v>
      </c>
    </row>
    <row r="706" spans="1:4" x14ac:dyDescent="0.25">
      <c r="A706" s="176">
        <v>442291</v>
      </c>
      <c r="B706" s="176" t="s">
        <v>3660</v>
      </c>
      <c r="C706" s="176">
        <v>442291</v>
      </c>
      <c r="D706" s="176" t="s">
        <v>3660</v>
      </c>
    </row>
    <row r="707" spans="1:4" x14ac:dyDescent="0.25">
      <c r="A707" s="176">
        <v>442299</v>
      </c>
      <c r="B707" s="176" t="s">
        <v>3665</v>
      </c>
      <c r="C707" s="176">
        <v>442299</v>
      </c>
      <c r="D707" s="176" t="s">
        <v>3665</v>
      </c>
    </row>
    <row r="708" spans="1:4" x14ac:dyDescent="0.25">
      <c r="A708" s="176">
        <v>443111</v>
      </c>
      <c r="B708" s="176" t="s">
        <v>3290</v>
      </c>
      <c r="C708" s="176">
        <v>443111</v>
      </c>
      <c r="D708" s="176" t="s">
        <v>3290</v>
      </c>
    </row>
    <row r="709" spans="1:4" ht="25.5" x14ac:dyDescent="0.25">
      <c r="A709" s="176">
        <v>443112</v>
      </c>
      <c r="B709" s="176" t="s">
        <v>3292</v>
      </c>
      <c r="C709" s="176">
        <v>443112</v>
      </c>
      <c r="D709" s="176" t="s">
        <v>3292</v>
      </c>
    </row>
    <row r="710" spans="1:4" x14ac:dyDescent="0.25">
      <c r="A710" s="176">
        <v>443120</v>
      </c>
      <c r="B710" s="176" t="s">
        <v>3251</v>
      </c>
      <c r="C710" s="176">
        <v>443120</v>
      </c>
      <c r="D710" s="176" t="s">
        <v>3251</v>
      </c>
    </row>
    <row r="711" spans="1:4" ht="25.5" x14ac:dyDescent="0.25">
      <c r="A711" s="176">
        <v>443130</v>
      </c>
      <c r="B711" s="176" t="s">
        <v>3694</v>
      </c>
      <c r="C711" s="176">
        <v>443130</v>
      </c>
      <c r="D711" s="176" t="s">
        <v>3694</v>
      </c>
    </row>
    <row r="712" spans="1:4" x14ac:dyDescent="0.25">
      <c r="A712" s="176">
        <v>444110</v>
      </c>
      <c r="B712" s="176" t="s">
        <v>3218</v>
      </c>
      <c r="C712" s="176">
        <v>444110</v>
      </c>
      <c r="D712" s="176" t="s">
        <v>3218</v>
      </c>
    </row>
    <row r="713" spans="1:4" x14ac:dyDescent="0.25">
      <c r="A713" s="176">
        <v>444120</v>
      </c>
      <c r="B713" s="176" t="s">
        <v>3581</v>
      </c>
      <c r="C713" s="176">
        <v>444120</v>
      </c>
      <c r="D713" s="176" t="s">
        <v>3581</v>
      </c>
    </row>
    <row r="714" spans="1:4" x14ac:dyDescent="0.25">
      <c r="A714" s="176">
        <v>444130</v>
      </c>
      <c r="B714" s="176" t="s">
        <v>3305</v>
      </c>
      <c r="C714" s="176">
        <v>444130</v>
      </c>
      <c r="D714" s="176" t="s">
        <v>3305</v>
      </c>
    </row>
    <row r="715" spans="1:4" x14ac:dyDescent="0.25">
      <c r="A715" s="176">
        <v>444190</v>
      </c>
      <c r="B715" s="176" t="s">
        <v>3224</v>
      </c>
      <c r="C715" s="176">
        <v>444190</v>
      </c>
      <c r="D715" s="176" t="s">
        <v>3224</v>
      </c>
    </row>
    <row r="716" spans="1:4" x14ac:dyDescent="0.25">
      <c r="A716" s="176">
        <v>444210</v>
      </c>
      <c r="B716" s="176" t="s">
        <v>3328</v>
      </c>
      <c r="C716" s="176">
        <v>444210</v>
      </c>
      <c r="D716" s="176" t="s">
        <v>3328</v>
      </c>
    </row>
    <row r="717" spans="1:4" ht="25.5" x14ac:dyDescent="0.25">
      <c r="A717" s="176">
        <v>444220</v>
      </c>
      <c r="B717" s="176" t="s">
        <v>4654</v>
      </c>
      <c r="C717" s="176">
        <v>444220</v>
      </c>
      <c r="D717" s="176" t="s">
        <v>4654</v>
      </c>
    </row>
    <row r="718" spans="1:4" ht="25.5" x14ac:dyDescent="0.25">
      <c r="A718" s="176">
        <v>445110</v>
      </c>
      <c r="B718" s="176" t="s">
        <v>3443</v>
      </c>
      <c r="C718" s="176">
        <v>445110</v>
      </c>
      <c r="D718" s="176" t="s">
        <v>3443</v>
      </c>
    </row>
    <row r="719" spans="1:4" x14ac:dyDescent="0.25">
      <c r="A719" s="176">
        <v>445120</v>
      </c>
      <c r="B719" s="176" t="s">
        <v>3598</v>
      </c>
      <c r="C719" s="176">
        <v>445120</v>
      </c>
      <c r="D719" s="176" t="s">
        <v>3598</v>
      </c>
    </row>
    <row r="720" spans="1:4" x14ac:dyDescent="0.25">
      <c r="A720" s="176">
        <v>445210</v>
      </c>
      <c r="B720" s="176" t="s">
        <v>3461</v>
      </c>
      <c r="C720" s="176">
        <v>445210</v>
      </c>
      <c r="D720" s="176" t="s">
        <v>3461</v>
      </c>
    </row>
    <row r="721" spans="1:4" x14ac:dyDescent="0.25">
      <c r="A721" s="176">
        <v>445220</v>
      </c>
      <c r="B721" s="176" t="s">
        <v>3473</v>
      </c>
      <c r="C721" s="176">
        <v>445220</v>
      </c>
      <c r="D721" s="176" t="s">
        <v>3473</v>
      </c>
    </row>
    <row r="722" spans="1:4" x14ac:dyDescent="0.25">
      <c r="A722" s="176">
        <v>445230</v>
      </c>
      <c r="B722" s="176" t="s">
        <v>3485</v>
      </c>
      <c r="C722" s="176">
        <v>445230</v>
      </c>
      <c r="D722" s="176" t="s">
        <v>3485</v>
      </c>
    </row>
    <row r="723" spans="1:4" x14ac:dyDescent="0.25">
      <c r="A723" s="176">
        <v>445291</v>
      </c>
      <c r="B723" s="176" t="s">
        <v>3616</v>
      </c>
      <c r="C723" s="176">
        <v>445291</v>
      </c>
      <c r="D723" s="176" t="s">
        <v>3616</v>
      </c>
    </row>
    <row r="724" spans="1:4" x14ac:dyDescent="0.25">
      <c r="A724" s="176">
        <v>445292</v>
      </c>
      <c r="B724" s="176" t="s">
        <v>3467</v>
      </c>
      <c r="C724" s="176">
        <v>445292</v>
      </c>
      <c r="D724" s="176" t="s">
        <v>3467</v>
      </c>
    </row>
    <row r="725" spans="1:4" x14ac:dyDescent="0.25">
      <c r="A725" s="176">
        <v>445299</v>
      </c>
      <c r="B725" s="176" t="s">
        <v>3455</v>
      </c>
      <c r="C725" s="176">
        <v>445299</v>
      </c>
      <c r="D725" s="176" t="s">
        <v>3455</v>
      </c>
    </row>
    <row r="726" spans="1:4" x14ac:dyDescent="0.25">
      <c r="A726" s="176">
        <v>445310</v>
      </c>
      <c r="B726" s="176" t="s">
        <v>3533</v>
      </c>
      <c r="C726" s="176">
        <v>445310</v>
      </c>
      <c r="D726" s="176" t="s">
        <v>3533</v>
      </c>
    </row>
    <row r="727" spans="1:4" x14ac:dyDescent="0.25">
      <c r="A727" s="176">
        <v>446110</v>
      </c>
      <c r="B727" s="176" t="s">
        <v>3401</v>
      </c>
      <c r="C727" s="176">
        <v>446110</v>
      </c>
      <c r="D727" s="176" t="s">
        <v>3401</v>
      </c>
    </row>
    <row r="728" spans="1:4" ht="25.5" x14ac:dyDescent="0.25">
      <c r="A728" s="176">
        <v>446120</v>
      </c>
      <c r="B728" s="176" t="s">
        <v>3345</v>
      </c>
      <c r="C728" s="176">
        <v>446120</v>
      </c>
      <c r="D728" s="176" t="s">
        <v>3345</v>
      </c>
    </row>
    <row r="729" spans="1:4" x14ac:dyDescent="0.25">
      <c r="A729" s="176">
        <v>446130</v>
      </c>
      <c r="B729" s="176" t="s">
        <v>3717</v>
      </c>
      <c r="C729" s="176">
        <v>446130</v>
      </c>
      <c r="D729" s="176" t="s">
        <v>3717</v>
      </c>
    </row>
    <row r="730" spans="1:4" x14ac:dyDescent="0.25">
      <c r="A730" s="176">
        <v>446191</v>
      </c>
      <c r="B730" s="176" t="s">
        <v>3404</v>
      </c>
      <c r="C730" s="176">
        <v>446191</v>
      </c>
      <c r="D730" s="176" t="s">
        <v>3404</v>
      </c>
    </row>
    <row r="731" spans="1:4" ht="25.5" x14ac:dyDescent="0.25">
      <c r="A731" s="176">
        <v>446199</v>
      </c>
      <c r="B731" s="176" t="s">
        <v>4655</v>
      </c>
      <c r="C731" s="176">
        <v>446199</v>
      </c>
      <c r="D731" s="176" t="s">
        <v>4655</v>
      </c>
    </row>
    <row r="732" spans="1:4" ht="25.5" x14ac:dyDescent="0.25">
      <c r="A732" s="176">
        <v>447110</v>
      </c>
      <c r="B732" s="176" t="s">
        <v>3600</v>
      </c>
      <c r="C732" s="176">
        <v>447110</v>
      </c>
      <c r="D732" s="176" t="s">
        <v>3600</v>
      </c>
    </row>
    <row r="733" spans="1:4" x14ac:dyDescent="0.25">
      <c r="A733" s="176">
        <v>447190</v>
      </c>
      <c r="B733" s="176" t="s">
        <v>3631</v>
      </c>
      <c r="C733" s="176">
        <v>447190</v>
      </c>
      <c r="D733" s="176" t="s">
        <v>3631</v>
      </c>
    </row>
    <row r="734" spans="1:4" x14ac:dyDescent="0.25">
      <c r="A734" s="176">
        <v>448110</v>
      </c>
      <c r="B734" s="176" t="s">
        <v>3419</v>
      </c>
      <c r="C734" s="176">
        <v>448110</v>
      </c>
      <c r="D734" s="176" t="s">
        <v>3419</v>
      </c>
    </row>
    <row r="735" spans="1:4" x14ac:dyDescent="0.25">
      <c r="A735" s="176">
        <v>448120</v>
      </c>
      <c r="B735" s="176" t="s">
        <v>3428</v>
      </c>
      <c r="C735" s="176">
        <v>448120</v>
      </c>
      <c r="D735" s="176" t="s">
        <v>3428</v>
      </c>
    </row>
    <row r="736" spans="1:4" x14ac:dyDescent="0.25">
      <c r="A736" s="176">
        <v>448130</v>
      </c>
      <c r="B736" s="176" t="s">
        <v>3430</v>
      </c>
      <c r="C736" s="176">
        <v>448130</v>
      </c>
      <c r="D736" s="176" t="s">
        <v>3430</v>
      </c>
    </row>
    <row r="737" spans="1:4" x14ac:dyDescent="0.25">
      <c r="A737" s="176">
        <v>448140</v>
      </c>
      <c r="B737" s="176" t="s">
        <v>3647</v>
      </c>
      <c r="C737" s="176">
        <v>448140</v>
      </c>
      <c r="D737" s="176" t="s">
        <v>3647</v>
      </c>
    </row>
    <row r="738" spans="1:4" x14ac:dyDescent="0.25">
      <c r="A738" s="176">
        <v>448150</v>
      </c>
      <c r="B738" s="176" t="s">
        <v>3640</v>
      </c>
      <c r="C738" s="176">
        <v>448150</v>
      </c>
      <c r="D738" s="176" t="s">
        <v>3640</v>
      </c>
    </row>
    <row r="739" spans="1:4" x14ac:dyDescent="0.25">
      <c r="A739" s="176">
        <v>448190</v>
      </c>
      <c r="B739" s="176" t="s">
        <v>3421</v>
      </c>
      <c r="C739" s="176">
        <v>448190</v>
      </c>
      <c r="D739" s="176" t="s">
        <v>3421</v>
      </c>
    </row>
    <row r="740" spans="1:4" x14ac:dyDescent="0.25">
      <c r="A740" s="176">
        <v>448210</v>
      </c>
      <c r="B740" s="176" t="s">
        <v>3437</v>
      </c>
      <c r="C740" s="176">
        <v>448210</v>
      </c>
      <c r="D740" s="176" t="s">
        <v>3437</v>
      </c>
    </row>
    <row r="741" spans="1:4" x14ac:dyDescent="0.25">
      <c r="A741" s="176">
        <v>448310</v>
      </c>
      <c r="B741" s="176" t="s">
        <v>3371</v>
      </c>
      <c r="C741" s="176">
        <v>448310</v>
      </c>
      <c r="D741" s="176" t="s">
        <v>3371</v>
      </c>
    </row>
    <row r="742" spans="1:4" x14ac:dyDescent="0.25">
      <c r="A742" s="176">
        <v>448320</v>
      </c>
      <c r="B742" s="176" t="s">
        <v>3696</v>
      </c>
      <c r="C742" s="176">
        <v>448320</v>
      </c>
      <c r="D742" s="176" t="s">
        <v>3696</v>
      </c>
    </row>
    <row r="743" spans="1:4" x14ac:dyDescent="0.25">
      <c r="A743" s="176">
        <v>451110</v>
      </c>
      <c r="B743" s="176" t="s">
        <v>3355</v>
      </c>
      <c r="C743" s="176">
        <v>451110</v>
      </c>
      <c r="D743" s="176" t="s">
        <v>3355</v>
      </c>
    </row>
    <row r="744" spans="1:4" x14ac:dyDescent="0.25">
      <c r="A744" s="176">
        <v>451120</v>
      </c>
      <c r="B744" s="176" t="s">
        <v>3361</v>
      </c>
      <c r="C744" s="176">
        <v>451120</v>
      </c>
      <c r="D744" s="176" t="s">
        <v>3361</v>
      </c>
    </row>
    <row r="745" spans="1:4" ht="25.5" x14ac:dyDescent="0.25">
      <c r="A745" s="176">
        <v>451130</v>
      </c>
      <c r="B745" s="176" t="s">
        <v>3412</v>
      </c>
      <c r="C745" s="176">
        <v>451130</v>
      </c>
      <c r="D745" s="176" t="s">
        <v>3412</v>
      </c>
    </row>
    <row r="746" spans="1:4" x14ac:dyDescent="0.25">
      <c r="A746" s="176">
        <v>451140</v>
      </c>
      <c r="B746" s="176" t="s">
        <v>3671</v>
      </c>
      <c r="C746" s="176">
        <v>451140</v>
      </c>
      <c r="D746" s="176" t="s">
        <v>3671</v>
      </c>
    </row>
    <row r="747" spans="1:4" x14ac:dyDescent="0.25">
      <c r="A747" s="176">
        <v>451211</v>
      </c>
      <c r="B747" s="176" t="s">
        <v>3549</v>
      </c>
      <c r="C747" s="176">
        <v>451211</v>
      </c>
      <c r="D747" s="176" t="s">
        <v>3549</v>
      </c>
    </row>
    <row r="748" spans="1:4" x14ac:dyDescent="0.25">
      <c r="A748" s="176">
        <v>451212</v>
      </c>
      <c r="B748" s="176" t="s">
        <v>3714</v>
      </c>
      <c r="C748" s="176">
        <v>451212</v>
      </c>
      <c r="D748" s="176" t="s">
        <v>3714</v>
      </c>
    </row>
    <row r="749" spans="1:4" ht="25.5" x14ac:dyDescent="0.25">
      <c r="A749" s="176">
        <v>451220</v>
      </c>
      <c r="B749" s="176" t="s">
        <v>3380</v>
      </c>
      <c r="C749" s="176">
        <v>451220</v>
      </c>
      <c r="D749" s="176" t="s">
        <v>3380</v>
      </c>
    </row>
    <row r="750" spans="1:4" ht="25.5" x14ac:dyDescent="0.25">
      <c r="A750" s="176">
        <v>452111</v>
      </c>
      <c r="B750" s="176" t="s">
        <v>3588</v>
      </c>
      <c r="C750" s="176">
        <v>452111</v>
      </c>
      <c r="D750" s="176" t="s">
        <v>3588</v>
      </c>
    </row>
    <row r="751" spans="1:4" x14ac:dyDescent="0.25">
      <c r="A751" s="176">
        <v>452112</v>
      </c>
      <c r="B751" s="176" t="s">
        <v>3590</v>
      </c>
      <c r="C751" s="176">
        <v>452112</v>
      </c>
      <c r="D751" s="176" t="s">
        <v>3590</v>
      </c>
    </row>
    <row r="752" spans="1:4" x14ac:dyDescent="0.25">
      <c r="A752" s="176">
        <v>452910</v>
      </c>
      <c r="B752" s="176" t="s">
        <v>3594</v>
      </c>
      <c r="C752" s="176">
        <v>452910</v>
      </c>
      <c r="D752" s="176" t="s">
        <v>3594</v>
      </c>
    </row>
    <row r="753" spans="1:4" x14ac:dyDescent="0.25">
      <c r="A753" s="176">
        <v>452990</v>
      </c>
      <c r="B753" s="176" t="s">
        <v>3592</v>
      </c>
      <c r="C753" s="176">
        <v>452990</v>
      </c>
      <c r="D753" s="176" t="s">
        <v>3592</v>
      </c>
    </row>
    <row r="754" spans="1:4" x14ac:dyDescent="0.25">
      <c r="A754" s="176">
        <v>453110</v>
      </c>
      <c r="B754" s="176" t="s">
        <v>3711</v>
      </c>
      <c r="C754" s="176">
        <v>453110</v>
      </c>
      <c r="D754" s="176" t="s">
        <v>3711</v>
      </c>
    </row>
    <row r="755" spans="1:4" x14ac:dyDescent="0.25">
      <c r="A755" s="176">
        <v>453210</v>
      </c>
      <c r="B755" s="176" t="s">
        <v>3271</v>
      </c>
      <c r="C755" s="176">
        <v>453210</v>
      </c>
      <c r="D755" s="176" t="s">
        <v>3271</v>
      </c>
    </row>
    <row r="756" spans="1:4" x14ac:dyDescent="0.25">
      <c r="A756" s="176">
        <v>453220</v>
      </c>
      <c r="B756" s="176" t="s">
        <v>3573</v>
      </c>
      <c r="C756" s="176">
        <v>453220</v>
      </c>
      <c r="D756" s="176" t="s">
        <v>3573</v>
      </c>
    </row>
    <row r="757" spans="1:4" x14ac:dyDescent="0.25">
      <c r="A757" s="176">
        <v>453310</v>
      </c>
      <c r="B757" s="176" t="s">
        <v>3688</v>
      </c>
      <c r="C757" s="176">
        <v>453310</v>
      </c>
      <c r="D757" s="176" t="s">
        <v>3688</v>
      </c>
    </row>
    <row r="758" spans="1:4" x14ac:dyDescent="0.25">
      <c r="A758" s="176">
        <v>453910</v>
      </c>
      <c r="B758" s="176" t="s">
        <v>3493</v>
      </c>
      <c r="C758" s="176">
        <v>453910</v>
      </c>
      <c r="D758" s="176" t="s">
        <v>3493</v>
      </c>
    </row>
    <row r="759" spans="1:4" x14ac:dyDescent="0.25">
      <c r="A759" s="176">
        <v>453920</v>
      </c>
      <c r="B759" s="176" t="s">
        <v>3724</v>
      </c>
      <c r="C759" s="176">
        <v>453920</v>
      </c>
      <c r="D759" s="176" t="s">
        <v>3724</v>
      </c>
    </row>
    <row r="760" spans="1:4" x14ac:dyDescent="0.25">
      <c r="A760" s="176">
        <v>453930</v>
      </c>
      <c r="B760" s="176" t="s">
        <v>3586</v>
      </c>
      <c r="C760" s="176">
        <v>453930</v>
      </c>
      <c r="D760" s="176" t="s">
        <v>3586</v>
      </c>
    </row>
    <row r="761" spans="1:4" x14ac:dyDescent="0.25">
      <c r="A761" s="176">
        <v>453991</v>
      </c>
      <c r="B761" s="176" t="s">
        <v>3560</v>
      </c>
      <c r="C761" s="176">
        <v>453991</v>
      </c>
      <c r="D761" s="176" t="s">
        <v>3560</v>
      </c>
    </row>
    <row r="762" spans="1:4" ht="25.5" x14ac:dyDescent="0.25">
      <c r="A762" s="176">
        <v>453998</v>
      </c>
      <c r="B762" s="176" t="s">
        <v>3339</v>
      </c>
      <c r="C762" s="176">
        <v>453998</v>
      </c>
      <c r="D762" s="176" t="s">
        <v>3339</v>
      </c>
    </row>
    <row r="763" spans="1:4" x14ac:dyDescent="0.25">
      <c r="A763" s="176">
        <v>454111</v>
      </c>
      <c r="B763" s="176" t="s">
        <v>3698</v>
      </c>
      <c r="C763" s="176">
        <v>454111</v>
      </c>
      <c r="D763" s="176" t="s">
        <v>3698</v>
      </c>
    </row>
    <row r="764" spans="1:4" x14ac:dyDescent="0.25">
      <c r="A764" s="176">
        <v>454112</v>
      </c>
      <c r="B764" s="176" t="s">
        <v>3700</v>
      </c>
      <c r="C764" s="176">
        <v>454112</v>
      </c>
      <c r="D764" s="176" t="s">
        <v>3700</v>
      </c>
    </row>
    <row r="765" spans="1:4" x14ac:dyDescent="0.25">
      <c r="A765" s="176">
        <v>454113</v>
      </c>
      <c r="B765" s="176" t="s">
        <v>3702</v>
      </c>
      <c r="C765" s="176">
        <v>454113</v>
      </c>
      <c r="D765" s="176" t="s">
        <v>3702</v>
      </c>
    </row>
    <row r="766" spans="1:4" x14ac:dyDescent="0.25">
      <c r="A766" s="176">
        <v>454210</v>
      </c>
      <c r="B766" s="176" t="s">
        <v>3704</v>
      </c>
      <c r="C766" s="176">
        <v>454210</v>
      </c>
      <c r="D766" s="176" t="s">
        <v>3704</v>
      </c>
    </row>
    <row r="767" spans="1:4" x14ac:dyDescent="0.25">
      <c r="A767" s="176">
        <v>454311</v>
      </c>
      <c r="B767" s="176" t="s">
        <v>3521</v>
      </c>
      <c r="C767" s="176">
        <v>454311</v>
      </c>
      <c r="D767" s="176" t="s">
        <v>3521</v>
      </c>
    </row>
    <row r="768" spans="1:4" ht="25.5" x14ac:dyDescent="0.25">
      <c r="A768" s="176">
        <v>454312</v>
      </c>
      <c r="B768" s="176" t="s">
        <v>3523</v>
      </c>
      <c r="C768" s="176">
        <v>454312</v>
      </c>
      <c r="D768" s="176" t="s">
        <v>3523</v>
      </c>
    </row>
    <row r="769" spans="1:4" x14ac:dyDescent="0.25">
      <c r="A769" s="176">
        <v>454319</v>
      </c>
      <c r="B769" s="176" t="s">
        <v>3710</v>
      </c>
      <c r="C769" s="176">
        <v>454319</v>
      </c>
      <c r="D769" s="176" t="s">
        <v>3710</v>
      </c>
    </row>
    <row r="770" spans="1:4" x14ac:dyDescent="0.25">
      <c r="A770" s="176">
        <v>454390</v>
      </c>
      <c r="B770" s="176" t="s">
        <v>3449</v>
      </c>
      <c r="C770" s="176">
        <v>454390</v>
      </c>
      <c r="D770" s="176" t="s">
        <v>3449</v>
      </c>
    </row>
    <row r="771" spans="1:4" x14ac:dyDescent="0.25">
      <c r="A771" s="176">
        <v>481111</v>
      </c>
      <c r="B771" s="176" t="s">
        <v>3044</v>
      </c>
      <c r="C771" s="176">
        <v>481111</v>
      </c>
      <c r="D771" s="176" t="s">
        <v>3044</v>
      </c>
    </row>
    <row r="772" spans="1:4" x14ac:dyDescent="0.25">
      <c r="A772" s="176">
        <v>481112</v>
      </c>
      <c r="B772" s="176" t="s">
        <v>3046</v>
      </c>
      <c r="C772" s="176">
        <v>481112</v>
      </c>
      <c r="D772" s="176" t="s">
        <v>3046</v>
      </c>
    </row>
    <row r="773" spans="1:4" ht="25.5" x14ac:dyDescent="0.25">
      <c r="A773" s="176">
        <v>481211</v>
      </c>
      <c r="B773" s="176" t="s">
        <v>3049</v>
      </c>
      <c r="C773" s="176">
        <v>481211</v>
      </c>
      <c r="D773" s="176" t="s">
        <v>3049</v>
      </c>
    </row>
    <row r="774" spans="1:4" ht="25.5" x14ac:dyDescent="0.25">
      <c r="A774" s="176">
        <v>481212</v>
      </c>
      <c r="B774" s="176" t="s">
        <v>3051</v>
      </c>
      <c r="C774" s="176">
        <v>481212</v>
      </c>
      <c r="D774" s="176" t="s">
        <v>3051</v>
      </c>
    </row>
    <row r="775" spans="1:4" x14ac:dyDescent="0.25">
      <c r="A775" s="176">
        <v>481219</v>
      </c>
      <c r="B775" s="176" t="s">
        <v>3053</v>
      </c>
      <c r="C775" s="176">
        <v>481219</v>
      </c>
      <c r="D775" s="176" t="s">
        <v>3053</v>
      </c>
    </row>
    <row r="776" spans="1:4" x14ac:dyDescent="0.25">
      <c r="A776" s="176">
        <v>482111</v>
      </c>
      <c r="B776" s="176" t="s">
        <v>2936</v>
      </c>
      <c r="C776" s="176">
        <v>482111</v>
      </c>
      <c r="D776" s="176" t="s">
        <v>2936</v>
      </c>
    </row>
    <row r="777" spans="1:4" x14ac:dyDescent="0.25">
      <c r="A777" s="176">
        <v>482112</v>
      </c>
      <c r="B777" s="176" t="s">
        <v>2938</v>
      </c>
      <c r="C777" s="176">
        <v>482112</v>
      </c>
      <c r="D777" s="176" t="s">
        <v>2938</v>
      </c>
    </row>
    <row r="778" spans="1:4" x14ac:dyDescent="0.25">
      <c r="A778" s="176">
        <v>483111</v>
      </c>
      <c r="B778" s="176" t="s">
        <v>3012</v>
      </c>
      <c r="C778" s="176">
        <v>483111</v>
      </c>
      <c r="D778" s="176" t="s">
        <v>3012</v>
      </c>
    </row>
    <row r="779" spans="1:4" x14ac:dyDescent="0.25">
      <c r="A779" s="176">
        <v>483112</v>
      </c>
      <c r="B779" s="176" t="s">
        <v>3019</v>
      </c>
      <c r="C779" s="176">
        <v>483112</v>
      </c>
      <c r="D779" s="176" t="s">
        <v>3019</v>
      </c>
    </row>
    <row r="780" spans="1:4" ht="25.5" x14ac:dyDescent="0.25">
      <c r="A780" s="176">
        <v>483113</v>
      </c>
      <c r="B780" s="176" t="s">
        <v>3014</v>
      </c>
      <c r="C780" s="176">
        <v>483113</v>
      </c>
      <c r="D780" s="176" t="s">
        <v>3014</v>
      </c>
    </row>
    <row r="781" spans="1:4" ht="25.5" x14ac:dyDescent="0.25">
      <c r="A781" s="176">
        <v>483114</v>
      </c>
      <c r="B781" s="176" t="s">
        <v>3021</v>
      </c>
      <c r="C781" s="176">
        <v>483114</v>
      </c>
      <c r="D781" s="176" t="s">
        <v>3021</v>
      </c>
    </row>
    <row r="782" spans="1:4" x14ac:dyDescent="0.25">
      <c r="A782" s="176">
        <v>483211</v>
      </c>
      <c r="B782" s="176" t="s">
        <v>3017</v>
      </c>
      <c r="C782" s="176">
        <v>483211</v>
      </c>
      <c r="D782" s="176" t="s">
        <v>3017</v>
      </c>
    </row>
    <row r="783" spans="1:4" x14ac:dyDescent="0.25">
      <c r="A783" s="176">
        <v>483212</v>
      </c>
      <c r="B783" s="176" t="s">
        <v>3024</v>
      </c>
      <c r="C783" s="176">
        <v>483212</v>
      </c>
      <c r="D783" s="176" t="s">
        <v>3024</v>
      </c>
    </row>
    <row r="784" spans="1:4" x14ac:dyDescent="0.25">
      <c r="A784" s="176">
        <v>484110</v>
      </c>
      <c r="B784" s="176" t="s">
        <v>2973</v>
      </c>
      <c r="C784" s="176">
        <v>484110</v>
      </c>
      <c r="D784" s="176" t="s">
        <v>2973</v>
      </c>
    </row>
    <row r="785" spans="1:4" ht="25.5" x14ac:dyDescent="0.25">
      <c r="A785" s="176">
        <v>484121</v>
      </c>
      <c r="B785" s="176" t="s">
        <v>2985</v>
      </c>
      <c r="C785" s="176">
        <v>484121</v>
      </c>
      <c r="D785" s="176" t="s">
        <v>2985</v>
      </c>
    </row>
    <row r="786" spans="1:4" ht="25.5" x14ac:dyDescent="0.25">
      <c r="A786" s="176">
        <v>484122</v>
      </c>
      <c r="B786" s="176" t="s">
        <v>2987</v>
      </c>
      <c r="C786" s="176">
        <v>484122</v>
      </c>
      <c r="D786" s="176" t="s">
        <v>2987</v>
      </c>
    </row>
    <row r="787" spans="1:4" ht="25.5" x14ac:dyDescent="0.25">
      <c r="A787" s="176">
        <v>484210</v>
      </c>
      <c r="B787" s="176" t="s">
        <v>2975</v>
      </c>
      <c r="C787" s="176">
        <v>484210</v>
      </c>
      <c r="D787" s="176" t="s">
        <v>2975</v>
      </c>
    </row>
    <row r="788" spans="1:4" ht="25.5" x14ac:dyDescent="0.25">
      <c r="A788" s="176">
        <v>484220</v>
      </c>
      <c r="B788" s="176" t="s">
        <v>2977</v>
      </c>
      <c r="C788" s="176">
        <v>484220</v>
      </c>
      <c r="D788" s="176" t="s">
        <v>2977</v>
      </c>
    </row>
    <row r="789" spans="1:4" ht="25.5" x14ac:dyDescent="0.25">
      <c r="A789" s="176">
        <v>484230</v>
      </c>
      <c r="B789" s="176" t="s">
        <v>2990</v>
      </c>
      <c r="C789" s="176">
        <v>484230</v>
      </c>
      <c r="D789" s="176" t="s">
        <v>2990</v>
      </c>
    </row>
    <row r="790" spans="1:4" x14ac:dyDescent="0.25">
      <c r="A790" s="176">
        <v>485111</v>
      </c>
      <c r="B790" s="176" t="s">
        <v>2942</v>
      </c>
      <c r="C790" s="176">
        <v>485111</v>
      </c>
      <c r="D790" s="176" t="s">
        <v>2942</v>
      </c>
    </row>
    <row r="791" spans="1:4" x14ac:dyDescent="0.25">
      <c r="A791" s="176">
        <v>485112</v>
      </c>
      <c r="B791" s="176" t="s">
        <v>2944</v>
      </c>
      <c r="C791" s="176">
        <v>485112</v>
      </c>
      <c r="D791" s="176" t="s">
        <v>2944</v>
      </c>
    </row>
    <row r="792" spans="1:4" ht="25.5" x14ac:dyDescent="0.25">
      <c r="A792" s="176">
        <v>485113</v>
      </c>
      <c r="B792" s="176" t="s">
        <v>2946</v>
      </c>
      <c r="C792" s="176">
        <v>485113</v>
      </c>
      <c r="D792" s="176" t="s">
        <v>2946</v>
      </c>
    </row>
    <row r="793" spans="1:4" x14ac:dyDescent="0.25">
      <c r="A793" s="176">
        <v>485119</v>
      </c>
      <c r="B793" s="176" t="s">
        <v>2948</v>
      </c>
      <c r="C793" s="176">
        <v>485119</v>
      </c>
      <c r="D793" s="176" t="s">
        <v>2948</v>
      </c>
    </row>
    <row r="794" spans="1:4" x14ac:dyDescent="0.25">
      <c r="A794" s="176">
        <v>485210</v>
      </c>
      <c r="B794" s="176" t="s">
        <v>2965</v>
      </c>
      <c r="C794" s="176">
        <v>485210</v>
      </c>
      <c r="D794" s="176" t="s">
        <v>2965</v>
      </c>
    </row>
    <row r="795" spans="1:4" x14ac:dyDescent="0.25">
      <c r="A795" s="176">
        <v>485310</v>
      </c>
      <c r="B795" s="176" t="s">
        <v>2963</v>
      </c>
      <c r="C795" s="176">
        <v>485310</v>
      </c>
      <c r="D795" s="176" t="s">
        <v>2963</v>
      </c>
    </row>
    <row r="796" spans="1:4" x14ac:dyDescent="0.25">
      <c r="A796" s="176">
        <v>485320</v>
      </c>
      <c r="B796" s="176" t="s">
        <v>2952</v>
      </c>
      <c r="C796" s="176">
        <v>485320</v>
      </c>
      <c r="D796" s="176" t="s">
        <v>2952</v>
      </c>
    </row>
    <row r="797" spans="1:4" ht="25.5" x14ac:dyDescent="0.25">
      <c r="A797" s="176">
        <v>485410</v>
      </c>
      <c r="B797" s="176" t="s">
        <v>2954</v>
      </c>
      <c r="C797" s="176">
        <v>485410</v>
      </c>
      <c r="D797" s="176" t="s">
        <v>2954</v>
      </c>
    </row>
    <row r="798" spans="1:4" x14ac:dyDescent="0.25">
      <c r="A798" s="176">
        <v>485510</v>
      </c>
      <c r="B798" s="176" t="s">
        <v>2967</v>
      </c>
      <c r="C798" s="176">
        <v>485510</v>
      </c>
      <c r="D798" s="176" t="s">
        <v>2967</v>
      </c>
    </row>
    <row r="799" spans="1:4" x14ac:dyDescent="0.25">
      <c r="A799" s="176">
        <v>485991</v>
      </c>
      <c r="B799" s="176" t="s">
        <v>2956</v>
      </c>
      <c r="C799" s="176">
        <v>485991</v>
      </c>
      <c r="D799" s="176" t="s">
        <v>2956</v>
      </c>
    </row>
    <row r="800" spans="1:4" ht="25.5" x14ac:dyDescent="0.25">
      <c r="A800" s="176">
        <v>485999</v>
      </c>
      <c r="B800" s="176" t="s">
        <v>2950</v>
      </c>
      <c r="C800" s="176">
        <v>485999</v>
      </c>
      <c r="D800" s="176" t="s">
        <v>2950</v>
      </c>
    </row>
    <row r="801" spans="1:4" x14ac:dyDescent="0.25">
      <c r="A801" s="176">
        <v>486110</v>
      </c>
      <c r="B801" s="176" t="s">
        <v>3068</v>
      </c>
      <c r="C801" s="176">
        <v>486110</v>
      </c>
      <c r="D801" s="176" t="s">
        <v>3068</v>
      </c>
    </row>
    <row r="802" spans="1:4" x14ac:dyDescent="0.25">
      <c r="A802" s="176">
        <v>486210</v>
      </c>
      <c r="B802" s="176" t="s">
        <v>3134</v>
      </c>
      <c r="C802" s="176">
        <v>486210</v>
      </c>
      <c r="D802" s="176" t="s">
        <v>3134</v>
      </c>
    </row>
    <row r="803" spans="1:4" ht="25.5" x14ac:dyDescent="0.25">
      <c r="A803" s="176">
        <v>486910</v>
      </c>
      <c r="B803" s="176" t="s">
        <v>3070</v>
      </c>
      <c r="C803" s="176">
        <v>486910</v>
      </c>
      <c r="D803" s="176" t="s">
        <v>3070</v>
      </c>
    </row>
    <row r="804" spans="1:4" x14ac:dyDescent="0.25">
      <c r="A804" s="176">
        <v>486990</v>
      </c>
      <c r="B804" s="176" t="s">
        <v>3072</v>
      </c>
      <c r="C804" s="176">
        <v>486990</v>
      </c>
      <c r="D804" s="176" t="s">
        <v>3072</v>
      </c>
    </row>
    <row r="805" spans="1:4" ht="25.5" x14ac:dyDescent="0.25">
      <c r="A805" s="176">
        <v>487110</v>
      </c>
      <c r="B805" s="176" t="s">
        <v>2959</v>
      </c>
      <c r="C805" s="176">
        <v>487110</v>
      </c>
      <c r="D805" s="176" t="s">
        <v>2959</v>
      </c>
    </row>
    <row r="806" spans="1:4" ht="25.5" x14ac:dyDescent="0.25">
      <c r="A806" s="176">
        <v>487210</v>
      </c>
      <c r="B806" s="176" t="s">
        <v>3027</v>
      </c>
      <c r="C806" s="176">
        <v>487210</v>
      </c>
      <c r="D806" s="176" t="s">
        <v>3027</v>
      </c>
    </row>
    <row r="807" spans="1:4" ht="25.5" x14ac:dyDescent="0.25">
      <c r="A807" s="176">
        <v>487990</v>
      </c>
      <c r="B807" s="176" t="s">
        <v>3055</v>
      </c>
      <c r="C807" s="176">
        <v>487990</v>
      </c>
      <c r="D807" s="176" t="s">
        <v>3055</v>
      </c>
    </row>
    <row r="808" spans="1:4" x14ac:dyDescent="0.25">
      <c r="A808" s="176">
        <v>488111</v>
      </c>
      <c r="B808" s="176" t="s">
        <v>3058</v>
      </c>
      <c r="C808" s="176">
        <v>488111</v>
      </c>
      <c r="D808" s="176" t="s">
        <v>3058</v>
      </c>
    </row>
    <row r="809" spans="1:4" x14ac:dyDescent="0.25">
      <c r="A809" s="176">
        <v>488119</v>
      </c>
      <c r="B809" s="176" t="s">
        <v>3060</v>
      </c>
      <c r="C809" s="176">
        <v>488119</v>
      </c>
      <c r="D809" s="176" t="s">
        <v>3060</v>
      </c>
    </row>
    <row r="810" spans="1:4" ht="25.5" x14ac:dyDescent="0.25">
      <c r="A810" s="176">
        <v>488190</v>
      </c>
      <c r="B810" s="176" t="s">
        <v>3062</v>
      </c>
      <c r="C810" s="176">
        <v>488190</v>
      </c>
      <c r="D810" s="176" t="s">
        <v>3062</v>
      </c>
    </row>
    <row r="811" spans="1:4" x14ac:dyDescent="0.25">
      <c r="A811" s="176">
        <v>488210</v>
      </c>
      <c r="B811" s="176" t="s">
        <v>2940</v>
      </c>
      <c r="C811" s="176">
        <v>488210</v>
      </c>
      <c r="D811" s="176" t="s">
        <v>2940</v>
      </c>
    </row>
    <row r="812" spans="1:4" x14ac:dyDescent="0.25">
      <c r="A812" s="176">
        <v>488310</v>
      </c>
      <c r="B812" s="176" t="s">
        <v>3029</v>
      </c>
      <c r="C812" s="176">
        <v>488310</v>
      </c>
      <c r="D812" s="176" t="s">
        <v>3029</v>
      </c>
    </row>
    <row r="813" spans="1:4" x14ac:dyDescent="0.25">
      <c r="A813" s="176">
        <v>488320</v>
      </c>
      <c r="B813" s="176" t="s">
        <v>3031</v>
      </c>
      <c r="C813" s="176">
        <v>488320</v>
      </c>
      <c r="D813" s="176" t="s">
        <v>3031</v>
      </c>
    </row>
    <row r="814" spans="1:4" x14ac:dyDescent="0.25">
      <c r="A814" s="176">
        <v>488330</v>
      </c>
      <c r="B814" s="176" t="s">
        <v>3033</v>
      </c>
      <c r="C814" s="176">
        <v>488330</v>
      </c>
      <c r="D814" s="176" t="s">
        <v>3033</v>
      </c>
    </row>
    <row r="815" spans="1:4" ht="25.5" x14ac:dyDescent="0.25">
      <c r="A815" s="176">
        <v>488390</v>
      </c>
      <c r="B815" s="176" t="s">
        <v>2819</v>
      </c>
      <c r="C815" s="176">
        <v>488390</v>
      </c>
      <c r="D815" s="176" t="s">
        <v>2819</v>
      </c>
    </row>
    <row r="816" spans="1:4" x14ac:dyDescent="0.25">
      <c r="A816" s="176">
        <v>488410</v>
      </c>
      <c r="B816" s="176" t="s">
        <v>4152</v>
      </c>
      <c r="C816" s="176">
        <v>488410</v>
      </c>
      <c r="D816" s="176" t="s">
        <v>4152</v>
      </c>
    </row>
    <row r="817" spans="1:4" ht="25.5" x14ac:dyDescent="0.25">
      <c r="A817" s="176">
        <v>488490</v>
      </c>
      <c r="B817" s="176" t="s">
        <v>2971</v>
      </c>
      <c r="C817" s="176">
        <v>488490</v>
      </c>
      <c r="D817" s="176" t="s">
        <v>2971</v>
      </c>
    </row>
    <row r="818" spans="1:4" x14ac:dyDescent="0.25">
      <c r="A818" s="176">
        <v>488510</v>
      </c>
      <c r="B818" s="176" t="s">
        <v>3080</v>
      </c>
      <c r="C818" s="176">
        <v>488510</v>
      </c>
      <c r="D818" s="176" t="s">
        <v>3080</v>
      </c>
    </row>
    <row r="819" spans="1:4" x14ac:dyDescent="0.25">
      <c r="A819" s="176">
        <v>488991</v>
      </c>
      <c r="B819" s="176" t="s">
        <v>3085</v>
      </c>
      <c r="C819" s="176">
        <v>488991</v>
      </c>
      <c r="D819" s="176" t="s">
        <v>3085</v>
      </c>
    </row>
    <row r="820" spans="1:4" ht="25.5" x14ac:dyDescent="0.25">
      <c r="A820" s="176">
        <v>488999</v>
      </c>
      <c r="B820" s="176" t="s">
        <v>3076</v>
      </c>
      <c r="C820" s="176">
        <v>488999</v>
      </c>
      <c r="D820" s="176" t="s">
        <v>3076</v>
      </c>
    </row>
    <row r="821" spans="1:4" x14ac:dyDescent="0.25">
      <c r="A821" s="176">
        <v>491110</v>
      </c>
      <c r="B821" s="176" t="s">
        <v>3010</v>
      </c>
      <c r="C821" s="176">
        <v>491110</v>
      </c>
      <c r="D821" s="176" t="s">
        <v>3010</v>
      </c>
    </row>
    <row r="822" spans="1:4" x14ac:dyDescent="0.25">
      <c r="A822" s="176">
        <v>492110</v>
      </c>
      <c r="B822" s="176" t="s">
        <v>2995</v>
      </c>
      <c r="C822" s="176">
        <v>492110</v>
      </c>
      <c r="D822" s="176" t="s">
        <v>4656</v>
      </c>
    </row>
    <row r="823" spans="1:4" x14ac:dyDescent="0.25">
      <c r="A823" s="176">
        <v>492210</v>
      </c>
      <c r="B823" s="176" t="s">
        <v>2997</v>
      </c>
      <c r="C823" s="176">
        <v>492210</v>
      </c>
      <c r="D823" s="176" t="s">
        <v>2997</v>
      </c>
    </row>
    <row r="824" spans="1:4" x14ac:dyDescent="0.25">
      <c r="A824" s="176">
        <v>493110</v>
      </c>
      <c r="B824" s="176" t="s">
        <v>4657</v>
      </c>
      <c r="C824" s="176">
        <v>493110</v>
      </c>
      <c r="D824" s="176" t="s">
        <v>4657</v>
      </c>
    </row>
    <row r="825" spans="1:4" x14ac:dyDescent="0.25">
      <c r="A825" s="176">
        <v>493120</v>
      </c>
      <c r="B825" s="176" t="s">
        <v>2999</v>
      </c>
      <c r="C825" s="176">
        <v>493120</v>
      </c>
      <c r="D825" s="176" t="s">
        <v>2999</v>
      </c>
    </row>
    <row r="826" spans="1:4" x14ac:dyDescent="0.25">
      <c r="A826" s="176">
        <v>493130</v>
      </c>
      <c r="B826" s="176" t="s">
        <v>2998</v>
      </c>
      <c r="C826" s="176">
        <v>493130</v>
      </c>
      <c r="D826" s="176" t="s">
        <v>2998</v>
      </c>
    </row>
    <row r="827" spans="1:4" x14ac:dyDescent="0.25">
      <c r="A827" s="176">
        <v>493190</v>
      </c>
      <c r="B827" s="176" t="s">
        <v>3007</v>
      </c>
      <c r="C827" s="176">
        <v>493190</v>
      </c>
      <c r="D827" s="176" t="s">
        <v>3007</v>
      </c>
    </row>
    <row r="828" spans="1:4" x14ac:dyDescent="0.25">
      <c r="A828" s="176">
        <v>511110</v>
      </c>
      <c r="B828" s="176" t="s">
        <v>2093</v>
      </c>
      <c r="C828" s="176">
        <v>511110</v>
      </c>
      <c r="D828" s="176" t="s">
        <v>2093</v>
      </c>
    </row>
    <row r="829" spans="1:4" x14ac:dyDescent="0.25">
      <c r="A829" s="176">
        <v>511120</v>
      </c>
      <c r="B829" s="176" t="s">
        <v>2097</v>
      </c>
      <c r="C829" s="176">
        <v>511120</v>
      </c>
      <c r="D829" s="176" t="s">
        <v>2097</v>
      </c>
    </row>
    <row r="830" spans="1:4" x14ac:dyDescent="0.25">
      <c r="A830" s="176">
        <v>511130</v>
      </c>
      <c r="B830" s="176" t="s">
        <v>4658</v>
      </c>
      <c r="C830" s="176">
        <v>511130</v>
      </c>
      <c r="D830" s="176" t="s">
        <v>4658</v>
      </c>
    </row>
    <row r="831" spans="1:4" x14ac:dyDescent="0.25">
      <c r="A831" s="176">
        <v>511140</v>
      </c>
      <c r="B831" s="176" t="s">
        <v>2108</v>
      </c>
      <c r="C831" s="176">
        <v>511140</v>
      </c>
      <c r="D831" s="176" t="s">
        <v>2108</v>
      </c>
    </row>
    <row r="832" spans="1:4" x14ac:dyDescent="0.25">
      <c r="A832" s="176">
        <v>511191</v>
      </c>
      <c r="B832" s="176" t="s">
        <v>2135</v>
      </c>
      <c r="C832" s="176">
        <v>511191</v>
      </c>
      <c r="D832" s="176" t="s">
        <v>2135</v>
      </c>
    </row>
    <row r="833" spans="1:4" x14ac:dyDescent="0.25">
      <c r="A833" s="176">
        <v>511199</v>
      </c>
      <c r="B833" s="176" t="s">
        <v>2110</v>
      </c>
      <c r="C833" s="176">
        <v>511199</v>
      </c>
      <c r="D833" s="176" t="s">
        <v>2110</v>
      </c>
    </row>
    <row r="834" spans="1:4" x14ac:dyDescent="0.25">
      <c r="A834" s="176">
        <v>511210</v>
      </c>
      <c r="B834" s="176" t="s">
        <v>4659</v>
      </c>
      <c r="C834" s="176">
        <v>511210</v>
      </c>
      <c r="D834" s="176" t="s">
        <v>4659</v>
      </c>
    </row>
    <row r="835" spans="1:4" x14ac:dyDescent="0.25">
      <c r="A835" s="176">
        <v>512110</v>
      </c>
      <c r="B835" s="176" t="s">
        <v>4203</v>
      </c>
      <c r="C835" s="176">
        <v>512110</v>
      </c>
      <c r="D835" s="176" t="s">
        <v>4203</v>
      </c>
    </row>
    <row r="836" spans="1:4" x14ac:dyDescent="0.25">
      <c r="A836" s="176">
        <v>512120</v>
      </c>
      <c r="B836" s="176" t="s">
        <v>4218</v>
      </c>
      <c r="C836" s="176">
        <v>512120</v>
      </c>
      <c r="D836" s="176" t="s">
        <v>4218</v>
      </c>
    </row>
    <row r="837" spans="1:4" ht="25.5" x14ac:dyDescent="0.25">
      <c r="A837" s="176">
        <v>512131</v>
      </c>
      <c r="B837" s="176" t="s">
        <v>4224</v>
      </c>
      <c r="C837" s="176">
        <v>512131</v>
      </c>
      <c r="D837" s="176" t="s">
        <v>4224</v>
      </c>
    </row>
    <row r="838" spans="1:4" x14ac:dyDescent="0.25">
      <c r="A838" s="176">
        <v>512132</v>
      </c>
      <c r="B838" s="176" t="s">
        <v>4225</v>
      </c>
      <c r="C838" s="176">
        <v>512132</v>
      </c>
      <c r="D838" s="176" t="s">
        <v>4225</v>
      </c>
    </row>
    <row r="839" spans="1:4" ht="25.5" x14ac:dyDescent="0.25">
      <c r="A839" s="176">
        <v>512191</v>
      </c>
      <c r="B839" s="176" t="s">
        <v>4660</v>
      </c>
      <c r="C839" s="176">
        <v>512191</v>
      </c>
      <c r="D839" s="176" t="s">
        <v>4660</v>
      </c>
    </row>
    <row r="840" spans="1:4" ht="25.5" x14ac:dyDescent="0.25">
      <c r="A840" s="176">
        <v>512199</v>
      </c>
      <c r="B840" s="176" t="s">
        <v>4661</v>
      </c>
      <c r="C840" s="176">
        <v>512199</v>
      </c>
      <c r="D840" s="176" t="s">
        <v>4661</v>
      </c>
    </row>
    <row r="841" spans="1:4" x14ac:dyDescent="0.25">
      <c r="A841" s="176">
        <v>512210</v>
      </c>
      <c r="B841" s="176" t="s">
        <v>4662</v>
      </c>
      <c r="C841" s="176">
        <v>512210</v>
      </c>
      <c r="D841" s="176" t="s">
        <v>4662</v>
      </c>
    </row>
    <row r="842" spans="1:4" ht="25.5" x14ac:dyDescent="0.25">
      <c r="A842" s="176">
        <v>512220</v>
      </c>
      <c r="B842" s="176" t="s">
        <v>2741</v>
      </c>
      <c r="C842" s="176">
        <v>512220</v>
      </c>
      <c r="D842" s="176" t="s">
        <v>2741</v>
      </c>
    </row>
    <row r="843" spans="1:4" x14ac:dyDescent="0.25">
      <c r="A843" s="176">
        <v>512230</v>
      </c>
      <c r="B843" s="176" t="s">
        <v>2102</v>
      </c>
      <c r="C843" s="176">
        <v>512230</v>
      </c>
      <c r="D843" s="176" t="s">
        <v>2102</v>
      </c>
    </row>
    <row r="844" spans="1:4" x14ac:dyDescent="0.25">
      <c r="A844" s="176">
        <v>512240</v>
      </c>
      <c r="B844" s="176" t="s">
        <v>4071</v>
      </c>
      <c r="C844" s="176">
        <v>512240</v>
      </c>
      <c r="D844" s="176" t="s">
        <v>4071</v>
      </c>
    </row>
    <row r="845" spans="1:4" x14ac:dyDescent="0.25">
      <c r="A845" s="176">
        <v>512290</v>
      </c>
      <c r="B845" s="176" t="s">
        <v>4073</v>
      </c>
      <c r="C845" s="176">
        <v>512290</v>
      </c>
      <c r="D845" s="176" t="s">
        <v>4073</v>
      </c>
    </row>
    <row r="846" spans="1:4" x14ac:dyDescent="0.25">
      <c r="A846" s="176">
        <v>515111</v>
      </c>
      <c r="B846" s="176" t="s">
        <v>3104</v>
      </c>
      <c r="C846" s="176">
        <v>515111</v>
      </c>
      <c r="D846" s="176" t="s">
        <v>3104</v>
      </c>
    </row>
    <row r="847" spans="1:4" x14ac:dyDescent="0.25">
      <c r="A847" s="176">
        <v>515112</v>
      </c>
      <c r="B847" s="176" t="s">
        <v>3106</v>
      </c>
      <c r="C847" s="176">
        <v>515112</v>
      </c>
      <c r="D847" s="176" t="s">
        <v>3106</v>
      </c>
    </row>
    <row r="848" spans="1:4" x14ac:dyDescent="0.25">
      <c r="A848" s="176">
        <v>515120</v>
      </c>
      <c r="B848" s="176" t="s">
        <v>4663</v>
      </c>
      <c r="C848" s="176">
        <v>515120</v>
      </c>
      <c r="D848" s="176" t="s">
        <v>4663</v>
      </c>
    </row>
    <row r="849" spans="1:4" ht="25.5" x14ac:dyDescent="0.25">
      <c r="A849" s="176">
        <v>515210</v>
      </c>
      <c r="B849" s="176" t="s">
        <v>3110</v>
      </c>
      <c r="C849" s="176">
        <v>515210</v>
      </c>
      <c r="D849" s="176" t="s">
        <v>3110</v>
      </c>
    </row>
    <row r="850" spans="1:4" ht="25.5" x14ac:dyDescent="0.25">
      <c r="A850" s="176">
        <v>516110</v>
      </c>
      <c r="B850" s="176" t="s">
        <v>2095</v>
      </c>
      <c r="C850" s="177">
        <v>519130</v>
      </c>
      <c r="D850" s="176" t="s">
        <v>4664</v>
      </c>
    </row>
    <row r="851" spans="1:4" x14ac:dyDescent="0.25">
      <c r="A851" s="176">
        <v>517110</v>
      </c>
      <c r="B851" s="176" t="s">
        <v>3100</v>
      </c>
      <c r="C851" s="177">
        <v>517110</v>
      </c>
      <c r="D851" s="176" t="s">
        <v>3100</v>
      </c>
    </row>
    <row r="852" spans="1:4" ht="25.5" x14ac:dyDescent="0.25">
      <c r="A852" s="176">
        <v>517211</v>
      </c>
      <c r="B852" s="176" t="s">
        <v>3094</v>
      </c>
      <c r="C852" s="177">
        <v>517210</v>
      </c>
      <c r="D852" s="176" t="s">
        <v>4665</v>
      </c>
    </row>
    <row r="853" spans="1:4" ht="25.5" x14ac:dyDescent="0.25">
      <c r="A853" s="176">
        <v>517212</v>
      </c>
      <c r="B853" s="176" t="s">
        <v>3096</v>
      </c>
      <c r="C853" s="177">
        <v>517210</v>
      </c>
      <c r="D853" s="176" t="s">
        <v>4665</v>
      </c>
    </row>
    <row r="854" spans="1:4" x14ac:dyDescent="0.25">
      <c r="A854" s="176">
        <v>517310</v>
      </c>
      <c r="B854" s="176" t="s">
        <v>3098</v>
      </c>
      <c r="C854" s="176">
        <v>517911</v>
      </c>
      <c r="D854" s="176" t="s">
        <v>3098</v>
      </c>
    </row>
    <row r="855" spans="1:4" x14ac:dyDescent="0.25">
      <c r="A855" s="176">
        <v>517410</v>
      </c>
      <c r="B855" s="176" t="s">
        <v>3116</v>
      </c>
      <c r="C855" s="176">
        <v>517410</v>
      </c>
      <c r="D855" s="176" t="s">
        <v>3116</v>
      </c>
    </row>
    <row r="856" spans="1:4" x14ac:dyDescent="0.25">
      <c r="A856" s="176">
        <v>517510</v>
      </c>
      <c r="B856" s="176" t="s">
        <v>3112</v>
      </c>
      <c r="C856" s="177">
        <v>517110</v>
      </c>
      <c r="D856" s="176" t="s">
        <v>3100</v>
      </c>
    </row>
    <row r="857" spans="1:4" x14ac:dyDescent="0.25">
      <c r="A857" s="176">
        <v>517910</v>
      </c>
      <c r="B857" s="176" t="s">
        <v>3118</v>
      </c>
      <c r="C857" s="177">
        <v>517919</v>
      </c>
      <c r="D857" s="176" t="s">
        <v>4666</v>
      </c>
    </row>
    <row r="858" spans="1:4" ht="38.25" x14ac:dyDescent="0.25">
      <c r="A858" s="178">
        <v>518111</v>
      </c>
      <c r="B858" s="176" t="s">
        <v>4667</v>
      </c>
      <c r="C858" s="177">
        <v>517110</v>
      </c>
      <c r="D858" s="176" t="s">
        <v>3100</v>
      </c>
    </row>
    <row r="859" spans="1:4" ht="51" x14ac:dyDescent="0.25">
      <c r="A859" s="178">
        <v>518111</v>
      </c>
      <c r="B859" s="176" t="s">
        <v>4668</v>
      </c>
      <c r="C859" s="177">
        <v>517919</v>
      </c>
      <c r="D859" s="176" t="s">
        <v>4666</v>
      </c>
    </row>
    <row r="860" spans="1:4" ht="25.5" x14ac:dyDescent="0.25">
      <c r="A860" s="176">
        <v>518112</v>
      </c>
      <c r="B860" s="176" t="s">
        <v>4508</v>
      </c>
      <c r="C860" s="177">
        <v>519130</v>
      </c>
      <c r="D860" s="176" t="s">
        <v>4664</v>
      </c>
    </row>
    <row r="861" spans="1:4" ht="25.5" x14ac:dyDescent="0.25">
      <c r="A861" s="176">
        <v>518210</v>
      </c>
      <c r="B861" s="176" t="s">
        <v>4043</v>
      </c>
      <c r="C861" s="176">
        <v>518210</v>
      </c>
      <c r="D861" s="176" t="s">
        <v>4043</v>
      </c>
    </row>
    <row r="862" spans="1:4" x14ac:dyDescent="0.25">
      <c r="A862" s="176">
        <v>519110</v>
      </c>
      <c r="B862" s="176" t="s">
        <v>4056</v>
      </c>
      <c r="C862" s="176">
        <v>519110</v>
      </c>
      <c r="D862" s="176" t="s">
        <v>4056</v>
      </c>
    </row>
    <row r="863" spans="1:4" x14ac:dyDescent="0.25">
      <c r="A863" s="176">
        <v>519120</v>
      </c>
      <c r="B863" s="176" t="s">
        <v>4222</v>
      </c>
      <c r="C863" s="176">
        <v>519120</v>
      </c>
      <c r="D863" s="176" t="s">
        <v>4222</v>
      </c>
    </row>
    <row r="864" spans="1:4" x14ac:dyDescent="0.25">
      <c r="A864" s="176">
        <v>519190</v>
      </c>
      <c r="B864" s="176" t="s">
        <v>4076</v>
      </c>
      <c r="C864" s="176">
        <v>519190</v>
      </c>
      <c r="D864" s="176" t="s">
        <v>4076</v>
      </c>
    </row>
    <row r="865" spans="1:4" x14ac:dyDescent="0.25">
      <c r="A865" s="176">
        <v>521110</v>
      </c>
      <c r="B865" s="176" t="s">
        <v>3727</v>
      </c>
      <c r="C865" s="176">
        <v>521110</v>
      </c>
      <c r="D865" s="176" t="s">
        <v>3727</v>
      </c>
    </row>
    <row r="866" spans="1:4" x14ac:dyDescent="0.25">
      <c r="A866" s="176">
        <v>522110</v>
      </c>
      <c r="B866" s="176" t="s">
        <v>3730</v>
      </c>
      <c r="C866" s="176">
        <v>522110</v>
      </c>
      <c r="D866" s="176" t="s">
        <v>3730</v>
      </c>
    </row>
    <row r="867" spans="1:4" x14ac:dyDescent="0.25">
      <c r="A867" s="176">
        <v>522120</v>
      </c>
      <c r="B867" s="176" t="s">
        <v>3739</v>
      </c>
      <c r="C867" s="176">
        <v>522120</v>
      </c>
      <c r="D867" s="176" t="s">
        <v>3739</v>
      </c>
    </row>
    <row r="868" spans="1:4" x14ac:dyDescent="0.25">
      <c r="A868" s="176">
        <v>522130</v>
      </c>
      <c r="B868" s="176" t="s">
        <v>3742</v>
      </c>
      <c r="C868" s="176">
        <v>522130</v>
      </c>
      <c r="D868" s="176" t="s">
        <v>3742</v>
      </c>
    </row>
    <row r="869" spans="1:4" x14ac:dyDescent="0.25">
      <c r="A869" s="176">
        <v>522190</v>
      </c>
      <c r="B869" s="176" t="s">
        <v>3735</v>
      </c>
      <c r="C869" s="176">
        <v>522190</v>
      </c>
      <c r="D869" s="176" t="s">
        <v>3735</v>
      </c>
    </row>
    <row r="870" spans="1:4" x14ac:dyDescent="0.25">
      <c r="A870" s="176">
        <v>522210</v>
      </c>
      <c r="B870" s="176" t="s">
        <v>3732</v>
      </c>
      <c r="C870" s="176">
        <v>522210</v>
      </c>
      <c r="D870" s="176" t="s">
        <v>3732</v>
      </c>
    </row>
    <row r="871" spans="1:4" x14ac:dyDescent="0.25">
      <c r="A871" s="176">
        <v>522220</v>
      </c>
      <c r="B871" s="176" t="s">
        <v>3766</v>
      </c>
      <c r="C871" s="176">
        <v>522220</v>
      </c>
      <c r="D871" s="176" t="s">
        <v>3766</v>
      </c>
    </row>
    <row r="872" spans="1:4" x14ac:dyDescent="0.25">
      <c r="A872" s="176">
        <v>522291</v>
      </c>
      <c r="B872" s="176" t="s">
        <v>3768</v>
      </c>
      <c r="C872" s="176">
        <v>522291</v>
      </c>
      <c r="D872" s="176" t="s">
        <v>3768</v>
      </c>
    </row>
    <row r="873" spans="1:4" x14ac:dyDescent="0.25">
      <c r="A873" s="176">
        <v>522292</v>
      </c>
      <c r="B873" s="176" t="s">
        <v>3760</v>
      </c>
      <c r="C873" s="176">
        <v>522292</v>
      </c>
      <c r="D873" s="176" t="s">
        <v>3760</v>
      </c>
    </row>
    <row r="874" spans="1:4" x14ac:dyDescent="0.25">
      <c r="A874" s="176">
        <v>522293</v>
      </c>
      <c r="B874" s="176" t="s">
        <v>3746</v>
      </c>
      <c r="C874" s="176">
        <v>522293</v>
      </c>
      <c r="D874" s="176" t="s">
        <v>3746</v>
      </c>
    </row>
    <row r="875" spans="1:4" x14ac:dyDescent="0.25">
      <c r="A875" s="176">
        <v>522294</v>
      </c>
      <c r="B875" s="176" t="s">
        <v>3762</v>
      </c>
      <c r="C875" s="176">
        <v>522294</v>
      </c>
      <c r="D875" s="176" t="s">
        <v>3762</v>
      </c>
    </row>
    <row r="876" spans="1:4" ht="25.5" x14ac:dyDescent="0.25">
      <c r="A876" s="176">
        <v>522298</v>
      </c>
      <c r="B876" s="176" t="s">
        <v>3690</v>
      </c>
      <c r="C876" s="176">
        <v>522298</v>
      </c>
      <c r="D876" s="176" t="s">
        <v>3690</v>
      </c>
    </row>
    <row r="877" spans="1:4" ht="25.5" x14ac:dyDescent="0.25">
      <c r="A877" s="176">
        <v>522310</v>
      </c>
      <c r="B877" s="176" t="s">
        <v>3784</v>
      </c>
      <c r="C877" s="176">
        <v>522310</v>
      </c>
      <c r="D877" s="176" t="s">
        <v>3784</v>
      </c>
    </row>
    <row r="878" spans="1:4" ht="25.5" x14ac:dyDescent="0.25">
      <c r="A878" s="176">
        <v>522320</v>
      </c>
      <c r="B878" s="176" t="s">
        <v>3753</v>
      </c>
      <c r="C878" s="176">
        <v>522320</v>
      </c>
      <c r="D878" s="176" t="s">
        <v>3753</v>
      </c>
    </row>
    <row r="879" spans="1:4" ht="25.5" x14ac:dyDescent="0.25">
      <c r="A879" s="179">
        <v>522390</v>
      </c>
      <c r="B879" s="176" t="s">
        <v>3755</v>
      </c>
      <c r="C879" s="179">
        <v>522390</v>
      </c>
      <c r="D879" s="176" t="s">
        <v>3755</v>
      </c>
    </row>
    <row r="880" spans="1:4" ht="25.5" x14ac:dyDescent="0.25">
      <c r="A880" s="176">
        <v>523110</v>
      </c>
      <c r="B880" s="176" t="s">
        <v>3786</v>
      </c>
      <c r="C880" s="176">
        <v>523110</v>
      </c>
      <c r="D880" s="176" t="s">
        <v>3786</v>
      </c>
    </row>
    <row r="881" spans="1:4" x14ac:dyDescent="0.25">
      <c r="A881" s="176">
        <v>523120</v>
      </c>
      <c r="B881" s="176" t="s">
        <v>3788</v>
      </c>
      <c r="C881" s="176">
        <v>523120</v>
      </c>
      <c r="D881" s="176" t="s">
        <v>3788</v>
      </c>
    </row>
    <row r="882" spans="1:4" x14ac:dyDescent="0.25">
      <c r="A882" s="176">
        <v>523130</v>
      </c>
      <c r="B882" s="176" t="s">
        <v>3757</v>
      </c>
      <c r="C882" s="176">
        <v>523130</v>
      </c>
      <c r="D882" s="176" t="s">
        <v>3757</v>
      </c>
    </row>
    <row r="883" spans="1:4" x14ac:dyDescent="0.25">
      <c r="A883" s="176">
        <v>523140</v>
      </c>
      <c r="B883" s="176" t="s">
        <v>3794</v>
      </c>
      <c r="C883" s="176">
        <v>523140</v>
      </c>
      <c r="D883" s="176" t="s">
        <v>3794</v>
      </c>
    </row>
    <row r="884" spans="1:4" x14ac:dyDescent="0.25">
      <c r="A884" s="176">
        <v>523210</v>
      </c>
      <c r="B884" s="176" t="s">
        <v>3796</v>
      </c>
      <c r="C884" s="176">
        <v>523210</v>
      </c>
      <c r="D884" s="176" t="s">
        <v>3796</v>
      </c>
    </row>
    <row r="885" spans="1:4" x14ac:dyDescent="0.25">
      <c r="A885" s="176">
        <v>523910</v>
      </c>
      <c r="B885" s="176" t="s">
        <v>3775</v>
      </c>
      <c r="C885" s="176">
        <v>523910</v>
      </c>
      <c r="D885" s="176" t="s">
        <v>3775</v>
      </c>
    </row>
    <row r="886" spans="1:4" x14ac:dyDescent="0.25">
      <c r="A886" s="176">
        <v>523920</v>
      </c>
      <c r="B886" s="176" t="s">
        <v>3798</v>
      </c>
      <c r="C886" s="176">
        <v>523920</v>
      </c>
      <c r="D886" s="176" t="s">
        <v>3798</v>
      </c>
    </row>
    <row r="887" spans="1:4" x14ac:dyDescent="0.25">
      <c r="A887" s="176">
        <v>523930</v>
      </c>
      <c r="B887" s="176" t="s">
        <v>3800</v>
      </c>
      <c r="C887" s="176">
        <v>523930</v>
      </c>
      <c r="D887" s="176" t="s">
        <v>3800</v>
      </c>
    </row>
    <row r="888" spans="1:4" x14ac:dyDescent="0.25">
      <c r="A888" s="176">
        <v>523991</v>
      </c>
      <c r="B888" s="176" t="s">
        <v>3751</v>
      </c>
      <c r="C888" s="176">
        <v>523991</v>
      </c>
      <c r="D888" s="176" t="s">
        <v>3751</v>
      </c>
    </row>
    <row r="889" spans="1:4" ht="25.5" x14ac:dyDescent="0.25">
      <c r="A889" s="176">
        <v>523999</v>
      </c>
      <c r="B889" s="176" t="s">
        <v>3791</v>
      </c>
      <c r="C889" s="176">
        <v>523999</v>
      </c>
      <c r="D889" s="176" t="s">
        <v>3791</v>
      </c>
    </row>
    <row r="890" spans="1:4" x14ac:dyDescent="0.25">
      <c r="A890" s="176">
        <v>524113</v>
      </c>
      <c r="B890" s="176" t="s">
        <v>3804</v>
      </c>
      <c r="C890" s="176">
        <v>524113</v>
      </c>
      <c r="D890" s="176" t="s">
        <v>3804</v>
      </c>
    </row>
    <row r="891" spans="1:4" ht="25.5" x14ac:dyDescent="0.25">
      <c r="A891" s="176">
        <v>524114</v>
      </c>
      <c r="B891" s="176" t="s">
        <v>3811</v>
      </c>
      <c r="C891" s="176">
        <v>524114</v>
      </c>
      <c r="D891" s="176" t="s">
        <v>3811</v>
      </c>
    </row>
    <row r="892" spans="1:4" ht="25.5" x14ac:dyDescent="0.25">
      <c r="A892" s="176">
        <v>524126</v>
      </c>
      <c r="B892" s="176" t="s">
        <v>3819</v>
      </c>
      <c r="C892" s="176">
        <v>524126</v>
      </c>
      <c r="D892" s="176" t="s">
        <v>3819</v>
      </c>
    </row>
    <row r="893" spans="1:4" x14ac:dyDescent="0.25">
      <c r="A893" s="176">
        <v>524127</v>
      </c>
      <c r="B893" s="176" t="s">
        <v>3827</v>
      </c>
      <c r="C893" s="176">
        <v>524127</v>
      </c>
      <c r="D893" s="176" t="s">
        <v>3827</v>
      </c>
    </row>
    <row r="894" spans="1:4" ht="25.5" x14ac:dyDescent="0.25">
      <c r="A894" s="176">
        <v>524128</v>
      </c>
      <c r="B894" s="176" t="s">
        <v>3806</v>
      </c>
      <c r="C894" s="176">
        <v>524128</v>
      </c>
      <c r="D894" s="176" t="s">
        <v>3806</v>
      </c>
    </row>
    <row r="895" spans="1:4" x14ac:dyDescent="0.25">
      <c r="A895" s="176">
        <v>524130</v>
      </c>
      <c r="B895" s="176" t="s">
        <v>3808</v>
      </c>
      <c r="C895" s="176">
        <v>524130</v>
      </c>
      <c r="D895" s="176" t="s">
        <v>3808</v>
      </c>
    </row>
    <row r="896" spans="1:4" x14ac:dyDescent="0.25">
      <c r="A896" s="176">
        <v>524210</v>
      </c>
      <c r="B896" s="176" t="s">
        <v>3840</v>
      </c>
      <c r="C896" s="176">
        <v>524210</v>
      </c>
      <c r="D896" s="176" t="s">
        <v>3840</v>
      </c>
    </row>
    <row r="897" spans="1:4" x14ac:dyDescent="0.25">
      <c r="A897" s="176">
        <v>524291</v>
      </c>
      <c r="B897" s="176" t="s">
        <v>3842</v>
      </c>
      <c r="C897" s="176">
        <v>524291</v>
      </c>
      <c r="D897" s="176" t="s">
        <v>3842</v>
      </c>
    </row>
    <row r="898" spans="1:4" ht="25.5" x14ac:dyDescent="0.25">
      <c r="A898" s="176">
        <v>524292</v>
      </c>
      <c r="B898" s="176" t="s">
        <v>3831</v>
      </c>
      <c r="C898" s="176">
        <v>524292</v>
      </c>
      <c r="D898" s="176" t="s">
        <v>3831</v>
      </c>
    </row>
    <row r="899" spans="1:4" x14ac:dyDescent="0.25">
      <c r="A899" s="176">
        <v>524298</v>
      </c>
      <c r="B899" s="176" t="s">
        <v>3845</v>
      </c>
      <c r="C899" s="176">
        <v>524298</v>
      </c>
      <c r="D899" s="176" t="s">
        <v>3845</v>
      </c>
    </row>
    <row r="900" spans="1:4" x14ac:dyDescent="0.25">
      <c r="A900" s="176">
        <v>525110</v>
      </c>
      <c r="B900" s="176" t="s">
        <v>3833</v>
      </c>
      <c r="C900" s="176">
        <v>525110</v>
      </c>
      <c r="D900" s="176" t="s">
        <v>3833</v>
      </c>
    </row>
    <row r="901" spans="1:4" x14ac:dyDescent="0.25">
      <c r="A901" s="176">
        <v>525120</v>
      </c>
      <c r="B901" s="176" t="s">
        <v>3835</v>
      </c>
      <c r="C901" s="176">
        <v>525120</v>
      </c>
      <c r="D901" s="176" t="s">
        <v>3835</v>
      </c>
    </row>
    <row r="902" spans="1:4" x14ac:dyDescent="0.25">
      <c r="A902" s="176">
        <v>525190</v>
      </c>
      <c r="B902" s="176" t="s">
        <v>3814</v>
      </c>
      <c r="C902" s="176">
        <v>525190</v>
      </c>
      <c r="D902" s="176" t="s">
        <v>3814</v>
      </c>
    </row>
    <row r="903" spans="1:4" x14ac:dyDescent="0.25">
      <c r="A903" s="176">
        <v>525910</v>
      </c>
      <c r="B903" s="176" t="s">
        <v>3882</v>
      </c>
      <c r="C903" s="176">
        <v>525910</v>
      </c>
      <c r="D903" s="176" t="s">
        <v>3882</v>
      </c>
    </row>
    <row r="904" spans="1:4" x14ac:dyDescent="0.25">
      <c r="A904" s="176">
        <v>525920</v>
      </c>
      <c r="B904" s="176" t="s">
        <v>3890</v>
      </c>
      <c r="C904" s="176">
        <v>525920</v>
      </c>
      <c r="D904" s="176" t="s">
        <v>3890</v>
      </c>
    </row>
    <row r="905" spans="1:4" ht="38.25" x14ac:dyDescent="0.25">
      <c r="A905" s="178">
        <v>525930</v>
      </c>
      <c r="B905" s="176" t="s">
        <v>4669</v>
      </c>
      <c r="C905" s="177">
        <v>525990</v>
      </c>
      <c r="D905" s="176" t="s">
        <v>3837</v>
      </c>
    </row>
    <row r="906" spans="1:4" ht="38.25" x14ac:dyDescent="0.25">
      <c r="A906" s="178">
        <v>525930</v>
      </c>
      <c r="B906" s="176" t="s">
        <v>4670</v>
      </c>
      <c r="C906" s="177">
        <v>531110</v>
      </c>
      <c r="D906" s="176" t="s">
        <v>3851</v>
      </c>
    </row>
    <row r="907" spans="1:4" ht="38.25" x14ac:dyDescent="0.25">
      <c r="A907" s="178">
        <v>525930</v>
      </c>
      <c r="B907" s="176" t="s">
        <v>4671</v>
      </c>
      <c r="C907" s="177">
        <v>531120</v>
      </c>
      <c r="D907" s="176" t="s">
        <v>4672</v>
      </c>
    </row>
    <row r="908" spans="1:4" ht="38.25" x14ac:dyDescent="0.25">
      <c r="A908" s="178">
        <v>525930</v>
      </c>
      <c r="B908" s="176" t="s">
        <v>4673</v>
      </c>
      <c r="C908" s="177">
        <v>531130</v>
      </c>
      <c r="D908" s="176" t="s">
        <v>3003</v>
      </c>
    </row>
    <row r="909" spans="1:4" ht="38.25" x14ac:dyDescent="0.25">
      <c r="A909" s="178">
        <v>525930</v>
      </c>
      <c r="B909" s="176" t="s">
        <v>4674</v>
      </c>
      <c r="C909" s="177">
        <v>531190</v>
      </c>
      <c r="D909" s="176" t="s">
        <v>3854</v>
      </c>
    </row>
    <row r="910" spans="1:4" x14ac:dyDescent="0.25">
      <c r="A910" s="176">
        <v>525990</v>
      </c>
      <c r="B910" s="176" t="s">
        <v>3837</v>
      </c>
      <c r="C910" s="177">
        <v>525990</v>
      </c>
      <c r="D910" s="176" t="s">
        <v>3837</v>
      </c>
    </row>
    <row r="911" spans="1:4" ht="25.5" x14ac:dyDescent="0.25">
      <c r="A911" s="176">
        <v>531110</v>
      </c>
      <c r="B911" s="176" t="s">
        <v>3851</v>
      </c>
      <c r="C911" s="177">
        <v>531110</v>
      </c>
      <c r="D911" s="176" t="s">
        <v>3851</v>
      </c>
    </row>
    <row r="912" spans="1:4" ht="25.5" x14ac:dyDescent="0.25">
      <c r="A912" s="176">
        <v>531120</v>
      </c>
      <c r="B912" s="176" t="s">
        <v>3847</v>
      </c>
      <c r="C912" s="177">
        <v>531120</v>
      </c>
      <c r="D912" s="176" t="s">
        <v>3847</v>
      </c>
    </row>
    <row r="913" spans="1:4" ht="25.5" x14ac:dyDescent="0.25">
      <c r="A913" s="176">
        <v>531130</v>
      </c>
      <c r="B913" s="176" t="s">
        <v>3003</v>
      </c>
      <c r="C913" s="177">
        <v>531130</v>
      </c>
      <c r="D913" s="176" t="s">
        <v>3003</v>
      </c>
    </row>
    <row r="914" spans="1:4" x14ac:dyDescent="0.25">
      <c r="A914" s="176">
        <v>531190</v>
      </c>
      <c r="B914" s="176" t="s">
        <v>3854</v>
      </c>
      <c r="C914" s="177">
        <v>531190</v>
      </c>
      <c r="D914" s="176" t="s">
        <v>3854</v>
      </c>
    </row>
    <row r="915" spans="1:4" ht="25.5" x14ac:dyDescent="0.25">
      <c r="A915" s="176">
        <v>531210</v>
      </c>
      <c r="B915" s="176" t="s">
        <v>3859</v>
      </c>
      <c r="C915" s="176">
        <v>531210</v>
      </c>
      <c r="D915" s="176" t="s">
        <v>3859</v>
      </c>
    </row>
    <row r="916" spans="1:4" x14ac:dyDescent="0.25">
      <c r="A916" s="176">
        <v>531311</v>
      </c>
      <c r="B916" s="176" t="s">
        <v>3861</v>
      </c>
      <c r="C916" s="176">
        <v>531311</v>
      </c>
      <c r="D916" s="176" t="s">
        <v>3861</v>
      </c>
    </row>
    <row r="917" spans="1:4" x14ac:dyDescent="0.25">
      <c r="A917" s="176">
        <v>531312</v>
      </c>
      <c r="B917" s="176" t="s">
        <v>3863</v>
      </c>
      <c r="C917" s="176">
        <v>531312</v>
      </c>
      <c r="D917" s="176" t="s">
        <v>3863</v>
      </c>
    </row>
    <row r="918" spans="1:4" x14ac:dyDescent="0.25">
      <c r="A918" s="176">
        <v>531320</v>
      </c>
      <c r="B918" s="176" t="s">
        <v>3865</v>
      </c>
      <c r="C918" s="176">
        <v>531320</v>
      </c>
      <c r="D918" s="176" t="s">
        <v>3865</v>
      </c>
    </row>
    <row r="919" spans="1:4" x14ac:dyDescent="0.25">
      <c r="A919" s="176">
        <v>531390</v>
      </c>
      <c r="B919" s="176" t="s">
        <v>3867</v>
      </c>
      <c r="C919" s="176">
        <v>531390</v>
      </c>
      <c r="D919" s="176" t="s">
        <v>3867</v>
      </c>
    </row>
    <row r="920" spans="1:4" x14ac:dyDescent="0.25">
      <c r="A920" s="176">
        <v>532111</v>
      </c>
      <c r="B920" s="176" t="s">
        <v>4128</v>
      </c>
      <c r="C920" s="176">
        <v>532111</v>
      </c>
      <c r="D920" s="176" t="s">
        <v>4128</v>
      </c>
    </row>
    <row r="921" spans="1:4" x14ac:dyDescent="0.25">
      <c r="A921" s="176">
        <v>532112</v>
      </c>
      <c r="B921" s="176" t="s">
        <v>4129</v>
      </c>
      <c r="C921" s="176">
        <v>532112</v>
      </c>
      <c r="D921" s="176" t="s">
        <v>4129</v>
      </c>
    </row>
    <row r="922" spans="1:4" ht="38.25" x14ac:dyDescent="0.25">
      <c r="A922" s="176">
        <v>532120</v>
      </c>
      <c r="B922" s="176" t="s">
        <v>4127</v>
      </c>
      <c r="C922" s="176">
        <v>532120</v>
      </c>
      <c r="D922" s="176" t="s">
        <v>4127</v>
      </c>
    </row>
    <row r="923" spans="1:4" ht="25.5" x14ac:dyDescent="0.25">
      <c r="A923" s="176">
        <v>532210</v>
      </c>
      <c r="B923" s="176" t="s">
        <v>4006</v>
      </c>
      <c r="C923" s="176">
        <v>532210</v>
      </c>
      <c r="D923" s="176" t="s">
        <v>4006</v>
      </c>
    </row>
    <row r="924" spans="1:4" x14ac:dyDescent="0.25">
      <c r="A924" s="176">
        <v>532220</v>
      </c>
      <c r="B924" s="176" t="s">
        <v>3948</v>
      </c>
      <c r="C924" s="176">
        <v>532220</v>
      </c>
      <c r="D924" s="176" t="s">
        <v>3948</v>
      </c>
    </row>
    <row r="925" spans="1:4" x14ac:dyDescent="0.25">
      <c r="A925" s="176">
        <v>532230</v>
      </c>
      <c r="B925" s="176" t="s">
        <v>4227</v>
      </c>
      <c r="C925" s="176">
        <v>532230</v>
      </c>
      <c r="D925" s="176" t="s">
        <v>4227</v>
      </c>
    </row>
    <row r="926" spans="1:4" x14ac:dyDescent="0.25">
      <c r="A926" s="176">
        <v>532291</v>
      </c>
      <c r="B926" s="176" t="s">
        <v>3998</v>
      </c>
      <c r="C926" s="176">
        <v>532291</v>
      </c>
      <c r="D926" s="176" t="s">
        <v>3998</v>
      </c>
    </row>
    <row r="927" spans="1:4" x14ac:dyDescent="0.25">
      <c r="A927" s="176">
        <v>532292</v>
      </c>
      <c r="B927" s="176" t="s">
        <v>4278</v>
      </c>
      <c r="C927" s="176">
        <v>532292</v>
      </c>
      <c r="D927" s="176" t="s">
        <v>4278</v>
      </c>
    </row>
    <row r="928" spans="1:4" x14ac:dyDescent="0.25">
      <c r="A928" s="176">
        <v>532299</v>
      </c>
      <c r="B928" s="176" t="s">
        <v>4008</v>
      </c>
      <c r="C928" s="176">
        <v>532299</v>
      </c>
      <c r="D928" s="176" t="s">
        <v>4008</v>
      </c>
    </row>
    <row r="929" spans="1:4" x14ac:dyDescent="0.25">
      <c r="A929" s="176">
        <v>532310</v>
      </c>
      <c r="B929" s="176" t="s">
        <v>4010</v>
      </c>
      <c r="C929" s="176">
        <v>532310</v>
      </c>
      <c r="D929" s="176" t="s">
        <v>4010</v>
      </c>
    </row>
    <row r="930" spans="1:4" ht="38.25" x14ac:dyDescent="0.25">
      <c r="A930" s="176">
        <v>532411</v>
      </c>
      <c r="B930" s="176" t="s">
        <v>3040</v>
      </c>
      <c r="C930" s="176">
        <v>532411</v>
      </c>
      <c r="D930" s="176" t="s">
        <v>3040</v>
      </c>
    </row>
    <row r="931" spans="1:4" ht="38.25" x14ac:dyDescent="0.25">
      <c r="A931" s="176">
        <v>532412</v>
      </c>
      <c r="B931" s="176" t="s">
        <v>4004</v>
      </c>
      <c r="C931" s="176">
        <v>532412</v>
      </c>
      <c r="D931" s="176" t="s">
        <v>4004</v>
      </c>
    </row>
    <row r="932" spans="1:4" ht="25.5" x14ac:dyDescent="0.25">
      <c r="A932" s="176">
        <v>532420</v>
      </c>
      <c r="B932" s="176" t="s">
        <v>4014</v>
      </c>
      <c r="C932" s="176">
        <v>532420</v>
      </c>
      <c r="D932" s="176" t="s">
        <v>4014</v>
      </c>
    </row>
    <row r="933" spans="1:4" ht="38.25" x14ac:dyDescent="0.25">
      <c r="A933" s="176">
        <v>532490</v>
      </c>
      <c r="B933" s="176" t="s">
        <v>4000</v>
      </c>
      <c r="C933" s="176">
        <v>532490</v>
      </c>
      <c r="D933" s="176" t="s">
        <v>4000</v>
      </c>
    </row>
    <row r="934" spans="1:4" ht="25.5" x14ac:dyDescent="0.25">
      <c r="A934" s="176">
        <v>533110</v>
      </c>
      <c r="B934" s="176" t="s">
        <v>3895</v>
      </c>
      <c r="C934" s="176">
        <v>533110</v>
      </c>
      <c r="D934" s="176" t="s">
        <v>3895</v>
      </c>
    </row>
    <row r="935" spans="1:4" x14ac:dyDescent="0.25">
      <c r="A935" s="176">
        <v>541110</v>
      </c>
      <c r="B935" s="176" t="s">
        <v>4675</v>
      </c>
      <c r="C935" s="176">
        <v>541110</v>
      </c>
      <c r="D935" s="176" t="s">
        <v>4675</v>
      </c>
    </row>
    <row r="936" spans="1:4" x14ac:dyDescent="0.25">
      <c r="A936" s="176">
        <v>541120</v>
      </c>
      <c r="B936" s="176" t="s">
        <v>4558</v>
      </c>
      <c r="C936" s="176">
        <v>541120</v>
      </c>
      <c r="D936" s="176" t="s">
        <v>4558</v>
      </c>
    </row>
    <row r="937" spans="1:4" x14ac:dyDescent="0.25">
      <c r="A937" s="176">
        <v>541191</v>
      </c>
      <c r="B937" s="176" t="s">
        <v>3873</v>
      </c>
      <c r="C937" s="176">
        <v>541191</v>
      </c>
      <c r="D937" s="176" t="s">
        <v>3873</v>
      </c>
    </row>
    <row r="938" spans="1:4" x14ac:dyDescent="0.25">
      <c r="A938" s="176">
        <v>541199</v>
      </c>
      <c r="B938" s="176" t="s">
        <v>4079</v>
      </c>
      <c r="C938" s="176">
        <v>541199</v>
      </c>
      <c r="D938" s="176" t="s">
        <v>4079</v>
      </c>
    </row>
    <row r="939" spans="1:4" x14ac:dyDescent="0.25">
      <c r="A939" s="176">
        <v>541211</v>
      </c>
      <c r="B939" s="176" t="s">
        <v>4460</v>
      </c>
      <c r="C939" s="176">
        <v>541211</v>
      </c>
      <c r="D939" s="176" t="s">
        <v>4460</v>
      </c>
    </row>
    <row r="940" spans="1:4" x14ac:dyDescent="0.25">
      <c r="A940" s="176">
        <v>541213</v>
      </c>
      <c r="B940" s="176" t="s">
        <v>3946</v>
      </c>
      <c r="C940" s="176">
        <v>541213</v>
      </c>
      <c r="D940" s="176" t="s">
        <v>3946</v>
      </c>
    </row>
    <row r="941" spans="1:4" x14ac:dyDescent="0.25">
      <c r="A941" s="176">
        <v>541214</v>
      </c>
      <c r="B941" s="176" t="s">
        <v>4212</v>
      </c>
      <c r="C941" s="176">
        <v>541214</v>
      </c>
      <c r="D941" s="176" t="s">
        <v>4212</v>
      </c>
    </row>
    <row r="942" spans="1:4" x14ac:dyDescent="0.25">
      <c r="A942" s="176">
        <v>541219</v>
      </c>
      <c r="B942" s="176" t="s">
        <v>4463</v>
      </c>
      <c r="C942" s="176">
        <v>541219</v>
      </c>
      <c r="D942" s="176" t="s">
        <v>4463</v>
      </c>
    </row>
    <row r="943" spans="1:4" x14ac:dyDescent="0.25">
      <c r="A943" s="176">
        <v>541310</v>
      </c>
      <c r="B943" s="176" t="s">
        <v>4455</v>
      </c>
      <c r="C943" s="176">
        <v>541310</v>
      </c>
      <c r="D943" s="176" t="s">
        <v>4455</v>
      </c>
    </row>
    <row r="944" spans="1:4" x14ac:dyDescent="0.25">
      <c r="A944" s="176">
        <v>541320</v>
      </c>
      <c r="B944" s="176" t="s">
        <v>1424</v>
      </c>
      <c r="C944" s="176">
        <v>541320</v>
      </c>
      <c r="D944" s="176" t="s">
        <v>1424</v>
      </c>
    </row>
    <row r="945" spans="1:4" x14ac:dyDescent="0.25">
      <c r="A945" s="176">
        <v>541330</v>
      </c>
      <c r="B945" s="176" t="s">
        <v>4454</v>
      </c>
      <c r="C945" s="176">
        <v>541330</v>
      </c>
      <c r="D945" s="176" t="s">
        <v>4454</v>
      </c>
    </row>
    <row r="946" spans="1:4" x14ac:dyDescent="0.25">
      <c r="A946" s="176">
        <v>541340</v>
      </c>
      <c r="B946" s="176" t="s">
        <v>4081</v>
      </c>
      <c r="C946" s="176">
        <v>541340</v>
      </c>
      <c r="D946" s="176" t="s">
        <v>4081</v>
      </c>
    </row>
    <row r="947" spans="1:4" x14ac:dyDescent="0.25">
      <c r="A947" s="176">
        <v>541350</v>
      </c>
      <c r="B947" s="176" t="s">
        <v>4676</v>
      </c>
      <c r="C947" s="176">
        <v>541350</v>
      </c>
      <c r="D947" s="176" t="s">
        <v>4676</v>
      </c>
    </row>
    <row r="948" spans="1:4" ht="25.5" x14ac:dyDescent="0.25">
      <c r="A948" s="176">
        <v>541360</v>
      </c>
      <c r="B948" s="176" t="s">
        <v>1469</v>
      </c>
      <c r="C948" s="176">
        <v>541360</v>
      </c>
      <c r="D948" s="176" t="s">
        <v>1469</v>
      </c>
    </row>
    <row r="949" spans="1:4" ht="25.5" x14ac:dyDescent="0.25">
      <c r="A949" s="176">
        <v>541370</v>
      </c>
      <c r="B949" s="176" t="s">
        <v>4085</v>
      </c>
      <c r="C949" s="176">
        <v>541370</v>
      </c>
      <c r="D949" s="176" t="s">
        <v>4085</v>
      </c>
    </row>
    <row r="950" spans="1:4" x14ac:dyDescent="0.25">
      <c r="A950" s="176">
        <v>541380</v>
      </c>
      <c r="B950" s="176" t="s">
        <v>4472</v>
      </c>
      <c r="C950" s="176">
        <v>541380</v>
      </c>
      <c r="D950" s="176" t="s">
        <v>4472</v>
      </c>
    </row>
    <row r="951" spans="1:4" x14ac:dyDescent="0.25">
      <c r="A951" s="176">
        <v>541410</v>
      </c>
      <c r="B951" s="176" t="s">
        <v>4087</v>
      </c>
      <c r="C951" s="176">
        <v>541410</v>
      </c>
      <c r="D951" s="176" t="s">
        <v>4087</v>
      </c>
    </row>
    <row r="952" spans="1:4" x14ac:dyDescent="0.25">
      <c r="A952" s="176">
        <v>541420</v>
      </c>
      <c r="B952" s="176" t="s">
        <v>4089</v>
      </c>
      <c r="C952" s="176">
        <v>541420</v>
      </c>
      <c r="D952" s="176" t="s">
        <v>4089</v>
      </c>
    </row>
    <row r="953" spans="1:4" x14ac:dyDescent="0.25">
      <c r="A953" s="176">
        <v>541430</v>
      </c>
      <c r="B953" s="176" t="s">
        <v>3988</v>
      </c>
      <c r="C953" s="176">
        <v>541430</v>
      </c>
      <c r="D953" s="176" t="s">
        <v>3988</v>
      </c>
    </row>
    <row r="954" spans="1:4" x14ac:dyDescent="0.25">
      <c r="A954" s="176">
        <v>541490</v>
      </c>
      <c r="B954" s="176" t="s">
        <v>4091</v>
      </c>
      <c r="C954" s="176">
        <v>541490</v>
      </c>
      <c r="D954" s="176" t="s">
        <v>4091</v>
      </c>
    </row>
    <row r="955" spans="1:4" ht="25.5" x14ac:dyDescent="0.25">
      <c r="A955" s="176">
        <v>541511</v>
      </c>
      <c r="B955" s="176" t="s">
        <v>4026</v>
      </c>
      <c r="C955" s="176">
        <v>541511</v>
      </c>
      <c r="D955" s="176" t="s">
        <v>4026</v>
      </c>
    </row>
    <row r="956" spans="1:4" x14ac:dyDescent="0.25">
      <c r="A956" s="176">
        <v>541512</v>
      </c>
      <c r="B956" s="176" t="s">
        <v>4032</v>
      </c>
      <c r="C956" s="176">
        <v>541512</v>
      </c>
      <c r="D956" s="176" t="s">
        <v>4032</v>
      </c>
    </row>
    <row r="957" spans="1:4" ht="25.5" x14ac:dyDescent="0.25">
      <c r="A957" s="176">
        <v>541513</v>
      </c>
      <c r="B957" s="176" t="s">
        <v>4037</v>
      </c>
      <c r="C957" s="176">
        <v>541513</v>
      </c>
      <c r="D957" s="176" t="s">
        <v>4037</v>
      </c>
    </row>
    <row r="958" spans="1:4" x14ac:dyDescent="0.25">
      <c r="A958" s="176">
        <v>541519</v>
      </c>
      <c r="B958" s="176" t="s">
        <v>4046</v>
      </c>
      <c r="C958" s="176">
        <v>541519</v>
      </c>
      <c r="D958" s="176" t="s">
        <v>4046</v>
      </c>
    </row>
    <row r="959" spans="1:4" ht="25.5" x14ac:dyDescent="0.25">
      <c r="A959" s="176">
        <v>541611</v>
      </c>
      <c r="B959" s="176" t="s">
        <v>4677</v>
      </c>
      <c r="C959" s="176">
        <v>541611</v>
      </c>
      <c r="D959" s="176" t="s">
        <v>4677</v>
      </c>
    </row>
    <row r="960" spans="1:4" ht="38.25" x14ac:dyDescent="0.25">
      <c r="A960" s="178">
        <v>541612</v>
      </c>
      <c r="B960" s="176" t="s">
        <v>4678</v>
      </c>
      <c r="C960" s="176">
        <v>541612</v>
      </c>
      <c r="D960" s="176" t="s">
        <v>4679</v>
      </c>
    </row>
    <row r="961" spans="1:4" ht="38.25" x14ac:dyDescent="0.25">
      <c r="A961" s="178">
        <v>541612</v>
      </c>
      <c r="B961" s="176" t="s">
        <v>4680</v>
      </c>
      <c r="C961" s="176">
        <v>561312</v>
      </c>
      <c r="D961" s="176" t="s">
        <v>4681</v>
      </c>
    </row>
    <row r="962" spans="1:4" x14ac:dyDescent="0.25">
      <c r="A962" s="176">
        <v>541613</v>
      </c>
      <c r="B962" s="176" t="s">
        <v>4490</v>
      </c>
      <c r="C962" s="176">
        <v>541613</v>
      </c>
      <c r="D962" s="176" t="s">
        <v>4490</v>
      </c>
    </row>
    <row r="963" spans="1:4" ht="25.5" x14ac:dyDescent="0.25">
      <c r="A963" s="176">
        <v>541614</v>
      </c>
      <c r="B963" s="176" t="s">
        <v>3082</v>
      </c>
      <c r="C963" s="176">
        <v>541614</v>
      </c>
      <c r="D963" s="176" t="s">
        <v>3082</v>
      </c>
    </row>
    <row r="964" spans="1:4" x14ac:dyDescent="0.25">
      <c r="A964" s="176">
        <v>541618</v>
      </c>
      <c r="B964" s="176" t="s">
        <v>4499</v>
      </c>
      <c r="C964" s="176">
        <v>541618</v>
      </c>
      <c r="D964" s="176" t="s">
        <v>4499</v>
      </c>
    </row>
    <row r="965" spans="1:4" x14ac:dyDescent="0.25">
      <c r="A965" s="176">
        <v>541620</v>
      </c>
      <c r="B965" s="176" t="s">
        <v>4511</v>
      </c>
      <c r="C965" s="176">
        <v>541620</v>
      </c>
      <c r="D965" s="176" t="s">
        <v>4511</v>
      </c>
    </row>
    <row r="966" spans="1:4" ht="25.5" x14ac:dyDescent="0.25">
      <c r="A966" s="176">
        <v>541690</v>
      </c>
      <c r="B966" s="176" t="s">
        <v>1426</v>
      </c>
      <c r="C966" s="176">
        <v>541690</v>
      </c>
      <c r="D966" s="176" t="s">
        <v>1426</v>
      </c>
    </row>
    <row r="967" spans="1:4" ht="51" x14ac:dyDescent="0.25">
      <c r="A967" s="178">
        <v>541710</v>
      </c>
      <c r="B967" s="176" t="s">
        <v>4682</v>
      </c>
      <c r="C967" s="176">
        <v>541711</v>
      </c>
      <c r="D967" s="176" t="s">
        <v>4683</v>
      </c>
    </row>
    <row r="968" spans="1:4" ht="51" x14ac:dyDescent="0.25">
      <c r="A968" s="178">
        <v>541710</v>
      </c>
      <c r="B968" s="176" t="s">
        <v>4684</v>
      </c>
      <c r="C968" s="176">
        <v>541712</v>
      </c>
      <c r="D968" s="176" t="s">
        <v>4685</v>
      </c>
    </row>
    <row r="969" spans="1:4" ht="25.5" x14ac:dyDescent="0.25">
      <c r="A969" s="176">
        <v>541720</v>
      </c>
      <c r="B969" s="176" t="s">
        <v>4466</v>
      </c>
      <c r="C969" s="176">
        <v>541720</v>
      </c>
      <c r="D969" s="176" t="s">
        <v>4466</v>
      </c>
    </row>
    <row r="970" spans="1:4" x14ac:dyDescent="0.25">
      <c r="A970" s="176">
        <v>541810</v>
      </c>
      <c r="B970" s="176" t="s">
        <v>3961</v>
      </c>
      <c r="C970" s="176">
        <v>541810</v>
      </c>
      <c r="D970" s="176" t="s">
        <v>3961</v>
      </c>
    </row>
    <row r="971" spans="1:4" x14ac:dyDescent="0.25">
      <c r="A971" s="176">
        <v>541820</v>
      </c>
      <c r="B971" s="176" t="s">
        <v>4493</v>
      </c>
      <c r="C971" s="176">
        <v>541820</v>
      </c>
      <c r="D971" s="176" t="s">
        <v>4493</v>
      </c>
    </row>
    <row r="972" spans="1:4" x14ac:dyDescent="0.25">
      <c r="A972" s="176">
        <v>541830</v>
      </c>
      <c r="B972" s="176" t="s">
        <v>3968</v>
      </c>
      <c r="C972" s="176">
        <v>541830</v>
      </c>
      <c r="D972" s="176" t="s">
        <v>3968</v>
      </c>
    </row>
    <row r="973" spans="1:4" x14ac:dyDescent="0.25">
      <c r="A973" s="176">
        <v>541840</v>
      </c>
      <c r="B973" s="176" t="s">
        <v>3965</v>
      </c>
      <c r="C973" s="176">
        <v>541840</v>
      </c>
      <c r="D973" s="176" t="s">
        <v>3965</v>
      </c>
    </row>
    <row r="974" spans="1:4" x14ac:dyDescent="0.25">
      <c r="A974" s="176">
        <v>541850</v>
      </c>
      <c r="B974" s="176" t="s">
        <v>3963</v>
      </c>
      <c r="C974" s="176">
        <v>541850</v>
      </c>
      <c r="D974" s="176" t="s">
        <v>3963</v>
      </c>
    </row>
    <row r="975" spans="1:4" x14ac:dyDescent="0.25">
      <c r="A975" s="176">
        <v>541860</v>
      </c>
      <c r="B975" s="176" t="s">
        <v>3980</v>
      </c>
      <c r="C975" s="176">
        <v>541860</v>
      </c>
      <c r="D975" s="176" t="s">
        <v>3980</v>
      </c>
    </row>
    <row r="976" spans="1:4" x14ac:dyDescent="0.25">
      <c r="A976" s="176">
        <v>541870</v>
      </c>
      <c r="B976" s="176" t="s">
        <v>3971</v>
      </c>
      <c r="C976" s="176">
        <v>541870</v>
      </c>
      <c r="D976" s="176" t="s">
        <v>3971</v>
      </c>
    </row>
    <row r="977" spans="1:4" x14ac:dyDescent="0.25">
      <c r="A977" s="176">
        <v>541890</v>
      </c>
      <c r="B977" s="176" t="s">
        <v>3577</v>
      </c>
      <c r="C977" s="176">
        <v>541890</v>
      </c>
      <c r="D977" s="176" t="s">
        <v>3577</v>
      </c>
    </row>
    <row r="978" spans="1:4" ht="25.5" x14ac:dyDescent="0.25">
      <c r="A978" s="176">
        <v>541910</v>
      </c>
      <c r="B978" s="176" t="s">
        <v>4468</v>
      </c>
      <c r="C978" s="176">
        <v>541910</v>
      </c>
      <c r="D978" s="176" t="s">
        <v>4468</v>
      </c>
    </row>
    <row r="979" spans="1:4" x14ac:dyDescent="0.25">
      <c r="A979" s="176">
        <v>541921</v>
      </c>
      <c r="B979" s="176" t="s">
        <v>3929</v>
      </c>
      <c r="C979" s="176">
        <v>541921</v>
      </c>
      <c r="D979" s="176" t="s">
        <v>3929</v>
      </c>
    </row>
    <row r="980" spans="1:4" x14ac:dyDescent="0.25">
      <c r="A980" s="176">
        <v>541922</v>
      </c>
      <c r="B980" s="176" t="s">
        <v>3986</v>
      </c>
      <c r="C980" s="176">
        <v>541922</v>
      </c>
      <c r="D980" s="176" t="s">
        <v>3986</v>
      </c>
    </row>
    <row r="981" spans="1:4" x14ac:dyDescent="0.25">
      <c r="A981" s="176">
        <v>541930</v>
      </c>
      <c r="B981" s="176" t="s">
        <v>4095</v>
      </c>
      <c r="C981" s="176">
        <v>541930</v>
      </c>
      <c r="D981" s="176" t="s">
        <v>4095</v>
      </c>
    </row>
    <row r="982" spans="1:4" x14ac:dyDescent="0.25">
      <c r="A982" s="176">
        <v>541940</v>
      </c>
      <c r="B982" s="176" t="s">
        <v>1412</v>
      </c>
      <c r="C982" s="176">
        <v>541940</v>
      </c>
      <c r="D982" s="176" t="s">
        <v>1412</v>
      </c>
    </row>
    <row r="983" spans="1:4" ht="25.5" x14ac:dyDescent="0.25">
      <c r="A983" s="176">
        <v>541990</v>
      </c>
      <c r="B983" s="176" t="s">
        <v>3042</v>
      </c>
      <c r="C983" s="176">
        <v>541990</v>
      </c>
      <c r="D983" s="176" t="s">
        <v>3042</v>
      </c>
    </row>
    <row r="984" spans="1:4" x14ac:dyDescent="0.25">
      <c r="A984" s="176">
        <v>551111</v>
      </c>
      <c r="B984" s="176" t="s">
        <v>3877</v>
      </c>
      <c r="C984" s="176">
        <v>551111</v>
      </c>
      <c r="D984" s="176" t="s">
        <v>3877</v>
      </c>
    </row>
    <row r="985" spans="1:4" x14ac:dyDescent="0.25">
      <c r="A985" s="176">
        <v>551112</v>
      </c>
      <c r="B985" s="176" t="s">
        <v>4686</v>
      </c>
      <c r="C985" s="176">
        <v>551112</v>
      </c>
      <c r="D985" s="176" t="s">
        <v>4686</v>
      </c>
    </row>
    <row r="986" spans="1:4" ht="25.5" x14ac:dyDescent="0.25">
      <c r="A986" s="176">
        <v>551114</v>
      </c>
      <c r="B986" s="176" t="s">
        <v>4555</v>
      </c>
      <c r="C986" s="176">
        <v>551114</v>
      </c>
      <c r="D986" s="176" t="s">
        <v>4555</v>
      </c>
    </row>
    <row r="987" spans="1:4" x14ac:dyDescent="0.25">
      <c r="A987" s="176">
        <v>561110</v>
      </c>
      <c r="B987" s="176" t="s">
        <v>4485</v>
      </c>
      <c r="C987" s="176">
        <v>561110</v>
      </c>
      <c r="D987" s="176" t="s">
        <v>4485</v>
      </c>
    </row>
    <row r="988" spans="1:4" x14ac:dyDescent="0.25">
      <c r="A988" s="176">
        <v>561210</v>
      </c>
      <c r="B988" s="176" t="s">
        <v>4495</v>
      </c>
      <c r="C988" s="176">
        <v>561210</v>
      </c>
      <c r="D988" s="176" t="s">
        <v>4495</v>
      </c>
    </row>
    <row r="989" spans="1:4" x14ac:dyDescent="0.25">
      <c r="A989" s="176">
        <v>561310</v>
      </c>
      <c r="B989" s="176" t="s">
        <v>3951</v>
      </c>
      <c r="C989" s="176">
        <v>561311</v>
      </c>
      <c r="D989" s="176" t="s">
        <v>3951</v>
      </c>
    </row>
    <row r="990" spans="1:4" x14ac:dyDescent="0.25">
      <c r="A990" s="176">
        <v>561320</v>
      </c>
      <c r="B990" s="176" t="s">
        <v>4022</v>
      </c>
      <c r="C990" s="176">
        <v>561320</v>
      </c>
      <c r="D990" s="176" t="s">
        <v>4022</v>
      </c>
    </row>
    <row r="991" spans="1:4" x14ac:dyDescent="0.25">
      <c r="A991" s="176">
        <v>561330</v>
      </c>
      <c r="B991" s="176" t="s">
        <v>4024</v>
      </c>
      <c r="C991" s="176">
        <v>561330</v>
      </c>
      <c r="D991" s="176" t="s">
        <v>4024</v>
      </c>
    </row>
    <row r="992" spans="1:4" x14ac:dyDescent="0.25">
      <c r="A992" s="176">
        <v>561410</v>
      </c>
      <c r="B992" s="176" t="s">
        <v>3990</v>
      </c>
      <c r="C992" s="176">
        <v>561410</v>
      </c>
      <c r="D992" s="176" t="s">
        <v>3990</v>
      </c>
    </row>
    <row r="993" spans="1:4" x14ac:dyDescent="0.25">
      <c r="A993" s="176">
        <v>561421</v>
      </c>
      <c r="B993" s="176" t="s">
        <v>4099</v>
      </c>
      <c r="C993" s="176">
        <v>561421</v>
      </c>
      <c r="D993" s="176" t="s">
        <v>4099</v>
      </c>
    </row>
    <row r="994" spans="1:4" ht="25.5" x14ac:dyDescent="0.25">
      <c r="A994" s="176">
        <v>561422</v>
      </c>
      <c r="B994" s="176" t="s">
        <v>4101</v>
      </c>
      <c r="C994" s="176">
        <v>561422</v>
      </c>
      <c r="D994" s="176" t="s">
        <v>4687</v>
      </c>
    </row>
    <row r="995" spans="1:4" x14ac:dyDescent="0.25">
      <c r="A995" s="176">
        <v>561431</v>
      </c>
      <c r="B995" s="176" t="s">
        <v>4103</v>
      </c>
      <c r="C995" s="176">
        <v>561431</v>
      </c>
      <c r="D995" s="176" t="s">
        <v>4103</v>
      </c>
    </row>
    <row r="996" spans="1:4" ht="25.5" x14ac:dyDescent="0.25">
      <c r="A996" s="176">
        <v>561439</v>
      </c>
      <c r="B996" s="176" t="s">
        <v>3983</v>
      </c>
      <c r="C996" s="176">
        <v>561439</v>
      </c>
      <c r="D996" s="176" t="s">
        <v>3983</v>
      </c>
    </row>
    <row r="997" spans="1:4" x14ac:dyDescent="0.25">
      <c r="A997" s="176">
        <v>561440</v>
      </c>
      <c r="B997" s="176" t="s">
        <v>3975</v>
      </c>
      <c r="C997" s="176">
        <v>561440</v>
      </c>
      <c r="D997" s="176" t="s">
        <v>3975</v>
      </c>
    </row>
    <row r="998" spans="1:4" x14ac:dyDescent="0.25">
      <c r="A998" s="176">
        <v>561450</v>
      </c>
      <c r="B998" s="176" t="s">
        <v>4688</v>
      </c>
      <c r="C998" s="176">
        <v>561450</v>
      </c>
      <c r="D998" s="176" t="s">
        <v>4688</v>
      </c>
    </row>
    <row r="999" spans="1:4" x14ac:dyDescent="0.25">
      <c r="A999" s="176">
        <v>561491</v>
      </c>
      <c r="B999" s="176" t="s">
        <v>4107</v>
      </c>
      <c r="C999" s="176">
        <v>561491</v>
      </c>
      <c r="D999" s="176" t="s">
        <v>4107</v>
      </c>
    </row>
    <row r="1000" spans="1:4" x14ac:dyDescent="0.25">
      <c r="A1000" s="176">
        <v>561492</v>
      </c>
      <c r="B1000" s="176" t="s">
        <v>3992</v>
      </c>
      <c r="C1000" s="176">
        <v>561492</v>
      </c>
      <c r="D1000" s="176" t="s">
        <v>3992</v>
      </c>
    </row>
    <row r="1001" spans="1:4" x14ac:dyDescent="0.25">
      <c r="A1001" s="176">
        <v>561499</v>
      </c>
      <c r="B1001" s="176" t="s">
        <v>4109</v>
      </c>
      <c r="C1001" s="176">
        <v>561499</v>
      </c>
      <c r="D1001" s="176" t="s">
        <v>4109</v>
      </c>
    </row>
    <row r="1002" spans="1:4" x14ac:dyDescent="0.25">
      <c r="A1002" s="176">
        <v>561510</v>
      </c>
      <c r="B1002" s="176" t="s">
        <v>3073</v>
      </c>
      <c r="C1002" s="176">
        <v>561510</v>
      </c>
      <c r="D1002" s="176" t="s">
        <v>3073</v>
      </c>
    </row>
    <row r="1003" spans="1:4" x14ac:dyDescent="0.25">
      <c r="A1003" s="176">
        <v>561520</v>
      </c>
      <c r="B1003" s="176" t="s">
        <v>3074</v>
      </c>
      <c r="C1003" s="176">
        <v>561520</v>
      </c>
      <c r="D1003" s="176" t="s">
        <v>3074</v>
      </c>
    </row>
    <row r="1004" spans="1:4" x14ac:dyDescent="0.25">
      <c r="A1004" s="176">
        <v>561591</v>
      </c>
      <c r="B1004" s="176" t="s">
        <v>4111</v>
      </c>
      <c r="C1004" s="176">
        <v>561591</v>
      </c>
      <c r="D1004" s="176" t="s">
        <v>4111</v>
      </c>
    </row>
    <row r="1005" spans="1:4" ht="25.5" x14ac:dyDescent="0.25">
      <c r="A1005" s="176">
        <v>561599</v>
      </c>
      <c r="B1005" s="176" t="s">
        <v>3078</v>
      </c>
      <c r="C1005" s="176">
        <v>561599</v>
      </c>
      <c r="D1005" s="176" t="s">
        <v>3078</v>
      </c>
    </row>
    <row r="1006" spans="1:4" x14ac:dyDescent="0.25">
      <c r="A1006" s="176">
        <v>561611</v>
      </c>
      <c r="B1006" s="176" t="s">
        <v>4048</v>
      </c>
      <c r="C1006" s="176">
        <v>561611</v>
      </c>
      <c r="D1006" s="176" t="s">
        <v>4048</v>
      </c>
    </row>
    <row r="1007" spans="1:4" x14ac:dyDescent="0.25">
      <c r="A1007" s="176">
        <v>561612</v>
      </c>
      <c r="B1007" s="176" t="s">
        <v>4050</v>
      </c>
      <c r="C1007" s="176">
        <v>561612</v>
      </c>
      <c r="D1007" s="176" t="s">
        <v>4050</v>
      </c>
    </row>
    <row r="1008" spans="1:4" x14ac:dyDescent="0.25">
      <c r="A1008" s="176">
        <v>561613</v>
      </c>
      <c r="B1008" s="176" t="s">
        <v>4052</v>
      </c>
      <c r="C1008" s="176">
        <v>561613</v>
      </c>
      <c r="D1008" s="176" t="s">
        <v>4052</v>
      </c>
    </row>
    <row r="1009" spans="1:4" ht="25.5" x14ac:dyDescent="0.25">
      <c r="A1009" s="176">
        <v>561621</v>
      </c>
      <c r="B1009" s="176" t="s">
        <v>4054</v>
      </c>
      <c r="C1009" s="176">
        <v>561621</v>
      </c>
      <c r="D1009" s="176" t="s">
        <v>4054</v>
      </c>
    </row>
    <row r="1010" spans="1:4" x14ac:dyDescent="0.25">
      <c r="A1010" s="176">
        <v>561622</v>
      </c>
      <c r="B1010" s="176" t="s">
        <v>4188</v>
      </c>
      <c r="C1010" s="176">
        <v>561622</v>
      </c>
      <c r="D1010" s="176" t="s">
        <v>4188</v>
      </c>
    </row>
    <row r="1011" spans="1:4" x14ac:dyDescent="0.25">
      <c r="A1011" s="176">
        <v>561710</v>
      </c>
      <c r="B1011" s="176" t="s">
        <v>3171</v>
      </c>
      <c r="C1011" s="176">
        <v>561710</v>
      </c>
      <c r="D1011" s="176" t="s">
        <v>3171</v>
      </c>
    </row>
    <row r="1012" spans="1:4" x14ac:dyDescent="0.25">
      <c r="A1012" s="176">
        <v>561720</v>
      </c>
      <c r="B1012" s="176" t="s">
        <v>3064</v>
      </c>
      <c r="C1012" s="176">
        <v>561720</v>
      </c>
      <c r="D1012" s="176" t="s">
        <v>3064</v>
      </c>
    </row>
    <row r="1013" spans="1:4" x14ac:dyDescent="0.25">
      <c r="A1013" s="176">
        <v>561730</v>
      </c>
      <c r="B1013" s="176" t="s">
        <v>1428</v>
      </c>
      <c r="C1013" s="176">
        <v>561730</v>
      </c>
      <c r="D1013" s="176" t="s">
        <v>1428</v>
      </c>
    </row>
    <row r="1014" spans="1:4" ht="25.5" x14ac:dyDescent="0.25">
      <c r="A1014" s="176">
        <v>561740</v>
      </c>
      <c r="B1014" s="176" t="s">
        <v>3923</v>
      </c>
      <c r="C1014" s="176">
        <v>561740</v>
      </c>
      <c r="D1014" s="176" t="s">
        <v>3923</v>
      </c>
    </row>
    <row r="1015" spans="1:4" ht="25.5" x14ac:dyDescent="0.25">
      <c r="A1015" s="176">
        <v>561790</v>
      </c>
      <c r="B1015" s="176" t="s">
        <v>1610</v>
      </c>
      <c r="C1015" s="176">
        <v>561790</v>
      </c>
      <c r="D1015" s="176" t="s">
        <v>1610</v>
      </c>
    </row>
    <row r="1016" spans="1:4" x14ac:dyDescent="0.25">
      <c r="A1016" s="176">
        <v>561910</v>
      </c>
      <c r="B1016" s="176" t="s">
        <v>4115</v>
      </c>
      <c r="C1016" s="176">
        <v>561910</v>
      </c>
      <c r="D1016" s="176" t="s">
        <v>4115</v>
      </c>
    </row>
    <row r="1017" spans="1:4" x14ac:dyDescent="0.25">
      <c r="A1017" s="176">
        <v>561920</v>
      </c>
      <c r="B1017" s="176" t="s">
        <v>4117</v>
      </c>
      <c r="C1017" s="176">
        <v>561920</v>
      </c>
      <c r="D1017" s="176" t="s">
        <v>4117</v>
      </c>
    </row>
    <row r="1018" spans="1:4" x14ac:dyDescent="0.25">
      <c r="A1018" s="176">
        <v>561990</v>
      </c>
      <c r="B1018" s="176" t="s">
        <v>3953</v>
      </c>
      <c r="C1018" s="176">
        <v>561990</v>
      </c>
      <c r="D1018" s="176" t="s">
        <v>3953</v>
      </c>
    </row>
    <row r="1019" spans="1:4" x14ac:dyDescent="0.25">
      <c r="A1019" s="176">
        <v>562111</v>
      </c>
      <c r="B1019" s="176" t="s">
        <v>2979</v>
      </c>
      <c r="C1019" s="176">
        <v>562111</v>
      </c>
      <c r="D1019" s="176" t="s">
        <v>2979</v>
      </c>
    </row>
    <row r="1020" spans="1:4" x14ac:dyDescent="0.25">
      <c r="A1020" s="176">
        <v>562112</v>
      </c>
      <c r="B1020" s="176" t="s">
        <v>2981</v>
      </c>
      <c r="C1020" s="176">
        <v>562112</v>
      </c>
      <c r="D1020" s="176" t="s">
        <v>2981</v>
      </c>
    </row>
    <row r="1021" spans="1:4" x14ac:dyDescent="0.25">
      <c r="A1021" s="176">
        <v>562119</v>
      </c>
      <c r="B1021" s="176" t="s">
        <v>2983</v>
      </c>
      <c r="C1021" s="176">
        <v>562119</v>
      </c>
      <c r="D1021" s="176" t="s">
        <v>2983</v>
      </c>
    </row>
    <row r="1022" spans="1:4" ht="25.5" x14ac:dyDescent="0.25">
      <c r="A1022" s="176">
        <v>562211</v>
      </c>
      <c r="B1022" s="176" t="s">
        <v>3159</v>
      </c>
      <c r="C1022" s="176">
        <v>562211</v>
      </c>
      <c r="D1022" s="176" t="s">
        <v>3159</v>
      </c>
    </row>
    <row r="1023" spans="1:4" x14ac:dyDescent="0.25">
      <c r="A1023" s="176">
        <v>562212</v>
      </c>
      <c r="B1023" s="176" t="s">
        <v>3161</v>
      </c>
      <c r="C1023" s="176">
        <v>562212</v>
      </c>
      <c r="D1023" s="176" t="s">
        <v>3161</v>
      </c>
    </row>
    <row r="1024" spans="1:4" ht="25.5" x14ac:dyDescent="0.25">
      <c r="A1024" s="176">
        <v>562213</v>
      </c>
      <c r="B1024" s="176" t="s">
        <v>3163</v>
      </c>
      <c r="C1024" s="176">
        <v>562213</v>
      </c>
      <c r="D1024" s="176" t="s">
        <v>3163</v>
      </c>
    </row>
    <row r="1025" spans="1:4" ht="25.5" x14ac:dyDescent="0.25">
      <c r="A1025" s="176">
        <v>562219</v>
      </c>
      <c r="B1025" s="176" t="s">
        <v>3165</v>
      </c>
      <c r="C1025" s="176">
        <v>562219</v>
      </c>
      <c r="D1025" s="176" t="s">
        <v>3165</v>
      </c>
    </row>
    <row r="1026" spans="1:4" x14ac:dyDescent="0.25">
      <c r="A1026" s="176">
        <v>562910</v>
      </c>
      <c r="B1026" s="176" t="s">
        <v>1612</v>
      </c>
      <c r="C1026" s="176">
        <v>562910</v>
      </c>
      <c r="D1026" s="176" t="s">
        <v>1612</v>
      </c>
    </row>
    <row r="1027" spans="1:4" x14ac:dyDescent="0.25">
      <c r="A1027" s="176">
        <v>562920</v>
      </c>
      <c r="B1027" s="176" t="s">
        <v>3167</v>
      </c>
      <c r="C1027" s="176">
        <v>562920</v>
      </c>
      <c r="D1027" s="176" t="s">
        <v>3167</v>
      </c>
    </row>
    <row r="1028" spans="1:4" x14ac:dyDescent="0.25">
      <c r="A1028" s="176">
        <v>562991</v>
      </c>
      <c r="B1028" s="176" t="s">
        <v>4017</v>
      </c>
      <c r="C1028" s="176">
        <v>562991</v>
      </c>
      <c r="D1028" s="176" t="s">
        <v>4017</v>
      </c>
    </row>
    <row r="1029" spans="1:4" ht="25.5" x14ac:dyDescent="0.25">
      <c r="A1029" s="176">
        <v>562998</v>
      </c>
      <c r="B1029" s="176" t="s">
        <v>3175</v>
      </c>
      <c r="C1029" s="176">
        <v>562998</v>
      </c>
      <c r="D1029" s="176" t="s">
        <v>3175</v>
      </c>
    </row>
    <row r="1030" spans="1:4" x14ac:dyDescent="0.25">
      <c r="A1030" s="176">
        <v>611110</v>
      </c>
      <c r="B1030" s="176" t="s">
        <v>4364</v>
      </c>
      <c r="C1030" s="176">
        <v>611110</v>
      </c>
      <c r="D1030" s="176" t="s">
        <v>4364</v>
      </c>
    </row>
    <row r="1031" spans="1:4" x14ac:dyDescent="0.25">
      <c r="A1031" s="176">
        <v>611210</v>
      </c>
      <c r="B1031" s="176" t="s">
        <v>4367</v>
      </c>
      <c r="C1031" s="176">
        <v>611210</v>
      </c>
      <c r="D1031" s="176" t="s">
        <v>4367</v>
      </c>
    </row>
    <row r="1032" spans="1:4" ht="25.5" x14ac:dyDescent="0.25">
      <c r="A1032" s="176">
        <v>611310</v>
      </c>
      <c r="B1032" s="176" t="s">
        <v>4365</v>
      </c>
      <c r="C1032" s="176">
        <v>611310</v>
      </c>
      <c r="D1032" s="176" t="s">
        <v>4365</v>
      </c>
    </row>
    <row r="1033" spans="1:4" x14ac:dyDescent="0.25">
      <c r="A1033" s="176">
        <v>611410</v>
      </c>
      <c r="B1033" s="176" t="s">
        <v>4373</v>
      </c>
      <c r="C1033" s="176">
        <v>611410</v>
      </c>
      <c r="D1033" s="176" t="s">
        <v>4373</v>
      </c>
    </row>
    <row r="1034" spans="1:4" x14ac:dyDescent="0.25">
      <c r="A1034" s="176">
        <v>611420</v>
      </c>
      <c r="B1034" s="176" t="s">
        <v>4689</v>
      </c>
      <c r="C1034" s="176">
        <v>611420</v>
      </c>
      <c r="D1034" s="176" t="s">
        <v>4689</v>
      </c>
    </row>
    <row r="1035" spans="1:4" ht="25.5" x14ac:dyDescent="0.25">
      <c r="A1035" s="176">
        <v>611430</v>
      </c>
      <c r="B1035" s="176" t="s">
        <v>4380</v>
      </c>
      <c r="C1035" s="176">
        <v>611430</v>
      </c>
      <c r="D1035" s="176" t="s">
        <v>4380</v>
      </c>
    </row>
    <row r="1036" spans="1:4" x14ac:dyDescent="0.25">
      <c r="A1036" s="176">
        <v>611511</v>
      </c>
      <c r="B1036" s="176" t="s">
        <v>3931</v>
      </c>
      <c r="C1036" s="176">
        <v>611511</v>
      </c>
      <c r="D1036" s="176" t="s">
        <v>3931</v>
      </c>
    </row>
    <row r="1037" spans="1:4" x14ac:dyDescent="0.25">
      <c r="A1037" s="176">
        <v>611512</v>
      </c>
      <c r="B1037" s="176" t="s">
        <v>4375</v>
      </c>
      <c r="C1037" s="176">
        <v>611512</v>
      </c>
      <c r="D1037" s="176" t="s">
        <v>4375</v>
      </c>
    </row>
    <row r="1038" spans="1:4" x14ac:dyDescent="0.25">
      <c r="A1038" s="176">
        <v>611513</v>
      </c>
      <c r="B1038" s="176" t="s">
        <v>4377</v>
      </c>
      <c r="C1038" s="176">
        <v>611513</v>
      </c>
      <c r="D1038" s="176" t="s">
        <v>4377</v>
      </c>
    </row>
    <row r="1039" spans="1:4" x14ac:dyDescent="0.25">
      <c r="A1039" s="176">
        <v>611519</v>
      </c>
      <c r="B1039" s="176" t="s">
        <v>4372</v>
      </c>
      <c r="C1039" s="176">
        <v>611519</v>
      </c>
      <c r="D1039" s="176" t="s">
        <v>4372</v>
      </c>
    </row>
    <row r="1040" spans="1:4" x14ac:dyDescent="0.25">
      <c r="A1040" s="176">
        <v>611610</v>
      </c>
      <c r="B1040" s="176" t="s">
        <v>4229</v>
      </c>
      <c r="C1040" s="176">
        <v>611610</v>
      </c>
      <c r="D1040" s="176" t="s">
        <v>4229</v>
      </c>
    </row>
    <row r="1041" spans="1:4" x14ac:dyDescent="0.25">
      <c r="A1041" s="176">
        <v>611620</v>
      </c>
      <c r="B1041" s="176" t="s">
        <v>4281</v>
      </c>
      <c r="C1041" s="176">
        <v>611620</v>
      </c>
      <c r="D1041" s="176" t="s">
        <v>4281</v>
      </c>
    </row>
    <row r="1042" spans="1:4" x14ac:dyDescent="0.25">
      <c r="A1042" s="176">
        <v>611630</v>
      </c>
      <c r="B1042" s="176" t="s">
        <v>4386</v>
      </c>
      <c r="C1042" s="176">
        <v>611630</v>
      </c>
      <c r="D1042" s="176" t="s">
        <v>4386</v>
      </c>
    </row>
    <row r="1043" spans="1:4" x14ac:dyDescent="0.25">
      <c r="A1043" s="176">
        <v>611691</v>
      </c>
      <c r="B1043" s="176" t="s">
        <v>4388</v>
      </c>
      <c r="C1043" s="176">
        <v>611691</v>
      </c>
      <c r="D1043" s="176" t="s">
        <v>4388</v>
      </c>
    </row>
    <row r="1044" spans="1:4" x14ac:dyDescent="0.25">
      <c r="A1044" s="176">
        <v>611692</v>
      </c>
      <c r="B1044" s="176" t="s">
        <v>4390</v>
      </c>
      <c r="C1044" s="176">
        <v>611692</v>
      </c>
      <c r="D1044" s="176" t="s">
        <v>4390</v>
      </c>
    </row>
    <row r="1045" spans="1:4" ht="25.5" x14ac:dyDescent="0.25">
      <c r="A1045" s="176">
        <v>611699</v>
      </c>
      <c r="B1045" s="176" t="s">
        <v>4283</v>
      </c>
      <c r="C1045" s="176">
        <v>611699</v>
      </c>
      <c r="D1045" s="176" t="s">
        <v>4283</v>
      </c>
    </row>
    <row r="1046" spans="1:4" x14ac:dyDescent="0.25">
      <c r="A1046" s="176">
        <v>611710</v>
      </c>
      <c r="B1046" s="176" t="s">
        <v>4393</v>
      </c>
      <c r="C1046" s="176">
        <v>611710</v>
      </c>
      <c r="D1046" s="176" t="s">
        <v>4393</v>
      </c>
    </row>
    <row r="1047" spans="1:4" ht="25.5" x14ac:dyDescent="0.25">
      <c r="A1047" s="176">
        <v>621111</v>
      </c>
      <c r="B1047" s="176" t="s">
        <v>4299</v>
      </c>
      <c r="C1047" s="176">
        <v>621111</v>
      </c>
      <c r="D1047" s="176" t="s">
        <v>4299</v>
      </c>
    </row>
    <row r="1048" spans="1:4" ht="25.5" x14ac:dyDescent="0.25">
      <c r="A1048" s="176">
        <v>621112</v>
      </c>
      <c r="B1048" s="176" t="s">
        <v>4301</v>
      </c>
      <c r="C1048" s="176">
        <v>621112</v>
      </c>
      <c r="D1048" s="176" t="s">
        <v>4301</v>
      </c>
    </row>
    <row r="1049" spans="1:4" x14ac:dyDescent="0.25">
      <c r="A1049" s="176">
        <v>621210</v>
      </c>
      <c r="B1049" s="176" t="s">
        <v>4307</v>
      </c>
      <c r="C1049" s="176">
        <v>621210</v>
      </c>
      <c r="D1049" s="176" t="s">
        <v>4307</v>
      </c>
    </row>
    <row r="1050" spans="1:4" x14ac:dyDescent="0.25">
      <c r="A1050" s="176">
        <v>621310</v>
      </c>
      <c r="B1050" s="176" t="s">
        <v>4311</v>
      </c>
      <c r="C1050" s="176">
        <v>621310</v>
      </c>
      <c r="D1050" s="176" t="s">
        <v>4311</v>
      </c>
    </row>
    <row r="1051" spans="1:4" x14ac:dyDescent="0.25">
      <c r="A1051" s="176">
        <v>621320</v>
      </c>
      <c r="B1051" s="176" t="s">
        <v>4313</v>
      </c>
      <c r="C1051" s="176">
        <v>621320</v>
      </c>
      <c r="D1051" s="176" t="s">
        <v>4313</v>
      </c>
    </row>
    <row r="1052" spans="1:4" ht="25.5" x14ac:dyDescent="0.25">
      <c r="A1052" s="176">
        <v>621330</v>
      </c>
      <c r="B1052" s="176" t="s">
        <v>4317</v>
      </c>
      <c r="C1052" s="176">
        <v>621330</v>
      </c>
      <c r="D1052" s="176" t="s">
        <v>4317</v>
      </c>
    </row>
    <row r="1053" spans="1:4" ht="25.5" x14ac:dyDescent="0.25">
      <c r="A1053" s="176">
        <v>621340</v>
      </c>
      <c r="B1053" s="176" t="s">
        <v>4690</v>
      </c>
      <c r="C1053" s="176">
        <v>621340</v>
      </c>
      <c r="D1053" s="176" t="s">
        <v>4690</v>
      </c>
    </row>
    <row r="1054" spans="1:4" x14ac:dyDescent="0.25">
      <c r="A1054" s="176">
        <v>621391</v>
      </c>
      <c r="B1054" s="176" t="s">
        <v>4315</v>
      </c>
      <c r="C1054" s="176">
        <v>621391</v>
      </c>
      <c r="D1054" s="176" t="s">
        <v>4315</v>
      </c>
    </row>
    <row r="1055" spans="1:4" ht="25.5" x14ac:dyDescent="0.25">
      <c r="A1055" s="176">
        <v>621399</v>
      </c>
      <c r="B1055" s="176" t="s">
        <v>4321</v>
      </c>
      <c r="C1055" s="176">
        <v>621399</v>
      </c>
      <c r="D1055" s="176" t="s">
        <v>4321</v>
      </c>
    </row>
    <row r="1056" spans="1:4" x14ac:dyDescent="0.25">
      <c r="A1056" s="176">
        <v>621410</v>
      </c>
      <c r="B1056" s="176" t="s">
        <v>4350</v>
      </c>
      <c r="C1056" s="176">
        <v>621410</v>
      </c>
      <c r="D1056" s="176" t="s">
        <v>4350</v>
      </c>
    </row>
    <row r="1057" spans="1:4" ht="25.5" x14ac:dyDescent="0.25">
      <c r="A1057" s="176">
        <v>621420</v>
      </c>
      <c r="B1057" s="176" t="s">
        <v>4352</v>
      </c>
      <c r="C1057" s="176">
        <v>621420</v>
      </c>
      <c r="D1057" s="176" t="s">
        <v>4352</v>
      </c>
    </row>
    <row r="1058" spans="1:4" x14ac:dyDescent="0.25">
      <c r="A1058" s="176">
        <v>621491</v>
      </c>
      <c r="B1058" s="176" t="s">
        <v>4303</v>
      </c>
      <c r="C1058" s="176">
        <v>621491</v>
      </c>
      <c r="D1058" s="176" t="s">
        <v>4303</v>
      </c>
    </row>
    <row r="1059" spans="1:4" x14ac:dyDescent="0.25">
      <c r="A1059" s="176">
        <v>621492</v>
      </c>
      <c r="B1059" s="176" t="s">
        <v>4347</v>
      </c>
      <c r="C1059" s="176">
        <v>621492</v>
      </c>
      <c r="D1059" s="176" t="s">
        <v>4347</v>
      </c>
    </row>
    <row r="1060" spans="1:4" ht="25.5" x14ac:dyDescent="0.25">
      <c r="A1060" s="176">
        <v>621493</v>
      </c>
      <c r="B1060" s="176" t="s">
        <v>4305</v>
      </c>
      <c r="C1060" s="176">
        <v>621493</v>
      </c>
      <c r="D1060" s="176" t="s">
        <v>4305</v>
      </c>
    </row>
    <row r="1061" spans="1:4" x14ac:dyDescent="0.25">
      <c r="A1061" s="176">
        <v>621498</v>
      </c>
      <c r="B1061" s="176" t="s">
        <v>4354</v>
      </c>
      <c r="C1061" s="176">
        <v>621498</v>
      </c>
      <c r="D1061" s="176" t="s">
        <v>4354</v>
      </c>
    </row>
    <row r="1062" spans="1:4" x14ac:dyDescent="0.25">
      <c r="A1062" s="176">
        <v>621511</v>
      </c>
      <c r="B1062" s="176" t="s">
        <v>4342</v>
      </c>
      <c r="C1062" s="176">
        <v>621511</v>
      </c>
      <c r="D1062" s="176" t="s">
        <v>4342</v>
      </c>
    </row>
    <row r="1063" spans="1:4" x14ac:dyDescent="0.25">
      <c r="A1063" s="176">
        <v>621512</v>
      </c>
      <c r="B1063" s="176" t="s">
        <v>4344</v>
      </c>
      <c r="C1063" s="176">
        <v>621512</v>
      </c>
      <c r="D1063" s="176" t="s">
        <v>4344</v>
      </c>
    </row>
    <row r="1064" spans="1:4" x14ac:dyDescent="0.25">
      <c r="A1064" s="176">
        <v>621610</v>
      </c>
      <c r="B1064" s="176" t="s">
        <v>4346</v>
      </c>
      <c r="C1064" s="176">
        <v>621610</v>
      </c>
      <c r="D1064" s="176" t="s">
        <v>4346</v>
      </c>
    </row>
    <row r="1065" spans="1:4" x14ac:dyDescent="0.25">
      <c r="A1065" s="176">
        <v>621910</v>
      </c>
      <c r="B1065" s="176" t="s">
        <v>2961</v>
      </c>
      <c r="C1065" s="176">
        <v>621910</v>
      </c>
      <c r="D1065" s="176" t="s">
        <v>2961</v>
      </c>
    </row>
    <row r="1066" spans="1:4" x14ac:dyDescent="0.25">
      <c r="A1066" s="176">
        <v>621991</v>
      </c>
      <c r="B1066" s="176" t="s">
        <v>4359</v>
      </c>
      <c r="C1066" s="176">
        <v>621991</v>
      </c>
      <c r="D1066" s="176" t="s">
        <v>4359</v>
      </c>
    </row>
    <row r="1067" spans="1:4" ht="25.5" x14ac:dyDescent="0.25">
      <c r="A1067" s="176">
        <v>621999</v>
      </c>
      <c r="B1067" s="176" t="s">
        <v>4361</v>
      </c>
      <c r="C1067" s="176">
        <v>621999</v>
      </c>
      <c r="D1067" s="176" t="s">
        <v>4361</v>
      </c>
    </row>
    <row r="1068" spans="1:4" x14ac:dyDescent="0.25">
      <c r="A1068" s="176">
        <v>622110</v>
      </c>
      <c r="B1068" s="176" t="s">
        <v>4334</v>
      </c>
      <c r="C1068" s="176">
        <v>622110</v>
      </c>
      <c r="D1068" s="176" t="s">
        <v>4334</v>
      </c>
    </row>
    <row r="1069" spans="1:4" ht="25.5" x14ac:dyDescent="0.25">
      <c r="A1069" s="176">
        <v>622210</v>
      </c>
      <c r="B1069" s="176" t="s">
        <v>4336</v>
      </c>
      <c r="C1069" s="176">
        <v>622210</v>
      </c>
      <c r="D1069" s="176" t="s">
        <v>4336</v>
      </c>
    </row>
    <row r="1070" spans="1:4" ht="25.5" x14ac:dyDescent="0.25">
      <c r="A1070" s="176">
        <v>622310</v>
      </c>
      <c r="B1070" s="176" t="s">
        <v>4340</v>
      </c>
      <c r="C1070" s="176">
        <v>622310</v>
      </c>
      <c r="D1070" s="176" t="s">
        <v>4340</v>
      </c>
    </row>
    <row r="1071" spans="1:4" x14ac:dyDescent="0.25">
      <c r="A1071" s="176">
        <v>623110</v>
      </c>
      <c r="B1071" s="176" t="s">
        <v>4323</v>
      </c>
      <c r="C1071" s="176">
        <v>623110</v>
      </c>
      <c r="D1071" s="176" t="s">
        <v>4323</v>
      </c>
    </row>
    <row r="1072" spans="1:4" x14ac:dyDescent="0.25">
      <c r="A1072" s="176">
        <v>623210</v>
      </c>
      <c r="B1072" s="176" t="s">
        <v>4325</v>
      </c>
      <c r="C1072" s="176">
        <v>623210</v>
      </c>
      <c r="D1072" s="176" t="s">
        <v>4325</v>
      </c>
    </row>
    <row r="1073" spans="1:4" ht="25.5" x14ac:dyDescent="0.25">
      <c r="A1073" s="176">
        <v>623220</v>
      </c>
      <c r="B1073" s="176" t="s">
        <v>4415</v>
      </c>
      <c r="C1073" s="176">
        <v>623220</v>
      </c>
      <c r="D1073" s="176" t="s">
        <v>4415</v>
      </c>
    </row>
    <row r="1074" spans="1:4" ht="25.5" x14ac:dyDescent="0.25">
      <c r="A1074" s="176">
        <v>623311</v>
      </c>
      <c r="B1074" s="176" t="s">
        <v>4691</v>
      </c>
      <c r="C1074" s="176">
        <v>623311</v>
      </c>
      <c r="D1074" s="176" t="s">
        <v>4691</v>
      </c>
    </row>
    <row r="1075" spans="1:4" x14ac:dyDescent="0.25">
      <c r="A1075" s="176">
        <v>623312</v>
      </c>
      <c r="B1075" s="176" t="s">
        <v>4417</v>
      </c>
      <c r="C1075" s="176">
        <v>623312</v>
      </c>
      <c r="D1075" s="176" t="s">
        <v>4417</v>
      </c>
    </row>
    <row r="1076" spans="1:4" x14ac:dyDescent="0.25">
      <c r="A1076" s="176">
        <v>623990</v>
      </c>
      <c r="B1076" s="176" t="s">
        <v>4419</v>
      </c>
      <c r="C1076" s="176">
        <v>623990</v>
      </c>
      <c r="D1076" s="176" t="s">
        <v>4419</v>
      </c>
    </row>
    <row r="1077" spans="1:4" x14ac:dyDescent="0.25">
      <c r="A1077" s="176">
        <v>624110</v>
      </c>
      <c r="B1077" s="176" t="s">
        <v>4395</v>
      </c>
      <c r="C1077" s="176">
        <v>624110</v>
      </c>
      <c r="D1077" s="176" t="s">
        <v>4395</v>
      </c>
    </row>
    <row r="1078" spans="1:4" ht="25.5" x14ac:dyDescent="0.25">
      <c r="A1078" s="176">
        <v>624120</v>
      </c>
      <c r="B1078" s="176" t="s">
        <v>4397</v>
      </c>
      <c r="C1078" s="176">
        <v>624120</v>
      </c>
      <c r="D1078" s="176" t="s">
        <v>4397</v>
      </c>
    </row>
    <row r="1079" spans="1:4" x14ac:dyDescent="0.25">
      <c r="A1079" s="176">
        <v>624190</v>
      </c>
      <c r="B1079" s="176" t="s">
        <v>4399</v>
      </c>
      <c r="C1079" s="176">
        <v>624190</v>
      </c>
      <c r="D1079" s="176" t="s">
        <v>4399</v>
      </c>
    </row>
    <row r="1080" spans="1:4" x14ac:dyDescent="0.25">
      <c r="A1080" s="176">
        <v>624210</v>
      </c>
      <c r="B1080" s="176" t="s">
        <v>4401</v>
      </c>
      <c r="C1080" s="176">
        <v>624210</v>
      </c>
      <c r="D1080" s="176" t="s">
        <v>4401</v>
      </c>
    </row>
    <row r="1081" spans="1:4" x14ac:dyDescent="0.25">
      <c r="A1081" s="176">
        <v>624221</v>
      </c>
      <c r="B1081" s="176" t="s">
        <v>4403</v>
      </c>
      <c r="C1081" s="176">
        <v>624221</v>
      </c>
      <c r="D1081" s="176" t="s">
        <v>4403</v>
      </c>
    </row>
    <row r="1082" spans="1:4" x14ac:dyDescent="0.25">
      <c r="A1082" s="176">
        <v>624229</v>
      </c>
      <c r="B1082" s="176" t="s">
        <v>4405</v>
      </c>
      <c r="C1082" s="176">
        <v>624229</v>
      </c>
      <c r="D1082" s="176" t="s">
        <v>4405</v>
      </c>
    </row>
    <row r="1083" spans="1:4" x14ac:dyDescent="0.25">
      <c r="A1083" s="176">
        <v>624230</v>
      </c>
      <c r="B1083" s="176" t="s">
        <v>4407</v>
      </c>
      <c r="C1083" s="176">
        <v>624230</v>
      </c>
      <c r="D1083" s="176" t="s">
        <v>4407</v>
      </c>
    </row>
    <row r="1084" spans="1:4" x14ac:dyDescent="0.25">
      <c r="A1084" s="176">
        <v>624310</v>
      </c>
      <c r="B1084" s="176" t="s">
        <v>4411</v>
      </c>
      <c r="C1084" s="176">
        <v>624310</v>
      </c>
      <c r="D1084" s="176" t="s">
        <v>4411</v>
      </c>
    </row>
    <row r="1085" spans="1:4" x14ac:dyDescent="0.25">
      <c r="A1085" s="176">
        <v>624410</v>
      </c>
      <c r="B1085" s="176" t="s">
        <v>4412</v>
      </c>
      <c r="C1085" s="176">
        <v>624410</v>
      </c>
      <c r="D1085" s="176" t="s">
        <v>4412</v>
      </c>
    </row>
    <row r="1086" spans="1:4" x14ac:dyDescent="0.25">
      <c r="A1086" s="176">
        <v>711110</v>
      </c>
      <c r="B1086" s="176" t="s">
        <v>3673</v>
      </c>
      <c r="C1086" s="176">
        <v>711110</v>
      </c>
      <c r="D1086" s="176" t="s">
        <v>3673</v>
      </c>
    </row>
    <row r="1087" spans="1:4" x14ac:dyDescent="0.25">
      <c r="A1087" s="176">
        <v>711120</v>
      </c>
      <c r="B1087" s="176" t="s">
        <v>4238</v>
      </c>
      <c r="C1087" s="176">
        <v>711120</v>
      </c>
      <c r="D1087" s="176" t="s">
        <v>4238</v>
      </c>
    </row>
    <row r="1088" spans="1:4" x14ac:dyDescent="0.25">
      <c r="A1088" s="176">
        <v>711130</v>
      </c>
      <c r="B1088" s="176" t="s">
        <v>4244</v>
      </c>
      <c r="C1088" s="176">
        <v>711130</v>
      </c>
      <c r="D1088" s="176" t="s">
        <v>4244</v>
      </c>
    </row>
    <row r="1089" spans="1:4" x14ac:dyDescent="0.25">
      <c r="A1089" s="176">
        <v>711190</v>
      </c>
      <c r="B1089" s="176" t="s">
        <v>4246</v>
      </c>
      <c r="C1089" s="176">
        <v>711190</v>
      </c>
      <c r="D1089" s="176" t="s">
        <v>4246</v>
      </c>
    </row>
    <row r="1090" spans="1:4" x14ac:dyDescent="0.25">
      <c r="A1090" s="176">
        <v>711211</v>
      </c>
      <c r="B1090" s="176" t="s">
        <v>4250</v>
      </c>
      <c r="C1090" s="176">
        <v>711211</v>
      </c>
      <c r="D1090" s="176" t="s">
        <v>4250</v>
      </c>
    </row>
    <row r="1091" spans="1:4" x14ac:dyDescent="0.25">
      <c r="A1091" s="176">
        <v>711212</v>
      </c>
      <c r="B1091" s="176" t="s">
        <v>4255</v>
      </c>
      <c r="C1091" s="176">
        <v>711212</v>
      </c>
      <c r="D1091" s="176" t="s">
        <v>4255</v>
      </c>
    </row>
    <row r="1092" spans="1:4" x14ac:dyDescent="0.25">
      <c r="A1092" s="176">
        <v>711219</v>
      </c>
      <c r="B1092" s="176" t="s">
        <v>4257</v>
      </c>
      <c r="C1092" s="176">
        <v>711219</v>
      </c>
      <c r="D1092" s="176" t="s">
        <v>4257</v>
      </c>
    </row>
    <row r="1093" spans="1:4" ht="25.5" x14ac:dyDescent="0.25">
      <c r="A1093" s="176">
        <v>711310</v>
      </c>
      <c r="B1093" s="176" t="s">
        <v>3849</v>
      </c>
      <c r="C1093" s="176">
        <v>711310</v>
      </c>
      <c r="D1093" s="176" t="s">
        <v>3849</v>
      </c>
    </row>
    <row r="1094" spans="1:4" ht="25.5" x14ac:dyDescent="0.25">
      <c r="A1094" s="176">
        <v>711320</v>
      </c>
      <c r="B1094" s="176" t="s">
        <v>4121</v>
      </c>
      <c r="C1094" s="176">
        <v>711320</v>
      </c>
      <c r="D1094" s="176" t="s">
        <v>4121</v>
      </c>
    </row>
    <row r="1095" spans="1:4" ht="38.25" x14ac:dyDescent="0.25">
      <c r="A1095" s="176">
        <v>711410</v>
      </c>
      <c r="B1095" s="176" t="s">
        <v>4692</v>
      </c>
      <c r="C1095" s="176">
        <v>711410</v>
      </c>
      <c r="D1095" s="176" t="s">
        <v>4692</v>
      </c>
    </row>
    <row r="1096" spans="1:4" ht="25.5" x14ac:dyDescent="0.25">
      <c r="A1096" s="176">
        <v>711510</v>
      </c>
      <c r="B1096" s="176" t="s">
        <v>4058</v>
      </c>
      <c r="C1096" s="176">
        <v>711510</v>
      </c>
      <c r="D1096" s="176" t="s">
        <v>4058</v>
      </c>
    </row>
    <row r="1097" spans="1:4" x14ac:dyDescent="0.25">
      <c r="A1097" s="176">
        <v>712110</v>
      </c>
      <c r="B1097" s="176" t="s">
        <v>4431</v>
      </c>
      <c r="C1097" s="176">
        <v>712110</v>
      </c>
      <c r="D1097" s="176" t="s">
        <v>4431</v>
      </c>
    </row>
    <row r="1098" spans="1:4" x14ac:dyDescent="0.25">
      <c r="A1098" s="176">
        <v>712120</v>
      </c>
      <c r="B1098" s="176" t="s">
        <v>4433</v>
      </c>
      <c r="C1098" s="176">
        <v>712120</v>
      </c>
      <c r="D1098" s="176" t="s">
        <v>4433</v>
      </c>
    </row>
    <row r="1099" spans="1:4" x14ac:dyDescent="0.25">
      <c r="A1099" s="176">
        <v>712130</v>
      </c>
      <c r="B1099" s="176" t="s">
        <v>4435</v>
      </c>
      <c r="C1099" s="176">
        <v>712130</v>
      </c>
      <c r="D1099" s="176" t="s">
        <v>4435</v>
      </c>
    </row>
    <row r="1100" spans="1:4" ht="25.5" x14ac:dyDescent="0.25">
      <c r="A1100" s="176">
        <v>712190</v>
      </c>
      <c r="B1100" s="176" t="s">
        <v>4289</v>
      </c>
      <c r="C1100" s="176">
        <v>712190</v>
      </c>
      <c r="D1100" s="176" t="s">
        <v>4289</v>
      </c>
    </row>
    <row r="1101" spans="1:4" x14ac:dyDescent="0.25">
      <c r="A1101" s="176">
        <v>713110</v>
      </c>
      <c r="B1101" s="176" t="s">
        <v>4268</v>
      </c>
      <c r="C1101" s="176">
        <v>713110</v>
      </c>
      <c r="D1101" s="176" t="s">
        <v>4268</v>
      </c>
    </row>
    <row r="1102" spans="1:4" x14ac:dyDescent="0.25">
      <c r="A1102" s="176">
        <v>713120</v>
      </c>
      <c r="B1102" s="176" t="s">
        <v>4263</v>
      </c>
      <c r="C1102" s="176">
        <v>713120</v>
      </c>
      <c r="D1102" s="176" t="s">
        <v>4263</v>
      </c>
    </row>
    <row r="1103" spans="1:4" x14ac:dyDescent="0.25">
      <c r="A1103" s="176">
        <v>713210</v>
      </c>
      <c r="B1103" s="176" t="s">
        <v>4291</v>
      </c>
      <c r="C1103" s="176">
        <v>713210</v>
      </c>
      <c r="D1103" s="176" t="s">
        <v>4291</v>
      </c>
    </row>
    <row r="1104" spans="1:4" x14ac:dyDescent="0.25">
      <c r="A1104" s="176">
        <v>713290</v>
      </c>
      <c r="B1104" s="176" t="s">
        <v>4265</v>
      </c>
      <c r="C1104" s="176">
        <v>713290</v>
      </c>
      <c r="D1104" s="176" t="s">
        <v>4265</v>
      </c>
    </row>
    <row r="1105" spans="1:4" x14ac:dyDescent="0.25">
      <c r="A1105" s="176">
        <v>713910</v>
      </c>
      <c r="B1105" s="176" t="s">
        <v>4261</v>
      </c>
      <c r="C1105" s="176">
        <v>713910</v>
      </c>
      <c r="D1105" s="176" t="s">
        <v>4261</v>
      </c>
    </row>
    <row r="1106" spans="1:4" x14ac:dyDescent="0.25">
      <c r="A1106" s="176">
        <v>713920</v>
      </c>
      <c r="B1106" s="176" t="s">
        <v>4294</v>
      </c>
      <c r="C1106" s="176">
        <v>713920</v>
      </c>
      <c r="D1106" s="176" t="s">
        <v>4294</v>
      </c>
    </row>
    <row r="1107" spans="1:4" x14ac:dyDescent="0.25">
      <c r="A1107" s="176">
        <v>713930</v>
      </c>
      <c r="B1107" s="176" t="s">
        <v>3034</v>
      </c>
      <c r="C1107" s="176">
        <v>713930</v>
      </c>
      <c r="D1107" s="176" t="s">
        <v>3034</v>
      </c>
    </row>
    <row r="1108" spans="1:4" x14ac:dyDescent="0.25">
      <c r="A1108" s="176">
        <v>713940</v>
      </c>
      <c r="B1108" s="176" t="s">
        <v>4259</v>
      </c>
      <c r="C1108" s="176">
        <v>713940</v>
      </c>
      <c r="D1108" s="176" t="s">
        <v>4259</v>
      </c>
    </row>
    <row r="1109" spans="1:4" x14ac:dyDescent="0.25">
      <c r="A1109" s="176">
        <v>713950</v>
      </c>
      <c r="B1109" s="176" t="s">
        <v>4248</v>
      </c>
      <c r="C1109" s="176">
        <v>713950</v>
      </c>
      <c r="D1109" s="176" t="s">
        <v>4248</v>
      </c>
    </row>
    <row r="1110" spans="1:4" ht="25.5" x14ac:dyDescent="0.25">
      <c r="A1110" s="176">
        <v>713990</v>
      </c>
      <c r="B1110" s="176" t="s">
        <v>4231</v>
      </c>
      <c r="C1110" s="176">
        <v>713990</v>
      </c>
      <c r="D1110" s="176" t="s">
        <v>4231</v>
      </c>
    </row>
    <row r="1111" spans="1:4" ht="25.5" x14ac:dyDescent="0.25">
      <c r="A1111" s="176">
        <v>721110</v>
      </c>
      <c r="B1111" s="176" t="s">
        <v>3901</v>
      </c>
      <c r="C1111" s="176">
        <v>721110</v>
      </c>
      <c r="D1111" s="176" t="s">
        <v>3901</v>
      </c>
    </row>
    <row r="1112" spans="1:4" x14ac:dyDescent="0.25">
      <c r="A1112" s="176">
        <v>721120</v>
      </c>
      <c r="B1112" s="176" t="s">
        <v>3903</v>
      </c>
      <c r="C1112" s="176">
        <v>721120</v>
      </c>
      <c r="D1112" s="176" t="s">
        <v>3903</v>
      </c>
    </row>
    <row r="1113" spans="1:4" x14ac:dyDescent="0.25">
      <c r="A1113" s="176">
        <v>721191</v>
      </c>
      <c r="B1113" s="176" t="s">
        <v>3905</v>
      </c>
      <c r="C1113" s="176">
        <v>721191</v>
      </c>
      <c r="D1113" s="176" t="s">
        <v>3905</v>
      </c>
    </row>
    <row r="1114" spans="1:4" x14ac:dyDescent="0.25">
      <c r="A1114" s="176">
        <v>721199</v>
      </c>
      <c r="B1114" s="176" t="s">
        <v>3907</v>
      </c>
      <c r="C1114" s="176">
        <v>721199</v>
      </c>
      <c r="D1114" s="176" t="s">
        <v>3907</v>
      </c>
    </row>
    <row r="1115" spans="1:4" ht="25.5" x14ac:dyDescent="0.25">
      <c r="A1115" s="176">
        <v>721211</v>
      </c>
      <c r="B1115" s="176" t="s">
        <v>3912</v>
      </c>
      <c r="C1115" s="176">
        <v>721211</v>
      </c>
      <c r="D1115" s="176" t="s">
        <v>3912</v>
      </c>
    </row>
    <row r="1116" spans="1:4" ht="25.5" x14ac:dyDescent="0.25">
      <c r="A1116" s="176">
        <v>721214</v>
      </c>
      <c r="B1116" s="176" t="s">
        <v>3910</v>
      </c>
      <c r="C1116" s="176">
        <v>721214</v>
      </c>
      <c r="D1116" s="176" t="s">
        <v>3910</v>
      </c>
    </row>
    <row r="1117" spans="1:4" x14ac:dyDescent="0.25">
      <c r="A1117" s="176">
        <v>721310</v>
      </c>
      <c r="B1117" s="176" t="s">
        <v>3908</v>
      </c>
      <c r="C1117" s="176">
        <v>721310</v>
      </c>
      <c r="D1117" s="176" t="s">
        <v>3908</v>
      </c>
    </row>
    <row r="1118" spans="1:4" x14ac:dyDescent="0.25">
      <c r="A1118" s="176">
        <v>722110</v>
      </c>
      <c r="B1118" s="176" t="s">
        <v>3675</v>
      </c>
      <c r="C1118" s="176">
        <v>722110</v>
      </c>
      <c r="D1118" s="176" t="s">
        <v>3675</v>
      </c>
    </row>
    <row r="1119" spans="1:4" x14ac:dyDescent="0.25">
      <c r="A1119" s="176">
        <v>722211</v>
      </c>
      <c r="B1119" s="176" t="s">
        <v>3677</v>
      </c>
      <c r="C1119" s="176">
        <v>722211</v>
      </c>
      <c r="D1119" s="176" t="s">
        <v>3677</v>
      </c>
    </row>
    <row r="1120" spans="1:4" x14ac:dyDescent="0.25">
      <c r="A1120" s="176">
        <v>722212</v>
      </c>
      <c r="B1120" s="176" t="s">
        <v>3679</v>
      </c>
      <c r="C1120" s="176">
        <v>722212</v>
      </c>
      <c r="D1120" s="176" t="s">
        <v>4693</v>
      </c>
    </row>
    <row r="1121" spans="1:4" x14ac:dyDescent="0.25">
      <c r="A1121" s="176">
        <v>722213</v>
      </c>
      <c r="B1121" s="176" t="s">
        <v>3618</v>
      </c>
      <c r="C1121" s="176">
        <v>722213</v>
      </c>
      <c r="D1121" s="176" t="s">
        <v>3618</v>
      </c>
    </row>
    <row r="1122" spans="1:4" x14ac:dyDescent="0.25">
      <c r="A1122" s="176">
        <v>722310</v>
      </c>
      <c r="B1122" s="176" t="s">
        <v>3092</v>
      </c>
      <c r="C1122" s="176">
        <v>722310</v>
      </c>
      <c r="D1122" s="176" t="s">
        <v>3092</v>
      </c>
    </row>
    <row r="1123" spans="1:4" x14ac:dyDescent="0.25">
      <c r="A1123" s="176">
        <v>722320</v>
      </c>
      <c r="B1123" s="176" t="s">
        <v>3683</v>
      </c>
      <c r="C1123" s="176">
        <v>722320</v>
      </c>
      <c r="D1123" s="176" t="s">
        <v>3683</v>
      </c>
    </row>
    <row r="1124" spans="1:4" x14ac:dyDescent="0.25">
      <c r="A1124" s="176">
        <v>722330</v>
      </c>
      <c r="B1124" s="176" t="s">
        <v>3707</v>
      </c>
      <c r="C1124" s="176">
        <v>722330</v>
      </c>
      <c r="D1124" s="176" t="s">
        <v>3707</v>
      </c>
    </row>
    <row r="1125" spans="1:4" x14ac:dyDescent="0.25">
      <c r="A1125" s="176">
        <v>722410</v>
      </c>
      <c r="B1125" s="176" t="s">
        <v>3684</v>
      </c>
      <c r="C1125" s="176">
        <v>722410</v>
      </c>
      <c r="D1125" s="176" t="s">
        <v>3684</v>
      </c>
    </row>
    <row r="1126" spans="1:4" x14ac:dyDescent="0.25">
      <c r="A1126" s="176">
        <v>811111</v>
      </c>
      <c r="B1126" s="176" t="s">
        <v>4145</v>
      </c>
      <c r="C1126" s="176">
        <v>811111</v>
      </c>
      <c r="D1126" s="176" t="s">
        <v>4145</v>
      </c>
    </row>
    <row r="1127" spans="1:4" x14ac:dyDescent="0.25">
      <c r="A1127" s="176">
        <v>811112</v>
      </c>
      <c r="B1127" s="176" t="s">
        <v>4136</v>
      </c>
      <c r="C1127" s="176">
        <v>811112</v>
      </c>
      <c r="D1127" s="176" t="s">
        <v>4136</v>
      </c>
    </row>
    <row r="1128" spans="1:4" x14ac:dyDescent="0.25">
      <c r="A1128" s="176">
        <v>811113</v>
      </c>
      <c r="B1128" s="176" t="s">
        <v>4143</v>
      </c>
      <c r="C1128" s="176">
        <v>811113</v>
      </c>
      <c r="D1128" s="176" t="s">
        <v>4143</v>
      </c>
    </row>
    <row r="1129" spans="1:4" ht="25.5" x14ac:dyDescent="0.25">
      <c r="A1129" s="176">
        <v>811118</v>
      </c>
      <c r="B1129" s="176" t="s">
        <v>4147</v>
      </c>
      <c r="C1129" s="176">
        <v>811118</v>
      </c>
      <c r="D1129" s="176" t="s">
        <v>4147</v>
      </c>
    </row>
    <row r="1130" spans="1:4" ht="25.5" x14ac:dyDescent="0.25">
      <c r="A1130" s="176">
        <v>811121</v>
      </c>
      <c r="B1130" s="176" t="s">
        <v>4694</v>
      </c>
      <c r="C1130" s="176">
        <v>811121</v>
      </c>
      <c r="D1130" s="176" t="s">
        <v>4694</v>
      </c>
    </row>
    <row r="1131" spans="1:4" x14ac:dyDescent="0.25">
      <c r="A1131" s="176">
        <v>811122</v>
      </c>
      <c r="B1131" s="176" t="s">
        <v>4141</v>
      </c>
      <c r="C1131" s="176">
        <v>811122</v>
      </c>
      <c r="D1131" s="176" t="s">
        <v>4141</v>
      </c>
    </row>
    <row r="1132" spans="1:4" ht="25.5" x14ac:dyDescent="0.25">
      <c r="A1132" s="176">
        <v>811191</v>
      </c>
      <c r="B1132" s="176" t="s">
        <v>4155</v>
      </c>
      <c r="C1132" s="176">
        <v>811191</v>
      </c>
      <c r="D1132" s="176" t="s">
        <v>4155</v>
      </c>
    </row>
    <row r="1133" spans="1:4" x14ac:dyDescent="0.25">
      <c r="A1133" s="176">
        <v>811192</v>
      </c>
      <c r="B1133" s="176" t="s">
        <v>4150</v>
      </c>
      <c r="C1133" s="176">
        <v>811192</v>
      </c>
      <c r="D1133" s="176" t="s">
        <v>4150</v>
      </c>
    </row>
    <row r="1134" spans="1:4" ht="25.5" x14ac:dyDescent="0.25">
      <c r="A1134" s="176">
        <v>811198</v>
      </c>
      <c r="B1134" s="176" t="s">
        <v>4140</v>
      </c>
      <c r="C1134" s="176">
        <v>811198</v>
      </c>
      <c r="D1134" s="176" t="s">
        <v>4140</v>
      </c>
    </row>
    <row r="1135" spans="1:4" ht="25.5" x14ac:dyDescent="0.25">
      <c r="A1135" s="176">
        <v>811211</v>
      </c>
      <c r="B1135" s="176" t="s">
        <v>4160</v>
      </c>
      <c r="C1135" s="176">
        <v>811211</v>
      </c>
      <c r="D1135" s="176" t="s">
        <v>4160</v>
      </c>
    </row>
    <row r="1136" spans="1:4" ht="25.5" x14ac:dyDescent="0.25">
      <c r="A1136" s="176">
        <v>811212</v>
      </c>
      <c r="B1136" s="176" t="s">
        <v>4041</v>
      </c>
      <c r="C1136" s="176">
        <v>811212</v>
      </c>
      <c r="D1136" s="176" t="s">
        <v>4041</v>
      </c>
    </row>
    <row r="1137" spans="1:4" ht="25.5" x14ac:dyDescent="0.25">
      <c r="A1137" s="176">
        <v>811213</v>
      </c>
      <c r="B1137" s="176" t="s">
        <v>4162</v>
      </c>
      <c r="C1137" s="176">
        <v>811213</v>
      </c>
      <c r="D1137" s="176" t="s">
        <v>4162</v>
      </c>
    </row>
    <row r="1138" spans="1:4" ht="25.5" x14ac:dyDescent="0.25">
      <c r="A1138" s="176">
        <v>811219</v>
      </c>
      <c r="B1138" s="176" t="s">
        <v>4173</v>
      </c>
      <c r="C1138" s="176">
        <v>811219</v>
      </c>
      <c r="D1138" s="176" t="s">
        <v>4173</v>
      </c>
    </row>
    <row r="1139" spans="1:4" ht="38.25" x14ac:dyDescent="0.25">
      <c r="A1139" s="176">
        <v>811310</v>
      </c>
      <c r="B1139" s="176" t="s">
        <v>4165</v>
      </c>
      <c r="C1139" s="176">
        <v>811310</v>
      </c>
      <c r="D1139" s="176" t="s">
        <v>4165</v>
      </c>
    </row>
    <row r="1140" spans="1:4" ht="25.5" x14ac:dyDescent="0.25">
      <c r="A1140" s="176">
        <v>811411</v>
      </c>
      <c r="B1140" s="176" t="s">
        <v>4198</v>
      </c>
      <c r="C1140" s="176">
        <v>811411</v>
      </c>
      <c r="D1140" s="176" t="s">
        <v>4198</v>
      </c>
    </row>
    <row r="1141" spans="1:4" x14ac:dyDescent="0.25">
      <c r="A1141" s="176">
        <v>811412</v>
      </c>
      <c r="B1141" s="176" t="s">
        <v>4167</v>
      </c>
      <c r="C1141" s="176">
        <v>811412</v>
      </c>
      <c r="D1141" s="176" t="s">
        <v>4167</v>
      </c>
    </row>
    <row r="1142" spans="1:4" x14ac:dyDescent="0.25">
      <c r="A1142" s="176">
        <v>811420</v>
      </c>
      <c r="B1142" s="176" t="s">
        <v>3066</v>
      </c>
      <c r="C1142" s="176">
        <v>811420</v>
      </c>
      <c r="D1142" s="176" t="s">
        <v>3066</v>
      </c>
    </row>
    <row r="1143" spans="1:4" x14ac:dyDescent="0.25">
      <c r="A1143" s="176">
        <v>811430</v>
      </c>
      <c r="B1143" s="176" t="s">
        <v>3939</v>
      </c>
      <c r="C1143" s="176">
        <v>811430</v>
      </c>
      <c r="D1143" s="176" t="s">
        <v>3939</v>
      </c>
    </row>
    <row r="1144" spans="1:4" ht="25.5" x14ac:dyDescent="0.25">
      <c r="A1144" s="176">
        <v>811490</v>
      </c>
      <c r="B1144" s="176" t="s">
        <v>2823</v>
      </c>
      <c r="C1144" s="176">
        <v>811490</v>
      </c>
      <c r="D1144" s="176" t="s">
        <v>2823</v>
      </c>
    </row>
    <row r="1145" spans="1:4" x14ac:dyDescent="0.25">
      <c r="A1145" s="176">
        <v>812111</v>
      </c>
      <c r="B1145" s="176" t="s">
        <v>989</v>
      </c>
      <c r="C1145" s="176">
        <v>812111</v>
      </c>
      <c r="D1145" s="176" t="s">
        <v>989</v>
      </c>
    </row>
    <row r="1146" spans="1:4" x14ac:dyDescent="0.25">
      <c r="A1146" s="176">
        <v>812112</v>
      </c>
      <c r="B1146" s="176" t="s">
        <v>3933</v>
      </c>
      <c r="C1146" s="176">
        <v>812112</v>
      </c>
      <c r="D1146" s="176" t="s">
        <v>3933</v>
      </c>
    </row>
    <row r="1147" spans="1:4" x14ac:dyDescent="0.25">
      <c r="A1147" s="176">
        <v>812113</v>
      </c>
      <c r="B1147" s="176" t="s">
        <v>3935</v>
      </c>
      <c r="C1147" s="176">
        <v>812113</v>
      </c>
      <c r="D1147" s="176" t="s">
        <v>3935</v>
      </c>
    </row>
    <row r="1148" spans="1:4" x14ac:dyDescent="0.25">
      <c r="A1148" s="176">
        <v>812191</v>
      </c>
      <c r="B1148" s="176" t="s">
        <v>4695</v>
      </c>
      <c r="C1148" s="176">
        <v>812191</v>
      </c>
      <c r="D1148" s="176" t="s">
        <v>4695</v>
      </c>
    </row>
    <row r="1149" spans="1:4" x14ac:dyDescent="0.25">
      <c r="A1149" s="176">
        <v>812199</v>
      </c>
      <c r="B1149" s="176" t="s">
        <v>3957</v>
      </c>
      <c r="C1149" s="176">
        <v>812199</v>
      </c>
      <c r="D1149" s="176" t="s">
        <v>3957</v>
      </c>
    </row>
    <row r="1150" spans="1:4" x14ac:dyDescent="0.25">
      <c r="A1150" s="176">
        <v>812210</v>
      </c>
      <c r="B1150" s="176" t="s">
        <v>3943</v>
      </c>
      <c r="C1150" s="176">
        <v>812210</v>
      </c>
      <c r="D1150" s="176" t="s">
        <v>3943</v>
      </c>
    </row>
    <row r="1151" spans="1:4" x14ac:dyDescent="0.25">
      <c r="A1151" s="176">
        <v>812220</v>
      </c>
      <c r="B1151" s="176" t="s">
        <v>3869</v>
      </c>
      <c r="C1151" s="176">
        <v>812220</v>
      </c>
      <c r="D1151" s="176" t="s">
        <v>3869</v>
      </c>
    </row>
    <row r="1152" spans="1:4" ht="25.5" x14ac:dyDescent="0.25">
      <c r="A1152" s="176">
        <v>812310</v>
      </c>
      <c r="B1152" s="176" t="s">
        <v>3920</v>
      </c>
      <c r="C1152" s="176">
        <v>812310</v>
      </c>
      <c r="D1152" s="176" t="s">
        <v>3920</v>
      </c>
    </row>
    <row r="1153" spans="1:4" ht="25.5" x14ac:dyDescent="0.25">
      <c r="A1153" s="176">
        <v>812320</v>
      </c>
      <c r="B1153" s="176" t="s">
        <v>3916</v>
      </c>
      <c r="C1153" s="176">
        <v>812320</v>
      </c>
      <c r="D1153" s="176" t="s">
        <v>3916</v>
      </c>
    </row>
    <row r="1154" spans="1:4" x14ac:dyDescent="0.25">
      <c r="A1154" s="176">
        <v>812331</v>
      </c>
      <c r="B1154" s="176" t="s">
        <v>3918</v>
      </c>
      <c r="C1154" s="176">
        <v>812331</v>
      </c>
      <c r="D1154" s="176" t="s">
        <v>3918</v>
      </c>
    </row>
    <row r="1155" spans="1:4" x14ac:dyDescent="0.25">
      <c r="A1155" s="176">
        <v>812332</v>
      </c>
      <c r="B1155" s="176" t="s">
        <v>3924</v>
      </c>
      <c r="C1155" s="176">
        <v>812332</v>
      </c>
      <c r="D1155" s="176" t="s">
        <v>3924</v>
      </c>
    </row>
    <row r="1156" spans="1:4" x14ac:dyDescent="0.25">
      <c r="A1156" s="176">
        <v>812910</v>
      </c>
      <c r="B1156" s="176" t="s">
        <v>1420</v>
      </c>
      <c r="C1156" s="176">
        <v>812910</v>
      </c>
      <c r="D1156" s="176" t="s">
        <v>1420</v>
      </c>
    </row>
    <row r="1157" spans="1:4" ht="25.5" x14ac:dyDescent="0.25">
      <c r="A1157" s="176">
        <v>812921</v>
      </c>
      <c r="B1157" s="176" t="s">
        <v>4060</v>
      </c>
      <c r="C1157" s="176">
        <v>812921</v>
      </c>
      <c r="D1157" s="176" t="s">
        <v>4060</v>
      </c>
    </row>
    <row r="1158" spans="1:4" x14ac:dyDescent="0.25">
      <c r="A1158" s="176">
        <v>812922</v>
      </c>
      <c r="B1158" s="176" t="s">
        <v>4062</v>
      </c>
      <c r="C1158" s="176">
        <v>812922</v>
      </c>
      <c r="D1158" s="176" t="s">
        <v>4062</v>
      </c>
    </row>
    <row r="1159" spans="1:4" x14ac:dyDescent="0.25">
      <c r="A1159" s="176">
        <v>812930</v>
      </c>
      <c r="B1159" s="176" t="s">
        <v>3959</v>
      </c>
      <c r="C1159" s="176">
        <v>812930</v>
      </c>
      <c r="D1159" s="176" t="s">
        <v>3959</v>
      </c>
    </row>
    <row r="1160" spans="1:4" x14ac:dyDescent="0.25">
      <c r="A1160" s="176">
        <v>812990</v>
      </c>
      <c r="B1160" s="176" t="s">
        <v>3120</v>
      </c>
      <c r="C1160" s="176">
        <v>812990</v>
      </c>
      <c r="D1160" s="176" t="s">
        <v>3120</v>
      </c>
    </row>
    <row r="1161" spans="1:4" x14ac:dyDescent="0.25">
      <c r="A1161" s="176">
        <v>813110</v>
      </c>
      <c r="B1161" s="176" t="s">
        <v>4448</v>
      </c>
      <c r="C1161" s="176">
        <v>813110</v>
      </c>
      <c r="D1161" s="176" t="s">
        <v>4448</v>
      </c>
    </row>
    <row r="1162" spans="1:4" x14ac:dyDescent="0.25">
      <c r="A1162" s="176">
        <v>813211</v>
      </c>
      <c r="B1162" s="176" t="s">
        <v>3885</v>
      </c>
      <c r="C1162" s="176">
        <v>813211</v>
      </c>
      <c r="D1162" s="176" t="s">
        <v>3885</v>
      </c>
    </row>
    <row r="1163" spans="1:4" x14ac:dyDescent="0.25">
      <c r="A1163" s="176">
        <v>813212</v>
      </c>
      <c r="B1163" s="176" t="s">
        <v>4421</v>
      </c>
      <c r="C1163" s="176">
        <v>813212</v>
      </c>
      <c r="D1163" s="176" t="s">
        <v>4421</v>
      </c>
    </row>
    <row r="1164" spans="1:4" x14ac:dyDescent="0.25">
      <c r="A1164" s="176">
        <v>813219</v>
      </c>
      <c r="B1164" s="176" t="s">
        <v>4423</v>
      </c>
      <c r="C1164" s="176">
        <v>813219</v>
      </c>
      <c r="D1164" s="176" t="s">
        <v>4423</v>
      </c>
    </row>
    <row r="1165" spans="1:4" x14ac:dyDescent="0.25">
      <c r="A1165" s="176">
        <v>813311</v>
      </c>
      <c r="B1165" s="176" t="s">
        <v>4425</v>
      </c>
      <c r="C1165" s="176">
        <v>813311</v>
      </c>
      <c r="D1165" s="176" t="s">
        <v>4425</v>
      </c>
    </row>
    <row r="1166" spans="1:4" ht="25.5" x14ac:dyDescent="0.25">
      <c r="A1166" s="176">
        <v>813312</v>
      </c>
      <c r="B1166" s="176" t="s">
        <v>4427</v>
      </c>
      <c r="C1166" s="176">
        <v>813312</v>
      </c>
      <c r="D1166" s="176" t="s">
        <v>4427</v>
      </c>
    </row>
    <row r="1167" spans="1:4" x14ac:dyDescent="0.25">
      <c r="A1167" s="176">
        <v>813319</v>
      </c>
      <c r="B1167" s="176" t="s">
        <v>4429</v>
      </c>
      <c r="C1167" s="176">
        <v>813319</v>
      </c>
      <c r="D1167" s="176" t="s">
        <v>4429</v>
      </c>
    </row>
    <row r="1168" spans="1:4" x14ac:dyDescent="0.25">
      <c r="A1168" s="176">
        <v>813410</v>
      </c>
      <c r="B1168" s="176" t="s">
        <v>4443</v>
      </c>
      <c r="C1168" s="176">
        <v>813410</v>
      </c>
      <c r="D1168" s="176" t="s">
        <v>4443</v>
      </c>
    </row>
    <row r="1169" spans="1:4" x14ac:dyDescent="0.25">
      <c r="A1169" s="176">
        <v>813910</v>
      </c>
      <c r="B1169" s="176" t="s">
        <v>4437</v>
      </c>
      <c r="C1169" s="176">
        <v>813910</v>
      </c>
      <c r="D1169" s="176" t="s">
        <v>4437</v>
      </c>
    </row>
    <row r="1170" spans="1:4" x14ac:dyDescent="0.25">
      <c r="A1170" s="176">
        <v>813920</v>
      </c>
      <c r="B1170" s="176" t="s">
        <v>4439</v>
      </c>
      <c r="C1170" s="176">
        <v>813920</v>
      </c>
      <c r="D1170" s="176" t="s">
        <v>4439</v>
      </c>
    </row>
    <row r="1171" spans="1:4" ht="25.5" x14ac:dyDescent="0.25">
      <c r="A1171" s="176">
        <v>813930</v>
      </c>
      <c r="B1171" s="176" t="s">
        <v>4440</v>
      </c>
      <c r="C1171" s="176">
        <v>813930</v>
      </c>
      <c r="D1171" s="176" t="s">
        <v>4440</v>
      </c>
    </row>
    <row r="1172" spans="1:4" x14ac:dyDescent="0.25">
      <c r="A1172" s="176">
        <v>813940</v>
      </c>
      <c r="B1172" s="176" t="s">
        <v>4447</v>
      </c>
      <c r="C1172" s="176">
        <v>813940</v>
      </c>
      <c r="D1172" s="176" t="s">
        <v>4447</v>
      </c>
    </row>
    <row r="1173" spans="1:4" ht="38.25" x14ac:dyDescent="0.25">
      <c r="A1173" s="176">
        <v>813990</v>
      </c>
      <c r="B1173" s="176" t="s">
        <v>3871</v>
      </c>
      <c r="C1173" s="176">
        <v>813990</v>
      </c>
      <c r="D1173" s="176" t="s">
        <v>3871</v>
      </c>
    </row>
    <row r="1174" spans="1:4" x14ac:dyDescent="0.25">
      <c r="A1174" s="176">
        <v>814110</v>
      </c>
      <c r="B1174" s="176" t="s">
        <v>4502</v>
      </c>
      <c r="C1174" s="176">
        <v>814110</v>
      </c>
      <c r="D1174" s="176" t="s">
        <v>4502</v>
      </c>
    </row>
    <row r="1175" spans="1:4" x14ac:dyDescent="0.25">
      <c r="A1175" s="176">
        <v>921110</v>
      </c>
      <c r="B1175" s="176" t="s">
        <v>4515</v>
      </c>
      <c r="C1175" s="176">
        <v>921110</v>
      </c>
      <c r="D1175" s="176" t="s">
        <v>4515</v>
      </c>
    </row>
    <row r="1176" spans="1:4" x14ac:dyDescent="0.25">
      <c r="A1176" s="176">
        <v>921120</v>
      </c>
      <c r="B1176" s="176" t="s">
        <v>4516</v>
      </c>
      <c r="C1176" s="176">
        <v>921120</v>
      </c>
      <c r="D1176" s="176" t="s">
        <v>4516</v>
      </c>
    </row>
    <row r="1177" spans="1:4" x14ac:dyDescent="0.25">
      <c r="A1177" s="176">
        <v>921130</v>
      </c>
      <c r="B1177" s="176" t="s">
        <v>4529</v>
      </c>
      <c r="C1177" s="176">
        <v>921130</v>
      </c>
      <c r="D1177" s="176" t="s">
        <v>4529</v>
      </c>
    </row>
    <row r="1178" spans="1:4" ht="25.5" x14ac:dyDescent="0.25">
      <c r="A1178" s="176">
        <v>921140</v>
      </c>
      <c r="B1178" s="176" t="s">
        <v>4696</v>
      </c>
      <c r="C1178" s="176">
        <v>921140</v>
      </c>
      <c r="D1178" s="176" t="s">
        <v>4696</v>
      </c>
    </row>
    <row r="1179" spans="1:4" ht="25.5" x14ac:dyDescent="0.25">
      <c r="A1179" s="176">
        <v>921150</v>
      </c>
      <c r="B1179" s="176" t="s">
        <v>4446</v>
      </c>
      <c r="C1179" s="176">
        <v>921150</v>
      </c>
      <c r="D1179" s="176" t="s">
        <v>4446</v>
      </c>
    </row>
    <row r="1180" spans="1:4" x14ac:dyDescent="0.25">
      <c r="A1180" s="176">
        <v>921190</v>
      </c>
      <c r="B1180" s="176" t="s">
        <v>4520</v>
      </c>
      <c r="C1180" s="176">
        <v>921190</v>
      </c>
      <c r="D1180" s="176" t="s">
        <v>4520</v>
      </c>
    </row>
    <row r="1181" spans="1:4" x14ac:dyDescent="0.25">
      <c r="A1181" s="176">
        <v>922110</v>
      </c>
      <c r="B1181" s="176" t="s">
        <v>4521</v>
      </c>
      <c r="C1181" s="176">
        <v>922110</v>
      </c>
      <c r="D1181" s="176" t="s">
        <v>4521</v>
      </c>
    </row>
    <row r="1182" spans="1:4" x14ac:dyDescent="0.25">
      <c r="A1182" s="176">
        <v>922120</v>
      </c>
      <c r="B1182" s="176" t="s">
        <v>4522</v>
      </c>
      <c r="C1182" s="176">
        <v>922120</v>
      </c>
      <c r="D1182" s="176" t="s">
        <v>4522</v>
      </c>
    </row>
    <row r="1183" spans="1:4" x14ac:dyDescent="0.25">
      <c r="A1183" s="176">
        <v>922130</v>
      </c>
      <c r="B1183" s="176" t="s">
        <v>4523</v>
      </c>
      <c r="C1183" s="176">
        <v>922130</v>
      </c>
      <c r="D1183" s="176" t="s">
        <v>4523</v>
      </c>
    </row>
    <row r="1184" spans="1:4" x14ac:dyDescent="0.25">
      <c r="A1184" s="176">
        <v>922140</v>
      </c>
      <c r="B1184" s="176" t="s">
        <v>4524</v>
      </c>
      <c r="C1184" s="176">
        <v>922140</v>
      </c>
      <c r="D1184" s="176" t="s">
        <v>4524</v>
      </c>
    </row>
    <row r="1185" spans="1:4" x14ac:dyDescent="0.25">
      <c r="A1185" s="176">
        <v>922150</v>
      </c>
      <c r="B1185" s="176" t="s">
        <v>4409</v>
      </c>
      <c r="C1185" s="176">
        <v>922150</v>
      </c>
      <c r="D1185" s="176" t="s">
        <v>4409</v>
      </c>
    </row>
    <row r="1186" spans="1:4" x14ac:dyDescent="0.25">
      <c r="A1186" s="176">
        <v>922160</v>
      </c>
      <c r="B1186" s="176" t="s">
        <v>4525</v>
      </c>
      <c r="C1186" s="176">
        <v>922160</v>
      </c>
      <c r="D1186" s="176" t="s">
        <v>4525</v>
      </c>
    </row>
    <row r="1187" spans="1:4" ht="25.5" x14ac:dyDescent="0.25">
      <c r="A1187" s="176">
        <v>922190</v>
      </c>
      <c r="B1187" s="176" t="s">
        <v>4697</v>
      </c>
      <c r="C1187" s="176">
        <v>922190</v>
      </c>
      <c r="D1187" s="176" t="s">
        <v>4697</v>
      </c>
    </row>
    <row r="1188" spans="1:4" x14ac:dyDescent="0.25">
      <c r="A1188" s="176">
        <v>923110</v>
      </c>
      <c r="B1188" s="176" t="s">
        <v>4531</v>
      </c>
      <c r="C1188" s="176">
        <v>923110</v>
      </c>
      <c r="D1188" s="176" t="s">
        <v>4531</v>
      </c>
    </row>
    <row r="1189" spans="1:4" ht="25.5" x14ac:dyDescent="0.25">
      <c r="A1189" s="176">
        <v>923120</v>
      </c>
      <c r="B1189" s="176" t="s">
        <v>4532</v>
      </c>
      <c r="C1189" s="176">
        <v>923120</v>
      </c>
      <c r="D1189" s="176" t="s">
        <v>4532</v>
      </c>
    </row>
    <row r="1190" spans="1:4" ht="38.25" x14ac:dyDescent="0.25">
      <c r="A1190" s="176">
        <v>923130</v>
      </c>
      <c r="B1190" s="176" t="s">
        <v>4698</v>
      </c>
      <c r="C1190" s="176">
        <v>923130</v>
      </c>
      <c r="D1190" s="176" t="s">
        <v>4698</v>
      </c>
    </row>
    <row r="1191" spans="1:4" x14ac:dyDescent="0.25">
      <c r="A1191" s="176">
        <v>923140</v>
      </c>
      <c r="B1191" s="176" t="s">
        <v>4699</v>
      </c>
      <c r="C1191" s="176">
        <v>923140</v>
      </c>
      <c r="D1191" s="176" t="s">
        <v>4699</v>
      </c>
    </row>
    <row r="1192" spans="1:4" ht="38.25" x14ac:dyDescent="0.25">
      <c r="A1192" s="176">
        <v>924110</v>
      </c>
      <c r="B1192" s="176" t="s">
        <v>4538</v>
      </c>
      <c r="C1192" s="176">
        <v>924110</v>
      </c>
      <c r="D1192" s="176" t="s">
        <v>4538</v>
      </c>
    </row>
    <row r="1193" spans="1:4" x14ac:dyDescent="0.25">
      <c r="A1193" s="176">
        <v>924120</v>
      </c>
      <c r="B1193" s="176" t="s">
        <v>4540</v>
      </c>
      <c r="C1193" s="176">
        <v>924120</v>
      </c>
      <c r="D1193" s="176" t="s">
        <v>4540</v>
      </c>
    </row>
    <row r="1194" spans="1:4" x14ac:dyDescent="0.25">
      <c r="A1194" s="176">
        <v>925110</v>
      </c>
      <c r="B1194" s="176" t="s">
        <v>4541</v>
      </c>
      <c r="C1194" s="176">
        <v>925110</v>
      </c>
      <c r="D1194" s="176" t="s">
        <v>4541</v>
      </c>
    </row>
    <row r="1195" spans="1:4" ht="25.5" x14ac:dyDescent="0.25">
      <c r="A1195" s="176">
        <v>925120</v>
      </c>
      <c r="B1195" s="176" t="s">
        <v>4542</v>
      </c>
      <c r="C1195" s="176">
        <v>925120</v>
      </c>
      <c r="D1195" s="176" t="s">
        <v>4542</v>
      </c>
    </row>
    <row r="1196" spans="1:4" ht="25.5" x14ac:dyDescent="0.25">
      <c r="A1196" s="176">
        <v>926110</v>
      </c>
      <c r="B1196" s="176" t="s">
        <v>4543</v>
      </c>
      <c r="C1196" s="176">
        <v>926110</v>
      </c>
      <c r="D1196" s="176" t="s">
        <v>4543</v>
      </c>
    </row>
    <row r="1197" spans="1:4" ht="25.5" x14ac:dyDescent="0.25">
      <c r="A1197" s="176">
        <v>926120</v>
      </c>
      <c r="B1197" s="176" t="s">
        <v>4546</v>
      </c>
      <c r="C1197" s="176">
        <v>926120</v>
      </c>
      <c r="D1197" s="176" t="s">
        <v>4546</v>
      </c>
    </row>
    <row r="1198" spans="1:4" ht="38.25" x14ac:dyDescent="0.25">
      <c r="A1198" s="176">
        <v>926130</v>
      </c>
      <c r="B1198" s="176" t="s">
        <v>4547</v>
      </c>
      <c r="C1198" s="176">
        <v>926130</v>
      </c>
      <c r="D1198" s="176" t="s">
        <v>4547</v>
      </c>
    </row>
    <row r="1199" spans="1:4" ht="25.5" x14ac:dyDescent="0.25">
      <c r="A1199" s="176">
        <v>926140</v>
      </c>
      <c r="B1199" s="176" t="s">
        <v>4548</v>
      </c>
      <c r="C1199" s="176">
        <v>926140</v>
      </c>
      <c r="D1199" s="176" t="s">
        <v>4548</v>
      </c>
    </row>
    <row r="1200" spans="1:4" ht="25.5" x14ac:dyDescent="0.25">
      <c r="A1200" s="176">
        <v>926150</v>
      </c>
      <c r="B1200" s="176" t="s">
        <v>4549</v>
      </c>
      <c r="C1200" s="176">
        <v>926150</v>
      </c>
      <c r="D1200" s="176" t="s">
        <v>4549</v>
      </c>
    </row>
    <row r="1201" spans="1:4" x14ac:dyDescent="0.25">
      <c r="A1201" s="176">
        <v>927110</v>
      </c>
      <c r="B1201" s="176" t="s">
        <v>4550</v>
      </c>
      <c r="C1201" s="176">
        <v>927110</v>
      </c>
      <c r="D1201" s="176" t="s">
        <v>4550</v>
      </c>
    </row>
    <row r="1202" spans="1:4" x14ac:dyDescent="0.25">
      <c r="A1202" s="176">
        <v>928110</v>
      </c>
      <c r="B1202" s="176" t="s">
        <v>846</v>
      </c>
      <c r="C1202" s="176">
        <v>928110</v>
      </c>
      <c r="D1202" s="176" t="s">
        <v>846</v>
      </c>
    </row>
    <row r="1203" spans="1:4" x14ac:dyDescent="0.25">
      <c r="A1203" s="176">
        <v>928120</v>
      </c>
      <c r="B1203" s="176" t="s">
        <v>4551</v>
      </c>
      <c r="C1203" s="176">
        <v>928120</v>
      </c>
      <c r="D1203" s="176" t="s">
        <v>4551</v>
      </c>
    </row>
  </sheetData>
  <sheetProtection sheet="1" objects="1" scenarios="1" formatCells="0" formatColumns="0" formatRows="0" sort="0" autoFilter="0"/>
  <autoFilter ref="A1:D1203" xr:uid="{58A7E150-7DBA-4A44-A3C5-22EC01ED151B}"/>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79F8-8C3D-4270-AF50-61DB0D7C9443}">
  <sheetPr codeName="Sheet42"/>
  <dimension ref="A1:D1187"/>
  <sheetViews>
    <sheetView workbookViewId="0"/>
  </sheetViews>
  <sheetFormatPr defaultColWidth="8.85546875" defaultRowHeight="15" x14ac:dyDescent="0.25"/>
  <cols>
    <col min="1" max="1" width="8.85546875" style="11" customWidth="1"/>
    <col min="2" max="2" width="35.42578125" style="11" customWidth="1"/>
    <col min="3" max="3" width="8.85546875" style="11" customWidth="1"/>
    <col min="4" max="4" width="35.42578125" style="11" customWidth="1"/>
    <col min="5" max="16384" width="8.85546875" style="11"/>
  </cols>
  <sheetData>
    <row r="1" spans="1:4" ht="18" x14ac:dyDescent="0.25">
      <c r="A1" s="169" t="s">
        <v>4700</v>
      </c>
      <c r="B1" s="170"/>
      <c r="C1" s="170"/>
      <c r="D1" s="171"/>
    </row>
    <row r="2" spans="1:4" ht="15" customHeight="1" x14ac:dyDescent="0.25">
      <c r="A2" s="180" t="s">
        <v>4701</v>
      </c>
      <c r="B2" s="181"/>
      <c r="C2" s="181"/>
      <c r="D2" s="181"/>
    </row>
    <row r="3" spans="1:4" ht="51.75" x14ac:dyDescent="0.25">
      <c r="A3" s="175" t="s">
        <v>4563</v>
      </c>
      <c r="B3" s="173" t="s">
        <v>4702</v>
      </c>
      <c r="C3" s="175" t="s">
        <v>4703</v>
      </c>
      <c r="D3" s="173" t="s">
        <v>4704</v>
      </c>
    </row>
    <row r="4" spans="1:4" x14ac:dyDescent="0.25">
      <c r="A4" s="176">
        <v>111110</v>
      </c>
      <c r="B4" s="176" t="s">
        <v>4565</v>
      </c>
      <c r="C4" s="176">
        <v>111110</v>
      </c>
      <c r="D4" s="176" t="s">
        <v>4565</v>
      </c>
    </row>
    <row r="5" spans="1:4" x14ac:dyDescent="0.25">
      <c r="A5" s="176">
        <v>111120</v>
      </c>
      <c r="B5" s="176" t="s">
        <v>1307</v>
      </c>
      <c r="C5" s="176">
        <v>111120</v>
      </c>
      <c r="D5" s="176" t="s">
        <v>1307</v>
      </c>
    </row>
    <row r="6" spans="1:4" x14ac:dyDescent="0.25">
      <c r="A6" s="176">
        <v>111130</v>
      </c>
      <c r="B6" s="176" t="s">
        <v>1309</v>
      </c>
      <c r="C6" s="176">
        <v>111130</v>
      </c>
      <c r="D6" s="176" t="s">
        <v>1309</v>
      </c>
    </row>
    <row r="7" spans="1:4" x14ac:dyDescent="0.25">
      <c r="A7" s="176">
        <v>111140</v>
      </c>
      <c r="B7" s="176" t="s">
        <v>1299</v>
      </c>
      <c r="C7" s="176">
        <v>111140</v>
      </c>
      <c r="D7" s="176" t="s">
        <v>1299</v>
      </c>
    </row>
    <row r="8" spans="1:4" x14ac:dyDescent="0.25">
      <c r="A8" s="176">
        <v>111150</v>
      </c>
      <c r="B8" s="176" t="s">
        <v>1303</v>
      </c>
      <c r="C8" s="176">
        <v>111150</v>
      </c>
      <c r="D8" s="176" t="s">
        <v>1303</v>
      </c>
    </row>
    <row r="9" spans="1:4" x14ac:dyDescent="0.25">
      <c r="A9" s="176">
        <v>111160</v>
      </c>
      <c r="B9" s="176" t="s">
        <v>1301</v>
      </c>
      <c r="C9" s="176">
        <v>111160</v>
      </c>
      <c r="D9" s="176" t="s">
        <v>1301</v>
      </c>
    </row>
    <row r="10" spans="1:4" x14ac:dyDescent="0.25">
      <c r="A10" s="176">
        <v>111191</v>
      </c>
      <c r="B10" s="176" t="s">
        <v>1312</v>
      </c>
      <c r="C10" s="176">
        <v>111191</v>
      </c>
      <c r="D10" s="176" t="s">
        <v>1312</v>
      </c>
    </row>
    <row r="11" spans="1:4" x14ac:dyDescent="0.25">
      <c r="A11" s="176">
        <v>111199</v>
      </c>
      <c r="B11" s="176" t="s">
        <v>1314</v>
      </c>
      <c r="C11" s="176">
        <v>111199</v>
      </c>
      <c r="D11" s="176" t="s">
        <v>1314</v>
      </c>
    </row>
    <row r="12" spans="1:4" x14ac:dyDescent="0.25">
      <c r="A12" s="176">
        <v>111211</v>
      </c>
      <c r="B12" s="176" t="s">
        <v>1324</v>
      </c>
      <c r="C12" s="176">
        <v>111211</v>
      </c>
      <c r="D12" s="176" t="s">
        <v>1324</v>
      </c>
    </row>
    <row r="13" spans="1:4" ht="25.5" x14ac:dyDescent="0.25">
      <c r="A13" s="176">
        <v>111219</v>
      </c>
      <c r="B13" s="176" t="s">
        <v>1327</v>
      </c>
      <c r="C13" s="176">
        <v>111219</v>
      </c>
      <c r="D13" s="176" t="s">
        <v>1327</v>
      </c>
    </row>
    <row r="14" spans="1:4" x14ac:dyDescent="0.25">
      <c r="A14" s="176">
        <v>111310</v>
      </c>
      <c r="B14" s="176" t="s">
        <v>1344</v>
      </c>
      <c r="C14" s="176">
        <v>111310</v>
      </c>
      <c r="D14" s="176" t="s">
        <v>1344</v>
      </c>
    </row>
    <row r="15" spans="1:4" x14ac:dyDescent="0.25">
      <c r="A15" s="176">
        <v>111320</v>
      </c>
      <c r="B15" s="176" t="s">
        <v>4568</v>
      </c>
      <c r="C15" s="176">
        <v>111320</v>
      </c>
      <c r="D15" s="176" t="s">
        <v>4568</v>
      </c>
    </row>
    <row r="16" spans="1:4" x14ac:dyDescent="0.25">
      <c r="A16" s="176">
        <v>111331</v>
      </c>
      <c r="B16" s="176" t="s">
        <v>1348</v>
      </c>
      <c r="C16" s="176">
        <v>111331</v>
      </c>
      <c r="D16" s="176" t="s">
        <v>1348</v>
      </c>
    </row>
    <row r="17" spans="1:4" x14ac:dyDescent="0.25">
      <c r="A17" s="176">
        <v>111332</v>
      </c>
      <c r="B17" s="176" t="s">
        <v>1340</v>
      </c>
      <c r="C17" s="176">
        <v>111332</v>
      </c>
      <c r="D17" s="176" t="s">
        <v>1340</v>
      </c>
    </row>
    <row r="18" spans="1:4" x14ac:dyDescent="0.25">
      <c r="A18" s="176">
        <v>111333</v>
      </c>
      <c r="B18" s="176" t="s">
        <v>1336</v>
      </c>
      <c r="C18" s="176">
        <v>111333</v>
      </c>
      <c r="D18" s="176" t="s">
        <v>1336</v>
      </c>
    </row>
    <row r="19" spans="1:4" x14ac:dyDescent="0.25">
      <c r="A19" s="176">
        <v>111334</v>
      </c>
      <c r="B19" s="176" t="s">
        <v>1338</v>
      </c>
      <c r="C19" s="176">
        <v>111334</v>
      </c>
      <c r="D19" s="176" t="s">
        <v>1338</v>
      </c>
    </row>
    <row r="20" spans="1:4" x14ac:dyDescent="0.25">
      <c r="A20" s="176">
        <v>111335</v>
      </c>
      <c r="B20" s="176" t="s">
        <v>1342</v>
      </c>
      <c r="C20" s="176">
        <v>111335</v>
      </c>
      <c r="D20" s="176" t="s">
        <v>1342</v>
      </c>
    </row>
    <row r="21" spans="1:4" x14ac:dyDescent="0.25">
      <c r="A21" s="176">
        <v>111336</v>
      </c>
      <c r="B21" s="176" t="s">
        <v>1352</v>
      </c>
      <c r="C21" s="176">
        <v>111336</v>
      </c>
      <c r="D21" s="176" t="s">
        <v>1352</v>
      </c>
    </row>
    <row r="22" spans="1:4" x14ac:dyDescent="0.25">
      <c r="A22" s="176">
        <v>111339</v>
      </c>
      <c r="B22" s="176" t="s">
        <v>1350</v>
      </c>
      <c r="C22" s="176">
        <v>111339</v>
      </c>
      <c r="D22" s="176" t="s">
        <v>1350</v>
      </c>
    </row>
    <row r="23" spans="1:4" x14ac:dyDescent="0.25">
      <c r="A23" s="176">
        <v>111411</v>
      </c>
      <c r="B23" s="176" t="s">
        <v>1359</v>
      </c>
      <c r="C23" s="176">
        <v>111411</v>
      </c>
      <c r="D23" s="176" t="s">
        <v>1359</v>
      </c>
    </row>
    <row r="24" spans="1:4" x14ac:dyDescent="0.25">
      <c r="A24" s="176">
        <v>111419</v>
      </c>
      <c r="B24" s="176" t="s">
        <v>1361</v>
      </c>
      <c r="C24" s="176">
        <v>111419</v>
      </c>
      <c r="D24" s="176" t="s">
        <v>1361</v>
      </c>
    </row>
    <row r="25" spans="1:4" x14ac:dyDescent="0.25">
      <c r="A25" s="176">
        <v>111421</v>
      </c>
      <c r="B25" s="176" t="s">
        <v>1355</v>
      </c>
      <c r="C25" s="176">
        <v>111421</v>
      </c>
      <c r="D25" s="176" t="s">
        <v>1355</v>
      </c>
    </row>
    <row r="26" spans="1:4" x14ac:dyDescent="0.25">
      <c r="A26" s="176">
        <v>111422</v>
      </c>
      <c r="B26" s="176" t="s">
        <v>1357</v>
      </c>
      <c r="C26" s="176">
        <v>111422</v>
      </c>
      <c r="D26" s="176" t="s">
        <v>1357</v>
      </c>
    </row>
    <row r="27" spans="1:4" x14ac:dyDescent="0.25">
      <c r="A27" s="176">
        <v>111910</v>
      </c>
      <c r="B27" s="176" t="s">
        <v>1318</v>
      </c>
      <c r="C27" s="176">
        <v>111910</v>
      </c>
      <c r="D27" s="176" t="s">
        <v>1318</v>
      </c>
    </row>
    <row r="28" spans="1:4" x14ac:dyDescent="0.25">
      <c r="A28" s="176">
        <v>111920</v>
      </c>
      <c r="B28" s="176" t="s">
        <v>1316</v>
      </c>
      <c r="C28" s="176">
        <v>111920</v>
      </c>
      <c r="D28" s="176" t="s">
        <v>1316</v>
      </c>
    </row>
    <row r="29" spans="1:4" x14ac:dyDescent="0.25">
      <c r="A29" s="176">
        <v>111930</v>
      </c>
      <c r="B29" s="176" t="s">
        <v>1320</v>
      </c>
      <c r="C29" s="176">
        <v>111930</v>
      </c>
      <c r="D29" s="176" t="s">
        <v>1320</v>
      </c>
    </row>
    <row r="30" spans="1:4" x14ac:dyDescent="0.25">
      <c r="A30" s="176">
        <v>111940</v>
      </c>
      <c r="B30" s="176" t="s">
        <v>1329</v>
      </c>
      <c r="C30" s="176">
        <v>111940</v>
      </c>
      <c r="D30" s="176" t="s">
        <v>1329</v>
      </c>
    </row>
    <row r="31" spans="1:4" x14ac:dyDescent="0.25">
      <c r="A31" s="176">
        <v>111991</v>
      </c>
      <c r="B31" s="176" t="s">
        <v>1322</v>
      </c>
      <c r="C31" s="176">
        <v>111991</v>
      </c>
      <c r="D31" s="176" t="s">
        <v>1322</v>
      </c>
    </row>
    <row r="32" spans="1:4" x14ac:dyDescent="0.25">
      <c r="A32" s="176">
        <v>111992</v>
      </c>
      <c r="B32" s="176" t="s">
        <v>1331</v>
      </c>
      <c r="C32" s="176">
        <v>111992</v>
      </c>
      <c r="D32" s="176" t="s">
        <v>1331</v>
      </c>
    </row>
    <row r="33" spans="1:4" x14ac:dyDescent="0.25">
      <c r="A33" s="176">
        <v>111998</v>
      </c>
      <c r="B33" s="176" t="s">
        <v>1333</v>
      </c>
      <c r="C33" s="176">
        <v>111998</v>
      </c>
      <c r="D33" s="176" t="s">
        <v>1333</v>
      </c>
    </row>
    <row r="34" spans="1:4" x14ac:dyDescent="0.25">
      <c r="A34" s="176">
        <v>112111</v>
      </c>
      <c r="B34" s="176" t="s">
        <v>1366</v>
      </c>
      <c r="C34" s="176">
        <v>112111</v>
      </c>
      <c r="D34" s="176" t="s">
        <v>1366</v>
      </c>
    </row>
    <row r="35" spans="1:4" x14ac:dyDescent="0.25">
      <c r="A35" s="176">
        <v>112112</v>
      </c>
      <c r="B35" s="176" t="s">
        <v>1364</v>
      </c>
      <c r="C35" s="176">
        <v>112112</v>
      </c>
      <c r="D35" s="176" t="s">
        <v>1364</v>
      </c>
    </row>
    <row r="36" spans="1:4" x14ac:dyDescent="0.25">
      <c r="A36" s="176">
        <v>112120</v>
      </c>
      <c r="B36" s="176" t="s">
        <v>1377</v>
      </c>
      <c r="C36" s="176">
        <v>112120</v>
      </c>
      <c r="D36" s="176" t="s">
        <v>1377</v>
      </c>
    </row>
    <row r="37" spans="1:4" ht="25.5" x14ac:dyDescent="0.25">
      <c r="A37" s="176">
        <v>112130</v>
      </c>
      <c r="B37" s="176" t="s">
        <v>4572</v>
      </c>
      <c r="C37" s="176">
        <v>112130</v>
      </c>
      <c r="D37" s="176" t="s">
        <v>4572</v>
      </c>
    </row>
    <row r="38" spans="1:4" x14ac:dyDescent="0.25">
      <c r="A38" s="176">
        <v>112210</v>
      </c>
      <c r="B38" s="176" t="s">
        <v>1368</v>
      </c>
      <c r="C38" s="176">
        <v>112210</v>
      </c>
      <c r="D38" s="176" t="s">
        <v>1368</v>
      </c>
    </row>
    <row r="39" spans="1:4" x14ac:dyDescent="0.25">
      <c r="A39" s="176">
        <v>112310</v>
      </c>
      <c r="B39" s="176" t="s">
        <v>1381</v>
      </c>
      <c r="C39" s="176">
        <v>112310</v>
      </c>
      <c r="D39" s="176" t="s">
        <v>1381</v>
      </c>
    </row>
    <row r="40" spans="1:4" ht="25.5" x14ac:dyDescent="0.25">
      <c r="A40" s="176">
        <v>112320</v>
      </c>
      <c r="B40" s="176" t="s">
        <v>1379</v>
      </c>
      <c r="C40" s="176">
        <v>112320</v>
      </c>
      <c r="D40" s="176" t="s">
        <v>1379</v>
      </c>
    </row>
    <row r="41" spans="1:4" x14ac:dyDescent="0.25">
      <c r="A41" s="176">
        <v>112330</v>
      </c>
      <c r="B41" s="176" t="s">
        <v>1383</v>
      </c>
      <c r="C41" s="176">
        <v>112330</v>
      </c>
      <c r="D41" s="176" t="s">
        <v>1383</v>
      </c>
    </row>
    <row r="42" spans="1:4" x14ac:dyDescent="0.25">
      <c r="A42" s="176">
        <v>112340</v>
      </c>
      <c r="B42" s="176" t="s">
        <v>1384</v>
      </c>
      <c r="C42" s="176">
        <v>112340</v>
      </c>
      <c r="D42" s="176" t="s">
        <v>1384</v>
      </c>
    </row>
    <row r="43" spans="1:4" x14ac:dyDescent="0.25">
      <c r="A43" s="176">
        <v>112390</v>
      </c>
      <c r="B43" s="176" t="s">
        <v>1386</v>
      </c>
      <c r="C43" s="176">
        <v>112390</v>
      </c>
      <c r="D43" s="176" t="s">
        <v>1386</v>
      </c>
    </row>
    <row r="44" spans="1:4" x14ac:dyDescent="0.25">
      <c r="A44" s="176">
        <v>112410</v>
      </c>
      <c r="B44" s="176" t="s">
        <v>1370</v>
      </c>
      <c r="C44" s="176">
        <v>112410</v>
      </c>
      <c r="D44" s="176" t="s">
        <v>1370</v>
      </c>
    </row>
    <row r="45" spans="1:4" x14ac:dyDescent="0.25">
      <c r="A45" s="176">
        <v>112420</v>
      </c>
      <c r="B45" s="176" t="s">
        <v>1372</v>
      </c>
      <c r="C45" s="176">
        <v>112420</v>
      </c>
      <c r="D45" s="176" t="s">
        <v>1372</v>
      </c>
    </row>
    <row r="46" spans="1:4" x14ac:dyDescent="0.25">
      <c r="A46" s="176">
        <v>112511</v>
      </c>
      <c r="B46" s="176" t="s">
        <v>1392</v>
      </c>
      <c r="C46" s="176">
        <v>112511</v>
      </c>
      <c r="D46" s="176" t="s">
        <v>1392</v>
      </c>
    </row>
    <row r="47" spans="1:4" x14ac:dyDescent="0.25">
      <c r="A47" s="176">
        <v>112512</v>
      </c>
      <c r="B47" s="176" t="s">
        <v>1394</v>
      </c>
      <c r="C47" s="176">
        <v>112512</v>
      </c>
      <c r="D47" s="176" t="s">
        <v>1394</v>
      </c>
    </row>
    <row r="48" spans="1:4" x14ac:dyDescent="0.25">
      <c r="A48" s="176">
        <v>112519</v>
      </c>
      <c r="B48" s="176" t="s">
        <v>4571</v>
      </c>
      <c r="C48" s="176">
        <v>112519</v>
      </c>
      <c r="D48" s="176" t="s">
        <v>4571</v>
      </c>
    </row>
    <row r="49" spans="1:4" x14ac:dyDescent="0.25">
      <c r="A49" s="176">
        <v>112910</v>
      </c>
      <c r="B49" s="176" t="s">
        <v>1399</v>
      </c>
      <c r="C49" s="176">
        <v>112910</v>
      </c>
      <c r="D49" s="176" t="s">
        <v>1399</v>
      </c>
    </row>
    <row r="50" spans="1:4" x14ac:dyDescent="0.25">
      <c r="A50" s="176">
        <v>112920</v>
      </c>
      <c r="B50" s="176" t="s">
        <v>4574</v>
      </c>
      <c r="C50" s="176">
        <v>112920</v>
      </c>
      <c r="D50" s="176" t="s">
        <v>4574</v>
      </c>
    </row>
    <row r="51" spans="1:4" ht="25.5" x14ac:dyDescent="0.25">
      <c r="A51" s="176">
        <v>112930</v>
      </c>
      <c r="B51" s="176" t="s">
        <v>1388</v>
      </c>
      <c r="C51" s="176">
        <v>112930</v>
      </c>
      <c r="D51" s="176" t="s">
        <v>1388</v>
      </c>
    </row>
    <row r="52" spans="1:4" x14ac:dyDescent="0.25">
      <c r="A52" s="176">
        <v>112990</v>
      </c>
      <c r="B52" s="176" t="s">
        <v>1374</v>
      </c>
      <c r="C52" s="176">
        <v>112990</v>
      </c>
      <c r="D52" s="176" t="s">
        <v>1374</v>
      </c>
    </row>
    <row r="53" spans="1:4" x14ac:dyDescent="0.25">
      <c r="A53" s="176">
        <v>113110</v>
      </c>
      <c r="B53" s="176" t="s">
        <v>1432</v>
      </c>
      <c r="C53" s="176">
        <v>113110</v>
      </c>
      <c r="D53" s="176" t="s">
        <v>1432</v>
      </c>
    </row>
    <row r="54" spans="1:4" ht="25.5" x14ac:dyDescent="0.25">
      <c r="A54" s="176">
        <v>113210</v>
      </c>
      <c r="B54" s="176" t="s">
        <v>1435</v>
      </c>
      <c r="C54" s="176">
        <v>113210</v>
      </c>
      <c r="D54" s="176" t="s">
        <v>1435</v>
      </c>
    </row>
    <row r="55" spans="1:4" x14ac:dyDescent="0.25">
      <c r="A55" s="176">
        <v>113310</v>
      </c>
      <c r="B55" s="176" t="s">
        <v>1957</v>
      </c>
      <c r="C55" s="176">
        <v>113310</v>
      </c>
      <c r="D55" s="176" t="s">
        <v>1957</v>
      </c>
    </row>
    <row r="56" spans="1:4" x14ac:dyDescent="0.25">
      <c r="A56" s="176">
        <v>114111</v>
      </c>
      <c r="B56" s="176" t="s">
        <v>1439</v>
      </c>
      <c r="C56" s="176">
        <v>114111</v>
      </c>
      <c r="D56" s="176" t="s">
        <v>1439</v>
      </c>
    </row>
    <row r="57" spans="1:4" x14ac:dyDescent="0.25">
      <c r="A57" s="176">
        <v>114112</v>
      </c>
      <c r="B57" s="176" t="s">
        <v>1441</v>
      </c>
      <c r="C57" s="176">
        <v>114112</v>
      </c>
      <c r="D57" s="176" t="s">
        <v>1441</v>
      </c>
    </row>
    <row r="58" spans="1:4" x14ac:dyDescent="0.25">
      <c r="A58" s="176">
        <v>114119</v>
      </c>
      <c r="B58" s="176" t="s">
        <v>1446</v>
      </c>
      <c r="C58" s="176">
        <v>114119</v>
      </c>
      <c r="D58" s="176" t="s">
        <v>1446</v>
      </c>
    </row>
    <row r="59" spans="1:4" x14ac:dyDescent="0.25">
      <c r="A59" s="176">
        <v>114210</v>
      </c>
      <c r="B59" s="176" t="s">
        <v>1450</v>
      </c>
      <c r="C59" s="176">
        <v>114210</v>
      </c>
      <c r="D59" s="176" t="s">
        <v>1450</v>
      </c>
    </row>
    <row r="60" spans="1:4" x14ac:dyDescent="0.25">
      <c r="A60" s="176">
        <v>115111</v>
      </c>
      <c r="B60" s="176" t="s">
        <v>1410</v>
      </c>
      <c r="C60" s="176">
        <v>115111</v>
      </c>
      <c r="D60" s="176" t="s">
        <v>1410</v>
      </c>
    </row>
    <row r="61" spans="1:4" ht="25.5" x14ac:dyDescent="0.25">
      <c r="A61" s="176">
        <v>115112</v>
      </c>
      <c r="B61" s="176" t="s">
        <v>1403</v>
      </c>
      <c r="C61" s="176">
        <v>115112</v>
      </c>
      <c r="D61" s="176" t="s">
        <v>1403</v>
      </c>
    </row>
    <row r="62" spans="1:4" x14ac:dyDescent="0.25">
      <c r="A62" s="176">
        <v>115113</v>
      </c>
      <c r="B62" s="176" t="s">
        <v>1405</v>
      </c>
      <c r="C62" s="176">
        <v>115113</v>
      </c>
      <c r="D62" s="176" t="s">
        <v>1405</v>
      </c>
    </row>
    <row r="63" spans="1:4" ht="25.5" x14ac:dyDescent="0.25">
      <c r="A63" s="176">
        <v>115114</v>
      </c>
      <c r="B63" s="176" t="s">
        <v>1407</v>
      </c>
      <c r="C63" s="176">
        <v>115114</v>
      </c>
      <c r="D63" s="176" t="s">
        <v>1407</v>
      </c>
    </row>
    <row r="64" spans="1:4" ht="25.5" x14ac:dyDescent="0.25">
      <c r="A64" s="176">
        <v>115115</v>
      </c>
      <c r="B64" s="176" t="s">
        <v>1421</v>
      </c>
      <c r="C64" s="176">
        <v>115115</v>
      </c>
      <c r="D64" s="176" t="s">
        <v>1421</v>
      </c>
    </row>
    <row r="65" spans="1:4" x14ac:dyDescent="0.25">
      <c r="A65" s="176">
        <v>115116</v>
      </c>
      <c r="B65" s="176" t="s">
        <v>1422</v>
      </c>
      <c r="C65" s="176">
        <v>115116</v>
      </c>
      <c r="D65" s="176" t="s">
        <v>1422</v>
      </c>
    </row>
    <row r="66" spans="1:4" x14ac:dyDescent="0.25">
      <c r="A66" s="176">
        <v>115210</v>
      </c>
      <c r="B66" s="176" t="s">
        <v>1415</v>
      </c>
      <c r="C66" s="176">
        <v>115210</v>
      </c>
      <c r="D66" s="176" t="s">
        <v>1415</v>
      </c>
    </row>
    <row r="67" spans="1:4" x14ac:dyDescent="0.25">
      <c r="A67" s="176">
        <v>115310</v>
      </c>
      <c r="B67" s="176" t="s">
        <v>1437</v>
      </c>
      <c r="C67" s="176">
        <v>115310</v>
      </c>
      <c r="D67" s="176" t="s">
        <v>1437</v>
      </c>
    </row>
    <row r="68" spans="1:4" ht="25.5" x14ac:dyDescent="0.25">
      <c r="A68" s="176">
        <v>211111</v>
      </c>
      <c r="B68" s="176" t="s">
        <v>1480</v>
      </c>
      <c r="C68" s="176">
        <v>211111</v>
      </c>
      <c r="D68" s="176" t="s">
        <v>1480</v>
      </c>
    </row>
    <row r="69" spans="1:4" x14ac:dyDescent="0.25">
      <c r="A69" s="176">
        <v>211112</v>
      </c>
      <c r="B69" s="176" t="s">
        <v>1482</v>
      </c>
      <c r="C69" s="176">
        <v>211112</v>
      </c>
      <c r="D69" s="176" t="s">
        <v>1482</v>
      </c>
    </row>
    <row r="70" spans="1:4" ht="25.5" x14ac:dyDescent="0.25">
      <c r="A70" s="176">
        <v>212111</v>
      </c>
      <c r="B70" s="176" t="s">
        <v>1473</v>
      </c>
      <c r="C70" s="176">
        <v>212111</v>
      </c>
      <c r="D70" s="176" t="s">
        <v>1473</v>
      </c>
    </row>
    <row r="71" spans="1:4" x14ac:dyDescent="0.25">
      <c r="A71" s="176">
        <v>212112</v>
      </c>
      <c r="B71" s="176" t="s">
        <v>1474</v>
      </c>
      <c r="C71" s="176">
        <v>212112</v>
      </c>
      <c r="D71" s="176" t="s">
        <v>1474</v>
      </c>
    </row>
    <row r="72" spans="1:4" x14ac:dyDescent="0.25">
      <c r="A72" s="176">
        <v>212113</v>
      </c>
      <c r="B72" s="176" t="s">
        <v>1475</v>
      </c>
      <c r="C72" s="176">
        <v>212113</v>
      </c>
      <c r="D72" s="176" t="s">
        <v>1475</v>
      </c>
    </row>
    <row r="73" spans="1:4" x14ac:dyDescent="0.25">
      <c r="A73" s="176">
        <v>212210</v>
      </c>
      <c r="B73" s="176" t="s">
        <v>1452</v>
      </c>
      <c r="C73" s="176">
        <v>212210</v>
      </c>
      <c r="D73" s="176" t="s">
        <v>1452</v>
      </c>
    </row>
    <row r="74" spans="1:4" x14ac:dyDescent="0.25">
      <c r="A74" s="176">
        <v>212221</v>
      </c>
      <c r="B74" s="176" t="s">
        <v>1458</v>
      </c>
      <c r="C74" s="176">
        <v>212221</v>
      </c>
      <c r="D74" s="176" t="s">
        <v>1458</v>
      </c>
    </row>
    <row r="75" spans="1:4" x14ac:dyDescent="0.25">
      <c r="A75" s="176">
        <v>212222</v>
      </c>
      <c r="B75" s="176" t="s">
        <v>1460</v>
      </c>
      <c r="C75" s="176">
        <v>212222</v>
      </c>
      <c r="D75" s="176" t="s">
        <v>1460</v>
      </c>
    </row>
    <row r="76" spans="1:4" x14ac:dyDescent="0.25">
      <c r="A76" s="176">
        <v>212231</v>
      </c>
      <c r="B76" s="176" t="s">
        <v>1456</v>
      </c>
      <c r="C76" s="176">
        <v>212231</v>
      </c>
      <c r="D76" s="176" t="s">
        <v>1456</v>
      </c>
    </row>
    <row r="77" spans="1:4" x14ac:dyDescent="0.25">
      <c r="A77" s="176">
        <v>212234</v>
      </c>
      <c r="B77" s="176" t="s">
        <v>1454</v>
      </c>
      <c r="C77" s="176">
        <v>212234</v>
      </c>
      <c r="D77" s="176" t="s">
        <v>1454</v>
      </c>
    </row>
    <row r="78" spans="1:4" x14ac:dyDescent="0.25">
      <c r="A78" s="176">
        <v>212291</v>
      </c>
      <c r="B78" s="176" t="s">
        <v>1471</v>
      </c>
      <c r="C78" s="176">
        <v>212291</v>
      </c>
      <c r="D78" s="176" t="s">
        <v>1471</v>
      </c>
    </row>
    <row r="79" spans="1:4" x14ac:dyDescent="0.25">
      <c r="A79" s="176">
        <v>212299</v>
      </c>
      <c r="B79" s="176" t="s">
        <v>1463</v>
      </c>
      <c r="C79" s="176">
        <v>212299</v>
      </c>
      <c r="D79" s="176" t="s">
        <v>1463</v>
      </c>
    </row>
    <row r="80" spans="1:4" x14ac:dyDescent="0.25">
      <c r="A80" s="176">
        <v>212311</v>
      </c>
      <c r="B80" s="176" t="s">
        <v>1492</v>
      </c>
      <c r="C80" s="176">
        <v>212311</v>
      </c>
      <c r="D80" s="176" t="s">
        <v>1492</v>
      </c>
    </row>
    <row r="81" spans="1:4" ht="25.5" x14ac:dyDescent="0.25">
      <c r="A81" s="176">
        <v>212312</v>
      </c>
      <c r="B81" s="176" t="s">
        <v>1494</v>
      </c>
      <c r="C81" s="176">
        <v>212312</v>
      </c>
      <c r="D81" s="176" t="s">
        <v>1494</v>
      </c>
    </row>
    <row r="82" spans="1:4" ht="25.5" x14ac:dyDescent="0.25">
      <c r="A82" s="176">
        <v>212313</v>
      </c>
      <c r="B82" s="176" t="s">
        <v>1496</v>
      </c>
      <c r="C82" s="176">
        <v>212313</v>
      </c>
      <c r="D82" s="176" t="s">
        <v>1496</v>
      </c>
    </row>
    <row r="83" spans="1:4" ht="25.5" x14ac:dyDescent="0.25">
      <c r="A83" s="176">
        <v>212319</v>
      </c>
      <c r="B83" s="176" t="s">
        <v>1498</v>
      </c>
      <c r="C83" s="176">
        <v>212319</v>
      </c>
      <c r="D83" s="176" t="s">
        <v>1498</v>
      </c>
    </row>
    <row r="84" spans="1:4" x14ac:dyDescent="0.25">
      <c r="A84" s="176">
        <v>212321</v>
      </c>
      <c r="B84" s="176" t="s">
        <v>1500</v>
      </c>
      <c r="C84" s="176">
        <v>212321</v>
      </c>
      <c r="D84" s="176" t="s">
        <v>1500</v>
      </c>
    </row>
    <row r="85" spans="1:4" x14ac:dyDescent="0.25">
      <c r="A85" s="176">
        <v>212322</v>
      </c>
      <c r="B85" s="176" t="s">
        <v>1502</v>
      </c>
      <c r="C85" s="176">
        <v>212322</v>
      </c>
      <c r="D85" s="176" t="s">
        <v>1502</v>
      </c>
    </row>
    <row r="86" spans="1:4" x14ac:dyDescent="0.25">
      <c r="A86" s="176">
        <v>212324</v>
      </c>
      <c r="B86" s="176" t="s">
        <v>1504</v>
      </c>
      <c r="C86" s="176">
        <v>212324</v>
      </c>
      <c r="D86" s="176" t="s">
        <v>1504</v>
      </c>
    </row>
    <row r="87" spans="1:4" ht="25.5" x14ac:dyDescent="0.25">
      <c r="A87" s="176">
        <v>212325</v>
      </c>
      <c r="B87" s="176" t="s">
        <v>1506</v>
      </c>
      <c r="C87" s="176">
        <v>212325</v>
      </c>
      <c r="D87" s="176" t="s">
        <v>1506</v>
      </c>
    </row>
    <row r="88" spans="1:4" ht="25.5" x14ac:dyDescent="0.25">
      <c r="A88" s="176">
        <v>212391</v>
      </c>
      <c r="B88" s="176" t="s">
        <v>1508</v>
      </c>
      <c r="C88" s="176">
        <v>212391</v>
      </c>
      <c r="D88" s="176" t="s">
        <v>1508</v>
      </c>
    </row>
    <row r="89" spans="1:4" x14ac:dyDescent="0.25">
      <c r="A89" s="176">
        <v>212392</v>
      </c>
      <c r="B89" s="176" t="s">
        <v>1510</v>
      </c>
      <c r="C89" s="176">
        <v>212392</v>
      </c>
      <c r="D89" s="176" t="s">
        <v>1510</v>
      </c>
    </row>
    <row r="90" spans="1:4" ht="25.5" x14ac:dyDescent="0.25">
      <c r="A90" s="176">
        <v>212393</v>
      </c>
      <c r="B90" s="176" t="s">
        <v>1512</v>
      </c>
      <c r="C90" s="176">
        <v>212393</v>
      </c>
      <c r="D90" s="176" t="s">
        <v>1512</v>
      </c>
    </row>
    <row r="91" spans="1:4" x14ac:dyDescent="0.25">
      <c r="A91" s="176">
        <v>212399</v>
      </c>
      <c r="B91" s="176" t="s">
        <v>1519</v>
      </c>
      <c r="C91" s="176">
        <v>212399</v>
      </c>
      <c r="D91" s="176" t="s">
        <v>1519</v>
      </c>
    </row>
    <row r="92" spans="1:4" x14ac:dyDescent="0.25">
      <c r="A92" s="176">
        <v>213111</v>
      </c>
      <c r="B92" s="176" t="s">
        <v>1483</v>
      </c>
      <c r="C92" s="176">
        <v>213111</v>
      </c>
      <c r="D92" s="176" t="s">
        <v>1483</v>
      </c>
    </row>
    <row r="93" spans="1:4" ht="25.5" x14ac:dyDescent="0.25">
      <c r="A93" s="176">
        <v>213112</v>
      </c>
      <c r="B93" s="176" t="s">
        <v>1485</v>
      </c>
      <c r="C93" s="176">
        <v>213112</v>
      </c>
      <c r="D93" s="176" t="s">
        <v>1485</v>
      </c>
    </row>
    <row r="94" spans="1:4" x14ac:dyDescent="0.25">
      <c r="A94" s="176">
        <v>213113</v>
      </c>
      <c r="B94" s="176" t="s">
        <v>1477</v>
      </c>
      <c r="C94" s="176">
        <v>213113</v>
      </c>
      <c r="D94" s="176" t="s">
        <v>1477</v>
      </c>
    </row>
    <row r="95" spans="1:4" x14ac:dyDescent="0.25">
      <c r="A95" s="176">
        <v>213114</v>
      </c>
      <c r="B95" s="176" t="s">
        <v>1465</v>
      </c>
      <c r="C95" s="176">
        <v>213114</v>
      </c>
      <c r="D95" s="176" t="s">
        <v>1465</v>
      </c>
    </row>
    <row r="96" spans="1:4" ht="25.5" x14ac:dyDescent="0.25">
      <c r="A96" s="176">
        <v>213115</v>
      </c>
      <c r="B96" s="176" t="s">
        <v>4705</v>
      </c>
      <c r="C96" s="176">
        <v>213115</v>
      </c>
      <c r="D96" s="176" t="s">
        <v>4705</v>
      </c>
    </row>
    <row r="97" spans="1:4" x14ac:dyDescent="0.25">
      <c r="A97" s="176">
        <v>221111</v>
      </c>
      <c r="B97" s="176" t="s">
        <v>3122</v>
      </c>
      <c r="C97" s="176">
        <v>221111</v>
      </c>
      <c r="D97" s="176" t="s">
        <v>3122</v>
      </c>
    </row>
    <row r="98" spans="1:4" x14ac:dyDescent="0.25">
      <c r="A98" s="176">
        <v>221112</v>
      </c>
      <c r="B98" s="176" t="s">
        <v>3124</v>
      </c>
      <c r="C98" s="176">
        <v>221112</v>
      </c>
      <c r="D98" s="176" t="s">
        <v>3124</v>
      </c>
    </row>
    <row r="99" spans="1:4" x14ac:dyDescent="0.25">
      <c r="A99" s="176">
        <v>221113</v>
      </c>
      <c r="B99" s="176" t="s">
        <v>3126</v>
      </c>
      <c r="C99" s="176">
        <v>221113</v>
      </c>
      <c r="D99" s="176" t="s">
        <v>3126</v>
      </c>
    </row>
    <row r="100" spans="1:4" ht="25.5" x14ac:dyDescent="0.25">
      <c r="A100" s="178">
        <v>221119</v>
      </c>
      <c r="B100" s="176" t="s">
        <v>4706</v>
      </c>
      <c r="C100" s="176">
        <v>221114</v>
      </c>
      <c r="D100" s="176" t="s">
        <v>4707</v>
      </c>
    </row>
    <row r="101" spans="1:4" ht="25.5" x14ac:dyDescent="0.25">
      <c r="A101" s="178">
        <v>221119</v>
      </c>
      <c r="B101" s="176" t="s">
        <v>4708</v>
      </c>
      <c r="C101" s="176">
        <v>221115</v>
      </c>
      <c r="D101" s="176" t="s">
        <v>4709</v>
      </c>
    </row>
    <row r="102" spans="1:4" ht="25.5" x14ac:dyDescent="0.25">
      <c r="A102" s="178">
        <v>221119</v>
      </c>
      <c r="B102" s="176" t="s">
        <v>4710</v>
      </c>
      <c r="C102" s="176">
        <v>221116</v>
      </c>
      <c r="D102" s="176" t="s">
        <v>4711</v>
      </c>
    </row>
    <row r="103" spans="1:4" ht="25.5" x14ac:dyDescent="0.25">
      <c r="A103" s="178">
        <v>221119</v>
      </c>
      <c r="B103" s="176" t="s">
        <v>4712</v>
      </c>
      <c r="C103" s="176">
        <v>221117</v>
      </c>
      <c r="D103" s="176" t="s">
        <v>4713</v>
      </c>
    </row>
    <row r="104" spans="1:4" ht="38.25" x14ac:dyDescent="0.25">
      <c r="A104" s="178">
        <v>221119</v>
      </c>
      <c r="B104" s="176" t="s">
        <v>4714</v>
      </c>
      <c r="C104" s="176">
        <v>221118</v>
      </c>
      <c r="D104" s="176" t="s">
        <v>3128</v>
      </c>
    </row>
    <row r="105" spans="1:4" ht="25.5" x14ac:dyDescent="0.25">
      <c r="A105" s="176">
        <v>221121</v>
      </c>
      <c r="B105" s="176" t="s">
        <v>3130</v>
      </c>
      <c r="C105" s="176">
        <v>221121</v>
      </c>
      <c r="D105" s="176" t="s">
        <v>3130</v>
      </c>
    </row>
    <row r="106" spans="1:4" x14ac:dyDescent="0.25">
      <c r="A106" s="176">
        <v>221122</v>
      </c>
      <c r="B106" s="176" t="s">
        <v>3132</v>
      </c>
      <c r="C106" s="176">
        <v>221122</v>
      </c>
      <c r="D106" s="176" t="s">
        <v>3132</v>
      </c>
    </row>
    <row r="107" spans="1:4" x14ac:dyDescent="0.25">
      <c r="A107" s="176">
        <v>221210</v>
      </c>
      <c r="B107" s="176" t="s">
        <v>3136</v>
      </c>
      <c r="C107" s="176">
        <v>221210</v>
      </c>
      <c r="D107" s="176" t="s">
        <v>3136</v>
      </c>
    </row>
    <row r="108" spans="1:4" x14ac:dyDescent="0.25">
      <c r="A108" s="176">
        <v>221310</v>
      </c>
      <c r="B108" s="176" t="s">
        <v>3155</v>
      </c>
      <c r="C108" s="176">
        <v>221310</v>
      </c>
      <c r="D108" s="176" t="s">
        <v>3155</v>
      </c>
    </row>
    <row r="109" spans="1:4" x14ac:dyDescent="0.25">
      <c r="A109" s="176">
        <v>221320</v>
      </c>
      <c r="B109" s="176" t="s">
        <v>3157</v>
      </c>
      <c r="C109" s="176">
        <v>221320</v>
      </c>
      <c r="D109" s="176" t="s">
        <v>3157</v>
      </c>
    </row>
    <row r="110" spans="1:4" x14ac:dyDescent="0.25">
      <c r="A110" s="176">
        <v>221330</v>
      </c>
      <c r="B110" s="176" t="s">
        <v>3176</v>
      </c>
      <c r="C110" s="176">
        <v>221330</v>
      </c>
      <c r="D110" s="176" t="s">
        <v>3176</v>
      </c>
    </row>
    <row r="111" spans="1:4" ht="25.5" x14ac:dyDescent="0.25">
      <c r="A111" s="176">
        <v>236115</v>
      </c>
      <c r="B111" s="176" t="s">
        <v>1521</v>
      </c>
      <c r="C111" s="176">
        <v>236115</v>
      </c>
      <c r="D111" s="176" t="s">
        <v>4715</v>
      </c>
    </row>
    <row r="112" spans="1:4" ht="25.5" x14ac:dyDescent="0.25">
      <c r="A112" s="176">
        <v>236116</v>
      </c>
      <c r="B112" s="176" t="s">
        <v>1525</v>
      </c>
      <c r="C112" s="176">
        <v>236116</v>
      </c>
      <c r="D112" s="176" t="s">
        <v>4716</v>
      </c>
    </row>
    <row r="113" spans="1:4" x14ac:dyDescent="0.25">
      <c r="A113" s="176">
        <v>236117</v>
      </c>
      <c r="B113" s="176" t="s">
        <v>1530</v>
      </c>
      <c r="C113" s="176">
        <v>236117</v>
      </c>
      <c r="D113" s="176" t="s">
        <v>4717</v>
      </c>
    </row>
    <row r="114" spans="1:4" x14ac:dyDescent="0.25">
      <c r="A114" s="176">
        <v>236118</v>
      </c>
      <c r="B114" s="176" t="s">
        <v>1523</v>
      </c>
      <c r="C114" s="176">
        <v>236118</v>
      </c>
      <c r="D114" s="176" t="s">
        <v>1523</v>
      </c>
    </row>
    <row r="115" spans="1:4" x14ac:dyDescent="0.25">
      <c r="A115" s="176">
        <v>236210</v>
      </c>
      <c r="B115" s="176" t="s">
        <v>1533</v>
      </c>
      <c r="C115" s="176">
        <v>236210</v>
      </c>
      <c r="D115" s="176" t="s">
        <v>1533</v>
      </c>
    </row>
    <row r="116" spans="1:4" ht="25.5" x14ac:dyDescent="0.25">
      <c r="A116" s="176">
        <v>236220</v>
      </c>
      <c r="B116" s="176" t="s">
        <v>1528</v>
      </c>
      <c r="C116" s="176">
        <v>236220</v>
      </c>
      <c r="D116" s="176" t="s">
        <v>1528</v>
      </c>
    </row>
    <row r="117" spans="1:4" ht="25.5" x14ac:dyDescent="0.25">
      <c r="A117" s="176">
        <v>237110</v>
      </c>
      <c r="B117" s="176" t="s">
        <v>1544</v>
      </c>
      <c r="C117" s="176">
        <v>237110</v>
      </c>
      <c r="D117" s="176" t="s">
        <v>1544</v>
      </c>
    </row>
    <row r="118" spans="1:4" ht="25.5" x14ac:dyDescent="0.25">
      <c r="A118" s="176">
        <v>237120</v>
      </c>
      <c r="B118" s="176" t="s">
        <v>1489</v>
      </c>
      <c r="C118" s="176">
        <v>237120</v>
      </c>
      <c r="D118" s="176" t="s">
        <v>1489</v>
      </c>
    </row>
    <row r="119" spans="1:4" ht="25.5" x14ac:dyDescent="0.25">
      <c r="A119" s="176">
        <v>237130</v>
      </c>
      <c r="B119" s="176" t="s">
        <v>1547</v>
      </c>
      <c r="C119" s="176">
        <v>237130</v>
      </c>
      <c r="D119" s="176" t="s">
        <v>1547</v>
      </c>
    </row>
    <row r="120" spans="1:4" x14ac:dyDescent="0.25">
      <c r="A120" s="176">
        <v>237210</v>
      </c>
      <c r="B120" s="176" t="s">
        <v>3875</v>
      </c>
      <c r="C120" s="176">
        <v>237210</v>
      </c>
      <c r="D120" s="176" t="s">
        <v>3875</v>
      </c>
    </row>
    <row r="121" spans="1:4" ht="25.5" x14ac:dyDescent="0.25">
      <c r="A121" s="176">
        <v>237310</v>
      </c>
      <c r="B121" s="176" t="s">
        <v>1539</v>
      </c>
      <c r="C121" s="176">
        <v>237310</v>
      </c>
      <c r="D121" s="176" t="s">
        <v>1539</v>
      </c>
    </row>
    <row r="122" spans="1:4" ht="25.5" x14ac:dyDescent="0.25">
      <c r="A122" s="176">
        <v>237990</v>
      </c>
      <c r="B122" s="176" t="s">
        <v>1542</v>
      </c>
      <c r="C122" s="176">
        <v>237990</v>
      </c>
      <c r="D122" s="176" t="s">
        <v>1542</v>
      </c>
    </row>
    <row r="123" spans="1:4" ht="25.5" x14ac:dyDescent="0.25">
      <c r="A123" s="176">
        <v>238110</v>
      </c>
      <c r="B123" s="176" t="s">
        <v>1583</v>
      </c>
      <c r="C123" s="176">
        <v>238110</v>
      </c>
      <c r="D123" s="176" t="s">
        <v>1583</v>
      </c>
    </row>
    <row r="124" spans="1:4" ht="25.5" x14ac:dyDescent="0.25">
      <c r="A124" s="176">
        <v>238120</v>
      </c>
      <c r="B124" s="176" t="s">
        <v>1588</v>
      </c>
      <c r="C124" s="176">
        <v>238120</v>
      </c>
      <c r="D124" s="176" t="s">
        <v>1588</v>
      </c>
    </row>
    <row r="125" spans="1:4" x14ac:dyDescent="0.25">
      <c r="A125" s="176">
        <v>238130</v>
      </c>
      <c r="B125" s="176" t="s">
        <v>1571</v>
      </c>
      <c r="C125" s="176">
        <v>238130</v>
      </c>
      <c r="D125" s="176" t="s">
        <v>1571</v>
      </c>
    </row>
    <row r="126" spans="1:4" x14ac:dyDescent="0.25">
      <c r="A126" s="176">
        <v>238140</v>
      </c>
      <c r="B126" s="176" t="s">
        <v>1564</v>
      </c>
      <c r="C126" s="176">
        <v>238140</v>
      </c>
      <c r="D126" s="176" t="s">
        <v>1564</v>
      </c>
    </row>
    <row r="127" spans="1:4" x14ac:dyDescent="0.25">
      <c r="A127" s="176">
        <v>238150</v>
      </c>
      <c r="B127" s="176" t="s">
        <v>1593</v>
      </c>
      <c r="C127" s="176">
        <v>238150</v>
      </c>
      <c r="D127" s="176" t="s">
        <v>1593</v>
      </c>
    </row>
    <row r="128" spans="1:4" x14ac:dyDescent="0.25">
      <c r="A128" s="176">
        <v>238160</v>
      </c>
      <c r="B128" s="176" t="s">
        <v>1577</v>
      </c>
      <c r="C128" s="176">
        <v>238160</v>
      </c>
      <c r="D128" s="176" t="s">
        <v>1577</v>
      </c>
    </row>
    <row r="129" spans="1:4" x14ac:dyDescent="0.25">
      <c r="A129" s="176">
        <v>238170</v>
      </c>
      <c r="B129" s="176" t="s">
        <v>1579</v>
      </c>
      <c r="C129" s="176">
        <v>238170</v>
      </c>
      <c r="D129" s="176" t="s">
        <v>1579</v>
      </c>
    </row>
    <row r="130" spans="1:4" ht="38.25" x14ac:dyDescent="0.25">
      <c r="A130" s="178">
        <v>238190</v>
      </c>
      <c r="B130" s="176" t="s">
        <v>4718</v>
      </c>
      <c r="C130" s="176">
        <v>238190</v>
      </c>
      <c r="D130" s="176" t="s">
        <v>1590</v>
      </c>
    </row>
    <row r="131" spans="1:4" ht="38.25" x14ac:dyDescent="0.25">
      <c r="A131" s="178">
        <v>238190</v>
      </c>
      <c r="B131" s="176" t="s">
        <v>4719</v>
      </c>
      <c r="C131" s="177">
        <v>238310</v>
      </c>
      <c r="D131" s="176" t="s">
        <v>1566</v>
      </c>
    </row>
    <row r="132" spans="1:4" ht="25.5" x14ac:dyDescent="0.25">
      <c r="A132" s="176">
        <v>238210</v>
      </c>
      <c r="B132" s="176" t="s">
        <v>4575</v>
      </c>
      <c r="C132" s="176">
        <v>238210</v>
      </c>
      <c r="D132" s="176" t="s">
        <v>4575</v>
      </c>
    </row>
    <row r="133" spans="1:4" ht="25.5" x14ac:dyDescent="0.25">
      <c r="A133" s="176">
        <v>238220</v>
      </c>
      <c r="B133" s="176" t="s">
        <v>1557</v>
      </c>
      <c r="C133" s="176">
        <v>238220</v>
      </c>
      <c r="D133" s="176" t="s">
        <v>1557</v>
      </c>
    </row>
    <row r="134" spans="1:4" x14ac:dyDescent="0.25">
      <c r="A134" s="176">
        <v>238290</v>
      </c>
      <c r="B134" s="176" t="s">
        <v>1598</v>
      </c>
      <c r="C134" s="176">
        <v>238290</v>
      </c>
      <c r="D134" s="176" t="s">
        <v>1598</v>
      </c>
    </row>
    <row r="135" spans="1:4" x14ac:dyDescent="0.25">
      <c r="A135" s="176">
        <v>238310</v>
      </c>
      <c r="B135" s="176" t="s">
        <v>1566</v>
      </c>
      <c r="C135" s="177">
        <v>238310</v>
      </c>
      <c r="D135" s="176" t="s">
        <v>1566</v>
      </c>
    </row>
    <row r="136" spans="1:4" x14ac:dyDescent="0.25">
      <c r="A136" s="176">
        <v>238320</v>
      </c>
      <c r="B136" s="176" t="s">
        <v>4576</v>
      </c>
      <c r="C136" s="176">
        <v>238320</v>
      </c>
      <c r="D136" s="176" t="s">
        <v>4576</v>
      </c>
    </row>
    <row r="137" spans="1:4" ht="25.5" x14ac:dyDescent="0.25">
      <c r="A137" s="178">
        <v>238330</v>
      </c>
      <c r="B137" s="176" t="s">
        <v>4720</v>
      </c>
      <c r="C137" s="177">
        <v>238310</v>
      </c>
      <c r="D137" s="176" t="s">
        <v>1566</v>
      </c>
    </row>
    <row r="138" spans="1:4" ht="25.5" x14ac:dyDescent="0.25">
      <c r="A138" s="178">
        <v>238330</v>
      </c>
      <c r="B138" s="176" t="s">
        <v>4721</v>
      </c>
      <c r="C138" s="176">
        <v>238330</v>
      </c>
      <c r="D138" s="176" t="s">
        <v>1575</v>
      </c>
    </row>
    <row r="139" spans="1:4" x14ac:dyDescent="0.25">
      <c r="A139" s="176">
        <v>238340</v>
      </c>
      <c r="B139" s="176" t="s">
        <v>1569</v>
      </c>
      <c r="C139" s="176">
        <v>238340</v>
      </c>
      <c r="D139" s="176" t="s">
        <v>1569</v>
      </c>
    </row>
    <row r="140" spans="1:4" x14ac:dyDescent="0.25">
      <c r="A140" s="176">
        <v>238350</v>
      </c>
      <c r="B140" s="176" t="s">
        <v>1573</v>
      </c>
      <c r="C140" s="176">
        <v>238350</v>
      </c>
      <c r="D140" s="176" t="s">
        <v>1573</v>
      </c>
    </row>
    <row r="141" spans="1:4" x14ac:dyDescent="0.25">
      <c r="A141" s="176">
        <v>238390</v>
      </c>
      <c r="B141" s="176" t="s">
        <v>1581</v>
      </c>
      <c r="C141" s="176">
        <v>238390</v>
      </c>
      <c r="D141" s="176" t="s">
        <v>1581</v>
      </c>
    </row>
    <row r="142" spans="1:4" x14ac:dyDescent="0.25">
      <c r="A142" s="176">
        <v>238910</v>
      </c>
      <c r="B142" s="176" t="s">
        <v>1467</v>
      </c>
      <c r="C142" s="176">
        <v>238910</v>
      </c>
      <c r="D142" s="176" t="s">
        <v>1467</v>
      </c>
    </row>
    <row r="143" spans="1:4" x14ac:dyDescent="0.25">
      <c r="A143" s="176">
        <v>238990</v>
      </c>
      <c r="B143" s="176" t="s">
        <v>863</v>
      </c>
      <c r="C143" s="176">
        <v>238990</v>
      </c>
      <c r="D143" s="176" t="s">
        <v>863</v>
      </c>
    </row>
    <row r="144" spans="1:4" x14ac:dyDescent="0.25">
      <c r="A144" s="176">
        <v>311111</v>
      </c>
      <c r="B144" s="176" t="s">
        <v>1664</v>
      </c>
      <c r="C144" s="176">
        <v>311111</v>
      </c>
      <c r="D144" s="176" t="s">
        <v>1664</v>
      </c>
    </row>
    <row r="145" spans="1:4" x14ac:dyDescent="0.25">
      <c r="A145" s="176">
        <v>311119</v>
      </c>
      <c r="B145" s="176" t="s">
        <v>1409</v>
      </c>
      <c r="C145" s="176">
        <v>311119</v>
      </c>
      <c r="D145" s="176" t="s">
        <v>1409</v>
      </c>
    </row>
    <row r="146" spans="1:4" x14ac:dyDescent="0.25">
      <c r="A146" s="176">
        <v>311211</v>
      </c>
      <c r="B146" s="176" t="s">
        <v>1640</v>
      </c>
      <c r="C146" s="176">
        <v>311211</v>
      </c>
      <c r="D146" s="176" t="s">
        <v>1640</v>
      </c>
    </row>
    <row r="147" spans="1:4" x14ac:dyDescent="0.25">
      <c r="A147" s="176">
        <v>311212</v>
      </c>
      <c r="B147" s="176" t="s">
        <v>1656</v>
      </c>
      <c r="C147" s="176">
        <v>311212</v>
      </c>
      <c r="D147" s="176" t="s">
        <v>1656</v>
      </c>
    </row>
    <row r="148" spans="1:4" x14ac:dyDescent="0.25">
      <c r="A148" s="176">
        <v>311213</v>
      </c>
      <c r="B148" s="176" t="s">
        <v>1712</v>
      </c>
      <c r="C148" s="176">
        <v>311213</v>
      </c>
      <c r="D148" s="176" t="s">
        <v>1712</v>
      </c>
    </row>
    <row r="149" spans="1:4" x14ac:dyDescent="0.25">
      <c r="A149" s="176">
        <v>311221</v>
      </c>
      <c r="B149" s="176" t="s">
        <v>1660</v>
      </c>
      <c r="C149" s="176">
        <v>311221</v>
      </c>
      <c r="D149" s="176" t="s">
        <v>1660</v>
      </c>
    </row>
    <row r="150" spans="1:4" x14ac:dyDescent="0.25">
      <c r="A150" s="176">
        <v>311222</v>
      </c>
      <c r="B150" s="176" t="s">
        <v>1695</v>
      </c>
      <c r="C150" s="177">
        <v>311224</v>
      </c>
      <c r="D150" s="176" t="s">
        <v>4722</v>
      </c>
    </row>
    <row r="151" spans="1:4" x14ac:dyDescent="0.25">
      <c r="A151" s="176">
        <v>311223</v>
      </c>
      <c r="B151" s="176" t="s">
        <v>1692</v>
      </c>
      <c r="C151" s="177">
        <v>311224</v>
      </c>
      <c r="D151" s="176" t="s">
        <v>4722</v>
      </c>
    </row>
    <row r="152" spans="1:4" x14ac:dyDescent="0.25">
      <c r="A152" s="176">
        <v>311225</v>
      </c>
      <c r="B152" s="176" t="s">
        <v>1662</v>
      </c>
      <c r="C152" s="176">
        <v>311225</v>
      </c>
      <c r="D152" s="176" t="s">
        <v>1662</v>
      </c>
    </row>
    <row r="153" spans="1:4" x14ac:dyDescent="0.25">
      <c r="A153" s="176">
        <v>311230</v>
      </c>
      <c r="B153" s="176" t="s">
        <v>1653</v>
      </c>
      <c r="C153" s="176">
        <v>311230</v>
      </c>
      <c r="D153" s="176" t="s">
        <v>1653</v>
      </c>
    </row>
    <row r="154" spans="1:4" x14ac:dyDescent="0.25">
      <c r="A154" s="176">
        <v>311311</v>
      </c>
      <c r="B154" s="176" t="s">
        <v>1677</v>
      </c>
      <c r="C154" s="177">
        <v>311314</v>
      </c>
      <c r="D154" s="176" t="s">
        <v>4723</v>
      </c>
    </row>
    <row r="155" spans="1:4" x14ac:dyDescent="0.25">
      <c r="A155" s="176">
        <v>311312</v>
      </c>
      <c r="B155" s="176" t="s">
        <v>1678</v>
      </c>
      <c r="C155" s="177">
        <v>311314</v>
      </c>
      <c r="D155" s="176" t="s">
        <v>4723</v>
      </c>
    </row>
    <row r="156" spans="1:4" x14ac:dyDescent="0.25">
      <c r="A156" s="176">
        <v>311313</v>
      </c>
      <c r="B156" s="176" t="s">
        <v>1680</v>
      </c>
      <c r="C156" s="176">
        <v>311313</v>
      </c>
      <c r="D156" s="176" t="s">
        <v>1680</v>
      </c>
    </row>
    <row r="157" spans="1:4" ht="25.5" x14ac:dyDescent="0.25">
      <c r="A157" s="176">
        <v>311320</v>
      </c>
      <c r="B157" s="176" t="s">
        <v>4577</v>
      </c>
      <c r="C157" s="176">
        <v>311351</v>
      </c>
      <c r="D157" s="176" t="s">
        <v>4577</v>
      </c>
    </row>
    <row r="158" spans="1:4" ht="25.5" x14ac:dyDescent="0.25">
      <c r="A158" s="176">
        <v>311330</v>
      </c>
      <c r="B158" s="176" t="s">
        <v>4578</v>
      </c>
      <c r="C158" s="176">
        <v>311352</v>
      </c>
      <c r="D158" s="176" t="s">
        <v>4578</v>
      </c>
    </row>
    <row r="159" spans="1:4" ht="25.5" x14ac:dyDescent="0.25">
      <c r="A159" s="176">
        <v>311340</v>
      </c>
      <c r="B159" s="176" t="s">
        <v>1684</v>
      </c>
      <c r="C159" s="176">
        <v>311340</v>
      </c>
      <c r="D159" s="176" t="s">
        <v>1684</v>
      </c>
    </row>
    <row r="160" spans="1:4" ht="25.5" x14ac:dyDescent="0.25">
      <c r="A160" s="176">
        <v>311411</v>
      </c>
      <c r="B160" s="176" t="s">
        <v>1648</v>
      </c>
      <c r="C160" s="176">
        <v>311411</v>
      </c>
      <c r="D160" s="176" t="s">
        <v>1648</v>
      </c>
    </row>
    <row r="161" spans="1:4" x14ac:dyDescent="0.25">
      <c r="A161" s="176">
        <v>311412</v>
      </c>
      <c r="B161" s="176" t="s">
        <v>1650</v>
      </c>
      <c r="C161" s="176">
        <v>311412</v>
      </c>
      <c r="D161" s="176" t="s">
        <v>1650</v>
      </c>
    </row>
    <row r="162" spans="1:4" x14ac:dyDescent="0.25">
      <c r="A162" s="176">
        <v>311421</v>
      </c>
      <c r="B162" s="176" t="s">
        <v>1638</v>
      </c>
      <c r="C162" s="176">
        <v>311421</v>
      </c>
      <c r="D162" s="176" t="s">
        <v>1638</v>
      </c>
    </row>
    <row r="163" spans="1:4" x14ac:dyDescent="0.25">
      <c r="A163" s="176">
        <v>311422</v>
      </c>
      <c r="B163" s="176" t="s">
        <v>1635</v>
      </c>
      <c r="C163" s="176">
        <v>311422</v>
      </c>
      <c r="D163" s="176" t="s">
        <v>1635</v>
      </c>
    </row>
    <row r="164" spans="1:4" ht="25.5" x14ac:dyDescent="0.25">
      <c r="A164" s="176">
        <v>311423</v>
      </c>
      <c r="B164" s="176" t="s">
        <v>1642</v>
      </c>
      <c r="C164" s="176">
        <v>311423</v>
      </c>
      <c r="D164" s="176" t="s">
        <v>1642</v>
      </c>
    </row>
    <row r="165" spans="1:4" x14ac:dyDescent="0.25">
      <c r="A165" s="176">
        <v>311511</v>
      </c>
      <c r="B165" s="176" t="s">
        <v>1627</v>
      </c>
      <c r="C165" s="176">
        <v>311511</v>
      </c>
      <c r="D165" s="176" t="s">
        <v>1627</v>
      </c>
    </row>
    <row r="166" spans="1:4" x14ac:dyDescent="0.25">
      <c r="A166" s="176">
        <v>311512</v>
      </c>
      <c r="B166" s="176" t="s">
        <v>1623</v>
      </c>
      <c r="C166" s="176">
        <v>311512</v>
      </c>
      <c r="D166" s="176" t="s">
        <v>1623</v>
      </c>
    </row>
    <row r="167" spans="1:4" x14ac:dyDescent="0.25">
      <c r="A167" s="176">
        <v>311513</v>
      </c>
      <c r="B167" s="176" t="s">
        <v>1625</v>
      </c>
      <c r="C167" s="176">
        <v>311513</v>
      </c>
      <c r="D167" s="176" t="s">
        <v>1625</v>
      </c>
    </row>
    <row r="168" spans="1:4" ht="25.5" x14ac:dyDescent="0.25">
      <c r="A168" s="176">
        <v>311514</v>
      </c>
      <c r="B168" s="176" t="s">
        <v>1629</v>
      </c>
      <c r="C168" s="176">
        <v>311514</v>
      </c>
      <c r="D168" s="176" t="s">
        <v>1629</v>
      </c>
    </row>
    <row r="169" spans="1:4" ht="25.5" x14ac:dyDescent="0.25">
      <c r="A169" s="176">
        <v>311520</v>
      </c>
      <c r="B169" s="176" t="s">
        <v>1631</v>
      </c>
      <c r="C169" s="176">
        <v>311520</v>
      </c>
      <c r="D169" s="176" t="s">
        <v>1631</v>
      </c>
    </row>
    <row r="170" spans="1:4" x14ac:dyDescent="0.25">
      <c r="A170" s="176">
        <v>311611</v>
      </c>
      <c r="B170" s="176" t="s">
        <v>1417</v>
      </c>
      <c r="C170" s="176">
        <v>311611</v>
      </c>
      <c r="D170" s="176" t="s">
        <v>1417</v>
      </c>
    </row>
    <row r="171" spans="1:4" x14ac:dyDescent="0.25">
      <c r="A171" s="176">
        <v>311612</v>
      </c>
      <c r="B171" s="176" t="s">
        <v>4579</v>
      </c>
      <c r="C171" s="176">
        <v>311612</v>
      </c>
      <c r="D171" s="176" t="s">
        <v>4579</v>
      </c>
    </row>
    <row r="172" spans="1:4" ht="25.5" x14ac:dyDescent="0.25">
      <c r="A172" s="176">
        <v>311613</v>
      </c>
      <c r="B172" s="176" t="s">
        <v>1617</v>
      </c>
      <c r="C172" s="176">
        <v>311613</v>
      </c>
      <c r="D172" s="176" t="s">
        <v>1617</v>
      </c>
    </row>
    <row r="173" spans="1:4" x14ac:dyDescent="0.25">
      <c r="A173" s="176">
        <v>311615</v>
      </c>
      <c r="B173" s="176" t="s">
        <v>1619</v>
      </c>
      <c r="C173" s="176">
        <v>311615</v>
      </c>
      <c r="D173" s="176" t="s">
        <v>1619</v>
      </c>
    </row>
    <row r="174" spans="1:4" ht="25.5" x14ac:dyDescent="0.25">
      <c r="A174" s="176">
        <v>311711</v>
      </c>
      <c r="B174" s="176" t="s">
        <v>1701</v>
      </c>
      <c r="C174" s="177">
        <v>311710</v>
      </c>
      <c r="D174" s="176" t="s">
        <v>4724</v>
      </c>
    </row>
    <row r="175" spans="1:4" ht="25.5" x14ac:dyDescent="0.25">
      <c r="A175" s="176">
        <v>311712</v>
      </c>
      <c r="B175" s="176" t="s">
        <v>1703</v>
      </c>
      <c r="C175" s="177">
        <v>311710</v>
      </c>
      <c r="D175" s="176" t="s">
        <v>4724</v>
      </c>
    </row>
    <row r="176" spans="1:4" x14ac:dyDescent="0.25">
      <c r="A176" s="176">
        <v>311811</v>
      </c>
      <c r="B176" s="176" t="s">
        <v>3614</v>
      </c>
      <c r="C176" s="176">
        <v>311811</v>
      </c>
      <c r="D176" s="176" t="s">
        <v>3614</v>
      </c>
    </row>
    <row r="177" spans="1:4" x14ac:dyDescent="0.25">
      <c r="A177" s="176">
        <v>311812</v>
      </c>
      <c r="B177" s="176" t="s">
        <v>1668</v>
      </c>
      <c r="C177" s="176">
        <v>311812</v>
      </c>
      <c r="D177" s="176" t="s">
        <v>1668</v>
      </c>
    </row>
    <row r="178" spans="1:4" ht="25.5" x14ac:dyDescent="0.25">
      <c r="A178" s="176">
        <v>311813</v>
      </c>
      <c r="B178" s="176" t="s">
        <v>1675</v>
      </c>
      <c r="C178" s="176">
        <v>311813</v>
      </c>
      <c r="D178" s="176" t="s">
        <v>1675</v>
      </c>
    </row>
    <row r="179" spans="1:4" x14ac:dyDescent="0.25">
      <c r="A179" s="176">
        <v>311821</v>
      </c>
      <c r="B179" s="176" t="s">
        <v>1671</v>
      </c>
      <c r="C179" s="176">
        <v>311821</v>
      </c>
      <c r="D179" s="176" t="s">
        <v>1671</v>
      </c>
    </row>
    <row r="180" spans="1:4" ht="25.5" x14ac:dyDescent="0.25">
      <c r="A180" s="176">
        <v>311822</v>
      </c>
      <c r="B180" s="176" t="s">
        <v>1658</v>
      </c>
      <c r="C180" s="177">
        <v>311824</v>
      </c>
      <c r="D180" s="176" t="s">
        <v>4725</v>
      </c>
    </row>
    <row r="181" spans="1:4" ht="25.5" x14ac:dyDescent="0.25">
      <c r="A181" s="176">
        <v>311823</v>
      </c>
      <c r="B181" s="176" t="s">
        <v>4580</v>
      </c>
      <c r="C181" s="177">
        <v>311824</v>
      </c>
      <c r="D181" s="176" t="s">
        <v>4725</v>
      </c>
    </row>
    <row r="182" spans="1:4" x14ac:dyDescent="0.25">
      <c r="A182" s="176">
        <v>311830</v>
      </c>
      <c r="B182" s="176" t="s">
        <v>4581</v>
      </c>
      <c r="C182" s="176">
        <v>311830</v>
      </c>
      <c r="D182" s="176" t="s">
        <v>4581</v>
      </c>
    </row>
    <row r="183" spans="1:4" ht="25.5" x14ac:dyDescent="0.25">
      <c r="A183" s="176">
        <v>311911</v>
      </c>
      <c r="B183" s="176" t="s">
        <v>1690</v>
      </c>
      <c r="C183" s="176">
        <v>311911</v>
      </c>
      <c r="D183" s="176" t="s">
        <v>1690</v>
      </c>
    </row>
    <row r="184" spans="1:4" x14ac:dyDescent="0.25">
      <c r="A184" s="176">
        <v>311919</v>
      </c>
      <c r="B184" s="176" t="s">
        <v>1673</v>
      </c>
      <c r="C184" s="176">
        <v>311919</v>
      </c>
      <c r="D184" s="176" t="s">
        <v>1673</v>
      </c>
    </row>
    <row r="185" spans="1:4" x14ac:dyDescent="0.25">
      <c r="A185" s="176">
        <v>311920</v>
      </c>
      <c r="B185" s="176" t="s">
        <v>1655</v>
      </c>
      <c r="C185" s="176">
        <v>311920</v>
      </c>
      <c r="D185" s="176" t="s">
        <v>1655</v>
      </c>
    </row>
    <row r="186" spans="1:4" ht="25.5" x14ac:dyDescent="0.25">
      <c r="A186" s="176">
        <v>311930</v>
      </c>
      <c r="B186" s="176" t="s">
        <v>1724</v>
      </c>
      <c r="C186" s="176">
        <v>311930</v>
      </c>
      <c r="D186" s="176" t="s">
        <v>1724</v>
      </c>
    </row>
    <row r="187" spans="1:4" ht="25.5" x14ac:dyDescent="0.25">
      <c r="A187" s="176">
        <v>311941</v>
      </c>
      <c r="B187" s="176" t="s">
        <v>1646</v>
      </c>
      <c r="C187" s="176">
        <v>311941</v>
      </c>
      <c r="D187" s="176" t="s">
        <v>1646</v>
      </c>
    </row>
    <row r="188" spans="1:4" x14ac:dyDescent="0.25">
      <c r="A188" s="176">
        <v>311942</v>
      </c>
      <c r="B188" s="176" t="s">
        <v>1708</v>
      </c>
      <c r="C188" s="176">
        <v>311942</v>
      </c>
      <c r="D188" s="176" t="s">
        <v>1708</v>
      </c>
    </row>
    <row r="189" spans="1:4" x14ac:dyDescent="0.25">
      <c r="A189" s="176">
        <v>311991</v>
      </c>
      <c r="B189" s="176" t="s">
        <v>1747</v>
      </c>
      <c r="C189" s="176">
        <v>311991</v>
      </c>
      <c r="D189" s="176" t="s">
        <v>1747</v>
      </c>
    </row>
    <row r="190" spans="1:4" ht="25.5" x14ac:dyDescent="0.25">
      <c r="A190" s="176">
        <v>311999</v>
      </c>
      <c r="B190" s="176" t="s">
        <v>1621</v>
      </c>
      <c r="C190" s="176">
        <v>311999</v>
      </c>
      <c r="D190" s="176" t="s">
        <v>1621</v>
      </c>
    </row>
    <row r="191" spans="1:4" x14ac:dyDescent="0.25">
      <c r="A191" s="176">
        <v>312111</v>
      </c>
      <c r="B191" s="176" t="s">
        <v>1719</v>
      </c>
      <c r="C191" s="176">
        <v>312111</v>
      </c>
      <c r="D191" s="176" t="s">
        <v>1719</v>
      </c>
    </row>
    <row r="192" spans="1:4" x14ac:dyDescent="0.25">
      <c r="A192" s="176">
        <v>312112</v>
      </c>
      <c r="B192" s="176" t="s">
        <v>1721</v>
      </c>
      <c r="C192" s="176">
        <v>312112</v>
      </c>
      <c r="D192" s="176" t="s">
        <v>1721</v>
      </c>
    </row>
    <row r="193" spans="1:4" x14ac:dyDescent="0.25">
      <c r="A193" s="176">
        <v>312113</v>
      </c>
      <c r="B193" s="176" t="s">
        <v>1732</v>
      </c>
      <c r="C193" s="176">
        <v>312113</v>
      </c>
      <c r="D193" s="176" t="s">
        <v>1732</v>
      </c>
    </row>
    <row r="194" spans="1:4" x14ac:dyDescent="0.25">
      <c r="A194" s="176">
        <v>312120</v>
      </c>
      <c r="B194" s="176" t="s">
        <v>1710</v>
      </c>
      <c r="C194" s="176">
        <v>312120</v>
      </c>
      <c r="D194" s="176" t="s">
        <v>1710</v>
      </c>
    </row>
    <row r="195" spans="1:4" x14ac:dyDescent="0.25">
      <c r="A195" s="176">
        <v>312130</v>
      </c>
      <c r="B195" s="176" t="s">
        <v>1714</v>
      </c>
      <c r="C195" s="176">
        <v>312130</v>
      </c>
      <c r="D195" s="176" t="s">
        <v>1714</v>
      </c>
    </row>
    <row r="196" spans="1:4" x14ac:dyDescent="0.25">
      <c r="A196" s="176">
        <v>312140</v>
      </c>
      <c r="B196" s="176" t="s">
        <v>1717</v>
      </c>
      <c r="C196" s="176">
        <v>312140</v>
      </c>
      <c r="D196" s="176" t="s">
        <v>1717</v>
      </c>
    </row>
    <row r="197" spans="1:4" x14ac:dyDescent="0.25">
      <c r="A197" s="176">
        <v>312210</v>
      </c>
      <c r="B197" s="176" t="s">
        <v>1755</v>
      </c>
      <c r="C197" s="177">
        <v>312230</v>
      </c>
      <c r="D197" s="176" t="s">
        <v>4726</v>
      </c>
    </row>
    <row r="198" spans="1:4" x14ac:dyDescent="0.25">
      <c r="A198" s="176">
        <v>312221</v>
      </c>
      <c r="B198" s="176" t="s">
        <v>1750</v>
      </c>
      <c r="C198" s="177">
        <v>312230</v>
      </c>
      <c r="D198" s="176" t="s">
        <v>4726</v>
      </c>
    </row>
    <row r="199" spans="1:4" x14ac:dyDescent="0.25">
      <c r="A199" s="176">
        <v>312229</v>
      </c>
      <c r="B199" s="176" t="s">
        <v>1752</v>
      </c>
      <c r="C199" s="177">
        <v>312230</v>
      </c>
      <c r="D199" s="176" t="s">
        <v>4726</v>
      </c>
    </row>
    <row r="200" spans="1:4" x14ac:dyDescent="0.25">
      <c r="A200" s="176">
        <v>313111</v>
      </c>
      <c r="B200" s="176" t="s">
        <v>1798</v>
      </c>
      <c r="C200" s="177">
        <v>313110</v>
      </c>
      <c r="D200" s="176" t="s">
        <v>4727</v>
      </c>
    </row>
    <row r="201" spans="1:4" ht="25.5" x14ac:dyDescent="0.25">
      <c r="A201" s="176">
        <v>313112</v>
      </c>
      <c r="B201" s="176" t="s">
        <v>4582</v>
      </c>
      <c r="C201" s="177">
        <v>313110</v>
      </c>
      <c r="D201" s="176" t="s">
        <v>4727</v>
      </c>
    </row>
    <row r="202" spans="1:4" x14ac:dyDescent="0.25">
      <c r="A202" s="176">
        <v>313113</v>
      </c>
      <c r="B202" s="176" t="s">
        <v>1802</v>
      </c>
      <c r="C202" s="177">
        <v>313110</v>
      </c>
      <c r="D202" s="176" t="s">
        <v>4727</v>
      </c>
    </row>
    <row r="203" spans="1:4" x14ac:dyDescent="0.25">
      <c r="A203" s="176">
        <v>313210</v>
      </c>
      <c r="B203" s="176" t="s">
        <v>1758</v>
      </c>
      <c r="C203" s="176">
        <v>313210</v>
      </c>
      <c r="D203" s="176" t="s">
        <v>1758</v>
      </c>
    </row>
    <row r="204" spans="1:4" ht="25.5" x14ac:dyDescent="0.25">
      <c r="A204" s="176">
        <v>313221</v>
      </c>
      <c r="B204" s="176" t="s">
        <v>1766</v>
      </c>
      <c r="C204" s="177">
        <v>313220</v>
      </c>
      <c r="D204" s="176" t="s">
        <v>4728</v>
      </c>
    </row>
    <row r="205" spans="1:4" ht="25.5" x14ac:dyDescent="0.25">
      <c r="A205" s="176">
        <v>313222</v>
      </c>
      <c r="B205" s="176" t="s">
        <v>1951</v>
      </c>
      <c r="C205" s="177">
        <v>313220</v>
      </c>
      <c r="D205" s="176" t="s">
        <v>4728</v>
      </c>
    </row>
    <row r="206" spans="1:4" x14ac:dyDescent="0.25">
      <c r="A206" s="176">
        <v>313230</v>
      </c>
      <c r="B206" s="176" t="s">
        <v>1809</v>
      </c>
      <c r="C206" s="176">
        <v>313230</v>
      </c>
      <c r="D206" s="176" t="s">
        <v>1809</v>
      </c>
    </row>
    <row r="207" spans="1:4" x14ac:dyDescent="0.25">
      <c r="A207" s="176">
        <v>313241</v>
      </c>
      <c r="B207" s="176" t="s">
        <v>1782</v>
      </c>
      <c r="C207" s="177">
        <v>313240</v>
      </c>
      <c r="D207" s="176" t="s">
        <v>4729</v>
      </c>
    </row>
    <row r="208" spans="1:4" x14ac:dyDescent="0.25">
      <c r="A208" s="176">
        <v>313249</v>
      </c>
      <c r="B208" s="176" t="s">
        <v>1785</v>
      </c>
      <c r="C208" s="177">
        <v>313240</v>
      </c>
      <c r="D208" s="176" t="s">
        <v>4729</v>
      </c>
    </row>
    <row r="209" spans="1:4" x14ac:dyDescent="0.25">
      <c r="A209" s="176">
        <v>313311</v>
      </c>
      <c r="B209" s="176" t="s">
        <v>1762</v>
      </c>
      <c r="C209" s="177">
        <v>313310</v>
      </c>
      <c r="D209" s="176" t="s">
        <v>4730</v>
      </c>
    </row>
    <row r="210" spans="1:4" ht="25.5" x14ac:dyDescent="0.25">
      <c r="A210" s="176">
        <v>313312</v>
      </c>
      <c r="B210" s="176" t="s">
        <v>1764</v>
      </c>
      <c r="C210" s="177">
        <v>313310</v>
      </c>
      <c r="D210" s="176" t="s">
        <v>4730</v>
      </c>
    </row>
    <row r="211" spans="1:4" x14ac:dyDescent="0.25">
      <c r="A211" s="176">
        <v>313320</v>
      </c>
      <c r="B211" s="176" t="s">
        <v>1805</v>
      </c>
      <c r="C211" s="176">
        <v>313320</v>
      </c>
      <c r="D211" s="176" t="s">
        <v>1805</v>
      </c>
    </row>
    <row r="212" spans="1:4" x14ac:dyDescent="0.25">
      <c r="A212" s="176">
        <v>314110</v>
      </c>
      <c r="B212" s="176" t="s">
        <v>1797</v>
      </c>
      <c r="C212" s="176">
        <v>314110</v>
      </c>
      <c r="D212" s="176" t="s">
        <v>1797</v>
      </c>
    </row>
    <row r="213" spans="1:4" x14ac:dyDescent="0.25">
      <c r="A213" s="176">
        <v>314121</v>
      </c>
      <c r="B213" s="176" t="s">
        <v>1928</v>
      </c>
      <c r="C213" s="177">
        <v>314120</v>
      </c>
      <c r="D213" s="176" t="s">
        <v>4731</v>
      </c>
    </row>
    <row r="214" spans="1:4" x14ac:dyDescent="0.25">
      <c r="A214" s="176">
        <v>314129</v>
      </c>
      <c r="B214" s="176" t="s">
        <v>1930</v>
      </c>
      <c r="C214" s="177">
        <v>314120</v>
      </c>
      <c r="D214" s="176" t="s">
        <v>4731</v>
      </c>
    </row>
    <row r="215" spans="1:4" x14ac:dyDescent="0.25">
      <c r="A215" s="176">
        <v>314911</v>
      </c>
      <c r="B215" s="176" t="s">
        <v>1932</v>
      </c>
      <c r="C215" s="177">
        <v>314910</v>
      </c>
      <c r="D215" s="176" t="s">
        <v>4732</v>
      </c>
    </row>
    <row r="216" spans="1:4" x14ac:dyDescent="0.25">
      <c r="A216" s="176">
        <v>314912</v>
      </c>
      <c r="B216" s="176" t="s">
        <v>1938</v>
      </c>
      <c r="C216" s="177">
        <v>314910</v>
      </c>
      <c r="D216" s="176" t="s">
        <v>4732</v>
      </c>
    </row>
    <row r="217" spans="1:4" ht="25.5" x14ac:dyDescent="0.25">
      <c r="A217" s="176">
        <v>314991</v>
      </c>
      <c r="B217" s="176" t="s">
        <v>1812</v>
      </c>
      <c r="C217" s="177">
        <v>314994</v>
      </c>
      <c r="D217" s="176" t="s">
        <v>4733</v>
      </c>
    </row>
    <row r="218" spans="1:4" ht="25.5" x14ac:dyDescent="0.25">
      <c r="A218" s="176">
        <v>314992</v>
      </c>
      <c r="B218" s="176" t="s">
        <v>1807</v>
      </c>
      <c r="C218" s="177">
        <v>314994</v>
      </c>
      <c r="D218" s="176" t="s">
        <v>4733</v>
      </c>
    </row>
    <row r="219" spans="1:4" ht="25.5" x14ac:dyDescent="0.25">
      <c r="A219" s="176">
        <v>314999</v>
      </c>
      <c r="B219" s="176" t="s">
        <v>1821</v>
      </c>
      <c r="C219" s="176">
        <v>314999</v>
      </c>
      <c r="D219" s="176" t="s">
        <v>1821</v>
      </c>
    </row>
    <row r="220" spans="1:4" x14ac:dyDescent="0.25">
      <c r="A220" s="176">
        <v>315111</v>
      </c>
      <c r="B220" s="176" t="s">
        <v>1769</v>
      </c>
      <c r="C220" s="177">
        <v>315110</v>
      </c>
      <c r="D220" s="176" t="s">
        <v>4734</v>
      </c>
    </row>
    <row r="221" spans="1:4" x14ac:dyDescent="0.25">
      <c r="A221" s="176">
        <v>315119</v>
      </c>
      <c r="B221" s="176" t="s">
        <v>1773</v>
      </c>
      <c r="C221" s="177">
        <v>315110</v>
      </c>
      <c r="D221" s="176" t="s">
        <v>4734</v>
      </c>
    </row>
    <row r="222" spans="1:4" x14ac:dyDescent="0.25">
      <c r="A222" s="176">
        <v>315191</v>
      </c>
      <c r="B222" s="176" t="s">
        <v>1776</v>
      </c>
      <c r="C222" s="177">
        <v>315190</v>
      </c>
      <c r="D222" s="176" t="s">
        <v>4735</v>
      </c>
    </row>
    <row r="223" spans="1:4" x14ac:dyDescent="0.25">
      <c r="A223" s="176">
        <v>315192</v>
      </c>
      <c r="B223" s="176" t="s">
        <v>1778</v>
      </c>
      <c r="C223" s="177">
        <v>315190</v>
      </c>
      <c r="D223" s="176" t="s">
        <v>4735</v>
      </c>
    </row>
    <row r="224" spans="1:4" ht="25.5" x14ac:dyDescent="0.25">
      <c r="A224" s="176">
        <v>315211</v>
      </c>
      <c r="B224" s="176" t="s">
        <v>1827</v>
      </c>
      <c r="C224" s="177">
        <v>315210</v>
      </c>
      <c r="D224" s="176" t="s">
        <v>4736</v>
      </c>
    </row>
    <row r="225" spans="1:4" ht="25.5" x14ac:dyDescent="0.25">
      <c r="A225" s="176">
        <v>315212</v>
      </c>
      <c r="B225" s="176" t="s">
        <v>1852</v>
      </c>
      <c r="C225" s="177">
        <v>315210</v>
      </c>
      <c r="D225" s="176" t="s">
        <v>4736</v>
      </c>
    </row>
    <row r="226" spans="1:4" ht="25.5" x14ac:dyDescent="0.25">
      <c r="A226" s="176">
        <v>315221</v>
      </c>
      <c r="B226" s="176" t="s">
        <v>1867</v>
      </c>
      <c r="C226" s="177">
        <v>315220</v>
      </c>
      <c r="D226" s="176" t="s">
        <v>4737</v>
      </c>
    </row>
    <row r="227" spans="1:4" ht="25.5" x14ac:dyDescent="0.25">
      <c r="A227" s="176">
        <v>315222</v>
      </c>
      <c r="B227" s="176" t="s">
        <v>1888</v>
      </c>
      <c r="C227" s="177">
        <v>315220</v>
      </c>
      <c r="D227" s="176" t="s">
        <v>4737</v>
      </c>
    </row>
    <row r="228" spans="1:4" ht="25.5" x14ac:dyDescent="0.25">
      <c r="A228" s="176">
        <v>315223</v>
      </c>
      <c r="B228" s="176" t="s">
        <v>4588</v>
      </c>
      <c r="C228" s="177">
        <v>315220</v>
      </c>
      <c r="D228" s="176" t="s">
        <v>4737</v>
      </c>
    </row>
    <row r="229" spans="1:4" ht="25.5" x14ac:dyDescent="0.25">
      <c r="A229" s="176">
        <v>315224</v>
      </c>
      <c r="B229" s="176" t="s">
        <v>4589</v>
      </c>
      <c r="C229" s="177">
        <v>315220</v>
      </c>
      <c r="D229" s="176" t="s">
        <v>4737</v>
      </c>
    </row>
    <row r="230" spans="1:4" ht="25.5" x14ac:dyDescent="0.25">
      <c r="A230" s="176">
        <v>315225</v>
      </c>
      <c r="B230" s="176" t="s">
        <v>4590</v>
      </c>
      <c r="C230" s="177">
        <v>315220</v>
      </c>
      <c r="D230" s="176" t="s">
        <v>4737</v>
      </c>
    </row>
    <row r="231" spans="1:4" ht="25.5" x14ac:dyDescent="0.25">
      <c r="A231" s="176">
        <v>315228</v>
      </c>
      <c r="B231" s="176" t="s">
        <v>4591</v>
      </c>
      <c r="C231" s="177">
        <v>315220</v>
      </c>
      <c r="D231" s="176" t="s">
        <v>4737</v>
      </c>
    </row>
    <row r="232" spans="1:4" ht="38.25" x14ac:dyDescent="0.25">
      <c r="A232" s="176">
        <v>315231</v>
      </c>
      <c r="B232" s="176" t="s">
        <v>4592</v>
      </c>
      <c r="C232" s="177">
        <v>315240</v>
      </c>
      <c r="D232" s="176" t="s">
        <v>4738</v>
      </c>
    </row>
    <row r="233" spans="1:4" ht="25.5" x14ac:dyDescent="0.25">
      <c r="A233" s="176">
        <v>315232</v>
      </c>
      <c r="B233" s="176" t="s">
        <v>4593</v>
      </c>
      <c r="C233" s="177">
        <v>315240</v>
      </c>
      <c r="D233" s="176" t="s">
        <v>4738</v>
      </c>
    </row>
    <row r="234" spans="1:4" ht="25.5" x14ac:dyDescent="0.25">
      <c r="A234" s="176">
        <v>315233</v>
      </c>
      <c r="B234" s="176" t="s">
        <v>4594</v>
      </c>
      <c r="C234" s="177">
        <v>315240</v>
      </c>
      <c r="D234" s="176" t="s">
        <v>4738</v>
      </c>
    </row>
    <row r="235" spans="1:4" ht="38.25" x14ac:dyDescent="0.25">
      <c r="A235" s="176">
        <v>315234</v>
      </c>
      <c r="B235" s="176" t="s">
        <v>4595</v>
      </c>
      <c r="C235" s="177">
        <v>315240</v>
      </c>
      <c r="D235" s="176" t="s">
        <v>4738</v>
      </c>
    </row>
    <row r="236" spans="1:4" ht="25.5" x14ac:dyDescent="0.25">
      <c r="A236" s="176">
        <v>315239</v>
      </c>
      <c r="B236" s="176" t="s">
        <v>4596</v>
      </c>
      <c r="C236" s="177">
        <v>315240</v>
      </c>
      <c r="D236" s="176" t="s">
        <v>4738</v>
      </c>
    </row>
    <row r="237" spans="1:4" ht="25.5" x14ac:dyDescent="0.25">
      <c r="A237" s="176">
        <v>315291</v>
      </c>
      <c r="B237" s="176" t="s">
        <v>4597</v>
      </c>
      <c r="C237" s="177">
        <v>315240</v>
      </c>
      <c r="D237" s="176" t="s">
        <v>4738</v>
      </c>
    </row>
    <row r="238" spans="1:4" ht="25.5" x14ac:dyDescent="0.25">
      <c r="A238" s="176">
        <v>315292</v>
      </c>
      <c r="B238" s="176" t="s">
        <v>1898</v>
      </c>
      <c r="C238" s="177">
        <v>315280</v>
      </c>
      <c r="D238" s="176" t="s">
        <v>4739</v>
      </c>
    </row>
    <row r="239" spans="1:4" ht="25.5" x14ac:dyDescent="0.25">
      <c r="A239" s="176">
        <v>315299</v>
      </c>
      <c r="B239" s="176" t="s">
        <v>1846</v>
      </c>
      <c r="C239" s="177">
        <v>315280</v>
      </c>
      <c r="D239" s="176" t="s">
        <v>4739</v>
      </c>
    </row>
    <row r="240" spans="1:4" ht="25.5" x14ac:dyDescent="0.25">
      <c r="A240" s="176">
        <v>315991</v>
      </c>
      <c r="B240" s="176" t="s">
        <v>1877</v>
      </c>
      <c r="C240" s="177">
        <v>315990</v>
      </c>
      <c r="D240" s="176" t="s">
        <v>4740</v>
      </c>
    </row>
    <row r="241" spans="1:4" ht="25.5" x14ac:dyDescent="0.25">
      <c r="A241" s="176">
        <v>315992</v>
      </c>
      <c r="B241" s="176" t="s">
        <v>1902</v>
      </c>
      <c r="C241" s="177">
        <v>315990</v>
      </c>
      <c r="D241" s="176" t="s">
        <v>4740</v>
      </c>
    </row>
    <row r="242" spans="1:4" ht="25.5" x14ac:dyDescent="0.25">
      <c r="A242" s="176">
        <v>315993</v>
      </c>
      <c r="B242" s="176" t="s">
        <v>4598</v>
      </c>
      <c r="C242" s="177">
        <v>315990</v>
      </c>
      <c r="D242" s="176" t="s">
        <v>4740</v>
      </c>
    </row>
    <row r="243" spans="1:4" ht="25.5" x14ac:dyDescent="0.25">
      <c r="A243" s="176">
        <v>315999</v>
      </c>
      <c r="B243" s="176" t="s">
        <v>1863</v>
      </c>
      <c r="C243" s="177">
        <v>315990</v>
      </c>
      <c r="D243" s="176" t="s">
        <v>4740</v>
      </c>
    </row>
    <row r="244" spans="1:4" x14ac:dyDescent="0.25">
      <c r="A244" s="176">
        <v>316110</v>
      </c>
      <c r="B244" s="176" t="s">
        <v>2276</v>
      </c>
      <c r="C244" s="176">
        <v>316110</v>
      </c>
      <c r="D244" s="176" t="s">
        <v>2276</v>
      </c>
    </row>
    <row r="245" spans="1:4" ht="25.5" x14ac:dyDescent="0.25">
      <c r="A245" s="176">
        <v>316211</v>
      </c>
      <c r="B245" s="176" t="s">
        <v>2232</v>
      </c>
      <c r="C245" s="177">
        <v>316210</v>
      </c>
      <c r="D245" s="176" t="s">
        <v>4741</v>
      </c>
    </row>
    <row r="246" spans="1:4" x14ac:dyDescent="0.25">
      <c r="A246" s="176">
        <v>316212</v>
      </c>
      <c r="B246" s="176" t="s">
        <v>2283</v>
      </c>
      <c r="C246" s="177">
        <v>316210</v>
      </c>
      <c r="D246" s="176" t="s">
        <v>4741</v>
      </c>
    </row>
    <row r="247" spans="1:4" ht="25.5" x14ac:dyDescent="0.25">
      <c r="A247" s="176">
        <v>316213</v>
      </c>
      <c r="B247" s="176" t="s">
        <v>4599</v>
      </c>
      <c r="C247" s="177">
        <v>316210</v>
      </c>
      <c r="D247" s="176" t="s">
        <v>4741</v>
      </c>
    </row>
    <row r="248" spans="1:4" ht="25.5" x14ac:dyDescent="0.25">
      <c r="A248" s="176">
        <v>316214</v>
      </c>
      <c r="B248" s="176" t="s">
        <v>4600</v>
      </c>
      <c r="C248" s="177">
        <v>316210</v>
      </c>
      <c r="D248" s="176" t="s">
        <v>4741</v>
      </c>
    </row>
    <row r="249" spans="1:4" x14ac:dyDescent="0.25">
      <c r="A249" s="176">
        <v>316219</v>
      </c>
      <c r="B249" s="176" t="s">
        <v>2289</v>
      </c>
      <c r="C249" s="177">
        <v>316210</v>
      </c>
      <c r="D249" s="176" t="s">
        <v>4741</v>
      </c>
    </row>
    <row r="250" spans="1:4" ht="25.5" x14ac:dyDescent="0.25">
      <c r="A250" s="176">
        <v>316991</v>
      </c>
      <c r="B250" s="176" t="s">
        <v>2294</v>
      </c>
      <c r="C250" s="177">
        <v>316998</v>
      </c>
      <c r="D250" s="176" t="s">
        <v>4602</v>
      </c>
    </row>
    <row r="251" spans="1:4" ht="25.5" x14ac:dyDescent="0.25">
      <c r="A251" s="176">
        <v>316992</v>
      </c>
      <c r="B251" s="176" t="s">
        <v>2296</v>
      </c>
      <c r="C251" s="176">
        <v>316992</v>
      </c>
      <c r="D251" s="176" t="s">
        <v>2296</v>
      </c>
    </row>
    <row r="252" spans="1:4" ht="38.25" x14ac:dyDescent="0.25">
      <c r="A252" s="176">
        <v>316993</v>
      </c>
      <c r="B252" s="176" t="s">
        <v>4601</v>
      </c>
      <c r="C252" s="177">
        <v>316998</v>
      </c>
      <c r="D252" s="176" t="s">
        <v>4602</v>
      </c>
    </row>
    <row r="253" spans="1:4" ht="25.5" x14ac:dyDescent="0.25">
      <c r="A253" s="176">
        <v>316999</v>
      </c>
      <c r="B253" s="176" t="s">
        <v>4602</v>
      </c>
      <c r="C253" s="177">
        <v>316998</v>
      </c>
      <c r="D253" s="176" t="s">
        <v>4602</v>
      </c>
    </row>
    <row r="254" spans="1:4" x14ac:dyDescent="0.25">
      <c r="A254" s="176">
        <v>321113</v>
      </c>
      <c r="B254" s="176" t="s">
        <v>1959</v>
      </c>
      <c r="C254" s="176">
        <v>321113</v>
      </c>
      <c r="D254" s="176" t="s">
        <v>1959</v>
      </c>
    </row>
    <row r="255" spans="1:4" x14ac:dyDescent="0.25">
      <c r="A255" s="176">
        <v>321114</v>
      </c>
      <c r="B255" s="176" t="s">
        <v>1997</v>
      </c>
      <c r="C255" s="176">
        <v>321114</v>
      </c>
      <c r="D255" s="176" t="s">
        <v>1997</v>
      </c>
    </row>
    <row r="256" spans="1:4" ht="25.5" x14ac:dyDescent="0.25">
      <c r="A256" s="176">
        <v>321211</v>
      </c>
      <c r="B256" s="176" t="s">
        <v>1982</v>
      </c>
      <c r="C256" s="176">
        <v>321211</v>
      </c>
      <c r="D256" s="176" t="s">
        <v>1982</v>
      </c>
    </row>
    <row r="257" spans="1:4" ht="25.5" x14ac:dyDescent="0.25">
      <c r="A257" s="176">
        <v>321212</v>
      </c>
      <c r="B257" s="176" t="s">
        <v>1984</v>
      </c>
      <c r="C257" s="176">
        <v>321212</v>
      </c>
      <c r="D257" s="176" t="s">
        <v>1984</v>
      </c>
    </row>
    <row r="258" spans="1:4" ht="25.5" x14ac:dyDescent="0.25">
      <c r="A258" s="176">
        <v>321213</v>
      </c>
      <c r="B258" s="176" t="s">
        <v>1986</v>
      </c>
      <c r="C258" s="176">
        <v>321213</v>
      </c>
      <c r="D258" s="176" t="s">
        <v>1986</v>
      </c>
    </row>
    <row r="259" spans="1:4" x14ac:dyDescent="0.25">
      <c r="A259" s="176">
        <v>321214</v>
      </c>
      <c r="B259" s="176" t="s">
        <v>1988</v>
      </c>
      <c r="C259" s="176">
        <v>321214</v>
      </c>
      <c r="D259" s="176" t="s">
        <v>1988</v>
      </c>
    </row>
    <row r="260" spans="1:4" ht="25.5" x14ac:dyDescent="0.25">
      <c r="A260" s="176">
        <v>321219</v>
      </c>
      <c r="B260" s="176" t="s">
        <v>1999</v>
      </c>
      <c r="C260" s="176">
        <v>321219</v>
      </c>
      <c r="D260" s="176" t="s">
        <v>1999</v>
      </c>
    </row>
    <row r="261" spans="1:4" x14ac:dyDescent="0.25">
      <c r="A261" s="176">
        <v>321911</v>
      </c>
      <c r="B261" s="176" t="s">
        <v>1977</v>
      </c>
      <c r="C261" s="176">
        <v>321911</v>
      </c>
      <c r="D261" s="176" t="s">
        <v>1977</v>
      </c>
    </row>
    <row r="262" spans="1:4" ht="25.5" x14ac:dyDescent="0.25">
      <c r="A262" s="176">
        <v>321912</v>
      </c>
      <c r="B262" s="176" t="s">
        <v>1961</v>
      </c>
      <c r="C262" s="176">
        <v>321912</v>
      </c>
      <c r="D262" s="176" t="s">
        <v>1961</v>
      </c>
    </row>
    <row r="263" spans="1:4" x14ac:dyDescent="0.25">
      <c r="A263" s="176">
        <v>321918</v>
      </c>
      <c r="B263" s="176" t="s">
        <v>4603</v>
      </c>
      <c r="C263" s="176">
        <v>321918</v>
      </c>
      <c r="D263" s="176" t="s">
        <v>4603</v>
      </c>
    </row>
    <row r="264" spans="1:4" ht="25.5" x14ac:dyDescent="0.25">
      <c r="A264" s="176">
        <v>321920</v>
      </c>
      <c r="B264" s="176" t="s">
        <v>1965</v>
      </c>
      <c r="C264" s="176">
        <v>321920</v>
      </c>
      <c r="D264" s="176" t="s">
        <v>1965</v>
      </c>
    </row>
    <row r="265" spans="1:4" ht="25.5" x14ac:dyDescent="0.25">
      <c r="A265" s="176">
        <v>321991</v>
      </c>
      <c r="B265" s="176" t="s">
        <v>1993</v>
      </c>
      <c r="C265" s="176">
        <v>321991</v>
      </c>
      <c r="D265" s="176" t="s">
        <v>1993</v>
      </c>
    </row>
    <row r="266" spans="1:4" ht="25.5" x14ac:dyDescent="0.25">
      <c r="A266" s="176">
        <v>321992</v>
      </c>
      <c r="B266" s="176" t="s">
        <v>1995</v>
      </c>
      <c r="C266" s="176">
        <v>321992</v>
      </c>
      <c r="D266" s="176" t="s">
        <v>1995</v>
      </c>
    </row>
    <row r="267" spans="1:4" ht="25.5" x14ac:dyDescent="0.25">
      <c r="A267" s="176">
        <v>321999</v>
      </c>
      <c r="B267" s="176" t="s">
        <v>1967</v>
      </c>
      <c r="C267" s="177">
        <v>321999</v>
      </c>
      <c r="D267" s="176" t="s">
        <v>1967</v>
      </c>
    </row>
    <row r="268" spans="1:4" x14ac:dyDescent="0.25">
      <c r="A268" s="176">
        <v>322110</v>
      </c>
      <c r="B268" s="176" t="s">
        <v>41</v>
      </c>
      <c r="C268" s="176">
        <v>322110</v>
      </c>
      <c r="D268" s="176" t="s">
        <v>41</v>
      </c>
    </row>
    <row r="269" spans="1:4" x14ac:dyDescent="0.25">
      <c r="A269" s="176">
        <v>322121</v>
      </c>
      <c r="B269" s="176" t="s">
        <v>2048</v>
      </c>
      <c r="C269" s="176">
        <v>322121</v>
      </c>
      <c r="D269" s="176" t="s">
        <v>2048</v>
      </c>
    </row>
    <row r="270" spans="1:4" x14ac:dyDescent="0.25">
      <c r="A270" s="176">
        <v>322122</v>
      </c>
      <c r="B270" s="176" t="s">
        <v>2050</v>
      </c>
      <c r="C270" s="176">
        <v>322122</v>
      </c>
      <c r="D270" s="176" t="s">
        <v>2050</v>
      </c>
    </row>
    <row r="271" spans="1:4" x14ac:dyDescent="0.25">
      <c r="A271" s="176">
        <v>322130</v>
      </c>
      <c r="B271" s="176" t="s">
        <v>33</v>
      </c>
      <c r="C271" s="176">
        <v>322130</v>
      </c>
      <c r="D271" s="176" t="s">
        <v>33</v>
      </c>
    </row>
    <row r="272" spans="1:4" ht="25.5" x14ac:dyDescent="0.25">
      <c r="A272" s="176">
        <v>322211</v>
      </c>
      <c r="B272" s="176" t="s">
        <v>2057</v>
      </c>
      <c r="C272" s="176">
        <v>322211</v>
      </c>
      <c r="D272" s="176" t="s">
        <v>2057</v>
      </c>
    </row>
    <row r="273" spans="1:4" x14ac:dyDescent="0.25">
      <c r="A273" s="176">
        <v>322212</v>
      </c>
      <c r="B273" s="176" t="s">
        <v>2063</v>
      </c>
      <c r="C273" s="176">
        <v>322212</v>
      </c>
      <c r="D273" s="176" t="s">
        <v>2063</v>
      </c>
    </row>
    <row r="274" spans="1:4" ht="25.5" x14ac:dyDescent="0.25">
      <c r="A274" s="176">
        <v>322213</v>
      </c>
      <c r="B274" s="176" t="s">
        <v>2055</v>
      </c>
      <c r="C274" s="177">
        <v>322219</v>
      </c>
      <c r="D274" s="176" t="s">
        <v>4742</v>
      </c>
    </row>
    <row r="275" spans="1:4" ht="25.5" x14ac:dyDescent="0.25">
      <c r="A275" s="176">
        <v>322214</v>
      </c>
      <c r="B275" s="176" t="s">
        <v>2059</v>
      </c>
      <c r="C275" s="177">
        <v>322219</v>
      </c>
      <c r="D275" s="176" t="s">
        <v>4742</v>
      </c>
    </row>
    <row r="276" spans="1:4" ht="25.5" x14ac:dyDescent="0.25">
      <c r="A276" s="176">
        <v>322215</v>
      </c>
      <c r="B276" s="176" t="s">
        <v>2061</v>
      </c>
      <c r="C276" s="177">
        <v>322219</v>
      </c>
      <c r="D276" s="176" t="s">
        <v>4742</v>
      </c>
    </row>
    <row r="277" spans="1:4" ht="25.5" x14ac:dyDescent="0.25">
      <c r="A277" s="176">
        <v>322221</v>
      </c>
      <c r="B277" s="176" t="s">
        <v>4604</v>
      </c>
      <c r="C277" s="177">
        <v>322220</v>
      </c>
      <c r="D277" s="176" t="s">
        <v>4743</v>
      </c>
    </row>
    <row r="278" spans="1:4" ht="25.5" x14ac:dyDescent="0.25">
      <c r="A278" s="176">
        <v>322222</v>
      </c>
      <c r="B278" s="176" t="s">
        <v>2069</v>
      </c>
      <c r="C278" s="177">
        <v>322220</v>
      </c>
      <c r="D278" s="176" t="s">
        <v>4743</v>
      </c>
    </row>
    <row r="279" spans="1:4" ht="25.5" x14ac:dyDescent="0.25">
      <c r="A279" s="176">
        <v>322223</v>
      </c>
      <c r="B279" s="176" t="s">
        <v>4605</v>
      </c>
      <c r="C279" s="177">
        <v>322220</v>
      </c>
      <c r="D279" s="176" t="s">
        <v>4743</v>
      </c>
    </row>
    <row r="280" spans="1:4" ht="25.5" x14ac:dyDescent="0.25">
      <c r="A280" s="176">
        <v>322224</v>
      </c>
      <c r="B280" s="176" t="s">
        <v>2075</v>
      </c>
      <c r="C280" s="177">
        <v>322220</v>
      </c>
      <c r="D280" s="176" t="s">
        <v>4743</v>
      </c>
    </row>
    <row r="281" spans="1:4" ht="25.5" x14ac:dyDescent="0.25">
      <c r="A281" s="176">
        <v>322225</v>
      </c>
      <c r="B281" s="176" t="s">
        <v>2541</v>
      </c>
      <c r="C281" s="177">
        <v>322220</v>
      </c>
      <c r="D281" s="176" t="s">
        <v>4743</v>
      </c>
    </row>
    <row r="282" spans="1:4" ht="25.5" x14ac:dyDescent="0.25">
      <c r="A282" s="176">
        <v>322226</v>
      </c>
      <c r="B282" s="176" t="s">
        <v>2077</v>
      </c>
      <c r="C282" s="177">
        <v>322220</v>
      </c>
      <c r="D282" s="176" t="s">
        <v>4743</v>
      </c>
    </row>
    <row r="283" spans="1:4" ht="25.5" x14ac:dyDescent="0.25">
      <c r="A283" s="176">
        <v>322231</v>
      </c>
      <c r="B283" s="176" t="s">
        <v>2079</v>
      </c>
      <c r="C283" s="177">
        <v>322230</v>
      </c>
      <c r="D283" s="176" t="s">
        <v>4744</v>
      </c>
    </row>
    <row r="284" spans="1:4" x14ac:dyDescent="0.25">
      <c r="A284" s="176">
        <v>322232</v>
      </c>
      <c r="B284" s="176" t="s">
        <v>2085</v>
      </c>
      <c r="C284" s="177">
        <v>322230</v>
      </c>
      <c r="D284" s="176" t="s">
        <v>4744</v>
      </c>
    </row>
    <row r="285" spans="1:4" ht="25.5" x14ac:dyDescent="0.25">
      <c r="A285" s="176">
        <v>322233</v>
      </c>
      <c r="B285" s="176" t="s">
        <v>2087</v>
      </c>
      <c r="C285" s="177">
        <v>322230</v>
      </c>
      <c r="D285" s="176" t="s">
        <v>4744</v>
      </c>
    </row>
    <row r="286" spans="1:4" x14ac:dyDescent="0.25">
      <c r="A286" s="176">
        <v>322291</v>
      </c>
      <c r="B286" s="176" t="s">
        <v>2083</v>
      </c>
      <c r="C286" s="176">
        <v>322291</v>
      </c>
      <c r="D286" s="176" t="s">
        <v>2083</v>
      </c>
    </row>
    <row r="287" spans="1:4" ht="25.5" x14ac:dyDescent="0.25">
      <c r="A287" s="176">
        <v>322299</v>
      </c>
      <c r="B287" s="176" t="s">
        <v>2081</v>
      </c>
      <c r="C287" s="176">
        <v>322299</v>
      </c>
      <c r="D287" s="176" t="s">
        <v>2081</v>
      </c>
    </row>
    <row r="288" spans="1:4" ht="25.5" x14ac:dyDescent="0.25">
      <c r="A288" s="176">
        <v>323110</v>
      </c>
      <c r="B288" s="176" t="s">
        <v>2114</v>
      </c>
      <c r="C288" s="177">
        <v>323111</v>
      </c>
      <c r="D288" s="176" t="s">
        <v>4745</v>
      </c>
    </row>
    <row r="289" spans="1:4" ht="25.5" x14ac:dyDescent="0.25">
      <c r="A289" s="176">
        <v>323111</v>
      </c>
      <c r="B289" s="176" t="s">
        <v>2118</v>
      </c>
      <c r="C289" s="177">
        <v>323111</v>
      </c>
      <c r="D289" s="176" t="s">
        <v>4745</v>
      </c>
    </row>
    <row r="290" spans="1:4" ht="25.5" x14ac:dyDescent="0.25">
      <c r="A290" s="176">
        <v>323112</v>
      </c>
      <c r="B290" s="176" t="s">
        <v>2120</v>
      </c>
      <c r="C290" s="177">
        <v>323111</v>
      </c>
      <c r="D290" s="176" t="s">
        <v>4745</v>
      </c>
    </row>
    <row r="291" spans="1:4" x14ac:dyDescent="0.25">
      <c r="A291" s="176">
        <v>323113</v>
      </c>
      <c r="B291" s="176" t="s">
        <v>1947</v>
      </c>
      <c r="C291" s="176">
        <v>323113</v>
      </c>
      <c r="D291" s="176" t="s">
        <v>1947</v>
      </c>
    </row>
    <row r="292" spans="1:4" ht="25.5" x14ac:dyDescent="0.25">
      <c r="A292" s="176">
        <v>323114</v>
      </c>
      <c r="B292" s="176" t="s">
        <v>2116</v>
      </c>
      <c r="C292" s="177">
        <v>323111</v>
      </c>
      <c r="D292" s="176" t="s">
        <v>4745</v>
      </c>
    </row>
    <row r="293" spans="1:4" ht="25.5" x14ac:dyDescent="0.25">
      <c r="A293" s="176">
        <v>323115</v>
      </c>
      <c r="B293" s="176" t="s">
        <v>2124</v>
      </c>
      <c r="C293" s="177">
        <v>323111</v>
      </c>
      <c r="D293" s="176" t="s">
        <v>4745</v>
      </c>
    </row>
    <row r="294" spans="1:4" ht="25.5" x14ac:dyDescent="0.25">
      <c r="A294" s="176">
        <v>323116</v>
      </c>
      <c r="B294" s="176" t="s">
        <v>4606</v>
      </c>
      <c r="C294" s="177">
        <v>323111</v>
      </c>
      <c r="D294" s="176" t="s">
        <v>4745</v>
      </c>
    </row>
    <row r="295" spans="1:4" x14ac:dyDescent="0.25">
      <c r="A295" s="176">
        <v>323117</v>
      </c>
      <c r="B295" s="176" t="s">
        <v>4607</v>
      </c>
      <c r="C295" s="176">
        <v>323117</v>
      </c>
      <c r="D295" s="176" t="s">
        <v>4607</v>
      </c>
    </row>
    <row r="296" spans="1:4" ht="25.5" x14ac:dyDescent="0.25">
      <c r="A296" s="176">
        <v>323118</v>
      </c>
      <c r="B296" s="176" t="s">
        <v>4608</v>
      </c>
      <c r="C296" s="177">
        <v>323111</v>
      </c>
      <c r="D296" s="176" t="s">
        <v>4745</v>
      </c>
    </row>
    <row r="297" spans="1:4" ht="25.5" x14ac:dyDescent="0.25">
      <c r="A297" s="176">
        <v>323119</v>
      </c>
      <c r="B297" s="176" t="s">
        <v>4609</v>
      </c>
      <c r="C297" s="177">
        <v>323111</v>
      </c>
      <c r="D297" s="176" t="s">
        <v>4745</v>
      </c>
    </row>
    <row r="298" spans="1:4" x14ac:dyDescent="0.25">
      <c r="A298" s="176">
        <v>323121</v>
      </c>
      <c r="B298" s="176" t="s">
        <v>2141</v>
      </c>
      <c r="C298" s="177">
        <v>323120</v>
      </c>
      <c r="D298" s="176" t="s">
        <v>4746</v>
      </c>
    </row>
    <row r="299" spans="1:4" x14ac:dyDescent="0.25">
      <c r="A299" s="176">
        <v>323122</v>
      </c>
      <c r="B299" s="176" t="s">
        <v>2143</v>
      </c>
      <c r="C299" s="177">
        <v>323120</v>
      </c>
      <c r="D299" s="176" t="s">
        <v>4746</v>
      </c>
    </row>
    <row r="300" spans="1:4" x14ac:dyDescent="0.25">
      <c r="A300" s="176">
        <v>324110</v>
      </c>
      <c r="B300" s="176" t="s">
        <v>2220</v>
      </c>
      <c r="C300" s="176">
        <v>324110</v>
      </c>
      <c r="D300" s="176" t="s">
        <v>2220</v>
      </c>
    </row>
    <row r="301" spans="1:4" ht="25.5" x14ac:dyDescent="0.25">
      <c r="A301" s="176">
        <v>324121</v>
      </c>
      <c r="B301" s="176" t="s">
        <v>2222</v>
      </c>
      <c r="C301" s="176">
        <v>324121</v>
      </c>
      <c r="D301" s="176" t="s">
        <v>2222</v>
      </c>
    </row>
    <row r="302" spans="1:4" ht="25.5" x14ac:dyDescent="0.25">
      <c r="A302" s="176">
        <v>324122</v>
      </c>
      <c r="B302" s="176" t="s">
        <v>2224</v>
      </c>
      <c r="C302" s="176">
        <v>324122</v>
      </c>
      <c r="D302" s="176" t="s">
        <v>2224</v>
      </c>
    </row>
    <row r="303" spans="1:4" ht="25.5" x14ac:dyDescent="0.25">
      <c r="A303" s="176">
        <v>324191</v>
      </c>
      <c r="B303" s="176" t="s">
        <v>2226</v>
      </c>
      <c r="C303" s="176">
        <v>324191</v>
      </c>
      <c r="D303" s="176" t="s">
        <v>2226</v>
      </c>
    </row>
    <row r="304" spans="1:4" ht="25.5" x14ac:dyDescent="0.25">
      <c r="A304" s="176">
        <v>324199</v>
      </c>
      <c r="B304" s="176" t="s">
        <v>2228</v>
      </c>
      <c r="C304" s="176">
        <v>324199</v>
      </c>
      <c r="D304" s="176" t="s">
        <v>2228</v>
      </c>
    </row>
    <row r="305" spans="1:4" x14ac:dyDescent="0.25">
      <c r="A305" s="176">
        <v>325110</v>
      </c>
      <c r="B305" s="176" t="s">
        <v>2190</v>
      </c>
      <c r="C305" s="176">
        <v>325110</v>
      </c>
      <c r="D305" s="176" t="s">
        <v>2190</v>
      </c>
    </row>
    <row r="306" spans="1:4" x14ac:dyDescent="0.25">
      <c r="A306" s="176">
        <v>325120</v>
      </c>
      <c r="B306" s="176" t="s">
        <v>2148</v>
      </c>
      <c r="C306" s="176">
        <v>325120</v>
      </c>
      <c r="D306" s="176" t="s">
        <v>2148</v>
      </c>
    </row>
    <row r="307" spans="1:4" ht="25.5" x14ac:dyDescent="0.25">
      <c r="A307" s="176">
        <v>325131</v>
      </c>
      <c r="B307" s="176" t="s">
        <v>2150</v>
      </c>
      <c r="C307" s="177">
        <v>325130</v>
      </c>
      <c r="D307" s="176" t="s">
        <v>4747</v>
      </c>
    </row>
    <row r="308" spans="1:4" ht="25.5" x14ac:dyDescent="0.25">
      <c r="A308" s="176">
        <v>325132</v>
      </c>
      <c r="B308" s="176" t="s">
        <v>4610</v>
      </c>
      <c r="C308" s="177">
        <v>325130</v>
      </c>
      <c r="D308" s="176" t="s">
        <v>4747</v>
      </c>
    </row>
    <row r="309" spans="1:4" ht="25.5" x14ac:dyDescent="0.25">
      <c r="A309" s="176">
        <v>325181</v>
      </c>
      <c r="B309" s="176" t="s">
        <v>2146</v>
      </c>
      <c r="C309" s="177">
        <v>325180</v>
      </c>
      <c r="D309" s="176" t="s">
        <v>4748</v>
      </c>
    </row>
    <row r="310" spans="1:4" ht="25.5" x14ac:dyDescent="0.25">
      <c r="A310" s="176">
        <v>325182</v>
      </c>
      <c r="B310" s="176" t="s">
        <v>2152</v>
      </c>
      <c r="C310" s="177">
        <v>325180</v>
      </c>
      <c r="D310" s="176" t="s">
        <v>4748</v>
      </c>
    </row>
    <row r="311" spans="1:4" ht="25.5" x14ac:dyDescent="0.25">
      <c r="A311" s="176">
        <v>325188</v>
      </c>
      <c r="B311" s="176" t="s">
        <v>123</v>
      </c>
      <c r="C311" s="177">
        <v>325180</v>
      </c>
      <c r="D311" s="176" t="s">
        <v>4748</v>
      </c>
    </row>
    <row r="312" spans="1:4" ht="25.5" x14ac:dyDescent="0.25">
      <c r="A312" s="176">
        <v>325191</v>
      </c>
      <c r="B312" s="176" t="s">
        <v>2188</v>
      </c>
      <c r="C312" s="177">
        <v>325194</v>
      </c>
      <c r="D312" s="176" t="s">
        <v>4749</v>
      </c>
    </row>
    <row r="313" spans="1:4" ht="25.5" x14ac:dyDescent="0.25">
      <c r="A313" s="176">
        <v>325192</v>
      </c>
      <c r="B313" s="176" t="s">
        <v>2194</v>
      </c>
      <c r="C313" s="177">
        <v>325194</v>
      </c>
      <c r="D313" s="176" t="s">
        <v>4749</v>
      </c>
    </row>
    <row r="314" spans="1:4" x14ac:dyDescent="0.25">
      <c r="A314" s="176">
        <v>325193</v>
      </c>
      <c r="B314" s="176" t="s">
        <v>2200</v>
      </c>
      <c r="C314" s="176">
        <v>325193</v>
      </c>
      <c r="D314" s="176" t="s">
        <v>2200</v>
      </c>
    </row>
    <row r="315" spans="1:4" ht="25.5" x14ac:dyDescent="0.25">
      <c r="A315" s="176">
        <v>325199</v>
      </c>
      <c r="B315" s="176" t="s">
        <v>2202</v>
      </c>
      <c r="C315" s="176">
        <v>325199</v>
      </c>
      <c r="D315" s="176" t="s">
        <v>2202</v>
      </c>
    </row>
    <row r="316" spans="1:4" ht="25.5" x14ac:dyDescent="0.25">
      <c r="A316" s="176">
        <v>325211</v>
      </c>
      <c r="B316" s="176" t="s">
        <v>2161</v>
      </c>
      <c r="C316" s="176">
        <v>325211</v>
      </c>
      <c r="D316" s="176" t="s">
        <v>2161</v>
      </c>
    </row>
    <row r="317" spans="1:4" x14ac:dyDescent="0.25">
      <c r="A317" s="176">
        <v>325212</v>
      </c>
      <c r="B317" s="176" t="s">
        <v>2163</v>
      </c>
      <c r="C317" s="176">
        <v>325212</v>
      </c>
      <c r="D317" s="176" t="s">
        <v>2163</v>
      </c>
    </row>
    <row r="318" spans="1:4" ht="25.5" x14ac:dyDescent="0.25">
      <c r="A318" s="176">
        <v>325221</v>
      </c>
      <c r="B318" s="176" t="s">
        <v>2165</v>
      </c>
      <c r="C318" s="177">
        <v>325220</v>
      </c>
      <c r="D318" s="176" t="s">
        <v>4750</v>
      </c>
    </row>
    <row r="319" spans="1:4" ht="25.5" x14ac:dyDescent="0.25">
      <c r="A319" s="176">
        <v>325222</v>
      </c>
      <c r="B319" s="176" t="s">
        <v>2167</v>
      </c>
      <c r="C319" s="177">
        <v>325220</v>
      </c>
      <c r="D319" s="176" t="s">
        <v>4750</v>
      </c>
    </row>
    <row r="320" spans="1:4" x14ac:dyDescent="0.25">
      <c r="A320" s="176">
        <v>325311</v>
      </c>
      <c r="B320" s="176" t="s">
        <v>2205</v>
      </c>
      <c r="C320" s="176">
        <v>325311</v>
      </c>
      <c r="D320" s="176" t="s">
        <v>2205</v>
      </c>
    </row>
    <row r="321" spans="1:4" x14ac:dyDescent="0.25">
      <c r="A321" s="176">
        <v>325312</v>
      </c>
      <c r="B321" s="176" t="s">
        <v>2207</v>
      </c>
      <c r="C321" s="176">
        <v>325312</v>
      </c>
      <c r="D321" s="176" t="s">
        <v>2207</v>
      </c>
    </row>
    <row r="322" spans="1:4" x14ac:dyDescent="0.25">
      <c r="A322" s="176">
        <v>325314</v>
      </c>
      <c r="B322" s="176" t="s">
        <v>2209</v>
      </c>
      <c r="C322" s="176">
        <v>325314</v>
      </c>
      <c r="D322" s="176" t="s">
        <v>2209</v>
      </c>
    </row>
    <row r="323" spans="1:4" ht="25.5" x14ac:dyDescent="0.25">
      <c r="A323" s="176">
        <v>325320</v>
      </c>
      <c r="B323" s="176" t="s">
        <v>196</v>
      </c>
      <c r="C323" s="176">
        <v>325320</v>
      </c>
      <c r="D323" s="176" t="s">
        <v>196</v>
      </c>
    </row>
    <row r="324" spans="1:4" x14ac:dyDescent="0.25">
      <c r="A324" s="176">
        <v>325411</v>
      </c>
      <c r="B324" s="176" t="s">
        <v>2169</v>
      </c>
      <c r="C324" s="176">
        <v>325411</v>
      </c>
      <c r="D324" s="176" t="s">
        <v>2169</v>
      </c>
    </row>
    <row r="325" spans="1:4" ht="25.5" x14ac:dyDescent="0.25">
      <c r="A325" s="176">
        <v>325412</v>
      </c>
      <c r="B325" s="176" t="s">
        <v>4611</v>
      </c>
      <c r="C325" s="176">
        <v>325412</v>
      </c>
      <c r="D325" s="176" t="s">
        <v>4611</v>
      </c>
    </row>
    <row r="326" spans="1:4" ht="25.5" x14ac:dyDescent="0.25">
      <c r="A326" s="176">
        <v>325413</v>
      </c>
      <c r="B326" s="176" t="s">
        <v>2174</v>
      </c>
      <c r="C326" s="176">
        <v>325413</v>
      </c>
      <c r="D326" s="176" t="s">
        <v>2174</v>
      </c>
    </row>
    <row r="327" spans="1:4" ht="25.5" x14ac:dyDescent="0.25">
      <c r="A327" s="176">
        <v>325414</v>
      </c>
      <c r="B327" s="176" t="s">
        <v>2176</v>
      </c>
      <c r="C327" s="176">
        <v>325414</v>
      </c>
      <c r="D327" s="176" t="s">
        <v>2176</v>
      </c>
    </row>
    <row r="328" spans="1:4" x14ac:dyDescent="0.25">
      <c r="A328" s="176">
        <v>325510</v>
      </c>
      <c r="B328" s="176" t="s">
        <v>2186</v>
      </c>
      <c r="C328" s="176">
        <v>325510</v>
      </c>
      <c r="D328" s="176" t="s">
        <v>2186</v>
      </c>
    </row>
    <row r="329" spans="1:4" x14ac:dyDescent="0.25">
      <c r="A329" s="176">
        <v>325520</v>
      </c>
      <c r="B329" s="176" t="s">
        <v>2212</v>
      </c>
      <c r="C329" s="176">
        <v>325520</v>
      </c>
      <c r="D329" s="176" t="s">
        <v>2212</v>
      </c>
    </row>
    <row r="330" spans="1:4" ht="25.5" x14ac:dyDescent="0.25">
      <c r="A330" s="176">
        <v>325611</v>
      </c>
      <c r="B330" s="176" t="s">
        <v>4612</v>
      </c>
      <c r="C330" s="176">
        <v>325611</v>
      </c>
      <c r="D330" s="176" t="s">
        <v>4612</v>
      </c>
    </row>
    <row r="331" spans="1:4" ht="25.5" x14ac:dyDescent="0.25">
      <c r="A331" s="176">
        <v>325612</v>
      </c>
      <c r="B331" s="176" t="s">
        <v>2180</v>
      </c>
      <c r="C331" s="176">
        <v>325612</v>
      </c>
      <c r="D331" s="176" t="s">
        <v>2180</v>
      </c>
    </row>
    <row r="332" spans="1:4" x14ac:dyDescent="0.25">
      <c r="A332" s="176">
        <v>325613</v>
      </c>
      <c r="B332" s="176" t="s">
        <v>4613</v>
      </c>
      <c r="C332" s="176">
        <v>325613</v>
      </c>
      <c r="D332" s="176" t="s">
        <v>4613</v>
      </c>
    </row>
    <row r="333" spans="1:4" x14ac:dyDescent="0.25">
      <c r="A333" s="176">
        <v>325620</v>
      </c>
      <c r="B333" s="176" t="s">
        <v>1020</v>
      </c>
      <c r="C333" s="176">
        <v>325620</v>
      </c>
      <c r="D333" s="176" t="s">
        <v>1020</v>
      </c>
    </row>
    <row r="334" spans="1:4" x14ac:dyDescent="0.25">
      <c r="A334" s="176">
        <v>325910</v>
      </c>
      <c r="B334" s="176" t="s">
        <v>2214</v>
      </c>
      <c r="C334" s="176">
        <v>325910</v>
      </c>
      <c r="D334" s="176" t="s">
        <v>2214</v>
      </c>
    </row>
    <row r="335" spans="1:4" x14ac:dyDescent="0.25">
      <c r="A335" s="176">
        <v>325920</v>
      </c>
      <c r="B335" s="176" t="s">
        <v>335</v>
      </c>
      <c r="C335" s="176">
        <v>325920</v>
      </c>
      <c r="D335" s="176" t="s">
        <v>335</v>
      </c>
    </row>
    <row r="336" spans="1:4" ht="25.5" x14ac:dyDescent="0.25">
      <c r="A336" s="176">
        <v>325991</v>
      </c>
      <c r="B336" s="176" t="s">
        <v>4614</v>
      </c>
      <c r="C336" s="176">
        <v>325991</v>
      </c>
      <c r="D336" s="176" t="s">
        <v>4614</v>
      </c>
    </row>
    <row r="337" spans="1:4" ht="25.5" x14ac:dyDescent="0.25">
      <c r="A337" s="176">
        <v>325992</v>
      </c>
      <c r="B337" s="176" t="s">
        <v>2884</v>
      </c>
      <c r="C337" s="176">
        <v>325992</v>
      </c>
      <c r="D337" s="176" t="s">
        <v>2884</v>
      </c>
    </row>
    <row r="338" spans="1:4" ht="25.5" x14ac:dyDescent="0.25">
      <c r="A338" s="176">
        <v>325998</v>
      </c>
      <c r="B338" s="176" t="s">
        <v>2157</v>
      </c>
      <c r="C338" s="176">
        <v>325998</v>
      </c>
      <c r="D338" s="176" t="s">
        <v>2157</v>
      </c>
    </row>
    <row r="339" spans="1:4" x14ac:dyDescent="0.25">
      <c r="A339" s="176">
        <v>326111</v>
      </c>
      <c r="B339" s="176" t="s">
        <v>4615</v>
      </c>
      <c r="C339" s="176">
        <v>326111</v>
      </c>
      <c r="D339" s="176" t="s">
        <v>4615</v>
      </c>
    </row>
    <row r="340" spans="1:4" ht="25.5" x14ac:dyDescent="0.25">
      <c r="A340" s="176">
        <v>326112</v>
      </c>
      <c r="B340" s="176" t="s">
        <v>2067</v>
      </c>
      <c r="C340" s="176">
        <v>326112</v>
      </c>
      <c r="D340" s="176" t="s">
        <v>2067</v>
      </c>
    </row>
    <row r="341" spans="1:4" ht="25.5" x14ac:dyDescent="0.25">
      <c r="A341" s="176">
        <v>326113</v>
      </c>
      <c r="B341" s="176" t="s">
        <v>2254</v>
      </c>
      <c r="C341" s="176">
        <v>326113</v>
      </c>
      <c r="D341" s="176" t="s">
        <v>2254</v>
      </c>
    </row>
    <row r="342" spans="1:4" ht="25.5" x14ac:dyDescent="0.25">
      <c r="A342" s="176">
        <v>326121</v>
      </c>
      <c r="B342" s="176" t="s">
        <v>2256</v>
      </c>
      <c r="C342" s="176">
        <v>326121</v>
      </c>
      <c r="D342" s="176" t="s">
        <v>2256</v>
      </c>
    </row>
    <row r="343" spans="1:4" ht="25.5" x14ac:dyDescent="0.25">
      <c r="A343" s="176">
        <v>326122</v>
      </c>
      <c r="B343" s="176" t="s">
        <v>2260</v>
      </c>
      <c r="C343" s="176">
        <v>326122</v>
      </c>
      <c r="D343" s="176" t="s">
        <v>2260</v>
      </c>
    </row>
    <row r="344" spans="1:4" ht="25.5" x14ac:dyDescent="0.25">
      <c r="A344" s="176">
        <v>326130</v>
      </c>
      <c r="B344" s="176" t="s">
        <v>2258</v>
      </c>
      <c r="C344" s="176">
        <v>326130</v>
      </c>
      <c r="D344" s="176" t="s">
        <v>2258</v>
      </c>
    </row>
    <row r="345" spans="1:4" ht="25.5" x14ac:dyDescent="0.25">
      <c r="A345" s="176">
        <v>326140</v>
      </c>
      <c r="B345" s="176" t="s">
        <v>2264</v>
      </c>
      <c r="C345" s="176">
        <v>326140</v>
      </c>
      <c r="D345" s="176" t="s">
        <v>2264</v>
      </c>
    </row>
    <row r="346" spans="1:4" ht="25.5" x14ac:dyDescent="0.25">
      <c r="A346" s="176">
        <v>326150</v>
      </c>
      <c r="B346" s="176" t="s">
        <v>2266</v>
      </c>
      <c r="C346" s="176">
        <v>326150</v>
      </c>
      <c r="D346" s="176" t="s">
        <v>2266</v>
      </c>
    </row>
    <row r="347" spans="1:4" x14ac:dyDescent="0.25">
      <c r="A347" s="176">
        <v>326160</v>
      </c>
      <c r="B347" s="176" t="s">
        <v>2262</v>
      </c>
      <c r="C347" s="176">
        <v>326160</v>
      </c>
      <c r="D347" s="176" t="s">
        <v>2262</v>
      </c>
    </row>
    <row r="348" spans="1:4" x14ac:dyDescent="0.25">
      <c r="A348" s="176">
        <v>326191</v>
      </c>
      <c r="B348" s="176" t="s">
        <v>2269</v>
      </c>
      <c r="C348" s="176">
        <v>326191</v>
      </c>
      <c r="D348" s="176" t="s">
        <v>2269</v>
      </c>
    </row>
    <row r="349" spans="1:4" ht="25.5" x14ac:dyDescent="0.25">
      <c r="A349" s="176">
        <v>326192</v>
      </c>
      <c r="B349" s="176" t="s">
        <v>2244</v>
      </c>
      <c r="C349" s="177">
        <v>326199</v>
      </c>
      <c r="D349" s="176" t="s">
        <v>2273</v>
      </c>
    </row>
    <row r="350" spans="1:4" ht="25.5" x14ac:dyDescent="0.25">
      <c r="A350" s="176">
        <v>326199</v>
      </c>
      <c r="B350" s="176" t="s">
        <v>2273</v>
      </c>
      <c r="C350" s="177">
        <v>326199</v>
      </c>
      <c r="D350" s="176" t="s">
        <v>2273</v>
      </c>
    </row>
    <row r="351" spans="1:4" x14ac:dyDescent="0.25">
      <c r="A351" s="176">
        <v>326211</v>
      </c>
      <c r="B351" s="176" t="s">
        <v>2230</v>
      </c>
      <c r="C351" s="176">
        <v>326211</v>
      </c>
      <c r="D351" s="176" t="s">
        <v>2230</v>
      </c>
    </row>
    <row r="352" spans="1:4" x14ac:dyDescent="0.25">
      <c r="A352" s="176">
        <v>326212</v>
      </c>
      <c r="B352" s="176" t="s">
        <v>4138</v>
      </c>
      <c r="C352" s="176">
        <v>326212</v>
      </c>
      <c r="D352" s="176" t="s">
        <v>4138</v>
      </c>
    </row>
    <row r="353" spans="1:4" ht="25.5" x14ac:dyDescent="0.25">
      <c r="A353" s="176">
        <v>326220</v>
      </c>
      <c r="B353" s="176" t="s">
        <v>2234</v>
      </c>
      <c r="C353" s="176">
        <v>326220</v>
      </c>
      <c r="D353" s="176" t="s">
        <v>2234</v>
      </c>
    </row>
    <row r="354" spans="1:4" ht="25.5" x14ac:dyDescent="0.25">
      <c r="A354" s="176">
        <v>326291</v>
      </c>
      <c r="B354" s="176" t="s">
        <v>2238</v>
      </c>
      <c r="C354" s="176">
        <v>326291</v>
      </c>
      <c r="D354" s="176" t="s">
        <v>2238</v>
      </c>
    </row>
    <row r="355" spans="1:4" x14ac:dyDescent="0.25">
      <c r="A355" s="176">
        <v>326299</v>
      </c>
      <c r="B355" s="176" t="s">
        <v>2246</v>
      </c>
      <c r="C355" s="176">
        <v>326299</v>
      </c>
      <c r="D355" s="176" t="s">
        <v>2246</v>
      </c>
    </row>
    <row r="356" spans="1:4" ht="38.25" x14ac:dyDescent="0.25">
      <c r="A356" s="176">
        <v>327111</v>
      </c>
      <c r="B356" s="176" t="s">
        <v>2323</v>
      </c>
      <c r="C356" s="177">
        <v>327110</v>
      </c>
      <c r="D356" s="176" t="s">
        <v>4751</v>
      </c>
    </row>
    <row r="357" spans="1:4" ht="25.5" x14ac:dyDescent="0.25">
      <c r="A357" s="176">
        <v>327112</v>
      </c>
      <c r="B357" s="176" t="s">
        <v>2325</v>
      </c>
      <c r="C357" s="177">
        <v>327110</v>
      </c>
      <c r="D357" s="176" t="s">
        <v>4751</v>
      </c>
    </row>
    <row r="358" spans="1:4" ht="25.5" x14ac:dyDescent="0.25">
      <c r="A358" s="176">
        <v>327113</v>
      </c>
      <c r="B358" s="176" t="s">
        <v>2328</v>
      </c>
      <c r="C358" s="177">
        <v>327110</v>
      </c>
      <c r="D358" s="176" t="s">
        <v>4751</v>
      </c>
    </row>
    <row r="359" spans="1:4" ht="25.5" x14ac:dyDescent="0.25">
      <c r="A359" s="176">
        <v>327121</v>
      </c>
      <c r="B359" s="176" t="s">
        <v>2313</v>
      </c>
      <c r="C359" s="177">
        <v>327120</v>
      </c>
      <c r="D359" s="176" t="s">
        <v>4752</v>
      </c>
    </row>
    <row r="360" spans="1:4" ht="25.5" x14ac:dyDescent="0.25">
      <c r="A360" s="176">
        <v>327122</v>
      </c>
      <c r="B360" s="176" t="s">
        <v>2317</v>
      </c>
      <c r="C360" s="177">
        <v>327120</v>
      </c>
      <c r="D360" s="176" t="s">
        <v>4752</v>
      </c>
    </row>
    <row r="361" spans="1:4" ht="25.5" x14ac:dyDescent="0.25">
      <c r="A361" s="176">
        <v>327123</v>
      </c>
      <c r="B361" s="176" t="s">
        <v>2321</v>
      </c>
      <c r="C361" s="177">
        <v>327120</v>
      </c>
      <c r="D361" s="176" t="s">
        <v>4752</v>
      </c>
    </row>
    <row r="362" spans="1:4" ht="25.5" x14ac:dyDescent="0.25">
      <c r="A362" s="176">
        <v>327124</v>
      </c>
      <c r="B362" s="176" t="s">
        <v>2319</v>
      </c>
      <c r="C362" s="177">
        <v>327120</v>
      </c>
      <c r="D362" s="176" t="s">
        <v>4752</v>
      </c>
    </row>
    <row r="363" spans="1:4" ht="25.5" x14ac:dyDescent="0.25">
      <c r="A363" s="176">
        <v>327125</v>
      </c>
      <c r="B363" s="176" t="s">
        <v>2363</v>
      </c>
      <c r="C363" s="177">
        <v>327120</v>
      </c>
      <c r="D363" s="176" t="s">
        <v>4752</v>
      </c>
    </row>
    <row r="364" spans="1:4" x14ac:dyDescent="0.25">
      <c r="A364" s="176">
        <v>327211</v>
      </c>
      <c r="B364" s="176" t="s">
        <v>2303</v>
      </c>
      <c r="C364" s="176">
        <v>327211</v>
      </c>
      <c r="D364" s="176" t="s">
        <v>2303</v>
      </c>
    </row>
    <row r="365" spans="1:4" ht="25.5" x14ac:dyDescent="0.25">
      <c r="A365" s="176">
        <v>327212</v>
      </c>
      <c r="B365" s="176" t="s">
        <v>2307</v>
      </c>
      <c r="C365" s="176">
        <v>327212</v>
      </c>
      <c r="D365" s="176" t="s">
        <v>2307</v>
      </c>
    </row>
    <row r="366" spans="1:4" x14ac:dyDescent="0.25">
      <c r="A366" s="176">
        <v>327213</v>
      </c>
      <c r="B366" s="176" t="s">
        <v>2305</v>
      </c>
      <c r="C366" s="176">
        <v>327213</v>
      </c>
      <c r="D366" s="176" t="s">
        <v>2305</v>
      </c>
    </row>
    <row r="367" spans="1:4" ht="25.5" x14ac:dyDescent="0.25">
      <c r="A367" s="176">
        <v>327215</v>
      </c>
      <c r="B367" s="176" t="s">
        <v>2309</v>
      </c>
      <c r="C367" s="176">
        <v>327215</v>
      </c>
      <c r="D367" s="176" t="s">
        <v>2309</v>
      </c>
    </row>
    <row r="368" spans="1:4" x14ac:dyDescent="0.25">
      <c r="A368" s="176">
        <v>327310</v>
      </c>
      <c r="B368" s="176" t="s">
        <v>2311</v>
      </c>
      <c r="C368" s="176">
        <v>327310</v>
      </c>
      <c r="D368" s="176" t="s">
        <v>2311</v>
      </c>
    </row>
    <row r="369" spans="1:4" x14ac:dyDescent="0.25">
      <c r="A369" s="176">
        <v>327320</v>
      </c>
      <c r="B369" s="176" t="s">
        <v>2338</v>
      </c>
      <c r="C369" s="176">
        <v>327320</v>
      </c>
      <c r="D369" s="176" t="s">
        <v>2338</v>
      </c>
    </row>
    <row r="370" spans="1:4" x14ac:dyDescent="0.25">
      <c r="A370" s="176">
        <v>327331</v>
      </c>
      <c r="B370" s="176" t="s">
        <v>2315</v>
      </c>
      <c r="C370" s="176">
        <v>327331</v>
      </c>
      <c r="D370" s="176" t="s">
        <v>2315</v>
      </c>
    </row>
    <row r="371" spans="1:4" x14ac:dyDescent="0.25">
      <c r="A371" s="176">
        <v>327332</v>
      </c>
      <c r="B371" s="176" t="s">
        <v>2332</v>
      </c>
      <c r="C371" s="176">
        <v>327332</v>
      </c>
      <c r="D371" s="176" t="s">
        <v>2332</v>
      </c>
    </row>
    <row r="372" spans="1:4" x14ac:dyDescent="0.25">
      <c r="A372" s="176">
        <v>327390</v>
      </c>
      <c r="B372" s="176" t="s">
        <v>2334</v>
      </c>
      <c r="C372" s="176">
        <v>327390</v>
      </c>
      <c r="D372" s="176" t="s">
        <v>2334</v>
      </c>
    </row>
    <row r="373" spans="1:4" x14ac:dyDescent="0.25">
      <c r="A373" s="176">
        <v>327410</v>
      </c>
      <c r="B373" s="176" t="s">
        <v>2340</v>
      </c>
      <c r="C373" s="176">
        <v>327410</v>
      </c>
      <c r="D373" s="176" t="s">
        <v>2340</v>
      </c>
    </row>
    <row r="374" spans="1:4" x14ac:dyDescent="0.25">
      <c r="A374" s="176">
        <v>327420</v>
      </c>
      <c r="B374" s="176" t="s">
        <v>2342</v>
      </c>
      <c r="C374" s="176">
        <v>327420</v>
      </c>
      <c r="D374" s="176" t="s">
        <v>2342</v>
      </c>
    </row>
    <row r="375" spans="1:4" x14ac:dyDescent="0.25">
      <c r="A375" s="176">
        <v>327910</v>
      </c>
      <c r="B375" s="176" t="s">
        <v>2346</v>
      </c>
      <c r="C375" s="176">
        <v>327910</v>
      </c>
      <c r="D375" s="176" t="s">
        <v>2346</v>
      </c>
    </row>
    <row r="376" spans="1:4" ht="25.5" x14ac:dyDescent="0.25">
      <c r="A376" s="176">
        <v>327991</v>
      </c>
      <c r="B376" s="176" t="s">
        <v>2344</v>
      </c>
      <c r="C376" s="176">
        <v>327991</v>
      </c>
      <c r="D376" s="176" t="s">
        <v>2344</v>
      </c>
    </row>
    <row r="377" spans="1:4" ht="25.5" x14ac:dyDescent="0.25">
      <c r="A377" s="176">
        <v>327992</v>
      </c>
      <c r="B377" s="176" t="s">
        <v>2359</v>
      </c>
      <c r="C377" s="176">
        <v>327992</v>
      </c>
      <c r="D377" s="176" t="s">
        <v>2359</v>
      </c>
    </row>
    <row r="378" spans="1:4" x14ac:dyDescent="0.25">
      <c r="A378" s="176">
        <v>327993</v>
      </c>
      <c r="B378" s="176" t="s">
        <v>2361</v>
      </c>
      <c r="C378" s="176">
        <v>327993</v>
      </c>
      <c r="D378" s="176" t="s">
        <v>2361</v>
      </c>
    </row>
    <row r="379" spans="1:4" ht="25.5" x14ac:dyDescent="0.25">
      <c r="A379" s="176">
        <v>327999</v>
      </c>
      <c r="B379" s="176" t="s">
        <v>2336</v>
      </c>
      <c r="C379" s="176">
        <v>327999</v>
      </c>
      <c r="D379" s="176" t="s">
        <v>2336</v>
      </c>
    </row>
    <row r="380" spans="1:4" ht="25.5" x14ac:dyDescent="0.25">
      <c r="A380" s="176">
        <v>331111</v>
      </c>
      <c r="B380" s="176" t="s">
        <v>2369</v>
      </c>
      <c r="C380" s="177">
        <v>331110</v>
      </c>
      <c r="D380" s="176" t="s">
        <v>4753</v>
      </c>
    </row>
    <row r="381" spans="1:4" ht="25.5" x14ac:dyDescent="0.25">
      <c r="A381" s="176">
        <v>331112</v>
      </c>
      <c r="B381" s="176" t="s">
        <v>2373</v>
      </c>
      <c r="C381" s="177">
        <v>331110</v>
      </c>
      <c r="D381" s="176" t="s">
        <v>4753</v>
      </c>
    </row>
    <row r="382" spans="1:4" ht="25.5" x14ac:dyDescent="0.25">
      <c r="A382" s="176">
        <v>331210</v>
      </c>
      <c r="B382" s="176" t="s">
        <v>4623</v>
      </c>
      <c r="C382" s="176">
        <v>331210</v>
      </c>
      <c r="D382" s="176" t="s">
        <v>4623</v>
      </c>
    </row>
    <row r="383" spans="1:4" x14ac:dyDescent="0.25">
      <c r="A383" s="176">
        <v>331221</v>
      </c>
      <c r="B383" s="176" t="s">
        <v>2371</v>
      </c>
      <c r="C383" s="176">
        <v>331221</v>
      </c>
      <c r="D383" s="176" t="s">
        <v>2371</v>
      </c>
    </row>
    <row r="384" spans="1:4" x14ac:dyDescent="0.25">
      <c r="A384" s="176">
        <v>331222</v>
      </c>
      <c r="B384" s="176" t="s">
        <v>2375</v>
      </c>
      <c r="C384" s="176">
        <v>331222</v>
      </c>
      <c r="D384" s="176" t="s">
        <v>2375</v>
      </c>
    </row>
    <row r="385" spans="1:4" ht="25.5" x14ac:dyDescent="0.25">
      <c r="A385" s="176">
        <v>331311</v>
      </c>
      <c r="B385" s="176" t="s">
        <v>2159</v>
      </c>
      <c r="C385" s="177">
        <v>331313</v>
      </c>
      <c r="D385" s="176" t="s">
        <v>4754</v>
      </c>
    </row>
    <row r="386" spans="1:4" ht="25.5" x14ac:dyDescent="0.25">
      <c r="A386" s="176">
        <v>331312</v>
      </c>
      <c r="B386" s="176" t="s">
        <v>2389</v>
      </c>
      <c r="C386" s="177">
        <v>331313</v>
      </c>
      <c r="D386" s="176" t="s">
        <v>4754</v>
      </c>
    </row>
    <row r="387" spans="1:4" ht="25.5" x14ac:dyDescent="0.25">
      <c r="A387" s="176">
        <v>331314</v>
      </c>
      <c r="B387" s="176" t="s">
        <v>2393</v>
      </c>
      <c r="C387" s="176">
        <v>331314</v>
      </c>
      <c r="D387" s="176" t="s">
        <v>2393</v>
      </c>
    </row>
    <row r="388" spans="1:4" ht="25.5" x14ac:dyDescent="0.25">
      <c r="A388" s="176">
        <v>331315</v>
      </c>
      <c r="B388" s="176" t="s">
        <v>2401</v>
      </c>
      <c r="C388" s="176">
        <v>331315</v>
      </c>
      <c r="D388" s="176" t="s">
        <v>2401</v>
      </c>
    </row>
    <row r="389" spans="1:4" ht="25.5" x14ac:dyDescent="0.25">
      <c r="A389" s="176">
        <v>331316</v>
      </c>
      <c r="B389" s="176" t="s">
        <v>2403</v>
      </c>
      <c r="C389" s="177">
        <v>331318</v>
      </c>
      <c r="D389" s="176" t="s">
        <v>4755</v>
      </c>
    </row>
    <row r="390" spans="1:4" ht="25.5" x14ac:dyDescent="0.25">
      <c r="A390" s="176">
        <v>331319</v>
      </c>
      <c r="B390" s="176" t="s">
        <v>2405</v>
      </c>
      <c r="C390" s="177">
        <v>331318</v>
      </c>
      <c r="D390" s="176" t="s">
        <v>4755</v>
      </c>
    </row>
    <row r="391" spans="1:4" ht="25.5" x14ac:dyDescent="0.25">
      <c r="A391" s="176">
        <v>331411</v>
      </c>
      <c r="B391" s="176" t="s">
        <v>2387</v>
      </c>
      <c r="C391" s="177">
        <v>331410</v>
      </c>
      <c r="D391" s="176" t="s">
        <v>4756</v>
      </c>
    </row>
    <row r="392" spans="1:4" ht="38.25" x14ac:dyDescent="0.25">
      <c r="A392" s="176">
        <v>331419</v>
      </c>
      <c r="B392" s="176" t="s">
        <v>2391</v>
      </c>
      <c r="C392" s="177">
        <v>331410</v>
      </c>
      <c r="D392" s="176" t="s">
        <v>4756</v>
      </c>
    </row>
    <row r="393" spans="1:4" ht="25.5" x14ac:dyDescent="0.25">
      <c r="A393" s="176">
        <v>331421</v>
      </c>
      <c r="B393" s="176" t="s">
        <v>2399</v>
      </c>
      <c r="C393" s="177">
        <v>331420</v>
      </c>
      <c r="D393" s="176" t="s">
        <v>4757</v>
      </c>
    </row>
    <row r="394" spans="1:4" ht="25.5" x14ac:dyDescent="0.25">
      <c r="A394" s="176">
        <v>331422</v>
      </c>
      <c r="B394" s="176" t="s">
        <v>2410</v>
      </c>
      <c r="C394" s="177">
        <v>331420</v>
      </c>
      <c r="D394" s="176" t="s">
        <v>4757</v>
      </c>
    </row>
    <row r="395" spans="1:4" ht="25.5" x14ac:dyDescent="0.25">
      <c r="A395" s="176">
        <v>331423</v>
      </c>
      <c r="B395" s="176" t="s">
        <v>2395</v>
      </c>
      <c r="C395" s="177">
        <v>331420</v>
      </c>
      <c r="D395" s="176" t="s">
        <v>4757</v>
      </c>
    </row>
    <row r="396" spans="1:4" ht="38.25" x14ac:dyDescent="0.25">
      <c r="A396" s="176">
        <v>331491</v>
      </c>
      <c r="B396" s="176" t="s">
        <v>2407</v>
      </c>
      <c r="C396" s="176">
        <v>331491</v>
      </c>
      <c r="D396" s="176" t="s">
        <v>2407</v>
      </c>
    </row>
    <row r="397" spans="1:4" ht="38.25" x14ac:dyDescent="0.25">
      <c r="A397" s="176">
        <v>331492</v>
      </c>
      <c r="B397" s="176" t="s">
        <v>2397</v>
      </c>
      <c r="C397" s="176">
        <v>331492</v>
      </c>
      <c r="D397" s="176" t="s">
        <v>2397</v>
      </c>
    </row>
    <row r="398" spans="1:4" x14ac:dyDescent="0.25">
      <c r="A398" s="176">
        <v>331511</v>
      </c>
      <c r="B398" s="176" t="s">
        <v>2382</v>
      </c>
      <c r="C398" s="176">
        <v>331511</v>
      </c>
      <c r="D398" s="176" t="s">
        <v>2382</v>
      </c>
    </row>
    <row r="399" spans="1:4" x14ac:dyDescent="0.25">
      <c r="A399" s="176">
        <v>331512</v>
      </c>
      <c r="B399" s="176" t="s">
        <v>2384</v>
      </c>
      <c r="C399" s="176">
        <v>331512</v>
      </c>
      <c r="D399" s="176" t="s">
        <v>2384</v>
      </c>
    </row>
    <row r="400" spans="1:4" x14ac:dyDescent="0.25">
      <c r="A400" s="176">
        <v>331513</v>
      </c>
      <c r="B400" s="176" t="s">
        <v>2386</v>
      </c>
      <c r="C400" s="176">
        <v>331513</v>
      </c>
      <c r="D400" s="176" t="s">
        <v>2386</v>
      </c>
    </row>
    <row r="401" spans="1:4" x14ac:dyDescent="0.25">
      <c r="A401" s="176">
        <v>331521</v>
      </c>
      <c r="B401" s="176" t="s">
        <v>2417</v>
      </c>
      <c r="C401" s="177">
        <v>331523</v>
      </c>
      <c r="D401" s="176" t="s">
        <v>4758</v>
      </c>
    </row>
    <row r="402" spans="1:4" ht="25.5" x14ac:dyDescent="0.25">
      <c r="A402" s="176">
        <v>331522</v>
      </c>
      <c r="B402" s="176" t="s">
        <v>2419</v>
      </c>
      <c r="C402" s="177">
        <v>331523</v>
      </c>
      <c r="D402" s="176" t="s">
        <v>4758</v>
      </c>
    </row>
    <row r="403" spans="1:4" ht="25.5" x14ac:dyDescent="0.25">
      <c r="A403" s="176">
        <v>331524</v>
      </c>
      <c r="B403" s="176" t="s">
        <v>2421</v>
      </c>
      <c r="C403" s="176">
        <v>331524</v>
      </c>
      <c r="D403" s="176" t="s">
        <v>2421</v>
      </c>
    </row>
    <row r="404" spans="1:4" ht="25.5" x14ac:dyDescent="0.25">
      <c r="A404" s="176">
        <v>331525</v>
      </c>
      <c r="B404" s="176" t="s">
        <v>2423</v>
      </c>
      <c r="C404" s="177">
        <v>331529</v>
      </c>
      <c r="D404" s="176" t="s">
        <v>4759</v>
      </c>
    </row>
    <row r="405" spans="1:4" ht="25.5" x14ac:dyDescent="0.25">
      <c r="A405" s="176">
        <v>331528</v>
      </c>
      <c r="B405" s="176" t="s">
        <v>2425</v>
      </c>
      <c r="C405" s="177">
        <v>331529</v>
      </c>
      <c r="D405" s="176" t="s">
        <v>4759</v>
      </c>
    </row>
    <row r="406" spans="1:4" x14ac:dyDescent="0.25">
      <c r="A406" s="176">
        <v>332111</v>
      </c>
      <c r="B406" s="176" t="s">
        <v>2497</v>
      </c>
      <c r="C406" s="176">
        <v>332111</v>
      </c>
      <c r="D406" s="176" t="s">
        <v>2497</v>
      </c>
    </row>
    <row r="407" spans="1:4" x14ac:dyDescent="0.25">
      <c r="A407" s="176">
        <v>332112</v>
      </c>
      <c r="B407" s="176" t="s">
        <v>2499</v>
      </c>
      <c r="C407" s="176">
        <v>332112</v>
      </c>
      <c r="D407" s="176" t="s">
        <v>2499</v>
      </c>
    </row>
    <row r="408" spans="1:4" x14ac:dyDescent="0.25">
      <c r="A408" s="176">
        <v>332114</v>
      </c>
      <c r="B408" s="176" t="s">
        <v>2490</v>
      </c>
      <c r="C408" s="176">
        <v>332114</v>
      </c>
      <c r="D408" s="176" t="s">
        <v>2490</v>
      </c>
    </row>
    <row r="409" spans="1:4" ht="25.5" x14ac:dyDescent="0.25">
      <c r="A409" s="176">
        <v>332115</v>
      </c>
      <c r="B409" s="176" t="s">
        <v>2503</v>
      </c>
      <c r="C409" s="177">
        <v>332119</v>
      </c>
      <c r="D409" s="176" t="s">
        <v>4760</v>
      </c>
    </row>
    <row r="410" spans="1:4" ht="25.5" x14ac:dyDescent="0.25">
      <c r="A410" s="176">
        <v>332116</v>
      </c>
      <c r="B410" s="176" t="s">
        <v>2505</v>
      </c>
      <c r="C410" s="177">
        <v>332119</v>
      </c>
      <c r="D410" s="176" t="s">
        <v>4760</v>
      </c>
    </row>
    <row r="411" spans="1:4" x14ac:dyDescent="0.25">
      <c r="A411" s="176">
        <v>332117</v>
      </c>
      <c r="B411" s="176" t="s">
        <v>2546</v>
      </c>
      <c r="C411" s="176">
        <v>332117</v>
      </c>
      <c r="D411" s="176" t="s">
        <v>2546</v>
      </c>
    </row>
    <row r="412" spans="1:4" ht="38.25" x14ac:dyDescent="0.25">
      <c r="A412" s="176">
        <v>332211</v>
      </c>
      <c r="B412" s="176" t="s">
        <v>2440</v>
      </c>
      <c r="C412" s="177">
        <v>332215</v>
      </c>
      <c r="D412" s="176" t="s">
        <v>4761</v>
      </c>
    </row>
    <row r="413" spans="1:4" x14ac:dyDescent="0.25">
      <c r="A413" s="176">
        <v>332212</v>
      </c>
      <c r="B413" s="176" t="s">
        <v>2442</v>
      </c>
      <c r="C413" s="177">
        <v>332216</v>
      </c>
      <c r="D413" s="176" t="s">
        <v>4762</v>
      </c>
    </row>
    <row r="414" spans="1:4" x14ac:dyDescent="0.25">
      <c r="A414" s="176">
        <v>332213</v>
      </c>
      <c r="B414" s="176" t="s">
        <v>2445</v>
      </c>
      <c r="C414" s="177">
        <v>332216</v>
      </c>
      <c r="D414" s="176" t="s">
        <v>4762</v>
      </c>
    </row>
    <row r="415" spans="1:4" ht="38.25" x14ac:dyDescent="0.25">
      <c r="A415" s="176">
        <v>332214</v>
      </c>
      <c r="B415" s="176" t="s">
        <v>2507</v>
      </c>
      <c r="C415" s="177">
        <v>332215</v>
      </c>
      <c r="D415" s="176" t="s">
        <v>4761</v>
      </c>
    </row>
    <row r="416" spans="1:4" ht="25.5" x14ac:dyDescent="0.25">
      <c r="A416" s="176">
        <v>332311</v>
      </c>
      <c r="B416" s="176" t="s">
        <v>4624</v>
      </c>
      <c r="C416" s="176">
        <v>332311</v>
      </c>
      <c r="D416" s="176" t="s">
        <v>4624</v>
      </c>
    </row>
    <row r="417" spans="1:4" ht="25.5" x14ac:dyDescent="0.25">
      <c r="A417" s="176">
        <v>332312</v>
      </c>
      <c r="B417" s="176" t="s">
        <v>2470</v>
      </c>
      <c r="C417" s="176">
        <v>332312</v>
      </c>
      <c r="D417" s="176" t="s">
        <v>2470</v>
      </c>
    </row>
    <row r="418" spans="1:4" x14ac:dyDescent="0.25">
      <c r="A418" s="176">
        <v>332313</v>
      </c>
      <c r="B418" s="176" t="s">
        <v>2474</v>
      </c>
      <c r="C418" s="176">
        <v>332313</v>
      </c>
      <c r="D418" s="176" t="s">
        <v>2474</v>
      </c>
    </row>
    <row r="419" spans="1:4" x14ac:dyDescent="0.25">
      <c r="A419" s="176">
        <v>332321</v>
      </c>
      <c r="B419" s="176" t="s">
        <v>4625</v>
      </c>
      <c r="C419" s="176">
        <v>332321</v>
      </c>
      <c r="D419" s="176" t="s">
        <v>4625</v>
      </c>
    </row>
    <row r="420" spans="1:4" x14ac:dyDescent="0.25">
      <c r="A420" s="176">
        <v>332322</v>
      </c>
      <c r="B420" s="176" t="s">
        <v>2482</v>
      </c>
      <c r="C420" s="176">
        <v>332322</v>
      </c>
      <c r="D420" s="176" t="s">
        <v>2482</v>
      </c>
    </row>
    <row r="421" spans="1:4" ht="25.5" x14ac:dyDescent="0.25">
      <c r="A421" s="176">
        <v>332323</v>
      </c>
      <c r="B421" s="176" t="s">
        <v>2486</v>
      </c>
      <c r="C421" s="176">
        <v>332323</v>
      </c>
      <c r="D421" s="176" t="s">
        <v>2486</v>
      </c>
    </row>
    <row r="422" spans="1:4" ht="25.5" x14ac:dyDescent="0.25">
      <c r="A422" s="176">
        <v>332410</v>
      </c>
      <c r="B422" s="176" t="s">
        <v>2476</v>
      </c>
      <c r="C422" s="176">
        <v>332410</v>
      </c>
      <c r="D422" s="176" t="s">
        <v>2476</v>
      </c>
    </row>
    <row r="423" spans="1:4" ht="25.5" x14ac:dyDescent="0.25">
      <c r="A423" s="176">
        <v>332420</v>
      </c>
      <c r="B423" s="176" t="s">
        <v>4626</v>
      </c>
      <c r="C423" s="176">
        <v>332420</v>
      </c>
      <c r="D423" s="176" t="s">
        <v>4626</v>
      </c>
    </row>
    <row r="424" spans="1:4" x14ac:dyDescent="0.25">
      <c r="A424" s="176">
        <v>332431</v>
      </c>
      <c r="B424" s="176" t="s">
        <v>2436</v>
      </c>
      <c r="C424" s="176">
        <v>332431</v>
      </c>
      <c r="D424" s="176" t="s">
        <v>2436</v>
      </c>
    </row>
    <row r="425" spans="1:4" x14ac:dyDescent="0.25">
      <c r="A425" s="176">
        <v>332439</v>
      </c>
      <c r="B425" s="176" t="s">
        <v>2438</v>
      </c>
      <c r="C425" s="176">
        <v>332439</v>
      </c>
      <c r="D425" s="176" t="s">
        <v>2438</v>
      </c>
    </row>
    <row r="426" spans="1:4" x14ac:dyDescent="0.25">
      <c r="A426" s="176">
        <v>332510</v>
      </c>
      <c r="B426" s="176" t="s">
        <v>2448</v>
      </c>
      <c r="C426" s="176">
        <v>332510</v>
      </c>
      <c r="D426" s="176" t="s">
        <v>2448</v>
      </c>
    </row>
    <row r="427" spans="1:4" x14ac:dyDescent="0.25">
      <c r="A427" s="176">
        <v>332611</v>
      </c>
      <c r="B427" s="176" t="s">
        <v>2530</v>
      </c>
      <c r="C427" s="177">
        <v>332613</v>
      </c>
      <c r="D427" s="176" t="s">
        <v>4763</v>
      </c>
    </row>
    <row r="428" spans="1:4" x14ac:dyDescent="0.25">
      <c r="A428" s="176">
        <v>332612</v>
      </c>
      <c r="B428" s="176" t="s">
        <v>2534</v>
      </c>
      <c r="C428" s="177">
        <v>332613</v>
      </c>
      <c r="D428" s="176" t="s">
        <v>4763</v>
      </c>
    </row>
    <row r="429" spans="1:4" ht="25.5" x14ac:dyDescent="0.25">
      <c r="A429" s="176">
        <v>332618</v>
      </c>
      <c r="B429" s="176" t="s">
        <v>2377</v>
      </c>
      <c r="C429" s="176">
        <v>332618</v>
      </c>
      <c r="D429" s="176" t="s">
        <v>2377</v>
      </c>
    </row>
    <row r="430" spans="1:4" x14ac:dyDescent="0.25">
      <c r="A430" s="176">
        <v>332710</v>
      </c>
      <c r="B430" s="176" t="s">
        <v>2686</v>
      </c>
      <c r="C430" s="176">
        <v>332710</v>
      </c>
      <c r="D430" s="176" t="s">
        <v>2686</v>
      </c>
    </row>
    <row r="431" spans="1:4" x14ac:dyDescent="0.25">
      <c r="A431" s="176">
        <v>332721</v>
      </c>
      <c r="B431" s="176" t="s">
        <v>2494</v>
      </c>
      <c r="C431" s="176">
        <v>332721</v>
      </c>
      <c r="D431" s="176" t="s">
        <v>2494</v>
      </c>
    </row>
    <row r="432" spans="1:4" ht="25.5" x14ac:dyDescent="0.25">
      <c r="A432" s="176">
        <v>332722</v>
      </c>
      <c r="B432" s="176" t="s">
        <v>2450</v>
      </c>
      <c r="C432" s="176">
        <v>332722</v>
      </c>
      <c r="D432" s="176" t="s">
        <v>2450</v>
      </c>
    </row>
    <row r="433" spans="1:4" x14ac:dyDescent="0.25">
      <c r="A433" s="176">
        <v>332811</v>
      </c>
      <c r="B433" s="176" t="s">
        <v>2426</v>
      </c>
      <c r="C433" s="176">
        <v>332811</v>
      </c>
      <c r="D433" s="176" t="s">
        <v>2426</v>
      </c>
    </row>
    <row r="434" spans="1:4" ht="38.25" x14ac:dyDescent="0.25">
      <c r="A434" s="176">
        <v>332812</v>
      </c>
      <c r="B434" s="176" t="s">
        <v>2511</v>
      </c>
      <c r="C434" s="176">
        <v>332812</v>
      </c>
      <c r="D434" s="176" t="s">
        <v>2511</v>
      </c>
    </row>
    <row r="435" spans="1:4" ht="25.5" x14ac:dyDescent="0.25">
      <c r="A435" s="176">
        <v>332813</v>
      </c>
      <c r="B435" s="176" t="s">
        <v>2509</v>
      </c>
      <c r="C435" s="176">
        <v>332813</v>
      </c>
      <c r="D435" s="176" t="s">
        <v>2509</v>
      </c>
    </row>
    <row r="436" spans="1:4" x14ac:dyDescent="0.25">
      <c r="A436" s="176">
        <v>332911</v>
      </c>
      <c r="B436" s="176" t="s">
        <v>2526</v>
      </c>
      <c r="C436" s="176">
        <v>332911</v>
      </c>
      <c r="D436" s="176" t="s">
        <v>2526</v>
      </c>
    </row>
    <row r="437" spans="1:4" ht="25.5" x14ac:dyDescent="0.25">
      <c r="A437" s="176">
        <v>332912</v>
      </c>
      <c r="B437" s="176" t="s">
        <v>2528</v>
      </c>
      <c r="C437" s="176">
        <v>332912</v>
      </c>
      <c r="D437" s="176" t="s">
        <v>2528</v>
      </c>
    </row>
    <row r="438" spans="1:4" ht="25.5" x14ac:dyDescent="0.25">
      <c r="A438" s="176">
        <v>332913</v>
      </c>
      <c r="B438" s="176" t="s">
        <v>4627</v>
      </c>
      <c r="C438" s="176">
        <v>332913</v>
      </c>
      <c r="D438" s="176" t="s">
        <v>4627</v>
      </c>
    </row>
    <row r="439" spans="1:4" ht="25.5" x14ac:dyDescent="0.25">
      <c r="A439" s="176">
        <v>332919</v>
      </c>
      <c r="B439" s="176" t="s">
        <v>2452</v>
      </c>
      <c r="C439" s="176">
        <v>332919</v>
      </c>
      <c r="D439" s="176" t="s">
        <v>2452</v>
      </c>
    </row>
    <row r="440" spans="1:4" x14ac:dyDescent="0.25">
      <c r="A440" s="176">
        <v>332991</v>
      </c>
      <c r="B440" s="176" t="s">
        <v>2629</v>
      </c>
      <c r="C440" s="176">
        <v>332991</v>
      </c>
      <c r="D440" s="176" t="s">
        <v>2629</v>
      </c>
    </row>
    <row r="441" spans="1:4" x14ac:dyDescent="0.25">
      <c r="A441" s="176">
        <v>332992</v>
      </c>
      <c r="B441" s="176" t="s">
        <v>2518</v>
      </c>
      <c r="C441" s="176">
        <v>332992</v>
      </c>
      <c r="D441" s="176" t="s">
        <v>2518</v>
      </c>
    </row>
    <row r="442" spans="1:4" ht="25.5" x14ac:dyDescent="0.25">
      <c r="A442" s="176">
        <v>332993</v>
      </c>
      <c r="B442" s="176" t="s">
        <v>2520</v>
      </c>
      <c r="C442" s="176">
        <v>332993</v>
      </c>
      <c r="D442" s="176" t="s">
        <v>2520</v>
      </c>
    </row>
    <row r="443" spans="1:4" ht="25.5" x14ac:dyDescent="0.25">
      <c r="A443" s="176">
        <v>332994</v>
      </c>
      <c r="B443" s="176" t="s">
        <v>2522</v>
      </c>
      <c r="C443" s="177">
        <v>332994</v>
      </c>
      <c r="D443" s="176" t="s">
        <v>4764</v>
      </c>
    </row>
    <row r="444" spans="1:4" ht="25.5" x14ac:dyDescent="0.25">
      <c r="A444" s="176">
        <v>332995</v>
      </c>
      <c r="B444" s="176" t="s">
        <v>2524</v>
      </c>
      <c r="C444" s="177">
        <v>332994</v>
      </c>
      <c r="D444" s="176" t="s">
        <v>4764</v>
      </c>
    </row>
    <row r="445" spans="1:4" ht="25.5" x14ac:dyDescent="0.25">
      <c r="A445" s="176">
        <v>332996</v>
      </c>
      <c r="B445" s="176" t="s">
        <v>2544</v>
      </c>
      <c r="C445" s="176">
        <v>332996</v>
      </c>
      <c r="D445" s="176" t="s">
        <v>2544</v>
      </c>
    </row>
    <row r="446" spans="1:4" ht="25.5" x14ac:dyDescent="0.25">
      <c r="A446" s="176">
        <v>332997</v>
      </c>
      <c r="B446" s="176" t="s">
        <v>2588</v>
      </c>
      <c r="C446" s="177">
        <v>332999</v>
      </c>
      <c r="D446" s="176" t="s">
        <v>2348</v>
      </c>
    </row>
    <row r="447" spans="1:4" ht="25.5" x14ac:dyDescent="0.25">
      <c r="A447" s="176">
        <v>332998</v>
      </c>
      <c r="B447" s="176" t="s">
        <v>2462</v>
      </c>
      <c r="C447" s="177">
        <v>332999</v>
      </c>
      <c r="D447" s="176" t="s">
        <v>2348</v>
      </c>
    </row>
    <row r="448" spans="1:4" ht="25.5" x14ac:dyDescent="0.25">
      <c r="A448" s="176">
        <v>332999</v>
      </c>
      <c r="B448" s="176" t="s">
        <v>2348</v>
      </c>
      <c r="C448" s="177">
        <v>332999</v>
      </c>
      <c r="D448" s="176" t="s">
        <v>2348</v>
      </c>
    </row>
    <row r="449" spans="1:4" ht="25.5" x14ac:dyDescent="0.25">
      <c r="A449" s="176">
        <v>333111</v>
      </c>
      <c r="B449" s="176" t="s">
        <v>2561</v>
      </c>
      <c r="C449" s="176">
        <v>333111</v>
      </c>
      <c r="D449" s="176" t="s">
        <v>2561</v>
      </c>
    </row>
    <row r="450" spans="1:4" ht="38.25" x14ac:dyDescent="0.25">
      <c r="A450" s="176">
        <v>333112</v>
      </c>
      <c r="B450" s="176" t="s">
        <v>2566</v>
      </c>
      <c r="C450" s="176">
        <v>333112</v>
      </c>
      <c r="D450" s="176" t="s">
        <v>2566</v>
      </c>
    </row>
    <row r="451" spans="1:4" x14ac:dyDescent="0.25">
      <c r="A451" s="176">
        <v>333120</v>
      </c>
      <c r="B451" s="176" t="s">
        <v>2568</v>
      </c>
      <c r="C451" s="176">
        <v>333120</v>
      </c>
      <c r="D451" s="176" t="s">
        <v>2568</v>
      </c>
    </row>
    <row r="452" spans="1:4" ht="25.5" x14ac:dyDescent="0.25">
      <c r="A452" s="176">
        <v>333131</v>
      </c>
      <c r="B452" s="176" t="s">
        <v>2573</v>
      </c>
      <c r="C452" s="176">
        <v>333131</v>
      </c>
      <c r="D452" s="176" t="s">
        <v>2573</v>
      </c>
    </row>
    <row r="453" spans="1:4" ht="25.5" x14ac:dyDescent="0.25">
      <c r="A453" s="176">
        <v>333132</v>
      </c>
      <c r="B453" s="176" t="s">
        <v>2575</v>
      </c>
      <c r="C453" s="176">
        <v>333132</v>
      </c>
      <c r="D453" s="176" t="s">
        <v>2575</v>
      </c>
    </row>
    <row r="454" spans="1:4" ht="25.5" x14ac:dyDescent="0.25">
      <c r="A454" s="176">
        <v>333210</v>
      </c>
      <c r="B454" s="176" t="s">
        <v>2609</v>
      </c>
      <c r="C454" s="177">
        <v>333243</v>
      </c>
      <c r="D454" s="176" t="s">
        <v>4765</v>
      </c>
    </row>
    <row r="455" spans="1:4" ht="25.5" x14ac:dyDescent="0.25">
      <c r="A455" s="176">
        <v>333220</v>
      </c>
      <c r="B455" s="176" t="s">
        <v>2619</v>
      </c>
      <c r="C455" s="177">
        <v>333249</v>
      </c>
      <c r="D455" s="176" t="s">
        <v>4766</v>
      </c>
    </row>
    <row r="456" spans="1:4" ht="25.5" x14ac:dyDescent="0.25">
      <c r="A456" s="176">
        <v>333291</v>
      </c>
      <c r="B456" s="176" t="s">
        <v>2611</v>
      </c>
      <c r="C456" s="177">
        <v>333243</v>
      </c>
      <c r="D456" s="176" t="s">
        <v>4765</v>
      </c>
    </row>
    <row r="457" spans="1:4" ht="25.5" x14ac:dyDescent="0.25">
      <c r="A457" s="176">
        <v>333292</v>
      </c>
      <c r="B457" s="176" t="s">
        <v>2607</v>
      </c>
      <c r="C457" s="177">
        <v>333249</v>
      </c>
      <c r="D457" s="176" t="s">
        <v>4766</v>
      </c>
    </row>
    <row r="458" spans="1:4" ht="25.5" x14ac:dyDescent="0.25">
      <c r="A458" s="176">
        <v>333293</v>
      </c>
      <c r="B458" s="176" t="s">
        <v>2613</v>
      </c>
      <c r="C458" s="176">
        <v>333244</v>
      </c>
      <c r="D458" s="176" t="s">
        <v>2613</v>
      </c>
    </row>
    <row r="459" spans="1:4" x14ac:dyDescent="0.25">
      <c r="A459" s="176">
        <v>333294</v>
      </c>
      <c r="B459" s="176" t="s">
        <v>2615</v>
      </c>
      <c r="C459" s="176">
        <v>333241</v>
      </c>
      <c r="D459" s="176" t="s">
        <v>2615</v>
      </c>
    </row>
    <row r="460" spans="1:4" ht="25.5" x14ac:dyDescent="0.25">
      <c r="A460" s="176">
        <v>333295</v>
      </c>
      <c r="B460" s="176" t="s">
        <v>2621</v>
      </c>
      <c r="C460" s="176">
        <v>333242</v>
      </c>
      <c r="D460" s="176" t="s">
        <v>2621</v>
      </c>
    </row>
    <row r="461" spans="1:4" ht="25.5" x14ac:dyDescent="0.25">
      <c r="A461" s="176">
        <v>333298</v>
      </c>
      <c r="B461" s="176" t="s">
        <v>2623</v>
      </c>
      <c r="C461" s="177">
        <v>333249</v>
      </c>
      <c r="D461" s="176" t="s">
        <v>4766</v>
      </c>
    </row>
    <row r="462" spans="1:4" ht="25.5" x14ac:dyDescent="0.25">
      <c r="A462" s="176">
        <v>333311</v>
      </c>
      <c r="B462" s="176" t="s">
        <v>2661</v>
      </c>
      <c r="C462" s="177">
        <v>333318</v>
      </c>
      <c r="D462" s="176" t="s">
        <v>2625</v>
      </c>
    </row>
    <row r="463" spans="1:4" ht="25.5" x14ac:dyDescent="0.25">
      <c r="A463" s="176">
        <v>333312</v>
      </c>
      <c r="B463" s="176" t="s">
        <v>2670</v>
      </c>
      <c r="C463" s="177">
        <v>333318</v>
      </c>
      <c r="D463" s="176" t="s">
        <v>2625</v>
      </c>
    </row>
    <row r="464" spans="1:4" ht="25.5" x14ac:dyDescent="0.25">
      <c r="A464" s="176">
        <v>333313</v>
      </c>
      <c r="B464" s="176" t="s">
        <v>2663</v>
      </c>
      <c r="C464" s="177">
        <v>333318</v>
      </c>
      <c r="D464" s="176" t="s">
        <v>2625</v>
      </c>
    </row>
    <row r="465" spans="1:4" ht="25.5" x14ac:dyDescent="0.25">
      <c r="A465" s="176">
        <v>333314</v>
      </c>
      <c r="B465" s="176" t="s">
        <v>2860</v>
      </c>
      <c r="C465" s="176">
        <v>333314</v>
      </c>
      <c r="D465" s="176" t="s">
        <v>2860</v>
      </c>
    </row>
    <row r="466" spans="1:4" ht="25.5" x14ac:dyDescent="0.25">
      <c r="A466" s="176">
        <v>333315</v>
      </c>
      <c r="B466" s="176" t="s">
        <v>2886</v>
      </c>
      <c r="C466" s="177">
        <v>333316</v>
      </c>
      <c r="D466" s="176" t="s">
        <v>2886</v>
      </c>
    </row>
    <row r="467" spans="1:4" ht="25.5" x14ac:dyDescent="0.25">
      <c r="A467" s="176">
        <v>333319</v>
      </c>
      <c r="B467" s="176" t="s">
        <v>2625</v>
      </c>
      <c r="C467" s="177">
        <v>333318</v>
      </c>
      <c r="D467" s="176" t="s">
        <v>2625</v>
      </c>
    </row>
    <row r="468" spans="1:4" ht="38.25" x14ac:dyDescent="0.25">
      <c r="A468" s="176">
        <v>333411</v>
      </c>
      <c r="B468" s="176" t="s">
        <v>2633</v>
      </c>
      <c r="C468" s="177">
        <v>333413</v>
      </c>
      <c r="D468" s="176" t="s">
        <v>4767</v>
      </c>
    </row>
    <row r="469" spans="1:4" ht="38.25" x14ac:dyDescent="0.25">
      <c r="A469" s="176">
        <v>333412</v>
      </c>
      <c r="B469" s="176" t="s">
        <v>2635</v>
      </c>
      <c r="C469" s="177">
        <v>333413</v>
      </c>
      <c r="D469" s="176" t="s">
        <v>4767</v>
      </c>
    </row>
    <row r="470" spans="1:4" ht="25.5" x14ac:dyDescent="0.25">
      <c r="A470" s="176">
        <v>333414</v>
      </c>
      <c r="B470" s="176" t="s">
        <v>2468</v>
      </c>
      <c r="C470" s="176">
        <v>333414</v>
      </c>
      <c r="D470" s="176" t="s">
        <v>2468</v>
      </c>
    </row>
    <row r="471" spans="1:4" ht="51" x14ac:dyDescent="0.25">
      <c r="A471" s="176">
        <v>333415</v>
      </c>
      <c r="B471" s="176" t="s">
        <v>2003</v>
      </c>
      <c r="C471" s="176">
        <v>333415</v>
      </c>
      <c r="D471" s="176" t="s">
        <v>2003</v>
      </c>
    </row>
    <row r="472" spans="1:4" x14ac:dyDescent="0.25">
      <c r="A472" s="176">
        <v>333511</v>
      </c>
      <c r="B472" s="176" t="s">
        <v>2590</v>
      </c>
      <c r="C472" s="176">
        <v>333511</v>
      </c>
      <c r="D472" s="176" t="s">
        <v>2590</v>
      </c>
    </row>
    <row r="473" spans="1:4" ht="25.5" x14ac:dyDescent="0.25">
      <c r="A473" s="176">
        <v>333512</v>
      </c>
      <c r="B473" s="176" t="s">
        <v>2584</v>
      </c>
      <c r="C473" s="177">
        <v>333517</v>
      </c>
      <c r="D473" s="176" t="s">
        <v>4768</v>
      </c>
    </row>
    <row r="474" spans="1:4" ht="25.5" x14ac:dyDescent="0.25">
      <c r="A474" s="176">
        <v>333513</v>
      </c>
      <c r="B474" s="176" t="s">
        <v>2586</v>
      </c>
      <c r="C474" s="177">
        <v>333517</v>
      </c>
      <c r="D474" s="176" t="s">
        <v>4768</v>
      </c>
    </row>
    <row r="475" spans="1:4" ht="25.5" x14ac:dyDescent="0.25">
      <c r="A475" s="176">
        <v>333514</v>
      </c>
      <c r="B475" s="176" t="s">
        <v>2592</v>
      </c>
      <c r="C475" s="176">
        <v>333514</v>
      </c>
      <c r="D475" s="176" t="s">
        <v>2592</v>
      </c>
    </row>
    <row r="476" spans="1:4" ht="25.5" x14ac:dyDescent="0.25">
      <c r="A476" s="176">
        <v>333515</v>
      </c>
      <c r="B476" s="176" t="s">
        <v>2595</v>
      </c>
      <c r="C476" s="176">
        <v>333515</v>
      </c>
      <c r="D476" s="176" t="s">
        <v>2595</v>
      </c>
    </row>
    <row r="477" spans="1:4" ht="25.5" x14ac:dyDescent="0.25">
      <c r="A477" s="176">
        <v>333516</v>
      </c>
      <c r="B477" s="176" t="s">
        <v>2599</v>
      </c>
      <c r="C477" s="177">
        <v>333519</v>
      </c>
      <c r="D477" s="176" t="s">
        <v>4769</v>
      </c>
    </row>
    <row r="478" spans="1:4" ht="25.5" x14ac:dyDescent="0.25">
      <c r="A478" s="176">
        <v>333518</v>
      </c>
      <c r="B478" s="176" t="s">
        <v>2605</v>
      </c>
      <c r="C478" s="177">
        <v>333519</v>
      </c>
      <c r="D478" s="176" t="s">
        <v>4769</v>
      </c>
    </row>
    <row r="479" spans="1:4" ht="25.5" x14ac:dyDescent="0.25">
      <c r="A479" s="176">
        <v>333611</v>
      </c>
      <c r="B479" s="176" t="s">
        <v>2554</v>
      </c>
      <c r="C479" s="176">
        <v>333611</v>
      </c>
      <c r="D479" s="176" t="s">
        <v>2554</v>
      </c>
    </row>
    <row r="480" spans="1:4" ht="25.5" x14ac:dyDescent="0.25">
      <c r="A480" s="176">
        <v>333612</v>
      </c>
      <c r="B480" s="176" t="s">
        <v>2639</v>
      </c>
      <c r="C480" s="176">
        <v>333612</v>
      </c>
      <c r="D480" s="176" t="s">
        <v>2639</v>
      </c>
    </row>
    <row r="481" spans="1:4" ht="25.5" x14ac:dyDescent="0.25">
      <c r="A481" s="176">
        <v>333613</v>
      </c>
      <c r="B481" s="176" t="s">
        <v>2643</v>
      </c>
      <c r="C481" s="176">
        <v>333613</v>
      </c>
      <c r="D481" s="176" t="s">
        <v>2643</v>
      </c>
    </row>
    <row r="482" spans="1:4" x14ac:dyDescent="0.25">
      <c r="A482" s="176">
        <v>333618</v>
      </c>
      <c r="B482" s="176" t="s">
        <v>2556</v>
      </c>
      <c r="C482" s="176">
        <v>333618</v>
      </c>
      <c r="D482" s="176" t="s">
        <v>2556</v>
      </c>
    </row>
    <row r="483" spans="1:4" ht="25.5" x14ac:dyDescent="0.25">
      <c r="A483" s="176">
        <v>333911</v>
      </c>
      <c r="B483" s="176" t="s">
        <v>2627</v>
      </c>
      <c r="C483" s="176">
        <v>333911</v>
      </c>
      <c r="D483" s="176" t="s">
        <v>2627</v>
      </c>
    </row>
    <row r="484" spans="1:4" x14ac:dyDescent="0.25">
      <c r="A484" s="176">
        <v>333912</v>
      </c>
      <c r="B484" s="176" t="s">
        <v>4628</v>
      </c>
      <c r="C484" s="176">
        <v>333912</v>
      </c>
      <c r="D484" s="176" t="s">
        <v>4628</v>
      </c>
    </row>
    <row r="485" spans="1:4" ht="25.5" x14ac:dyDescent="0.25">
      <c r="A485" s="176">
        <v>333913</v>
      </c>
      <c r="B485" s="176" t="s">
        <v>2675</v>
      </c>
      <c r="C485" s="176">
        <v>333913</v>
      </c>
      <c r="D485" s="176" t="s">
        <v>2675</v>
      </c>
    </row>
    <row r="486" spans="1:4" ht="25.5" x14ac:dyDescent="0.25">
      <c r="A486" s="176">
        <v>333921</v>
      </c>
      <c r="B486" s="176" t="s">
        <v>2577</v>
      </c>
      <c r="C486" s="176">
        <v>333921</v>
      </c>
      <c r="D486" s="176" t="s">
        <v>2577</v>
      </c>
    </row>
    <row r="487" spans="1:4" ht="25.5" x14ac:dyDescent="0.25">
      <c r="A487" s="176">
        <v>333922</v>
      </c>
      <c r="B487" s="176" t="s">
        <v>2563</v>
      </c>
      <c r="C487" s="176">
        <v>333922</v>
      </c>
      <c r="D487" s="176" t="s">
        <v>2563</v>
      </c>
    </row>
    <row r="488" spans="1:4" ht="25.5" x14ac:dyDescent="0.25">
      <c r="A488" s="176">
        <v>333923</v>
      </c>
      <c r="B488" s="176" t="s">
        <v>2455</v>
      </c>
      <c r="C488" s="176">
        <v>333923</v>
      </c>
      <c r="D488" s="176" t="s">
        <v>2455</v>
      </c>
    </row>
    <row r="489" spans="1:4" ht="25.5" x14ac:dyDescent="0.25">
      <c r="A489" s="176">
        <v>333924</v>
      </c>
      <c r="B489" s="176" t="s">
        <v>2539</v>
      </c>
      <c r="C489" s="176">
        <v>333924</v>
      </c>
      <c r="D489" s="176" t="s">
        <v>2539</v>
      </c>
    </row>
    <row r="490" spans="1:4" x14ac:dyDescent="0.25">
      <c r="A490" s="176">
        <v>333991</v>
      </c>
      <c r="B490" s="176" t="s">
        <v>4629</v>
      </c>
      <c r="C490" s="176">
        <v>333991</v>
      </c>
      <c r="D490" s="176" t="s">
        <v>4629</v>
      </c>
    </row>
    <row r="491" spans="1:4" ht="25.5" x14ac:dyDescent="0.25">
      <c r="A491" s="176">
        <v>333992</v>
      </c>
      <c r="B491" s="176" t="s">
        <v>2601</v>
      </c>
      <c r="C491" s="176">
        <v>333992</v>
      </c>
      <c r="D491" s="176" t="s">
        <v>2601</v>
      </c>
    </row>
    <row r="492" spans="1:4" x14ac:dyDescent="0.25">
      <c r="A492" s="176">
        <v>333993</v>
      </c>
      <c r="B492" s="176" t="s">
        <v>2637</v>
      </c>
      <c r="C492" s="176">
        <v>333993</v>
      </c>
      <c r="D492" s="176" t="s">
        <v>2637</v>
      </c>
    </row>
    <row r="493" spans="1:4" ht="25.5" x14ac:dyDescent="0.25">
      <c r="A493" s="176">
        <v>333994</v>
      </c>
      <c r="B493" s="176" t="s">
        <v>2641</v>
      </c>
      <c r="C493" s="176">
        <v>333994</v>
      </c>
      <c r="D493" s="176" t="s">
        <v>2641</v>
      </c>
    </row>
    <row r="494" spans="1:4" ht="25.5" x14ac:dyDescent="0.25">
      <c r="A494" s="176">
        <v>333995</v>
      </c>
      <c r="B494" s="176" t="s">
        <v>2680</v>
      </c>
      <c r="C494" s="176">
        <v>333995</v>
      </c>
      <c r="D494" s="176" t="s">
        <v>2680</v>
      </c>
    </row>
    <row r="495" spans="1:4" ht="25.5" x14ac:dyDescent="0.25">
      <c r="A495" s="176">
        <v>333996</v>
      </c>
      <c r="B495" s="176" t="s">
        <v>2682</v>
      </c>
      <c r="C495" s="176">
        <v>333996</v>
      </c>
      <c r="D495" s="176" t="s">
        <v>2682</v>
      </c>
    </row>
    <row r="496" spans="1:4" x14ac:dyDescent="0.25">
      <c r="A496" s="176">
        <v>333997</v>
      </c>
      <c r="B496" s="176" t="s">
        <v>4630</v>
      </c>
      <c r="C496" s="176">
        <v>333997</v>
      </c>
      <c r="D496" s="176" t="s">
        <v>4630</v>
      </c>
    </row>
    <row r="497" spans="1:4" ht="25.5" x14ac:dyDescent="0.25">
      <c r="A497" s="176">
        <v>333999</v>
      </c>
      <c r="B497" s="176" t="s">
        <v>4631</v>
      </c>
      <c r="C497" s="176">
        <v>333999</v>
      </c>
      <c r="D497" s="176" t="s">
        <v>4631</v>
      </c>
    </row>
    <row r="498" spans="1:4" x14ac:dyDescent="0.25">
      <c r="A498" s="176">
        <v>334111</v>
      </c>
      <c r="B498" s="176" t="s">
        <v>2649</v>
      </c>
      <c r="C498" s="176">
        <v>334111</v>
      </c>
      <c r="D498" s="176" t="s">
        <v>2649</v>
      </c>
    </row>
    <row r="499" spans="1:4" x14ac:dyDescent="0.25">
      <c r="A499" s="176">
        <v>334112</v>
      </c>
      <c r="B499" s="176" t="s">
        <v>2651</v>
      </c>
      <c r="C499" s="176">
        <v>334112</v>
      </c>
      <c r="D499" s="176" t="s">
        <v>2651</v>
      </c>
    </row>
    <row r="500" spans="1:4" ht="25.5" x14ac:dyDescent="0.25">
      <c r="A500" s="176">
        <v>334113</v>
      </c>
      <c r="B500" s="176" t="s">
        <v>2653</v>
      </c>
      <c r="C500" s="177">
        <v>334118</v>
      </c>
      <c r="D500" s="176" t="s">
        <v>4770</v>
      </c>
    </row>
    <row r="501" spans="1:4" ht="38.25" x14ac:dyDescent="0.25">
      <c r="A501" s="178">
        <v>334119</v>
      </c>
      <c r="B501" s="176" t="s">
        <v>4771</v>
      </c>
      <c r="C501" s="177">
        <v>333316</v>
      </c>
      <c r="D501" s="176" t="s">
        <v>2886</v>
      </c>
    </row>
    <row r="502" spans="1:4" ht="38.25" x14ac:dyDescent="0.25">
      <c r="A502" s="178">
        <v>334119</v>
      </c>
      <c r="B502" s="176" t="s">
        <v>4772</v>
      </c>
      <c r="C502" s="177">
        <v>334118</v>
      </c>
      <c r="D502" s="176" t="s">
        <v>4770</v>
      </c>
    </row>
    <row r="503" spans="1:4" x14ac:dyDescent="0.25">
      <c r="A503" s="176">
        <v>334210</v>
      </c>
      <c r="B503" s="176" t="s">
        <v>2743</v>
      </c>
      <c r="C503" s="176">
        <v>334210</v>
      </c>
      <c r="D503" s="176" t="s">
        <v>2743</v>
      </c>
    </row>
    <row r="504" spans="1:4" ht="38.25" x14ac:dyDescent="0.25">
      <c r="A504" s="176">
        <v>334220</v>
      </c>
      <c r="B504" s="176" t="s">
        <v>2746</v>
      </c>
      <c r="C504" s="176">
        <v>334220</v>
      </c>
      <c r="D504" s="176" t="s">
        <v>2746</v>
      </c>
    </row>
    <row r="505" spans="1:4" ht="25.5" x14ac:dyDescent="0.25">
      <c r="A505" s="176">
        <v>334290</v>
      </c>
      <c r="B505" s="176" t="s">
        <v>2748</v>
      </c>
      <c r="C505" s="176">
        <v>334290</v>
      </c>
      <c r="D505" s="176" t="s">
        <v>2748</v>
      </c>
    </row>
    <row r="506" spans="1:4" ht="25.5" x14ac:dyDescent="0.25">
      <c r="A506" s="176">
        <v>334310</v>
      </c>
      <c r="B506" s="176" t="s">
        <v>2737</v>
      </c>
      <c r="C506" s="176">
        <v>334310</v>
      </c>
      <c r="D506" s="176" t="s">
        <v>2737</v>
      </c>
    </row>
    <row r="507" spans="1:4" ht="25.5" x14ac:dyDescent="0.25">
      <c r="A507" s="176">
        <v>334411</v>
      </c>
      <c r="B507" s="176" t="s">
        <v>2750</v>
      </c>
      <c r="C507" s="177">
        <v>334419</v>
      </c>
      <c r="D507" s="176" t="s">
        <v>2767</v>
      </c>
    </row>
    <row r="508" spans="1:4" ht="25.5" x14ac:dyDescent="0.25">
      <c r="A508" s="176">
        <v>334412</v>
      </c>
      <c r="B508" s="176" t="s">
        <v>2752</v>
      </c>
      <c r="C508" s="176">
        <v>334412</v>
      </c>
      <c r="D508" s="176" t="s">
        <v>2752</v>
      </c>
    </row>
    <row r="509" spans="1:4" ht="25.5" x14ac:dyDescent="0.25">
      <c r="A509" s="176">
        <v>334413</v>
      </c>
      <c r="B509" s="176" t="s">
        <v>2754</v>
      </c>
      <c r="C509" s="176">
        <v>334413</v>
      </c>
      <c r="D509" s="176" t="s">
        <v>2754</v>
      </c>
    </row>
    <row r="510" spans="1:4" ht="25.5" x14ac:dyDescent="0.25">
      <c r="A510" s="176">
        <v>334414</v>
      </c>
      <c r="B510" s="176" t="s">
        <v>2756</v>
      </c>
      <c r="C510" s="177">
        <v>334416</v>
      </c>
      <c r="D510" s="176" t="s">
        <v>4773</v>
      </c>
    </row>
    <row r="511" spans="1:4" ht="25.5" x14ac:dyDescent="0.25">
      <c r="A511" s="176">
        <v>334415</v>
      </c>
      <c r="B511" s="176" t="s">
        <v>2758</v>
      </c>
      <c r="C511" s="177">
        <v>334416</v>
      </c>
      <c r="D511" s="176" t="s">
        <v>4773</v>
      </c>
    </row>
    <row r="512" spans="1:4" ht="25.5" x14ac:dyDescent="0.25">
      <c r="A512" s="176">
        <v>334416</v>
      </c>
      <c r="B512" s="176" t="s">
        <v>2760</v>
      </c>
      <c r="C512" s="177">
        <v>334416</v>
      </c>
      <c r="D512" s="176" t="s">
        <v>4773</v>
      </c>
    </row>
    <row r="513" spans="1:4" x14ac:dyDescent="0.25">
      <c r="A513" s="176">
        <v>334417</v>
      </c>
      <c r="B513" s="176" t="s">
        <v>2762</v>
      </c>
      <c r="C513" s="176">
        <v>334417</v>
      </c>
      <c r="D513" s="176" t="s">
        <v>2762</v>
      </c>
    </row>
    <row r="514" spans="1:4" ht="25.5" x14ac:dyDescent="0.25">
      <c r="A514" s="176">
        <v>334418</v>
      </c>
      <c r="B514" s="176" t="s">
        <v>2657</v>
      </c>
      <c r="C514" s="176">
        <v>334418</v>
      </c>
      <c r="D514" s="176" t="s">
        <v>2657</v>
      </c>
    </row>
    <row r="515" spans="1:4" ht="25.5" x14ac:dyDescent="0.25">
      <c r="A515" s="176">
        <v>334419</v>
      </c>
      <c r="B515" s="176" t="s">
        <v>2767</v>
      </c>
      <c r="C515" s="177">
        <v>334419</v>
      </c>
      <c r="D515" s="176" t="s">
        <v>2767</v>
      </c>
    </row>
    <row r="516" spans="1:4" ht="25.5" x14ac:dyDescent="0.25">
      <c r="A516" s="176">
        <v>334510</v>
      </c>
      <c r="B516" s="176" t="s">
        <v>2871</v>
      </c>
      <c r="C516" s="176">
        <v>334510</v>
      </c>
      <c r="D516" s="176" t="s">
        <v>2871</v>
      </c>
    </row>
    <row r="517" spans="1:4" ht="38.25" x14ac:dyDescent="0.25">
      <c r="A517" s="176">
        <v>334511</v>
      </c>
      <c r="B517" s="176" t="s">
        <v>4634</v>
      </c>
      <c r="C517" s="176">
        <v>334511</v>
      </c>
      <c r="D517" s="176" t="s">
        <v>4634</v>
      </c>
    </row>
    <row r="518" spans="1:4" ht="38.25" x14ac:dyDescent="0.25">
      <c r="A518" s="176">
        <v>334512</v>
      </c>
      <c r="B518" s="176" t="s">
        <v>2849</v>
      </c>
      <c r="C518" s="176">
        <v>334512</v>
      </c>
      <c r="D518" s="176" t="s">
        <v>2849</v>
      </c>
    </row>
    <row r="519" spans="1:4" ht="51" x14ac:dyDescent="0.25">
      <c r="A519" s="176">
        <v>334513</v>
      </c>
      <c r="B519" s="176" t="s">
        <v>2851</v>
      </c>
      <c r="C519" s="176">
        <v>334513</v>
      </c>
      <c r="D519" s="176" t="s">
        <v>2851</v>
      </c>
    </row>
    <row r="520" spans="1:4" ht="25.5" x14ac:dyDescent="0.25">
      <c r="A520" s="176">
        <v>334514</v>
      </c>
      <c r="B520" s="176" t="s">
        <v>2853</v>
      </c>
      <c r="C520" s="176">
        <v>334514</v>
      </c>
      <c r="D520" s="176" t="s">
        <v>2853</v>
      </c>
    </row>
    <row r="521" spans="1:4" ht="38.25" x14ac:dyDescent="0.25">
      <c r="A521" s="176">
        <v>334515</v>
      </c>
      <c r="B521" s="176" t="s">
        <v>2856</v>
      </c>
      <c r="C521" s="176">
        <v>334515</v>
      </c>
      <c r="D521" s="176" t="s">
        <v>2856</v>
      </c>
    </row>
    <row r="522" spans="1:4" ht="25.5" x14ac:dyDescent="0.25">
      <c r="A522" s="176">
        <v>334516</v>
      </c>
      <c r="B522" s="176" t="s">
        <v>2858</v>
      </c>
      <c r="C522" s="176">
        <v>334516</v>
      </c>
      <c r="D522" s="176" t="s">
        <v>2858</v>
      </c>
    </row>
    <row r="523" spans="1:4" x14ac:dyDescent="0.25">
      <c r="A523" s="176">
        <v>334517</v>
      </c>
      <c r="B523" s="176" t="s">
        <v>2877</v>
      </c>
      <c r="C523" s="176">
        <v>334517</v>
      </c>
      <c r="D523" s="176" t="s">
        <v>2877</v>
      </c>
    </row>
    <row r="524" spans="1:4" ht="25.5" x14ac:dyDescent="0.25">
      <c r="A524" s="176">
        <v>334518</v>
      </c>
      <c r="B524" s="176" t="s">
        <v>2457</v>
      </c>
      <c r="C524" s="177">
        <v>334519</v>
      </c>
      <c r="D524" s="176" t="s">
        <v>2692</v>
      </c>
    </row>
    <row r="525" spans="1:4" ht="25.5" x14ac:dyDescent="0.25">
      <c r="A525" s="176">
        <v>334519</v>
      </c>
      <c r="B525" s="176" t="s">
        <v>2692</v>
      </c>
      <c r="C525" s="177">
        <v>334519</v>
      </c>
      <c r="D525" s="176" t="s">
        <v>2692</v>
      </c>
    </row>
    <row r="526" spans="1:4" ht="38.25" x14ac:dyDescent="0.25">
      <c r="A526" s="176">
        <v>334611</v>
      </c>
      <c r="B526" s="176" t="s">
        <v>4028</v>
      </c>
      <c r="C526" s="177">
        <v>334614</v>
      </c>
      <c r="D526" s="176" t="s">
        <v>4774</v>
      </c>
    </row>
    <row r="527" spans="1:4" ht="38.25" x14ac:dyDescent="0.25">
      <c r="A527" s="176">
        <v>334612</v>
      </c>
      <c r="B527" s="176" t="s">
        <v>2739</v>
      </c>
      <c r="C527" s="177">
        <v>334614</v>
      </c>
      <c r="D527" s="176" t="s">
        <v>4774</v>
      </c>
    </row>
    <row r="528" spans="1:4" ht="25.5" x14ac:dyDescent="0.25">
      <c r="A528" s="176">
        <v>334613</v>
      </c>
      <c r="B528" s="176" t="s">
        <v>2659</v>
      </c>
      <c r="C528" s="176">
        <v>334613</v>
      </c>
      <c r="D528" s="176" t="s">
        <v>4775</v>
      </c>
    </row>
    <row r="529" spans="1:4" ht="25.5" x14ac:dyDescent="0.25">
      <c r="A529" s="176">
        <v>335110</v>
      </c>
      <c r="B529" s="176" t="s">
        <v>2722</v>
      </c>
      <c r="C529" s="176">
        <v>335110</v>
      </c>
      <c r="D529" s="176" t="s">
        <v>2722</v>
      </c>
    </row>
    <row r="530" spans="1:4" ht="25.5" x14ac:dyDescent="0.25">
      <c r="A530" s="176">
        <v>335121</v>
      </c>
      <c r="B530" s="176" t="s">
        <v>4635</v>
      </c>
      <c r="C530" s="176">
        <v>335121</v>
      </c>
      <c r="D530" s="176" t="s">
        <v>4635</v>
      </c>
    </row>
    <row r="531" spans="1:4" ht="25.5" x14ac:dyDescent="0.25">
      <c r="A531" s="176">
        <v>335122</v>
      </c>
      <c r="B531" s="176" t="s">
        <v>2731</v>
      </c>
      <c r="C531" s="176">
        <v>335122</v>
      </c>
      <c r="D531" s="176" t="s">
        <v>2731</v>
      </c>
    </row>
    <row r="532" spans="1:4" x14ac:dyDescent="0.25">
      <c r="A532" s="176">
        <v>335129</v>
      </c>
      <c r="B532" s="176" t="s">
        <v>2735</v>
      </c>
      <c r="C532" s="176">
        <v>335129</v>
      </c>
      <c r="D532" s="176" t="s">
        <v>2735</v>
      </c>
    </row>
    <row r="533" spans="1:4" ht="25.5" x14ac:dyDescent="0.25">
      <c r="A533" s="176">
        <v>335211</v>
      </c>
      <c r="B533" s="176" t="s">
        <v>2713</v>
      </c>
      <c r="C533" s="177">
        <v>335210</v>
      </c>
      <c r="D533" s="176" t="s">
        <v>4776</v>
      </c>
    </row>
    <row r="534" spans="1:4" ht="25.5" x14ac:dyDescent="0.25">
      <c r="A534" s="176">
        <v>335212</v>
      </c>
      <c r="B534" s="176" t="s">
        <v>2716</v>
      </c>
      <c r="C534" s="177">
        <v>335210</v>
      </c>
      <c r="D534" s="176" t="s">
        <v>4776</v>
      </c>
    </row>
    <row r="535" spans="1:4" ht="25.5" x14ac:dyDescent="0.25">
      <c r="A535" s="176">
        <v>335221</v>
      </c>
      <c r="B535" s="176" t="s">
        <v>2706</v>
      </c>
      <c r="C535" s="176">
        <v>335221</v>
      </c>
      <c r="D535" s="176" t="s">
        <v>2706</v>
      </c>
    </row>
    <row r="536" spans="1:4" ht="25.5" x14ac:dyDescent="0.25">
      <c r="A536" s="176">
        <v>335222</v>
      </c>
      <c r="B536" s="176" t="s">
        <v>2708</v>
      </c>
      <c r="C536" s="176">
        <v>335222</v>
      </c>
      <c r="D536" s="176" t="s">
        <v>2708</v>
      </c>
    </row>
    <row r="537" spans="1:4" ht="25.5" x14ac:dyDescent="0.25">
      <c r="A537" s="176">
        <v>335224</v>
      </c>
      <c r="B537" s="176" t="s">
        <v>2710</v>
      </c>
      <c r="C537" s="176">
        <v>335224</v>
      </c>
      <c r="D537" s="176" t="s">
        <v>2710</v>
      </c>
    </row>
    <row r="538" spans="1:4" ht="25.5" x14ac:dyDescent="0.25">
      <c r="A538" s="176">
        <v>335228</v>
      </c>
      <c r="B538" s="176" t="s">
        <v>2720</v>
      </c>
      <c r="C538" s="176">
        <v>335228</v>
      </c>
      <c r="D538" s="176" t="s">
        <v>2720</v>
      </c>
    </row>
    <row r="539" spans="1:4" ht="25.5" x14ac:dyDescent="0.25">
      <c r="A539" s="176">
        <v>335311</v>
      </c>
      <c r="B539" s="176" t="s">
        <v>2603</v>
      </c>
      <c r="C539" s="176">
        <v>335311</v>
      </c>
      <c r="D539" s="176" t="s">
        <v>2603</v>
      </c>
    </row>
    <row r="540" spans="1:4" x14ac:dyDescent="0.25">
      <c r="A540" s="176">
        <v>335312</v>
      </c>
      <c r="B540" s="176" t="s">
        <v>2698</v>
      </c>
      <c r="C540" s="176">
        <v>335312</v>
      </c>
      <c r="D540" s="176" t="s">
        <v>2698</v>
      </c>
    </row>
    <row r="541" spans="1:4" ht="25.5" x14ac:dyDescent="0.25">
      <c r="A541" s="176">
        <v>335313</v>
      </c>
      <c r="B541" s="176" t="s">
        <v>2696</v>
      </c>
      <c r="C541" s="176">
        <v>335313</v>
      </c>
      <c r="D541" s="176" t="s">
        <v>2696</v>
      </c>
    </row>
    <row r="542" spans="1:4" ht="25.5" x14ac:dyDescent="0.25">
      <c r="A542" s="176">
        <v>335314</v>
      </c>
      <c r="B542" s="176" t="s">
        <v>2702</v>
      </c>
      <c r="C542" s="176">
        <v>335314</v>
      </c>
      <c r="D542" s="176" t="s">
        <v>2702</v>
      </c>
    </row>
    <row r="543" spans="1:4" x14ac:dyDescent="0.25">
      <c r="A543" s="176">
        <v>335911</v>
      </c>
      <c r="B543" s="176" t="s">
        <v>2769</v>
      </c>
      <c r="C543" s="176">
        <v>335911</v>
      </c>
      <c r="D543" s="176" t="s">
        <v>2769</v>
      </c>
    </row>
    <row r="544" spans="1:4" x14ac:dyDescent="0.25">
      <c r="A544" s="176">
        <v>335912</v>
      </c>
      <c r="B544" s="176" t="s">
        <v>2771</v>
      </c>
      <c r="C544" s="176">
        <v>335912</v>
      </c>
      <c r="D544" s="176" t="s">
        <v>2771</v>
      </c>
    </row>
    <row r="545" spans="1:4" x14ac:dyDescent="0.25">
      <c r="A545" s="176">
        <v>335921</v>
      </c>
      <c r="B545" s="176" t="s">
        <v>2413</v>
      </c>
      <c r="C545" s="176">
        <v>335921</v>
      </c>
      <c r="D545" s="176" t="s">
        <v>2413</v>
      </c>
    </row>
    <row r="546" spans="1:4" ht="25.5" x14ac:dyDescent="0.25">
      <c r="A546" s="176">
        <v>335929</v>
      </c>
      <c r="B546" s="176" t="s">
        <v>2415</v>
      </c>
      <c r="C546" s="176">
        <v>335929</v>
      </c>
      <c r="D546" s="176" t="s">
        <v>2415</v>
      </c>
    </row>
    <row r="547" spans="1:4" ht="25.5" x14ac:dyDescent="0.25">
      <c r="A547" s="176">
        <v>335931</v>
      </c>
      <c r="B547" s="176" t="s">
        <v>2724</v>
      </c>
      <c r="C547" s="176">
        <v>335931</v>
      </c>
      <c r="D547" s="176" t="s">
        <v>2724</v>
      </c>
    </row>
    <row r="548" spans="1:4" ht="25.5" x14ac:dyDescent="0.25">
      <c r="A548" s="176">
        <v>335932</v>
      </c>
      <c r="B548" s="176" t="s">
        <v>2727</v>
      </c>
      <c r="C548" s="176">
        <v>335932</v>
      </c>
      <c r="D548" s="176" t="s">
        <v>2727</v>
      </c>
    </row>
    <row r="549" spans="1:4" ht="25.5" x14ac:dyDescent="0.25">
      <c r="A549" s="176">
        <v>335991</v>
      </c>
      <c r="B549" s="176" t="s">
        <v>2700</v>
      </c>
      <c r="C549" s="176">
        <v>335991</v>
      </c>
      <c r="D549" s="176" t="s">
        <v>2700</v>
      </c>
    </row>
    <row r="550" spans="1:4" ht="38.25" x14ac:dyDescent="0.25">
      <c r="A550" s="176">
        <v>335999</v>
      </c>
      <c r="B550" s="176" t="s">
        <v>2704</v>
      </c>
      <c r="C550" s="176">
        <v>335999</v>
      </c>
      <c r="D550" s="176" t="s">
        <v>2704</v>
      </c>
    </row>
    <row r="551" spans="1:4" x14ac:dyDescent="0.25">
      <c r="A551" s="176">
        <v>336111</v>
      </c>
      <c r="B551" s="176" t="s">
        <v>2781</v>
      </c>
      <c r="C551" s="176">
        <v>336111</v>
      </c>
      <c r="D551" s="176" t="s">
        <v>2781</v>
      </c>
    </row>
    <row r="552" spans="1:4" ht="25.5" x14ac:dyDescent="0.25">
      <c r="A552" s="176">
        <v>336112</v>
      </c>
      <c r="B552" s="176" t="s">
        <v>4636</v>
      </c>
      <c r="C552" s="176">
        <v>336112</v>
      </c>
      <c r="D552" s="176" t="s">
        <v>4636</v>
      </c>
    </row>
    <row r="553" spans="1:4" x14ac:dyDescent="0.25">
      <c r="A553" s="176">
        <v>336120</v>
      </c>
      <c r="B553" s="176" t="s">
        <v>2785</v>
      </c>
      <c r="C553" s="176">
        <v>336120</v>
      </c>
      <c r="D553" s="176" t="s">
        <v>2785</v>
      </c>
    </row>
    <row r="554" spans="1:4" x14ac:dyDescent="0.25">
      <c r="A554" s="176">
        <v>336211</v>
      </c>
      <c r="B554" s="176" t="s">
        <v>2787</v>
      </c>
      <c r="C554" s="176">
        <v>336211</v>
      </c>
      <c r="D554" s="176" t="s">
        <v>2787</v>
      </c>
    </row>
    <row r="555" spans="1:4" x14ac:dyDescent="0.25">
      <c r="A555" s="176">
        <v>336212</v>
      </c>
      <c r="B555" s="176" t="s">
        <v>2801</v>
      </c>
      <c r="C555" s="176">
        <v>336212</v>
      </c>
      <c r="D555" s="176" t="s">
        <v>2801</v>
      </c>
    </row>
    <row r="556" spans="1:4" x14ac:dyDescent="0.25">
      <c r="A556" s="176">
        <v>336213</v>
      </c>
      <c r="B556" s="176" t="s">
        <v>2803</v>
      </c>
      <c r="C556" s="176">
        <v>336213</v>
      </c>
      <c r="D556" s="176" t="s">
        <v>2803</v>
      </c>
    </row>
    <row r="557" spans="1:4" x14ac:dyDescent="0.25">
      <c r="A557" s="176">
        <v>336214</v>
      </c>
      <c r="B557" s="176" t="s">
        <v>2838</v>
      </c>
      <c r="C557" s="176">
        <v>336214</v>
      </c>
      <c r="D557" s="176" t="s">
        <v>2838</v>
      </c>
    </row>
    <row r="558" spans="1:4" ht="25.5" x14ac:dyDescent="0.25">
      <c r="A558" s="176">
        <v>336311</v>
      </c>
      <c r="B558" s="176" t="s">
        <v>2678</v>
      </c>
      <c r="C558" s="177">
        <v>336310</v>
      </c>
      <c r="D558" s="176" t="s">
        <v>4777</v>
      </c>
    </row>
    <row r="559" spans="1:4" ht="25.5" x14ac:dyDescent="0.25">
      <c r="A559" s="176">
        <v>336312</v>
      </c>
      <c r="B559" s="176" t="s">
        <v>2793</v>
      </c>
      <c r="C559" s="177">
        <v>336310</v>
      </c>
      <c r="D559" s="176" t="s">
        <v>4777</v>
      </c>
    </row>
    <row r="560" spans="1:4" ht="25.5" x14ac:dyDescent="0.25">
      <c r="A560" s="176">
        <v>336321</v>
      </c>
      <c r="B560" s="176" t="s">
        <v>2733</v>
      </c>
      <c r="C560" s="177">
        <v>336320</v>
      </c>
      <c r="D560" s="176" t="s">
        <v>4778</v>
      </c>
    </row>
    <row r="561" spans="1:4" ht="25.5" x14ac:dyDescent="0.25">
      <c r="A561" s="176">
        <v>336322</v>
      </c>
      <c r="B561" s="176" t="s">
        <v>2773</v>
      </c>
      <c r="C561" s="177">
        <v>336320</v>
      </c>
      <c r="D561" s="176" t="s">
        <v>4778</v>
      </c>
    </row>
    <row r="562" spans="1:4" ht="38.25" x14ac:dyDescent="0.25">
      <c r="A562" s="176">
        <v>336330</v>
      </c>
      <c r="B562" s="176" t="s">
        <v>2796</v>
      </c>
      <c r="C562" s="176">
        <v>336330</v>
      </c>
      <c r="D562" s="176" t="s">
        <v>2796</v>
      </c>
    </row>
    <row r="563" spans="1:4" ht="25.5" x14ac:dyDescent="0.25">
      <c r="A563" s="176">
        <v>336340</v>
      </c>
      <c r="B563" s="176" t="s">
        <v>2351</v>
      </c>
      <c r="C563" s="176">
        <v>336340</v>
      </c>
      <c r="D563" s="176" t="s">
        <v>2351</v>
      </c>
    </row>
    <row r="564" spans="1:4" ht="25.5" x14ac:dyDescent="0.25">
      <c r="A564" s="176">
        <v>336350</v>
      </c>
      <c r="B564" s="176" t="s">
        <v>2353</v>
      </c>
      <c r="C564" s="176">
        <v>336350</v>
      </c>
      <c r="D564" s="176" t="s">
        <v>2353</v>
      </c>
    </row>
    <row r="565" spans="1:4" ht="25.5" x14ac:dyDescent="0.25">
      <c r="A565" s="176">
        <v>336360</v>
      </c>
      <c r="B565" s="176" t="s">
        <v>1949</v>
      </c>
      <c r="C565" s="176">
        <v>336360</v>
      </c>
      <c r="D565" s="176" t="s">
        <v>1949</v>
      </c>
    </row>
    <row r="566" spans="1:4" x14ac:dyDescent="0.25">
      <c r="A566" s="176">
        <v>336370</v>
      </c>
      <c r="B566" s="176" t="s">
        <v>2501</v>
      </c>
      <c r="C566" s="176">
        <v>336370</v>
      </c>
      <c r="D566" s="176" t="s">
        <v>2501</v>
      </c>
    </row>
    <row r="567" spans="1:4" ht="25.5" x14ac:dyDescent="0.25">
      <c r="A567" s="176">
        <v>336391</v>
      </c>
      <c r="B567" s="176" t="s">
        <v>2673</v>
      </c>
      <c r="C567" s="177">
        <v>336390</v>
      </c>
      <c r="D567" s="176" t="s">
        <v>4779</v>
      </c>
    </row>
    <row r="568" spans="1:4" ht="25.5" x14ac:dyDescent="0.25">
      <c r="A568" s="176">
        <v>336399</v>
      </c>
      <c r="B568" s="176" t="s">
        <v>2459</v>
      </c>
      <c r="C568" s="177">
        <v>336390</v>
      </c>
      <c r="D568" s="176" t="s">
        <v>4779</v>
      </c>
    </row>
    <row r="569" spans="1:4" x14ac:dyDescent="0.25">
      <c r="A569" s="176">
        <v>336411</v>
      </c>
      <c r="B569" s="176" t="s">
        <v>2805</v>
      </c>
      <c r="C569" s="176">
        <v>336411</v>
      </c>
      <c r="D569" s="176" t="s">
        <v>2805</v>
      </c>
    </row>
    <row r="570" spans="1:4" ht="25.5" x14ac:dyDescent="0.25">
      <c r="A570" s="176">
        <v>336412</v>
      </c>
      <c r="B570" s="176" t="s">
        <v>2809</v>
      </c>
      <c r="C570" s="176">
        <v>336412</v>
      </c>
      <c r="D570" s="176" t="s">
        <v>2809</v>
      </c>
    </row>
    <row r="571" spans="1:4" ht="25.5" x14ac:dyDescent="0.25">
      <c r="A571" s="176">
        <v>336413</v>
      </c>
      <c r="B571" s="176" t="s">
        <v>4637</v>
      </c>
      <c r="C571" s="176">
        <v>336413</v>
      </c>
      <c r="D571" s="176" t="s">
        <v>4637</v>
      </c>
    </row>
    <row r="572" spans="1:4" ht="25.5" x14ac:dyDescent="0.25">
      <c r="A572" s="176">
        <v>336414</v>
      </c>
      <c r="B572" s="176" t="s">
        <v>2829</v>
      </c>
      <c r="C572" s="176">
        <v>336414</v>
      </c>
      <c r="D572" s="176" t="s">
        <v>2829</v>
      </c>
    </row>
    <row r="573" spans="1:4" ht="38.25" x14ac:dyDescent="0.25">
      <c r="A573" s="176">
        <v>336415</v>
      </c>
      <c r="B573" s="176" t="s">
        <v>2832</v>
      </c>
      <c r="C573" s="176">
        <v>336415</v>
      </c>
      <c r="D573" s="176" t="s">
        <v>2832</v>
      </c>
    </row>
    <row r="574" spans="1:4" ht="38.25" x14ac:dyDescent="0.25">
      <c r="A574" s="176">
        <v>336419</v>
      </c>
      <c r="B574" s="176" t="s">
        <v>2835</v>
      </c>
      <c r="C574" s="176">
        <v>336419</v>
      </c>
      <c r="D574" s="176" t="s">
        <v>2835</v>
      </c>
    </row>
    <row r="575" spans="1:4" x14ac:dyDescent="0.25">
      <c r="A575" s="176">
        <v>336510</v>
      </c>
      <c r="B575" s="176" t="s">
        <v>2571</v>
      </c>
      <c r="C575" s="176">
        <v>336510</v>
      </c>
      <c r="D575" s="176" t="s">
        <v>2571</v>
      </c>
    </row>
    <row r="576" spans="1:4" x14ac:dyDescent="0.25">
      <c r="A576" s="176">
        <v>336611</v>
      </c>
      <c r="B576" s="176" t="s">
        <v>2817</v>
      </c>
      <c r="C576" s="176">
        <v>336611</v>
      </c>
      <c r="D576" s="176" t="s">
        <v>2817</v>
      </c>
    </row>
    <row r="577" spans="1:4" x14ac:dyDescent="0.25">
      <c r="A577" s="176">
        <v>336612</v>
      </c>
      <c r="B577" s="176" t="s">
        <v>4618</v>
      </c>
      <c r="C577" s="176">
        <v>336612</v>
      </c>
      <c r="D577" s="176" t="s">
        <v>4618</v>
      </c>
    </row>
    <row r="578" spans="1:4" ht="25.5" x14ac:dyDescent="0.25">
      <c r="A578" s="176">
        <v>336991</v>
      </c>
      <c r="B578" s="176" t="s">
        <v>2827</v>
      </c>
      <c r="C578" s="176">
        <v>336991</v>
      </c>
      <c r="D578" s="176" t="s">
        <v>2827</v>
      </c>
    </row>
    <row r="579" spans="1:4" ht="25.5" x14ac:dyDescent="0.25">
      <c r="A579" s="176">
        <v>336992</v>
      </c>
      <c r="B579" s="176" t="s">
        <v>2789</v>
      </c>
      <c r="C579" s="176">
        <v>336992</v>
      </c>
      <c r="D579" s="176" t="s">
        <v>2789</v>
      </c>
    </row>
    <row r="580" spans="1:4" ht="25.5" x14ac:dyDescent="0.25">
      <c r="A580" s="176">
        <v>336999</v>
      </c>
      <c r="B580" s="176" t="s">
        <v>2844</v>
      </c>
      <c r="C580" s="176">
        <v>336999</v>
      </c>
      <c r="D580" s="176" t="s">
        <v>2844</v>
      </c>
    </row>
    <row r="581" spans="1:4" ht="25.5" x14ac:dyDescent="0.25">
      <c r="A581" s="176">
        <v>337110</v>
      </c>
      <c r="B581" s="176" t="s">
        <v>1980</v>
      </c>
      <c r="C581" s="176">
        <v>337110</v>
      </c>
      <c r="D581" s="176" t="s">
        <v>1980</v>
      </c>
    </row>
    <row r="582" spans="1:4" ht="25.5" x14ac:dyDescent="0.25">
      <c r="A582" s="176">
        <v>337121</v>
      </c>
      <c r="B582" s="176" t="s">
        <v>2014</v>
      </c>
      <c r="C582" s="176">
        <v>337121</v>
      </c>
      <c r="D582" s="176" t="s">
        <v>2014</v>
      </c>
    </row>
    <row r="583" spans="1:4" ht="25.5" x14ac:dyDescent="0.25">
      <c r="A583" s="176">
        <v>337122</v>
      </c>
      <c r="B583" s="176" t="s">
        <v>2011</v>
      </c>
      <c r="C583" s="176">
        <v>337122</v>
      </c>
      <c r="D583" s="176" t="s">
        <v>2011</v>
      </c>
    </row>
    <row r="584" spans="1:4" ht="25.5" x14ac:dyDescent="0.25">
      <c r="A584" s="176">
        <v>337124</v>
      </c>
      <c r="B584" s="176" t="s">
        <v>2017</v>
      </c>
      <c r="C584" s="176">
        <v>337124</v>
      </c>
      <c r="D584" s="176" t="s">
        <v>2017</v>
      </c>
    </row>
    <row r="585" spans="1:4" ht="25.5" x14ac:dyDescent="0.25">
      <c r="A585" s="176">
        <v>337125</v>
      </c>
      <c r="B585" s="176" t="s">
        <v>2005</v>
      </c>
      <c r="C585" s="176">
        <v>337125</v>
      </c>
      <c r="D585" s="176" t="s">
        <v>2005</v>
      </c>
    </row>
    <row r="586" spans="1:4" x14ac:dyDescent="0.25">
      <c r="A586" s="176">
        <v>337127</v>
      </c>
      <c r="B586" s="176" t="s">
        <v>2031</v>
      </c>
      <c r="C586" s="176">
        <v>337127</v>
      </c>
      <c r="D586" s="176" t="s">
        <v>2031</v>
      </c>
    </row>
    <row r="587" spans="1:4" ht="25.5" x14ac:dyDescent="0.25">
      <c r="A587" s="176">
        <v>337129</v>
      </c>
      <c r="B587" s="176" t="s">
        <v>2023</v>
      </c>
      <c r="C587" s="177">
        <v>321999</v>
      </c>
      <c r="D587" s="176" t="s">
        <v>1967</v>
      </c>
    </row>
    <row r="588" spans="1:4" x14ac:dyDescent="0.25">
      <c r="A588" s="176">
        <v>337211</v>
      </c>
      <c r="B588" s="176" t="s">
        <v>4638</v>
      </c>
      <c r="C588" s="176">
        <v>337211</v>
      </c>
      <c r="D588" s="176" t="s">
        <v>4638</v>
      </c>
    </row>
    <row r="589" spans="1:4" ht="25.5" x14ac:dyDescent="0.25">
      <c r="A589" s="176">
        <v>337212</v>
      </c>
      <c r="B589" s="176" t="s">
        <v>2037</v>
      </c>
      <c r="C589" s="176">
        <v>337212</v>
      </c>
      <c r="D589" s="176" t="s">
        <v>2037</v>
      </c>
    </row>
    <row r="590" spans="1:4" ht="25.5" x14ac:dyDescent="0.25">
      <c r="A590" s="176">
        <v>337214</v>
      </c>
      <c r="B590" s="176" t="s">
        <v>2028</v>
      </c>
      <c r="C590" s="176">
        <v>337214</v>
      </c>
      <c r="D590" s="176" t="s">
        <v>2028</v>
      </c>
    </row>
    <row r="591" spans="1:4" ht="25.5" x14ac:dyDescent="0.25">
      <c r="A591" s="176">
        <v>337215</v>
      </c>
      <c r="B591" s="176" t="s">
        <v>1972</v>
      </c>
      <c r="C591" s="176">
        <v>337215</v>
      </c>
      <c r="D591" s="176" t="s">
        <v>1972</v>
      </c>
    </row>
    <row r="592" spans="1:4" x14ac:dyDescent="0.25">
      <c r="A592" s="176">
        <v>337910</v>
      </c>
      <c r="B592" s="176" t="s">
        <v>2021</v>
      </c>
      <c r="C592" s="176">
        <v>337910</v>
      </c>
      <c r="D592" s="176" t="s">
        <v>2021</v>
      </c>
    </row>
    <row r="593" spans="1:4" x14ac:dyDescent="0.25">
      <c r="A593" s="176">
        <v>337920</v>
      </c>
      <c r="B593" s="176" t="s">
        <v>2042</v>
      </c>
      <c r="C593" s="176">
        <v>337920</v>
      </c>
      <c r="D593" s="176" t="s">
        <v>2042</v>
      </c>
    </row>
    <row r="594" spans="1:4" ht="25.5" x14ac:dyDescent="0.25">
      <c r="A594" s="176">
        <v>339112</v>
      </c>
      <c r="B594" s="176" t="s">
        <v>2865</v>
      </c>
      <c r="C594" s="176">
        <v>339112</v>
      </c>
      <c r="D594" s="176" t="s">
        <v>2865</v>
      </c>
    </row>
    <row r="595" spans="1:4" ht="25.5" x14ac:dyDescent="0.25">
      <c r="A595" s="176">
        <v>339113</v>
      </c>
      <c r="B595" s="176" t="s">
        <v>2007</v>
      </c>
      <c r="C595" s="176">
        <v>339113</v>
      </c>
      <c r="D595" s="176" t="s">
        <v>2007</v>
      </c>
    </row>
    <row r="596" spans="1:4" ht="25.5" x14ac:dyDescent="0.25">
      <c r="A596" s="176">
        <v>339114</v>
      </c>
      <c r="B596" s="176" t="s">
        <v>2875</v>
      </c>
      <c r="C596" s="176">
        <v>339114</v>
      </c>
      <c r="D596" s="176" t="s">
        <v>2875</v>
      </c>
    </row>
    <row r="597" spans="1:4" x14ac:dyDescent="0.25">
      <c r="A597" s="176">
        <v>339115</v>
      </c>
      <c r="B597" s="176" t="s">
        <v>2882</v>
      </c>
      <c r="C597" s="176">
        <v>339115</v>
      </c>
      <c r="D597" s="176" t="s">
        <v>2882</v>
      </c>
    </row>
    <row r="598" spans="1:4" x14ac:dyDescent="0.25">
      <c r="A598" s="176">
        <v>339116</v>
      </c>
      <c r="B598" s="176" t="s">
        <v>4345</v>
      </c>
      <c r="C598" s="176">
        <v>339116</v>
      </c>
      <c r="D598" s="176" t="s">
        <v>4345</v>
      </c>
    </row>
    <row r="599" spans="1:4" x14ac:dyDescent="0.25">
      <c r="A599" s="176">
        <v>339911</v>
      </c>
      <c r="B599" s="176" t="s">
        <v>2513</v>
      </c>
      <c r="C599" s="177">
        <v>339910</v>
      </c>
      <c r="D599" s="176" t="s">
        <v>4780</v>
      </c>
    </row>
    <row r="600" spans="1:4" ht="25.5" x14ac:dyDescent="0.25">
      <c r="A600" s="176">
        <v>339912</v>
      </c>
      <c r="B600" s="176" t="s">
        <v>4646</v>
      </c>
      <c r="C600" s="177">
        <v>339910</v>
      </c>
      <c r="D600" s="176" t="s">
        <v>4780</v>
      </c>
    </row>
    <row r="601" spans="1:4" ht="25.5" x14ac:dyDescent="0.25">
      <c r="A601" s="176">
        <v>339913</v>
      </c>
      <c r="B601" s="176" t="s">
        <v>2894</v>
      </c>
      <c r="C601" s="177">
        <v>339910</v>
      </c>
      <c r="D601" s="176" t="s">
        <v>4780</v>
      </c>
    </row>
    <row r="602" spans="1:4" ht="25.5" x14ac:dyDescent="0.25">
      <c r="A602" s="176">
        <v>339914</v>
      </c>
      <c r="B602" s="176" t="s">
        <v>2300</v>
      </c>
      <c r="C602" s="177">
        <v>339910</v>
      </c>
      <c r="D602" s="176" t="s">
        <v>4780</v>
      </c>
    </row>
    <row r="603" spans="1:4" ht="25.5" x14ac:dyDescent="0.25">
      <c r="A603" s="176">
        <v>339920</v>
      </c>
      <c r="B603" s="176" t="s">
        <v>2250</v>
      </c>
      <c r="C603" s="176">
        <v>339920</v>
      </c>
      <c r="D603" s="176" t="s">
        <v>2250</v>
      </c>
    </row>
    <row r="604" spans="1:4" x14ac:dyDescent="0.25">
      <c r="A604" s="176">
        <v>339931</v>
      </c>
      <c r="B604" s="176" t="s">
        <v>2898</v>
      </c>
      <c r="C604" s="177">
        <v>339930</v>
      </c>
      <c r="D604" s="176" t="s">
        <v>4781</v>
      </c>
    </row>
    <row r="605" spans="1:4" ht="25.5" x14ac:dyDescent="0.25">
      <c r="A605" s="176">
        <v>339932</v>
      </c>
      <c r="B605" s="176" t="s">
        <v>2252</v>
      </c>
      <c r="C605" s="177">
        <v>339930</v>
      </c>
      <c r="D605" s="176" t="s">
        <v>4781</v>
      </c>
    </row>
    <row r="606" spans="1:4" ht="25.5" x14ac:dyDescent="0.25">
      <c r="A606" s="176">
        <v>339941</v>
      </c>
      <c r="B606" s="176" t="s">
        <v>2903</v>
      </c>
      <c r="C606" s="177">
        <v>339940</v>
      </c>
      <c r="D606" s="176" t="s">
        <v>243</v>
      </c>
    </row>
    <row r="607" spans="1:4" ht="25.5" x14ac:dyDescent="0.25">
      <c r="A607" s="176">
        <v>339942</v>
      </c>
      <c r="B607" s="176" t="s">
        <v>2033</v>
      </c>
      <c r="C607" s="177">
        <v>339940</v>
      </c>
      <c r="D607" s="176" t="s">
        <v>243</v>
      </c>
    </row>
    <row r="608" spans="1:4" ht="25.5" x14ac:dyDescent="0.25">
      <c r="A608" s="176">
        <v>339943</v>
      </c>
      <c r="B608" s="176" t="s">
        <v>2908</v>
      </c>
      <c r="C608" s="177">
        <v>339940</v>
      </c>
      <c r="D608" s="176" t="s">
        <v>243</v>
      </c>
    </row>
    <row r="609" spans="1:4" ht="25.5" x14ac:dyDescent="0.25">
      <c r="A609" s="176">
        <v>339944</v>
      </c>
      <c r="B609" s="176" t="s">
        <v>2910</v>
      </c>
      <c r="C609" s="177">
        <v>339940</v>
      </c>
      <c r="D609" s="176" t="s">
        <v>243</v>
      </c>
    </row>
    <row r="610" spans="1:4" x14ac:dyDescent="0.25">
      <c r="A610" s="176">
        <v>339950</v>
      </c>
      <c r="B610" s="176" t="s">
        <v>2917</v>
      </c>
      <c r="C610" s="176">
        <v>339950</v>
      </c>
      <c r="D610" s="176" t="s">
        <v>2917</v>
      </c>
    </row>
    <row r="611" spans="1:4" ht="25.5" x14ac:dyDescent="0.25">
      <c r="A611" s="176">
        <v>339991</v>
      </c>
      <c r="B611" s="176" t="s">
        <v>2236</v>
      </c>
      <c r="C611" s="176">
        <v>339991</v>
      </c>
      <c r="D611" s="176" t="s">
        <v>2236</v>
      </c>
    </row>
    <row r="612" spans="1:4" x14ac:dyDescent="0.25">
      <c r="A612" s="176">
        <v>339992</v>
      </c>
      <c r="B612" s="176" t="s">
        <v>2896</v>
      </c>
      <c r="C612" s="176">
        <v>339992</v>
      </c>
      <c r="D612" s="176" t="s">
        <v>2896</v>
      </c>
    </row>
    <row r="613" spans="1:4" ht="25.5" x14ac:dyDescent="0.25">
      <c r="A613" s="176">
        <v>339993</v>
      </c>
      <c r="B613" s="176" t="s">
        <v>2281</v>
      </c>
      <c r="C613" s="176">
        <v>339993</v>
      </c>
      <c r="D613" s="176" t="s">
        <v>2281</v>
      </c>
    </row>
    <row r="614" spans="1:4" x14ac:dyDescent="0.25">
      <c r="A614" s="176">
        <v>339994</v>
      </c>
      <c r="B614" s="176" t="s">
        <v>1935</v>
      </c>
      <c r="C614" s="176">
        <v>339994</v>
      </c>
      <c r="D614" s="176" t="s">
        <v>1935</v>
      </c>
    </row>
    <row r="615" spans="1:4" x14ac:dyDescent="0.25">
      <c r="A615" s="176">
        <v>339995</v>
      </c>
      <c r="B615" s="176" t="s">
        <v>2919</v>
      </c>
      <c r="C615" s="176">
        <v>339995</v>
      </c>
      <c r="D615" s="176" t="s">
        <v>2919</v>
      </c>
    </row>
    <row r="616" spans="1:4" x14ac:dyDescent="0.25">
      <c r="A616" s="176">
        <v>339999</v>
      </c>
      <c r="B616" s="176" t="s">
        <v>2009</v>
      </c>
      <c r="C616" s="176">
        <v>339999</v>
      </c>
      <c r="D616" s="176" t="s">
        <v>2009</v>
      </c>
    </row>
    <row r="617" spans="1:4" ht="25.5" x14ac:dyDescent="0.25">
      <c r="A617" s="176">
        <v>423110</v>
      </c>
      <c r="B617" s="176" t="s">
        <v>3179</v>
      </c>
      <c r="C617" s="176">
        <v>423110</v>
      </c>
      <c r="D617" s="176" t="s">
        <v>3179</v>
      </c>
    </row>
    <row r="618" spans="1:4" ht="25.5" x14ac:dyDescent="0.25">
      <c r="A618" s="176">
        <v>423120</v>
      </c>
      <c r="B618" s="176" t="s">
        <v>3185</v>
      </c>
      <c r="C618" s="176">
        <v>423120</v>
      </c>
      <c r="D618" s="176" t="s">
        <v>3185</v>
      </c>
    </row>
    <row r="619" spans="1:4" x14ac:dyDescent="0.25">
      <c r="A619" s="176">
        <v>423130</v>
      </c>
      <c r="B619" s="176" t="s">
        <v>3191</v>
      </c>
      <c r="C619" s="176">
        <v>423130</v>
      </c>
      <c r="D619" s="176" t="s">
        <v>3191</v>
      </c>
    </row>
    <row r="620" spans="1:4" ht="25.5" x14ac:dyDescent="0.25">
      <c r="A620" s="176">
        <v>423140</v>
      </c>
      <c r="B620" s="176" t="s">
        <v>3197</v>
      </c>
      <c r="C620" s="176">
        <v>423140</v>
      </c>
      <c r="D620" s="176" t="s">
        <v>3197</v>
      </c>
    </row>
    <row r="621" spans="1:4" x14ac:dyDescent="0.25">
      <c r="A621" s="176">
        <v>423210</v>
      </c>
      <c r="B621" s="176" t="s">
        <v>3202</v>
      </c>
      <c r="C621" s="176">
        <v>423210</v>
      </c>
      <c r="D621" s="176" t="s">
        <v>3202</v>
      </c>
    </row>
    <row r="622" spans="1:4" x14ac:dyDescent="0.25">
      <c r="A622" s="176">
        <v>423220</v>
      </c>
      <c r="B622" s="176" t="s">
        <v>3208</v>
      </c>
      <c r="C622" s="176">
        <v>423220</v>
      </c>
      <c r="D622" s="176" t="s">
        <v>3208</v>
      </c>
    </row>
    <row r="623" spans="1:4" ht="25.5" x14ac:dyDescent="0.25">
      <c r="A623" s="176">
        <v>423310</v>
      </c>
      <c r="B623" s="176" t="s">
        <v>3214</v>
      </c>
      <c r="C623" s="176">
        <v>423310</v>
      </c>
      <c r="D623" s="176" t="s">
        <v>3214</v>
      </c>
    </row>
    <row r="624" spans="1:4" ht="25.5" x14ac:dyDescent="0.25">
      <c r="A624" s="176">
        <v>423320</v>
      </c>
      <c r="B624" s="176" t="s">
        <v>3220</v>
      </c>
      <c r="C624" s="176">
        <v>423320</v>
      </c>
      <c r="D624" s="176" t="s">
        <v>3220</v>
      </c>
    </row>
    <row r="625" spans="1:4" ht="25.5" x14ac:dyDescent="0.25">
      <c r="A625" s="176">
        <v>423330</v>
      </c>
      <c r="B625" s="176" t="s">
        <v>3226</v>
      </c>
      <c r="C625" s="176">
        <v>423330</v>
      </c>
      <c r="D625" s="176" t="s">
        <v>3226</v>
      </c>
    </row>
    <row r="626" spans="1:4" ht="25.5" x14ac:dyDescent="0.25">
      <c r="A626" s="176">
        <v>423390</v>
      </c>
      <c r="B626" s="176" t="s">
        <v>3232</v>
      </c>
      <c r="C626" s="176">
        <v>423390</v>
      </c>
      <c r="D626" s="176" t="s">
        <v>3232</v>
      </c>
    </row>
    <row r="627" spans="1:4" ht="25.5" x14ac:dyDescent="0.25">
      <c r="A627" s="176">
        <v>423410</v>
      </c>
      <c r="B627" s="176" t="s">
        <v>3237</v>
      </c>
      <c r="C627" s="176">
        <v>423410</v>
      </c>
      <c r="D627" s="176" t="s">
        <v>3237</v>
      </c>
    </row>
    <row r="628" spans="1:4" x14ac:dyDescent="0.25">
      <c r="A628" s="176">
        <v>423420</v>
      </c>
      <c r="B628" s="176" t="s">
        <v>3241</v>
      </c>
      <c r="C628" s="176">
        <v>423420</v>
      </c>
      <c r="D628" s="176" t="s">
        <v>3241</v>
      </c>
    </row>
    <row r="629" spans="1:4" ht="38.25" x14ac:dyDescent="0.25">
      <c r="A629" s="176">
        <v>423430</v>
      </c>
      <c r="B629" s="176" t="s">
        <v>3247</v>
      </c>
      <c r="C629" s="176">
        <v>423430</v>
      </c>
      <c r="D629" s="176" t="s">
        <v>3247</v>
      </c>
    </row>
    <row r="630" spans="1:4" ht="25.5" x14ac:dyDescent="0.25">
      <c r="A630" s="176">
        <v>423440</v>
      </c>
      <c r="B630" s="176" t="s">
        <v>3253</v>
      </c>
      <c r="C630" s="176">
        <v>423440</v>
      </c>
      <c r="D630" s="176" t="s">
        <v>3253</v>
      </c>
    </row>
    <row r="631" spans="1:4" ht="38.25" x14ac:dyDescent="0.25">
      <c r="A631" s="176">
        <v>423450</v>
      </c>
      <c r="B631" s="176" t="s">
        <v>3257</v>
      </c>
      <c r="C631" s="176">
        <v>423450</v>
      </c>
      <c r="D631" s="176" t="s">
        <v>3257</v>
      </c>
    </row>
    <row r="632" spans="1:4" ht="25.5" x14ac:dyDescent="0.25">
      <c r="A632" s="176">
        <v>423460</v>
      </c>
      <c r="B632" s="176" t="s">
        <v>3263</v>
      </c>
      <c r="C632" s="176">
        <v>423460</v>
      </c>
      <c r="D632" s="176" t="s">
        <v>3263</v>
      </c>
    </row>
    <row r="633" spans="1:4" ht="25.5" x14ac:dyDescent="0.25">
      <c r="A633" s="176">
        <v>423490</v>
      </c>
      <c r="B633" s="176" t="s">
        <v>3267</v>
      </c>
      <c r="C633" s="176">
        <v>423490</v>
      </c>
      <c r="D633" s="176" t="s">
        <v>3267</v>
      </c>
    </row>
    <row r="634" spans="1:4" ht="25.5" x14ac:dyDescent="0.25">
      <c r="A634" s="176">
        <v>423510</v>
      </c>
      <c r="B634" s="176" t="s">
        <v>3273</v>
      </c>
      <c r="C634" s="176">
        <v>423510</v>
      </c>
      <c r="D634" s="176" t="s">
        <v>3273</v>
      </c>
    </row>
    <row r="635" spans="1:4" ht="25.5" x14ac:dyDescent="0.25">
      <c r="A635" s="176">
        <v>423520</v>
      </c>
      <c r="B635" s="176" t="s">
        <v>3277</v>
      </c>
      <c r="C635" s="176">
        <v>423520</v>
      </c>
      <c r="D635" s="176" t="s">
        <v>3277</v>
      </c>
    </row>
    <row r="636" spans="1:4" ht="38.25" x14ac:dyDescent="0.25">
      <c r="A636" s="176">
        <v>423610</v>
      </c>
      <c r="B636" s="176" t="s">
        <v>3281</v>
      </c>
      <c r="C636" s="176">
        <v>423610</v>
      </c>
      <c r="D636" s="176" t="s">
        <v>3281</v>
      </c>
    </row>
    <row r="637" spans="1:4" ht="51" x14ac:dyDescent="0.25">
      <c r="A637" s="178">
        <v>423620</v>
      </c>
      <c r="B637" s="176" t="s">
        <v>4782</v>
      </c>
      <c r="C637" s="177">
        <v>423620</v>
      </c>
      <c r="D637" s="176" t="s">
        <v>4783</v>
      </c>
    </row>
    <row r="638" spans="1:4" ht="38.25" x14ac:dyDescent="0.25">
      <c r="A638" s="178">
        <v>423620</v>
      </c>
      <c r="B638" s="176" t="s">
        <v>4784</v>
      </c>
      <c r="C638" s="177">
        <v>423720</v>
      </c>
      <c r="D638" s="176" t="s">
        <v>4648</v>
      </c>
    </row>
    <row r="639" spans="1:4" ht="25.5" x14ac:dyDescent="0.25">
      <c r="A639" s="176">
        <v>423690</v>
      </c>
      <c r="B639" s="176" t="s">
        <v>3295</v>
      </c>
      <c r="C639" s="176">
        <v>423690</v>
      </c>
      <c r="D639" s="176" t="s">
        <v>3295</v>
      </c>
    </row>
    <row r="640" spans="1:4" x14ac:dyDescent="0.25">
      <c r="A640" s="176">
        <v>423710</v>
      </c>
      <c r="B640" s="176" t="s">
        <v>3301</v>
      </c>
      <c r="C640" s="176">
        <v>423710</v>
      </c>
      <c r="D640" s="176" t="s">
        <v>3301</v>
      </c>
    </row>
    <row r="641" spans="1:4" ht="51" x14ac:dyDescent="0.25">
      <c r="A641" s="178">
        <v>423720</v>
      </c>
      <c r="B641" s="176" t="s">
        <v>4785</v>
      </c>
      <c r="C641" s="177">
        <v>423620</v>
      </c>
      <c r="D641" s="176" t="s">
        <v>4783</v>
      </c>
    </row>
    <row r="642" spans="1:4" ht="51" x14ac:dyDescent="0.25">
      <c r="A642" s="178">
        <v>423720</v>
      </c>
      <c r="B642" s="176" t="s">
        <v>4786</v>
      </c>
      <c r="C642" s="177">
        <v>423720</v>
      </c>
      <c r="D642" s="176" t="s">
        <v>4648</v>
      </c>
    </row>
    <row r="643" spans="1:4" ht="38.25" x14ac:dyDescent="0.25">
      <c r="A643" s="176">
        <v>423730</v>
      </c>
      <c r="B643" s="176" t="s">
        <v>3312</v>
      </c>
      <c r="C643" s="176">
        <v>423730</v>
      </c>
      <c r="D643" s="176" t="s">
        <v>3312</v>
      </c>
    </row>
    <row r="644" spans="1:4" ht="25.5" x14ac:dyDescent="0.25">
      <c r="A644" s="176">
        <v>423740</v>
      </c>
      <c r="B644" s="176" t="s">
        <v>3316</v>
      </c>
      <c r="C644" s="176">
        <v>423740</v>
      </c>
      <c r="D644" s="176" t="s">
        <v>3316</v>
      </c>
    </row>
    <row r="645" spans="1:4" ht="38.25" x14ac:dyDescent="0.25">
      <c r="A645" s="176">
        <v>423810</v>
      </c>
      <c r="B645" s="176" t="s">
        <v>3320</v>
      </c>
      <c r="C645" s="176">
        <v>423810</v>
      </c>
      <c r="D645" s="176" t="s">
        <v>3320</v>
      </c>
    </row>
    <row r="646" spans="1:4" ht="25.5" x14ac:dyDescent="0.25">
      <c r="A646" s="176">
        <v>423820</v>
      </c>
      <c r="B646" s="176" t="s">
        <v>3324</v>
      </c>
      <c r="C646" s="176">
        <v>423820</v>
      </c>
      <c r="D646" s="176" t="s">
        <v>3324</v>
      </c>
    </row>
    <row r="647" spans="1:4" ht="25.5" x14ac:dyDescent="0.25">
      <c r="A647" s="176">
        <v>423830</v>
      </c>
      <c r="B647" s="176" t="s">
        <v>3330</v>
      </c>
      <c r="C647" s="176">
        <v>423830</v>
      </c>
      <c r="D647" s="176" t="s">
        <v>3330</v>
      </c>
    </row>
    <row r="648" spans="1:4" ht="25.5" x14ac:dyDescent="0.25">
      <c r="A648" s="176">
        <v>423840</v>
      </c>
      <c r="B648" s="176" t="s">
        <v>3335</v>
      </c>
      <c r="C648" s="176">
        <v>423840</v>
      </c>
      <c r="D648" s="176" t="s">
        <v>3335</v>
      </c>
    </row>
    <row r="649" spans="1:4" ht="25.5" x14ac:dyDescent="0.25">
      <c r="A649" s="176">
        <v>423850</v>
      </c>
      <c r="B649" s="176" t="s">
        <v>3341</v>
      </c>
      <c r="C649" s="176">
        <v>423850</v>
      </c>
      <c r="D649" s="176" t="s">
        <v>3341</v>
      </c>
    </row>
    <row r="650" spans="1:4" ht="38.25" x14ac:dyDescent="0.25">
      <c r="A650" s="176">
        <v>423860</v>
      </c>
      <c r="B650" s="176" t="s">
        <v>3347</v>
      </c>
      <c r="C650" s="176">
        <v>423860</v>
      </c>
      <c r="D650" s="176" t="s">
        <v>3347</v>
      </c>
    </row>
    <row r="651" spans="1:4" ht="25.5" x14ac:dyDescent="0.25">
      <c r="A651" s="176">
        <v>423910</v>
      </c>
      <c r="B651" s="176" t="s">
        <v>3351</v>
      </c>
      <c r="C651" s="176">
        <v>423910</v>
      </c>
      <c r="D651" s="176" t="s">
        <v>3351</v>
      </c>
    </row>
    <row r="652" spans="1:4" ht="25.5" x14ac:dyDescent="0.25">
      <c r="A652" s="176">
        <v>423920</v>
      </c>
      <c r="B652" s="176" t="s">
        <v>3357</v>
      </c>
      <c r="C652" s="176">
        <v>423920</v>
      </c>
      <c r="D652" s="176" t="s">
        <v>3357</v>
      </c>
    </row>
    <row r="653" spans="1:4" ht="25.5" x14ac:dyDescent="0.25">
      <c r="A653" s="176">
        <v>423930</v>
      </c>
      <c r="B653" s="176" t="s">
        <v>3363</v>
      </c>
      <c r="C653" s="176">
        <v>423930</v>
      </c>
      <c r="D653" s="176" t="s">
        <v>3363</v>
      </c>
    </row>
    <row r="654" spans="1:4" ht="25.5" x14ac:dyDescent="0.25">
      <c r="A654" s="176">
        <v>423940</v>
      </c>
      <c r="B654" s="176" t="s">
        <v>3367</v>
      </c>
      <c r="C654" s="176">
        <v>423940</v>
      </c>
      <c r="D654" s="176" t="s">
        <v>3367</v>
      </c>
    </row>
    <row r="655" spans="1:4" ht="25.5" x14ac:dyDescent="0.25">
      <c r="A655" s="176">
        <v>423990</v>
      </c>
      <c r="B655" s="176" t="s">
        <v>3373</v>
      </c>
      <c r="C655" s="176">
        <v>423990</v>
      </c>
      <c r="D655" s="176" t="s">
        <v>3373</v>
      </c>
    </row>
    <row r="656" spans="1:4" ht="25.5" x14ac:dyDescent="0.25">
      <c r="A656" s="176">
        <v>424110</v>
      </c>
      <c r="B656" s="176" t="s">
        <v>3382</v>
      </c>
      <c r="C656" s="176">
        <v>424110</v>
      </c>
      <c r="D656" s="176" t="s">
        <v>3382</v>
      </c>
    </row>
    <row r="657" spans="1:4" ht="25.5" x14ac:dyDescent="0.25">
      <c r="A657" s="176">
        <v>424120</v>
      </c>
      <c r="B657" s="176" t="s">
        <v>3387</v>
      </c>
      <c r="C657" s="176">
        <v>424120</v>
      </c>
      <c r="D657" s="176" t="s">
        <v>3387</v>
      </c>
    </row>
    <row r="658" spans="1:4" ht="25.5" x14ac:dyDescent="0.25">
      <c r="A658" s="176">
        <v>424130</v>
      </c>
      <c r="B658" s="176" t="s">
        <v>3392</v>
      </c>
      <c r="C658" s="176">
        <v>424130</v>
      </c>
      <c r="D658" s="176" t="s">
        <v>3392</v>
      </c>
    </row>
    <row r="659" spans="1:4" ht="25.5" x14ac:dyDescent="0.25">
      <c r="A659" s="176">
        <v>424210</v>
      </c>
      <c r="B659" s="176" t="s">
        <v>4649</v>
      </c>
      <c r="C659" s="176">
        <v>424210</v>
      </c>
      <c r="D659" s="176" t="s">
        <v>4649</v>
      </c>
    </row>
    <row r="660" spans="1:4" ht="25.5" x14ac:dyDescent="0.25">
      <c r="A660" s="176">
        <v>424310</v>
      </c>
      <c r="B660" s="176" t="s">
        <v>3408</v>
      </c>
      <c r="C660" s="176">
        <v>424310</v>
      </c>
      <c r="D660" s="176" t="s">
        <v>3408</v>
      </c>
    </row>
    <row r="661" spans="1:4" ht="25.5" x14ac:dyDescent="0.25">
      <c r="A661" s="176">
        <v>424320</v>
      </c>
      <c r="B661" s="176" t="s">
        <v>4650</v>
      </c>
      <c r="C661" s="176">
        <v>424320</v>
      </c>
      <c r="D661" s="176" t="s">
        <v>4650</v>
      </c>
    </row>
    <row r="662" spans="1:4" ht="38.25" x14ac:dyDescent="0.25">
      <c r="A662" s="176">
        <v>424330</v>
      </c>
      <c r="B662" s="176" t="s">
        <v>4651</v>
      </c>
      <c r="C662" s="176">
        <v>424330</v>
      </c>
      <c r="D662" s="176" t="s">
        <v>4651</v>
      </c>
    </row>
    <row r="663" spans="1:4" x14ac:dyDescent="0.25">
      <c r="A663" s="176">
        <v>424340</v>
      </c>
      <c r="B663" s="176" t="s">
        <v>3433</v>
      </c>
      <c r="C663" s="176">
        <v>424340</v>
      </c>
      <c r="D663" s="176" t="s">
        <v>3433</v>
      </c>
    </row>
    <row r="664" spans="1:4" ht="25.5" x14ac:dyDescent="0.25">
      <c r="A664" s="176">
        <v>424410</v>
      </c>
      <c r="B664" s="176" t="s">
        <v>3439</v>
      </c>
      <c r="C664" s="176">
        <v>424410</v>
      </c>
      <c r="D664" s="176" t="s">
        <v>3439</v>
      </c>
    </row>
    <row r="665" spans="1:4" ht="25.5" x14ac:dyDescent="0.25">
      <c r="A665" s="176">
        <v>424420</v>
      </c>
      <c r="B665" s="176" t="s">
        <v>3445</v>
      </c>
      <c r="C665" s="176">
        <v>424420</v>
      </c>
      <c r="D665" s="176" t="s">
        <v>3445</v>
      </c>
    </row>
    <row r="666" spans="1:4" ht="25.5" x14ac:dyDescent="0.25">
      <c r="A666" s="176">
        <v>424430</v>
      </c>
      <c r="B666" s="176" t="s">
        <v>3451</v>
      </c>
      <c r="C666" s="176">
        <v>424430</v>
      </c>
      <c r="D666" s="176" t="s">
        <v>3451</v>
      </c>
    </row>
    <row r="667" spans="1:4" ht="25.5" x14ac:dyDescent="0.25">
      <c r="A667" s="176">
        <v>424440</v>
      </c>
      <c r="B667" s="176" t="s">
        <v>3457</v>
      </c>
      <c r="C667" s="176">
        <v>424440</v>
      </c>
      <c r="D667" s="176" t="s">
        <v>3457</v>
      </c>
    </row>
    <row r="668" spans="1:4" x14ac:dyDescent="0.25">
      <c r="A668" s="176">
        <v>424450</v>
      </c>
      <c r="B668" s="176" t="s">
        <v>3463</v>
      </c>
      <c r="C668" s="176">
        <v>424450</v>
      </c>
      <c r="D668" s="176" t="s">
        <v>3463</v>
      </c>
    </row>
    <row r="669" spans="1:4" x14ac:dyDescent="0.25">
      <c r="A669" s="176">
        <v>424460</v>
      </c>
      <c r="B669" s="176" t="s">
        <v>3469</v>
      </c>
      <c r="C669" s="176">
        <v>424460</v>
      </c>
      <c r="D669" s="176" t="s">
        <v>3469</v>
      </c>
    </row>
    <row r="670" spans="1:4" ht="25.5" x14ac:dyDescent="0.25">
      <c r="A670" s="176">
        <v>424470</v>
      </c>
      <c r="B670" s="176" t="s">
        <v>3476</v>
      </c>
      <c r="C670" s="176">
        <v>424470</v>
      </c>
      <c r="D670" s="176" t="s">
        <v>3476</v>
      </c>
    </row>
    <row r="671" spans="1:4" ht="25.5" x14ac:dyDescent="0.25">
      <c r="A671" s="176">
        <v>424480</v>
      </c>
      <c r="B671" s="176" t="s">
        <v>3481</v>
      </c>
      <c r="C671" s="176">
        <v>424480</v>
      </c>
      <c r="D671" s="176" t="s">
        <v>3481</v>
      </c>
    </row>
    <row r="672" spans="1:4" ht="25.5" x14ac:dyDescent="0.25">
      <c r="A672" s="176">
        <v>424490</v>
      </c>
      <c r="B672" s="176" t="s">
        <v>3488</v>
      </c>
      <c r="C672" s="176">
        <v>424490</v>
      </c>
      <c r="D672" s="176" t="s">
        <v>3488</v>
      </c>
    </row>
    <row r="673" spans="1:4" ht="25.5" x14ac:dyDescent="0.25">
      <c r="A673" s="176">
        <v>424510</v>
      </c>
      <c r="B673" s="176" t="s">
        <v>3495</v>
      </c>
      <c r="C673" s="176">
        <v>424510</v>
      </c>
      <c r="D673" s="176" t="s">
        <v>3495</v>
      </c>
    </row>
    <row r="674" spans="1:4" x14ac:dyDescent="0.25">
      <c r="A674" s="176">
        <v>424520</v>
      </c>
      <c r="B674" s="176" t="s">
        <v>3501</v>
      </c>
      <c r="C674" s="176">
        <v>424520</v>
      </c>
      <c r="D674" s="176" t="s">
        <v>3501</v>
      </c>
    </row>
    <row r="675" spans="1:4" ht="25.5" x14ac:dyDescent="0.25">
      <c r="A675" s="176">
        <v>424590</v>
      </c>
      <c r="B675" s="176" t="s">
        <v>3505</v>
      </c>
      <c r="C675" s="176">
        <v>424590</v>
      </c>
      <c r="D675" s="176" t="s">
        <v>3505</v>
      </c>
    </row>
    <row r="676" spans="1:4" ht="25.5" x14ac:dyDescent="0.25">
      <c r="A676" s="176">
        <v>424610</v>
      </c>
      <c r="B676" s="176" t="s">
        <v>3510</v>
      </c>
      <c r="C676" s="176">
        <v>424610</v>
      </c>
      <c r="D676" s="176" t="s">
        <v>3510</v>
      </c>
    </row>
    <row r="677" spans="1:4" ht="25.5" x14ac:dyDescent="0.25">
      <c r="A677" s="176">
        <v>424690</v>
      </c>
      <c r="B677" s="176" t="s">
        <v>3515</v>
      </c>
      <c r="C677" s="176">
        <v>424690</v>
      </c>
      <c r="D677" s="176" t="s">
        <v>3515</v>
      </c>
    </row>
    <row r="678" spans="1:4" x14ac:dyDescent="0.25">
      <c r="A678" s="176">
        <v>424710</v>
      </c>
      <c r="B678" s="176" t="s">
        <v>3519</v>
      </c>
      <c r="C678" s="176">
        <v>424710</v>
      </c>
      <c r="D678" s="176" t="s">
        <v>3519</v>
      </c>
    </row>
    <row r="679" spans="1:4" ht="38.25" x14ac:dyDescent="0.25">
      <c r="A679" s="176">
        <v>424720</v>
      </c>
      <c r="B679" s="176" t="s">
        <v>3525</v>
      </c>
      <c r="C679" s="176">
        <v>424720</v>
      </c>
      <c r="D679" s="176" t="s">
        <v>3525</v>
      </c>
    </row>
    <row r="680" spans="1:4" x14ac:dyDescent="0.25">
      <c r="A680" s="176">
        <v>424810</v>
      </c>
      <c r="B680" s="176" t="s">
        <v>3529</v>
      </c>
      <c r="C680" s="176">
        <v>424810</v>
      </c>
      <c r="D680" s="176" t="s">
        <v>3529</v>
      </c>
    </row>
    <row r="681" spans="1:4" ht="25.5" x14ac:dyDescent="0.25">
      <c r="A681" s="176">
        <v>424820</v>
      </c>
      <c r="B681" s="176" t="s">
        <v>3535</v>
      </c>
      <c r="C681" s="176">
        <v>424820</v>
      </c>
      <c r="D681" s="176" t="s">
        <v>3535</v>
      </c>
    </row>
    <row r="682" spans="1:4" x14ac:dyDescent="0.25">
      <c r="A682" s="176">
        <v>424910</v>
      </c>
      <c r="B682" s="176" t="s">
        <v>3540</v>
      </c>
      <c r="C682" s="176">
        <v>424910</v>
      </c>
      <c r="D682" s="176" t="s">
        <v>3540</v>
      </c>
    </row>
    <row r="683" spans="1:4" ht="25.5" x14ac:dyDescent="0.25">
      <c r="A683" s="176">
        <v>424920</v>
      </c>
      <c r="B683" s="176" t="s">
        <v>3545</v>
      </c>
      <c r="C683" s="176">
        <v>424920</v>
      </c>
      <c r="D683" s="176" t="s">
        <v>3545</v>
      </c>
    </row>
    <row r="684" spans="1:4" ht="25.5" x14ac:dyDescent="0.25">
      <c r="A684" s="176">
        <v>424930</v>
      </c>
      <c r="B684" s="176" t="s">
        <v>4652</v>
      </c>
      <c r="C684" s="176">
        <v>424930</v>
      </c>
      <c r="D684" s="176" t="s">
        <v>4652</v>
      </c>
    </row>
    <row r="685" spans="1:4" ht="25.5" x14ac:dyDescent="0.25">
      <c r="A685" s="176">
        <v>424940</v>
      </c>
      <c r="B685" s="176" t="s">
        <v>3556</v>
      </c>
      <c r="C685" s="176">
        <v>424940</v>
      </c>
      <c r="D685" s="176" t="s">
        <v>3556</v>
      </c>
    </row>
    <row r="686" spans="1:4" ht="25.5" x14ac:dyDescent="0.25">
      <c r="A686" s="176">
        <v>424950</v>
      </c>
      <c r="B686" s="176" t="s">
        <v>3562</v>
      </c>
      <c r="C686" s="176">
        <v>424950</v>
      </c>
      <c r="D686" s="176" t="s">
        <v>3562</v>
      </c>
    </row>
    <row r="687" spans="1:4" ht="25.5" x14ac:dyDescent="0.25">
      <c r="A687" s="176">
        <v>424990</v>
      </c>
      <c r="B687" s="176" t="s">
        <v>3569</v>
      </c>
      <c r="C687" s="176">
        <v>424990</v>
      </c>
      <c r="D687" s="176" t="s">
        <v>3569</v>
      </c>
    </row>
    <row r="688" spans="1:4" ht="25.5" x14ac:dyDescent="0.25">
      <c r="A688" s="176">
        <v>425110</v>
      </c>
      <c r="B688" s="176" t="s">
        <v>3181</v>
      </c>
      <c r="C688" s="176">
        <v>425110</v>
      </c>
      <c r="D688" s="176" t="s">
        <v>3181</v>
      </c>
    </row>
    <row r="689" spans="1:4" x14ac:dyDescent="0.25">
      <c r="A689" s="176">
        <v>425120</v>
      </c>
      <c r="B689" s="176" t="s">
        <v>3183</v>
      </c>
      <c r="C689" s="176">
        <v>425120</v>
      </c>
      <c r="D689" s="176" t="s">
        <v>3183</v>
      </c>
    </row>
    <row r="690" spans="1:4" x14ac:dyDescent="0.25">
      <c r="A690" s="176">
        <v>441110</v>
      </c>
      <c r="B690" s="176" t="s">
        <v>3623</v>
      </c>
      <c r="C690" s="176">
        <v>441110</v>
      </c>
      <c r="D690" s="176" t="s">
        <v>3623</v>
      </c>
    </row>
    <row r="691" spans="1:4" x14ac:dyDescent="0.25">
      <c r="A691" s="176">
        <v>441120</v>
      </c>
      <c r="B691" s="176" t="s">
        <v>3625</v>
      </c>
      <c r="C691" s="176">
        <v>441120</v>
      </c>
      <c r="D691" s="176" t="s">
        <v>3625</v>
      </c>
    </row>
    <row r="692" spans="1:4" x14ac:dyDescent="0.25">
      <c r="A692" s="176">
        <v>441210</v>
      </c>
      <c r="B692" s="176" t="s">
        <v>3634</v>
      </c>
      <c r="C692" s="176">
        <v>441210</v>
      </c>
      <c r="D692" s="176" t="s">
        <v>3634</v>
      </c>
    </row>
    <row r="693" spans="1:4" ht="25.5" x14ac:dyDescent="0.25">
      <c r="A693" s="176">
        <v>441221</v>
      </c>
      <c r="B693" s="176" t="s">
        <v>4653</v>
      </c>
      <c r="C693" s="177">
        <v>441228</v>
      </c>
      <c r="D693" s="176" t="s">
        <v>4787</v>
      </c>
    </row>
    <row r="694" spans="1:4" x14ac:dyDescent="0.25">
      <c r="A694" s="176">
        <v>441222</v>
      </c>
      <c r="B694" s="176" t="s">
        <v>3633</v>
      </c>
      <c r="C694" s="176">
        <v>441222</v>
      </c>
      <c r="D694" s="176" t="s">
        <v>3633</v>
      </c>
    </row>
    <row r="695" spans="1:4" ht="25.5" x14ac:dyDescent="0.25">
      <c r="A695" s="176">
        <v>441229</v>
      </c>
      <c r="B695" s="176" t="s">
        <v>3637</v>
      </c>
      <c r="C695" s="177">
        <v>441228</v>
      </c>
      <c r="D695" s="176" t="s">
        <v>4787</v>
      </c>
    </row>
    <row r="696" spans="1:4" ht="25.5" x14ac:dyDescent="0.25">
      <c r="A696" s="176">
        <v>441310</v>
      </c>
      <c r="B696" s="176" t="s">
        <v>3189</v>
      </c>
      <c r="C696" s="176">
        <v>441310</v>
      </c>
      <c r="D696" s="176" t="s">
        <v>3189</v>
      </c>
    </row>
    <row r="697" spans="1:4" x14ac:dyDescent="0.25">
      <c r="A697" s="176">
        <v>441320</v>
      </c>
      <c r="B697" s="176" t="s">
        <v>3195</v>
      </c>
      <c r="C697" s="176">
        <v>441320</v>
      </c>
      <c r="D697" s="176" t="s">
        <v>3195</v>
      </c>
    </row>
    <row r="698" spans="1:4" x14ac:dyDescent="0.25">
      <c r="A698" s="176">
        <v>442110</v>
      </c>
      <c r="B698" s="176" t="s">
        <v>3206</v>
      </c>
      <c r="C698" s="176">
        <v>442110</v>
      </c>
      <c r="D698" s="176" t="s">
        <v>3206</v>
      </c>
    </row>
    <row r="699" spans="1:4" x14ac:dyDescent="0.25">
      <c r="A699" s="176">
        <v>442210</v>
      </c>
      <c r="B699" s="176" t="s">
        <v>3212</v>
      </c>
      <c r="C699" s="176">
        <v>442210</v>
      </c>
      <c r="D699" s="176" t="s">
        <v>3212</v>
      </c>
    </row>
    <row r="700" spans="1:4" x14ac:dyDescent="0.25">
      <c r="A700" s="176">
        <v>442291</v>
      </c>
      <c r="B700" s="176" t="s">
        <v>3660</v>
      </c>
      <c r="C700" s="176">
        <v>442291</v>
      </c>
      <c r="D700" s="176" t="s">
        <v>3660</v>
      </c>
    </row>
    <row r="701" spans="1:4" x14ac:dyDescent="0.25">
      <c r="A701" s="176">
        <v>442299</v>
      </c>
      <c r="B701" s="176" t="s">
        <v>3665</v>
      </c>
      <c r="C701" s="176">
        <v>442299</v>
      </c>
      <c r="D701" s="176" t="s">
        <v>3665</v>
      </c>
    </row>
    <row r="702" spans="1:4" x14ac:dyDescent="0.25">
      <c r="A702" s="176">
        <v>443111</v>
      </c>
      <c r="B702" s="176" t="s">
        <v>3290</v>
      </c>
      <c r="C702" s="176">
        <v>443141</v>
      </c>
      <c r="D702" s="176" t="s">
        <v>3290</v>
      </c>
    </row>
    <row r="703" spans="1:4" ht="25.5" x14ac:dyDescent="0.25">
      <c r="A703" s="176">
        <v>443112</v>
      </c>
      <c r="B703" s="176" t="s">
        <v>3292</v>
      </c>
      <c r="C703" s="177">
        <v>443142</v>
      </c>
      <c r="D703" s="176" t="s">
        <v>4788</v>
      </c>
    </row>
    <row r="704" spans="1:4" x14ac:dyDescent="0.25">
      <c r="A704" s="176">
        <v>443120</v>
      </c>
      <c r="B704" s="176" t="s">
        <v>3251</v>
      </c>
      <c r="C704" s="177">
        <v>443142</v>
      </c>
      <c r="D704" s="176" t="s">
        <v>4788</v>
      </c>
    </row>
    <row r="705" spans="1:4" ht="25.5" x14ac:dyDescent="0.25">
      <c r="A705" s="176">
        <v>443130</v>
      </c>
      <c r="B705" s="176" t="s">
        <v>3694</v>
      </c>
      <c r="C705" s="177">
        <v>443142</v>
      </c>
      <c r="D705" s="176" t="s">
        <v>4788</v>
      </c>
    </row>
    <row r="706" spans="1:4" x14ac:dyDescent="0.25">
      <c r="A706" s="176">
        <v>444110</v>
      </c>
      <c r="B706" s="176" t="s">
        <v>3218</v>
      </c>
      <c r="C706" s="176">
        <v>444110</v>
      </c>
      <c r="D706" s="176" t="s">
        <v>3218</v>
      </c>
    </row>
    <row r="707" spans="1:4" x14ac:dyDescent="0.25">
      <c r="A707" s="176">
        <v>444120</v>
      </c>
      <c r="B707" s="176" t="s">
        <v>3581</v>
      </c>
      <c r="C707" s="176">
        <v>444120</v>
      </c>
      <c r="D707" s="176" t="s">
        <v>3581</v>
      </c>
    </row>
    <row r="708" spans="1:4" x14ac:dyDescent="0.25">
      <c r="A708" s="176">
        <v>444130</v>
      </c>
      <c r="B708" s="176" t="s">
        <v>3305</v>
      </c>
      <c r="C708" s="176">
        <v>444130</v>
      </c>
      <c r="D708" s="176" t="s">
        <v>3305</v>
      </c>
    </row>
    <row r="709" spans="1:4" x14ac:dyDescent="0.25">
      <c r="A709" s="176">
        <v>444190</v>
      </c>
      <c r="B709" s="176" t="s">
        <v>3224</v>
      </c>
      <c r="C709" s="176">
        <v>444190</v>
      </c>
      <c r="D709" s="176" t="s">
        <v>3224</v>
      </c>
    </row>
    <row r="710" spans="1:4" x14ac:dyDescent="0.25">
      <c r="A710" s="176">
        <v>444210</v>
      </c>
      <c r="B710" s="176" t="s">
        <v>3328</v>
      </c>
      <c r="C710" s="176">
        <v>444210</v>
      </c>
      <c r="D710" s="176" t="s">
        <v>3328</v>
      </c>
    </row>
    <row r="711" spans="1:4" ht="25.5" x14ac:dyDescent="0.25">
      <c r="A711" s="176">
        <v>444220</v>
      </c>
      <c r="B711" s="176" t="s">
        <v>4654</v>
      </c>
      <c r="C711" s="176">
        <v>444220</v>
      </c>
      <c r="D711" s="176" t="s">
        <v>4654</v>
      </c>
    </row>
    <row r="712" spans="1:4" ht="25.5" x14ac:dyDescent="0.25">
      <c r="A712" s="176">
        <v>445110</v>
      </c>
      <c r="B712" s="176" t="s">
        <v>3443</v>
      </c>
      <c r="C712" s="176">
        <v>445110</v>
      </c>
      <c r="D712" s="176" t="s">
        <v>3443</v>
      </c>
    </row>
    <row r="713" spans="1:4" x14ac:dyDescent="0.25">
      <c r="A713" s="176">
        <v>445120</v>
      </c>
      <c r="B713" s="176" t="s">
        <v>3598</v>
      </c>
      <c r="C713" s="176">
        <v>445120</v>
      </c>
      <c r="D713" s="176" t="s">
        <v>3598</v>
      </c>
    </row>
    <row r="714" spans="1:4" x14ac:dyDescent="0.25">
      <c r="A714" s="176">
        <v>445210</v>
      </c>
      <c r="B714" s="176" t="s">
        <v>3461</v>
      </c>
      <c r="C714" s="176">
        <v>445210</v>
      </c>
      <c r="D714" s="176" t="s">
        <v>3461</v>
      </c>
    </row>
    <row r="715" spans="1:4" x14ac:dyDescent="0.25">
      <c r="A715" s="176">
        <v>445220</v>
      </c>
      <c r="B715" s="176" t="s">
        <v>3473</v>
      </c>
      <c r="C715" s="176">
        <v>445220</v>
      </c>
      <c r="D715" s="176" t="s">
        <v>3473</v>
      </c>
    </row>
    <row r="716" spans="1:4" x14ac:dyDescent="0.25">
      <c r="A716" s="176">
        <v>445230</v>
      </c>
      <c r="B716" s="176" t="s">
        <v>3485</v>
      </c>
      <c r="C716" s="176">
        <v>445230</v>
      </c>
      <c r="D716" s="176" t="s">
        <v>3485</v>
      </c>
    </row>
    <row r="717" spans="1:4" x14ac:dyDescent="0.25">
      <c r="A717" s="176">
        <v>445291</v>
      </c>
      <c r="B717" s="176" t="s">
        <v>3616</v>
      </c>
      <c r="C717" s="176">
        <v>445291</v>
      </c>
      <c r="D717" s="176" t="s">
        <v>3616</v>
      </c>
    </row>
    <row r="718" spans="1:4" x14ac:dyDescent="0.25">
      <c r="A718" s="176">
        <v>445292</v>
      </c>
      <c r="B718" s="176" t="s">
        <v>3467</v>
      </c>
      <c r="C718" s="176">
        <v>445292</v>
      </c>
      <c r="D718" s="176" t="s">
        <v>3467</v>
      </c>
    </row>
    <row r="719" spans="1:4" x14ac:dyDescent="0.25">
      <c r="A719" s="176">
        <v>445299</v>
      </c>
      <c r="B719" s="176" t="s">
        <v>3455</v>
      </c>
      <c r="C719" s="176">
        <v>445299</v>
      </c>
      <c r="D719" s="176" t="s">
        <v>3455</v>
      </c>
    </row>
    <row r="720" spans="1:4" x14ac:dyDescent="0.25">
      <c r="A720" s="176">
        <v>445310</v>
      </c>
      <c r="B720" s="176" t="s">
        <v>3533</v>
      </c>
      <c r="C720" s="176">
        <v>445310</v>
      </c>
      <c r="D720" s="176" t="s">
        <v>3533</v>
      </c>
    </row>
    <row r="721" spans="1:4" x14ac:dyDescent="0.25">
      <c r="A721" s="176">
        <v>446110</v>
      </c>
      <c r="B721" s="176" t="s">
        <v>3401</v>
      </c>
      <c r="C721" s="176">
        <v>446110</v>
      </c>
      <c r="D721" s="176" t="s">
        <v>3401</v>
      </c>
    </row>
    <row r="722" spans="1:4" ht="25.5" x14ac:dyDescent="0.25">
      <c r="A722" s="176">
        <v>446120</v>
      </c>
      <c r="B722" s="176" t="s">
        <v>3345</v>
      </c>
      <c r="C722" s="176">
        <v>446120</v>
      </c>
      <c r="D722" s="176" t="s">
        <v>3345</v>
      </c>
    </row>
    <row r="723" spans="1:4" x14ac:dyDescent="0.25">
      <c r="A723" s="176">
        <v>446130</v>
      </c>
      <c r="B723" s="176" t="s">
        <v>3717</v>
      </c>
      <c r="C723" s="176">
        <v>446130</v>
      </c>
      <c r="D723" s="176" t="s">
        <v>3717</v>
      </c>
    </row>
    <row r="724" spans="1:4" x14ac:dyDescent="0.25">
      <c r="A724" s="176">
        <v>446191</v>
      </c>
      <c r="B724" s="176" t="s">
        <v>3404</v>
      </c>
      <c r="C724" s="176">
        <v>446191</v>
      </c>
      <c r="D724" s="176" t="s">
        <v>3404</v>
      </c>
    </row>
    <row r="725" spans="1:4" ht="25.5" x14ac:dyDescent="0.25">
      <c r="A725" s="176">
        <v>446199</v>
      </c>
      <c r="B725" s="176" t="s">
        <v>4655</v>
      </c>
      <c r="C725" s="176">
        <v>446199</v>
      </c>
      <c r="D725" s="176" t="s">
        <v>4655</v>
      </c>
    </row>
    <row r="726" spans="1:4" ht="25.5" x14ac:dyDescent="0.25">
      <c r="A726" s="176">
        <v>447110</v>
      </c>
      <c r="B726" s="176" t="s">
        <v>3600</v>
      </c>
      <c r="C726" s="176">
        <v>447110</v>
      </c>
      <c r="D726" s="176" t="s">
        <v>3600</v>
      </c>
    </row>
    <row r="727" spans="1:4" x14ac:dyDescent="0.25">
      <c r="A727" s="176">
        <v>447190</v>
      </c>
      <c r="B727" s="176" t="s">
        <v>3631</v>
      </c>
      <c r="C727" s="176">
        <v>447190</v>
      </c>
      <c r="D727" s="176" t="s">
        <v>3631</v>
      </c>
    </row>
    <row r="728" spans="1:4" x14ac:dyDescent="0.25">
      <c r="A728" s="176">
        <v>448110</v>
      </c>
      <c r="B728" s="176" t="s">
        <v>3419</v>
      </c>
      <c r="C728" s="176">
        <v>448110</v>
      </c>
      <c r="D728" s="176" t="s">
        <v>3419</v>
      </c>
    </row>
    <row r="729" spans="1:4" x14ac:dyDescent="0.25">
      <c r="A729" s="176">
        <v>448120</v>
      </c>
      <c r="B729" s="176" t="s">
        <v>3428</v>
      </c>
      <c r="C729" s="176">
        <v>448120</v>
      </c>
      <c r="D729" s="176" t="s">
        <v>3428</v>
      </c>
    </row>
    <row r="730" spans="1:4" x14ac:dyDescent="0.25">
      <c r="A730" s="176">
        <v>448130</v>
      </c>
      <c r="B730" s="176" t="s">
        <v>3430</v>
      </c>
      <c r="C730" s="176">
        <v>448130</v>
      </c>
      <c r="D730" s="176" t="s">
        <v>3430</v>
      </c>
    </row>
    <row r="731" spans="1:4" x14ac:dyDescent="0.25">
      <c r="A731" s="176">
        <v>448140</v>
      </c>
      <c r="B731" s="176" t="s">
        <v>3647</v>
      </c>
      <c r="C731" s="176">
        <v>448140</v>
      </c>
      <c r="D731" s="176" t="s">
        <v>3647</v>
      </c>
    </row>
    <row r="732" spans="1:4" x14ac:dyDescent="0.25">
      <c r="A732" s="176">
        <v>448150</v>
      </c>
      <c r="B732" s="176" t="s">
        <v>3640</v>
      </c>
      <c r="C732" s="176">
        <v>448150</v>
      </c>
      <c r="D732" s="176" t="s">
        <v>3640</v>
      </c>
    </row>
    <row r="733" spans="1:4" x14ac:dyDescent="0.25">
      <c r="A733" s="176">
        <v>448190</v>
      </c>
      <c r="B733" s="176" t="s">
        <v>3421</v>
      </c>
      <c r="C733" s="176">
        <v>448190</v>
      </c>
      <c r="D733" s="176" t="s">
        <v>3421</v>
      </c>
    </row>
    <row r="734" spans="1:4" x14ac:dyDescent="0.25">
      <c r="A734" s="176">
        <v>448210</v>
      </c>
      <c r="B734" s="176" t="s">
        <v>3437</v>
      </c>
      <c r="C734" s="176">
        <v>448210</v>
      </c>
      <c r="D734" s="176" t="s">
        <v>3437</v>
      </c>
    </row>
    <row r="735" spans="1:4" x14ac:dyDescent="0.25">
      <c r="A735" s="176">
        <v>448310</v>
      </c>
      <c r="B735" s="176" t="s">
        <v>3371</v>
      </c>
      <c r="C735" s="176">
        <v>448310</v>
      </c>
      <c r="D735" s="176" t="s">
        <v>3371</v>
      </c>
    </row>
    <row r="736" spans="1:4" x14ac:dyDescent="0.25">
      <c r="A736" s="176">
        <v>448320</v>
      </c>
      <c r="B736" s="176" t="s">
        <v>3696</v>
      </c>
      <c r="C736" s="176">
        <v>448320</v>
      </c>
      <c r="D736" s="176" t="s">
        <v>3696</v>
      </c>
    </row>
    <row r="737" spans="1:4" x14ac:dyDescent="0.25">
      <c r="A737" s="176">
        <v>451110</v>
      </c>
      <c r="B737" s="176" t="s">
        <v>3355</v>
      </c>
      <c r="C737" s="176">
        <v>451110</v>
      </c>
      <c r="D737" s="176" t="s">
        <v>3355</v>
      </c>
    </row>
    <row r="738" spans="1:4" x14ac:dyDescent="0.25">
      <c r="A738" s="176">
        <v>451120</v>
      </c>
      <c r="B738" s="176" t="s">
        <v>3361</v>
      </c>
      <c r="C738" s="176">
        <v>451120</v>
      </c>
      <c r="D738" s="176" t="s">
        <v>3361</v>
      </c>
    </row>
    <row r="739" spans="1:4" ht="25.5" x14ac:dyDescent="0.25">
      <c r="A739" s="176">
        <v>451130</v>
      </c>
      <c r="B739" s="176" t="s">
        <v>3412</v>
      </c>
      <c r="C739" s="176">
        <v>451130</v>
      </c>
      <c r="D739" s="176" t="s">
        <v>3412</v>
      </c>
    </row>
    <row r="740" spans="1:4" x14ac:dyDescent="0.25">
      <c r="A740" s="176">
        <v>451140</v>
      </c>
      <c r="B740" s="176" t="s">
        <v>3671</v>
      </c>
      <c r="C740" s="176">
        <v>451140</v>
      </c>
      <c r="D740" s="176" t="s">
        <v>3671</v>
      </c>
    </row>
    <row r="741" spans="1:4" x14ac:dyDescent="0.25">
      <c r="A741" s="176">
        <v>451211</v>
      </c>
      <c r="B741" s="176" t="s">
        <v>3549</v>
      </c>
      <c r="C741" s="176">
        <v>451211</v>
      </c>
      <c r="D741" s="176" t="s">
        <v>3549</v>
      </c>
    </row>
    <row r="742" spans="1:4" x14ac:dyDescent="0.25">
      <c r="A742" s="176">
        <v>451212</v>
      </c>
      <c r="B742" s="176" t="s">
        <v>3714</v>
      </c>
      <c r="C742" s="176">
        <v>451212</v>
      </c>
      <c r="D742" s="176" t="s">
        <v>3714</v>
      </c>
    </row>
    <row r="743" spans="1:4" ht="25.5" x14ac:dyDescent="0.25">
      <c r="A743" s="176">
        <v>451220</v>
      </c>
      <c r="B743" s="176" t="s">
        <v>3380</v>
      </c>
      <c r="C743" s="177">
        <v>443142</v>
      </c>
      <c r="D743" s="176" t="s">
        <v>4788</v>
      </c>
    </row>
    <row r="744" spans="1:4" ht="25.5" x14ac:dyDescent="0.25">
      <c r="A744" s="176">
        <v>452111</v>
      </c>
      <c r="B744" s="176" t="s">
        <v>3588</v>
      </c>
      <c r="C744" s="176">
        <v>452111</v>
      </c>
      <c r="D744" s="176" t="s">
        <v>3588</v>
      </c>
    </row>
    <row r="745" spans="1:4" x14ac:dyDescent="0.25">
      <c r="A745" s="176">
        <v>452112</v>
      </c>
      <c r="B745" s="176" t="s">
        <v>3590</v>
      </c>
      <c r="C745" s="176">
        <v>452112</v>
      </c>
      <c r="D745" s="176" t="s">
        <v>3590</v>
      </c>
    </row>
    <row r="746" spans="1:4" x14ac:dyDescent="0.25">
      <c r="A746" s="176">
        <v>452910</v>
      </c>
      <c r="B746" s="176" t="s">
        <v>3594</v>
      </c>
      <c r="C746" s="176">
        <v>452910</v>
      </c>
      <c r="D746" s="176" t="s">
        <v>3594</v>
      </c>
    </row>
    <row r="747" spans="1:4" x14ac:dyDescent="0.25">
      <c r="A747" s="176">
        <v>452990</v>
      </c>
      <c r="B747" s="176" t="s">
        <v>3592</v>
      </c>
      <c r="C747" s="176">
        <v>452990</v>
      </c>
      <c r="D747" s="176" t="s">
        <v>3592</v>
      </c>
    </row>
    <row r="748" spans="1:4" x14ac:dyDescent="0.25">
      <c r="A748" s="176">
        <v>453110</v>
      </c>
      <c r="B748" s="176" t="s">
        <v>3711</v>
      </c>
      <c r="C748" s="176">
        <v>453110</v>
      </c>
      <c r="D748" s="176" t="s">
        <v>3711</v>
      </c>
    </row>
    <row r="749" spans="1:4" x14ac:dyDescent="0.25">
      <c r="A749" s="176">
        <v>453210</v>
      </c>
      <c r="B749" s="176" t="s">
        <v>3271</v>
      </c>
      <c r="C749" s="176">
        <v>453210</v>
      </c>
      <c r="D749" s="176" t="s">
        <v>3271</v>
      </c>
    </row>
    <row r="750" spans="1:4" x14ac:dyDescent="0.25">
      <c r="A750" s="176">
        <v>453220</v>
      </c>
      <c r="B750" s="176" t="s">
        <v>3573</v>
      </c>
      <c r="C750" s="176">
        <v>453220</v>
      </c>
      <c r="D750" s="176" t="s">
        <v>3573</v>
      </c>
    </row>
    <row r="751" spans="1:4" x14ac:dyDescent="0.25">
      <c r="A751" s="176">
        <v>453310</v>
      </c>
      <c r="B751" s="176" t="s">
        <v>3688</v>
      </c>
      <c r="C751" s="176">
        <v>453310</v>
      </c>
      <c r="D751" s="176" t="s">
        <v>3688</v>
      </c>
    </row>
    <row r="752" spans="1:4" x14ac:dyDescent="0.25">
      <c r="A752" s="176">
        <v>453910</v>
      </c>
      <c r="B752" s="176" t="s">
        <v>3493</v>
      </c>
      <c r="C752" s="176">
        <v>453910</v>
      </c>
      <c r="D752" s="176" t="s">
        <v>3493</v>
      </c>
    </row>
    <row r="753" spans="1:4" x14ac:dyDescent="0.25">
      <c r="A753" s="176">
        <v>453920</v>
      </c>
      <c r="B753" s="176" t="s">
        <v>3724</v>
      </c>
      <c r="C753" s="176">
        <v>453920</v>
      </c>
      <c r="D753" s="176" t="s">
        <v>3724</v>
      </c>
    </row>
    <row r="754" spans="1:4" x14ac:dyDescent="0.25">
      <c r="A754" s="176">
        <v>453930</v>
      </c>
      <c r="B754" s="176" t="s">
        <v>3586</v>
      </c>
      <c r="C754" s="176">
        <v>453930</v>
      </c>
      <c r="D754" s="176" t="s">
        <v>3586</v>
      </c>
    </row>
    <row r="755" spans="1:4" x14ac:dyDescent="0.25">
      <c r="A755" s="176">
        <v>453991</v>
      </c>
      <c r="B755" s="176" t="s">
        <v>3560</v>
      </c>
      <c r="C755" s="176">
        <v>453991</v>
      </c>
      <c r="D755" s="176" t="s">
        <v>3560</v>
      </c>
    </row>
    <row r="756" spans="1:4" ht="25.5" x14ac:dyDescent="0.25">
      <c r="A756" s="176">
        <v>453998</v>
      </c>
      <c r="B756" s="176" t="s">
        <v>3339</v>
      </c>
      <c r="C756" s="176">
        <v>453998</v>
      </c>
      <c r="D756" s="176" t="s">
        <v>3339</v>
      </c>
    </row>
    <row r="757" spans="1:4" x14ac:dyDescent="0.25">
      <c r="A757" s="176">
        <v>454111</v>
      </c>
      <c r="B757" s="176" t="s">
        <v>3698</v>
      </c>
      <c r="C757" s="176">
        <v>454111</v>
      </c>
      <c r="D757" s="176" t="s">
        <v>3698</v>
      </c>
    </row>
    <row r="758" spans="1:4" x14ac:dyDescent="0.25">
      <c r="A758" s="176">
        <v>454112</v>
      </c>
      <c r="B758" s="176" t="s">
        <v>3700</v>
      </c>
      <c r="C758" s="176">
        <v>454112</v>
      </c>
      <c r="D758" s="176" t="s">
        <v>3700</v>
      </c>
    </row>
    <row r="759" spans="1:4" x14ac:dyDescent="0.25">
      <c r="A759" s="176">
        <v>454113</v>
      </c>
      <c r="B759" s="176" t="s">
        <v>3702</v>
      </c>
      <c r="C759" s="176">
        <v>454113</v>
      </c>
      <c r="D759" s="176" t="s">
        <v>3702</v>
      </c>
    </row>
    <row r="760" spans="1:4" x14ac:dyDescent="0.25">
      <c r="A760" s="176">
        <v>454210</v>
      </c>
      <c r="B760" s="176" t="s">
        <v>3704</v>
      </c>
      <c r="C760" s="176">
        <v>454210</v>
      </c>
      <c r="D760" s="176" t="s">
        <v>3704</v>
      </c>
    </row>
    <row r="761" spans="1:4" x14ac:dyDescent="0.25">
      <c r="A761" s="176">
        <v>454311</v>
      </c>
      <c r="B761" s="176" t="s">
        <v>3521</v>
      </c>
      <c r="C761" s="177">
        <v>454310</v>
      </c>
      <c r="D761" s="176" t="s">
        <v>4789</v>
      </c>
    </row>
    <row r="762" spans="1:4" ht="25.5" x14ac:dyDescent="0.25">
      <c r="A762" s="176">
        <v>454312</v>
      </c>
      <c r="B762" s="176" t="s">
        <v>3523</v>
      </c>
      <c r="C762" s="177">
        <v>454310</v>
      </c>
      <c r="D762" s="176" t="s">
        <v>4789</v>
      </c>
    </row>
    <row r="763" spans="1:4" x14ac:dyDescent="0.25">
      <c r="A763" s="176">
        <v>454319</v>
      </c>
      <c r="B763" s="176" t="s">
        <v>3710</v>
      </c>
      <c r="C763" s="177">
        <v>454310</v>
      </c>
      <c r="D763" s="176" t="s">
        <v>4789</v>
      </c>
    </row>
    <row r="764" spans="1:4" x14ac:dyDescent="0.25">
      <c r="A764" s="176">
        <v>454390</v>
      </c>
      <c r="B764" s="176" t="s">
        <v>3449</v>
      </c>
      <c r="C764" s="176">
        <v>454390</v>
      </c>
      <c r="D764" s="176" t="s">
        <v>3449</v>
      </c>
    </row>
    <row r="765" spans="1:4" x14ac:dyDescent="0.25">
      <c r="A765" s="176">
        <v>481111</v>
      </c>
      <c r="B765" s="176" t="s">
        <v>3044</v>
      </c>
      <c r="C765" s="176">
        <v>481111</v>
      </c>
      <c r="D765" s="176" t="s">
        <v>3044</v>
      </c>
    </row>
    <row r="766" spans="1:4" x14ac:dyDescent="0.25">
      <c r="A766" s="176">
        <v>481112</v>
      </c>
      <c r="B766" s="176" t="s">
        <v>3046</v>
      </c>
      <c r="C766" s="176">
        <v>481112</v>
      </c>
      <c r="D766" s="176" t="s">
        <v>3046</v>
      </c>
    </row>
    <row r="767" spans="1:4" ht="25.5" x14ac:dyDescent="0.25">
      <c r="A767" s="176">
        <v>481211</v>
      </c>
      <c r="B767" s="176" t="s">
        <v>3049</v>
      </c>
      <c r="C767" s="176">
        <v>481211</v>
      </c>
      <c r="D767" s="176" t="s">
        <v>3049</v>
      </c>
    </row>
    <row r="768" spans="1:4" ht="25.5" x14ac:dyDescent="0.25">
      <c r="A768" s="176">
        <v>481212</v>
      </c>
      <c r="B768" s="176" t="s">
        <v>3051</v>
      </c>
      <c r="C768" s="176">
        <v>481212</v>
      </c>
      <c r="D768" s="176" t="s">
        <v>3051</v>
      </c>
    </row>
    <row r="769" spans="1:4" x14ac:dyDescent="0.25">
      <c r="A769" s="176">
        <v>481219</v>
      </c>
      <c r="B769" s="176" t="s">
        <v>3053</v>
      </c>
      <c r="C769" s="176">
        <v>481219</v>
      </c>
      <c r="D769" s="176" t="s">
        <v>3053</v>
      </c>
    </row>
    <row r="770" spans="1:4" x14ac:dyDescent="0.25">
      <c r="A770" s="176">
        <v>482111</v>
      </c>
      <c r="B770" s="176" t="s">
        <v>2936</v>
      </c>
      <c r="C770" s="176">
        <v>482111</v>
      </c>
      <c r="D770" s="176" t="s">
        <v>2936</v>
      </c>
    </row>
    <row r="771" spans="1:4" x14ac:dyDescent="0.25">
      <c r="A771" s="176">
        <v>482112</v>
      </c>
      <c r="B771" s="176" t="s">
        <v>2938</v>
      </c>
      <c r="C771" s="176">
        <v>482112</v>
      </c>
      <c r="D771" s="176" t="s">
        <v>2938</v>
      </c>
    </row>
    <row r="772" spans="1:4" x14ac:dyDescent="0.25">
      <c r="A772" s="176">
        <v>483111</v>
      </c>
      <c r="B772" s="176" t="s">
        <v>3012</v>
      </c>
      <c r="C772" s="176">
        <v>483111</v>
      </c>
      <c r="D772" s="176" t="s">
        <v>3012</v>
      </c>
    </row>
    <row r="773" spans="1:4" x14ac:dyDescent="0.25">
      <c r="A773" s="176">
        <v>483112</v>
      </c>
      <c r="B773" s="176" t="s">
        <v>3019</v>
      </c>
      <c r="C773" s="176">
        <v>483112</v>
      </c>
      <c r="D773" s="176" t="s">
        <v>3019</v>
      </c>
    </row>
    <row r="774" spans="1:4" ht="25.5" x14ac:dyDescent="0.25">
      <c r="A774" s="176">
        <v>483113</v>
      </c>
      <c r="B774" s="176" t="s">
        <v>3014</v>
      </c>
      <c r="C774" s="176">
        <v>483113</v>
      </c>
      <c r="D774" s="176" t="s">
        <v>3014</v>
      </c>
    </row>
    <row r="775" spans="1:4" ht="25.5" x14ac:dyDescent="0.25">
      <c r="A775" s="176">
        <v>483114</v>
      </c>
      <c r="B775" s="176" t="s">
        <v>3021</v>
      </c>
      <c r="C775" s="176">
        <v>483114</v>
      </c>
      <c r="D775" s="176" t="s">
        <v>3021</v>
      </c>
    </row>
    <row r="776" spans="1:4" x14ac:dyDescent="0.25">
      <c r="A776" s="176">
        <v>483211</v>
      </c>
      <c r="B776" s="176" t="s">
        <v>3017</v>
      </c>
      <c r="C776" s="176">
        <v>483211</v>
      </c>
      <c r="D776" s="176" t="s">
        <v>3017</v>
      </c>
    </row>
    <row r="777" spans="1:4" x14ac:dyDescent="0.25">
      <c r="A777" s="176">
        <v>483212</v>
      </c>
      <c r="B777" s="176" t="s">
        <v>3024</v>
      </c>
      <c r="C777" s="176">
        <v>483212</v>
      </c>
      <c r="D777" s="176" t="s">
        <v>3024</v>
      </c>
    </row>
    <row r="778" spans="1:4" x14ac:dyDescent="0.25">
      <c r="A778" s="176">
        <v>484110</v>
      </c>
      <c r="B778" s="176" t="s">
        <v>2973</v>
      </c>
      <c r="C778" s="176">
        <v>484110</v>
      </c>
      <c r="D778" s="176" t="s">
        <v>2973</v>
      </c>
    </row>
    <row r="779" spans="1:4" ht="25.5" x14ac:dyDescent="0.25">
      <c r="A779" s="176">
        <v>484121</v>
      </c>
      <c r="B779" s="176" t="s">
        <v>2985</v>
      </c>
      <c r="C779" s="176">
        <v>484121</v>
      </c>
      <c r="D779" s="176" t="s">
        <v>2985</v>
      </c>
    </row>
    <row r="780" spans="1:4" ht="25.5" x14ac:dyDescent="0.25">
      <c r="A780" s="176">
        <v>484122</v>
      </c>
      <c r="B780" s="176" t="s">
        <v>2987</v>
      </c>
      <c r="C780" s="176">
        <v>484122</v>
      </c>
      <c r="D780" s="176" t="s">
        <v>2987</v>
      </c>
    </row>
    <row r="781" spans="1:4" ht="25.5" x14ac:dyDescent="0.25">
      <c r="A781" s="176">
        <v>484210</v>
      </c>
      <c r="B781" s="176" t="s">
        <v>2975</v>
      </c>
      <c r="C781" s="176">
        <v>484210</v>
      </c>
      <c r="D781" s="176" t="s">
        <v>2975</v>
      </c>
    </row>
    <row r="782" spans="1:4" ht="25.5" x14ac:dyDescent="0.25">
      <c r="A782" s="176">
        <v>484220</v>
      </c>
      <c r="B782" s="176" t="s">
        <v>2977</v>
      </c>
      <c r="C782" s="176">
        <v>484220</v>
      </c>
      <c r="D782" s="176" t="s">
        <v>2977</v>
      </c>
    </row>
    <row r="783" spans="1:4" ht="25.5" x14ac:dyDescent="0.25">
      <c r="A783" s="176">
        <v>484230</v>
      </c>
      <c r="B783" s="176" t="s">
        <v>2990</v>
      </c>
      <c r="C783" s="176">
        <v>484230</v>
      </c>
      <c r="D783" s="176" t="s">
        <v>2990</v>
      </c>
    </row>
    <row r="784" spans="1:4" x14ac:dyDescent="0.25">
      <c r="A784" s="176">
        <v>485111</v>
      </c>
      <c r="B784" s="176" t="s">
        <v>2942</v>
      </c>
      <c r="C784" s="176">
        <v>485111</v>
      </c>
      <c r="D784" s="176" t="s">
        <v>2942</v>
      </c>
    </row>
    <row r="785" spans="1:4" x14ac:dyDescent="0.25">
      <c r="A785" s="176">
        <v>485112</v>
      </c>
      <c r="B785" s="176" t="s">
        <v>2944</v>
      </c>
      <c r="C785" s="176">
        <v>485112</v>
      </c>
      <c r="D785" s="176" t="s">
        <v>2944</v>
      </c>
    </row>
    <row r="786" spans="1:4" ht="25.5" x14ac:dyDescent="0.25">
      <c r="A786" s="176">
        <v>485113</v>
      </c>
      <c r="B786" s="176" t="s">
        <v>2946</v>
      </c>
      <c r="C786" s="176">
        <v>485113</v>
      </c>
      <c r="D786" s="176" t="s">
        <v>2946</v>
      </c>
    </row>
    <row r="787" spans="1:4" x14ac:dyDescent="0.25">
      <c r="A787" s="176">
        <v>485119</v>
      </c>
      <c r="B787" s="176" t="s">
        <v>2948</v>
      </c>
      <c r="C787" s="176">
        <v>485119</v>
      </c>
      <c r="D787" s="176" t="s">
        <v>2948</v>
      </c>
    </row>
    <row r="788" spans="1:4" x14ac:dyDescent="0.25">
      <c r="A788" s="176">
        <v>485210</v>
      </c>
      <c r="B788" s="176" t="s">
        <v>2965</v>
      </c>
      <c r="C788" s="176">
        <v>485210</v>
      </c>
      <c r="D788" s="176" t="s">
        <v>2965</v>
      </c>
    </row>
    <row r="789" spans="1:4" x14ac:dyDescent="0.25">
      <c r="A789" s="176">
        <v>485310</v>
      </c>
      <c r="B789" s="176" t="s">
        <v>2963</v>
      </c>
      <c r="C789" s="176">
        <v>485310</v>
      </c>
      <c r="D789" s="176" t="s">
        <v>2963</v>
      </c>
    </row>
    <row r="790" spans="1:4" x14ac:dyDescent="0.25">
      <c r="A790" s="176">
        <v>485320</v>
      </c>
      <c r="B790" s="176" t="s">
        <v>2952</v>
      </c>
      <c r="C790" s="176">
        <v>485320</v>
      </c>
      <c r="D790" s="176" t="s">
        <v>2952</v>
      </c>
    </row>
    <row r="791" spans="1:4" ht="25.5" x14ac:dyDescent="0.25">
      <c r="A791" s="176">
        <v>485410</v>
      </c>
      <c r="B791" s="176" t="s">
        <v>2954</v>
      </c>
      <c r="C791" s="176">
        <v>485410</v>
      </c>
      <c r="D791" s="176" t="s">
        <v>2954</v>
      </c>
    </row>
    <row r="792" spans="1:4" x14ac:dyDescent="0.25">
      <c r="A792" s="176">
        <v>485510</v>
      </c>
      <c r="B792" s="176" t="s">
        <v>2967</v>
      </c>
      <c r="C792" s="176">
        <v>485510</v>
      </c>
      <c r="D792" s="176" t="s">
        <v>2967</v>
      </c>
    </row>
    <row r="793" spans="1:4" x14ac:dyDescent="0.25">
      <c r="A793" s="176">
        <v>485991</v>
      </c>
      <c r="B793" s="176" t="s">
        <v>2956</v>
      </c>
      <c r="C793" s="176">
        <v>485991</v>
      </c>
      <c r="D793" s="176" t="s">
        <v>2956</v>
      </c>
    </row>
    <row r="794" spans="1:4" ht="25.5" x14ac:dyDescent="0.25">
      <c r="A794" s="176">
        <v>485999</v>
      </c>
      <c r="B794" s="176" t="s">
        <v>2950</v>
      </c>
      <c r="C794" s="176">
        <v>485999</v>
      </c>
      <c r="D794" s="176" t="s">
        <v>2950</v>
      </c>
    </row>
    <row r="795" spans="1:4" x14ac:dyDescent="0.25">
      <c r="A795" s="176">
        <v>486110</v>
      </c>
      <c r="B795" s="176" t="s">
        <v>3068</v>
      </c>
      <c r="C795" s="176">
        <v>486110</v>
      </c>
      <c r="D795" s="176" t="s">
        <v>3068</v>
      </c>
    </row>
    <row r="796" spans="1:4" x14ac:dyDescent="0.25">
      <c r="A796" s="176">
        <v>486210</v>
      </c>
      <c r="B796" s="176" t="s">
        <v>3134</v>
      </c>
      <c r="C796" s="176">
        <v>486210</v>
      </c>
      <c r="D796" s="176" t="s">
        <v>3134</v>
      </c>
    </row>
    <row r="797" spans="1:4" ht="25.5" x14ac:dyDescent="0.25">
      <c r="A797" s="176">
        <v>486910</v>
      </c>
      <c r="B797" s="176" t="s">
        <v>3070</v>
      </c>
      <c r="C797" s="176">
        <v>486910</v>
      </c>
      <c r="D797" s="176" t="s">
        <v>3070</v>
      </c>
    </row>
    <row r="798" spans="1:4" x14ac:dyDescent="0.25">
      <c r="A798" s="176">
        <v>486990</v>
      </c>
      <c r="B798" s="176" t="s">
        <v>3072</v>
      </c>
      <c r="C798" s="176">
        <v>486990</v>
      </c>
      <c r="D798" s="176" t="s">
        <v>3072</v>
      </c>
    </row>
    <row r="799" spans="1:4" ht="25.5" x14ac:dyDescent="0.25">
      <c r="A799" s="176">
        <v>487110</v>
      </c>
      <c r="B799" s="176" t="s">
        <v>2959</v>
      </c>
      <c r="C799" s="176">
        <v>487110</v>
      </c>
      <c r="D799" s="176" t="s">
        <v>2959</v>
      </c>
    </row>
    <row r="800" spans="1:4" ht="25.5" x14ac:dyDescent="0.25">
      <c r="A800" s="176">
        <v>487210</v>
      </c>
      <c r="B800" s="176" t="s">
        <v>3027</v>
      </c>
      <c r="C800" s="176">
        <v>487210</v>
      </c>
      <c r="D800" s="176" t="s">
        <v>3027</v>
      </c>
    </row>
    <row r="801" spans="1:4" ht="25.5" x14ac:dyDescent="0.25">
      <c r="A801" s="176">
        <v>487990</v>
      </c>
      <c r="B801" s="176" t="s">
        <v>3055</v>
      </c>
      <c r="C801" s="176">
        <v>487990</v>
      </c>
      <c r="D801" s="176" t="s">
        <v>3055</v>
      </c>
    </row>
    <row r="802" spans="1:4" x14ac:dyDescent="0.25">
      <c r="A802" s="176">
        <v>488111</v>
      </c>
      <c r="B802" s="176" t="s">
        <v>3058</v>
      </c>
      <c r="C802" s="176">
        <v>488111</v>
      </c>
      <c r="D802" s="176" t="s">
        <v>3058</v>
      </c>
    </row>
    <row r="803" spans="1:4" x14ac:dyDescent="0.25">
      <c r="A803" s="176">
        <v>488119</v>
      </c>
      <c r="B803" s="176" t="s">
        <v>3060</v>
      </c>
      <c r="C803" s="176">
        <v>488119</v>
      </c>
      <c r="D803" s="176" t="s">
        <v>3060</v>
      </c>
    </row>
    <row r="804" spans="1:4" ht="25.5" x14ac:dyDescent="0.25">
      <c r="A804" s="176">
        <v>488190</v>
      </c>
      <c r="B804" s="176" t="s">
        <v>3062</v>
      </c>
      <c r="C804" s="176">
        <v>488190</v>
      </c>
      <c r="D804" s="176" t="s">
        <v>3062</v>
      </c>
    </row>
    <row r="805" spans="1:4" x14ac:dyDescent="0.25">
      <c r="A805" s="176">
        <v>488210</v>
      </c>
      <c r="B805" s="176" t="s">
        <v>2940</v>
      </c>
      <c r="C805" s="176">
        <v>488210</v>
      </c>
      <c r="D805" s="176" t="s">
        <v>2940</v>
      </c>
    </row>
    <row r="806" spans="1:4" x14ac:dyDescent="0.25">
      <c r="A806" s="176">
        <v>488310</v>
      </c>
      <c r="B806" s="176" t="s">
        <v>3029</v>
      </c>
      <c r="C806" s="176">
        <v>488310</v>
      </c>
      <c r="D806" s="176" t="s">
        <v>3029</v>
      </c>
    </row>
    <row r="807" spans="1:4" x14ac:dyDescent="0.25">
      <c r="A807" s="176">
        <v>488320</v>
      </c>
      <c r="B807" s="176" t="s">
        <v>3031</v>
      </c>
      <c r="C807" s="176">
        <v>488320</v>
      </c>
      <c r="D807" s="176" t="s">
        <v>3031</v>
      </c>
    </row>
    <row r="808" spans="1:4" x14ac:dyDescent="0.25">
      <c r="A808" s="176">
        <v>488330</v>
      </c>
      <c r="B808" s="176" t="s">
        <v>3033</v>
      </c>
      <c r="C808" s="176">
        <v>488330</v>
      </c>
      <c r="D808" s="176" t="s">
        <v>3033</v>
      </c>
    </row>
    <row r="809" spans="1:4" ht="25.5" x14ac:dyDescent="0.25">
      <c r="A809" s="176">
        <v>488390</v>
      </c>
      <c r="B809" s="176" t="s">
        <v>2819</v>
      </c>
      <c r="C809" s="176">
        <v>488390</v>
      </c>
      <c r="D809" s="176" t="s">
        <v>2819</v>
      </c>
    </row>
    <row r="810" spans="1:4" x14ac:dyDescent="0.25">
      <c r="A810" s="176">
        <v>488410</v>
      </c>
      <c r="B810" s="176" t="s">
        <v>4152</v>
      </c>
      <c r="C810" s="176">
        <v>488410</v>
      </c>
      <c r="D810" s="176" t="s">
        <v>4152</v>
      </c>
    </row>
    <row r="811" spans="1:4" ht="25.5" x14ac:dyDescent="0.25">
      <c r="A811" s="176">
        <v>488490</v>
      </c>
      <c r="B811" s="176" t="s">
        <v>2971</v>
      </c>
      <c r="C811" s="176">
        <v>488490</v>
      </c>
      <c r="D811" s="176" t="s">
        <v>2971</v>
      </c>
    </row>
    <row r="812" spans="1:4" x14ac:dyDescent="0.25">
      <c r="A812" s="176">
        <v>488510</v>
      </c>
      <c r="B812" s="176" t="s">
        <v>3080</v>
      </c>
      <c r="C812" s="176">
        <v>488510</v>
      </c>
      <c r="D812" s="176" t="s">
        <v>3080</v>
      </c>
    </row>
    <row r="813" spans="1:4" x14ac:dyDescent="0.25">
      <c r="A813" s="176">
        <v>488991</v>
      </c>
      <c r="B813" s="176" t="s">
        <v>3085</v>
      </c>
      <c r="C813" s="176">
        <v>488991</v>
      </c>
      <c r="D813" s="176" t="s">
        <v>3085</v>
      </c>
    </row>
    <row r="814" spans="1:4" ht="25.5" x14ac:dyDescent="0.25">
      <c r="A814" s="176">
        <v>488999</v>
      </c>
      <c r="B814" s="176" t="s">
        <v>3076</v>
      </c>
      <c r="C814" s="176">
        <v>488999</v>
      </c>
      <c r="D814" s="176" t="s">
        <v>3076</v>
      </c>
    </row>
    <row r="815" spans="1:4" x14ac:dyDescent="0.25">
      <c r="A815" s="176">
        <v>491110</v>
      </c>
      <c r="B815" s="176" t="s">
        <v>3010</v>
      </c>
      <c r="C815" s="176">
        <v>491110</v>
      </c>
      <c r="D815" s="176" t="s">
        <v>3010</v>
      </c>
    </row>
    <row r="816" spans="1:4" x14ac:dyDescent="0.25">
      <c r="A816" s="176">
        <v>492110</v>
      </c>
      <c r="B816" s="176" t="s">
        <v>4656</v>
      </c>
      <c r="C816" s="176">
        <v>492110</v>
      </c>
      <c r="D816" s="176" t="s">
        <v>4656</v>
      </c>
    </row>
    <row r="817" spans="1:4" x14ac:dyDescent="0.25">
      <c r="A817" s="176">
        <v>492210</v>
      </c>
      <c r="B817" s="176" t="s">
        <v>2997</v>
      </c>
      <c r="C817" s="176">
        <v>492210</v>
      </c>
      <c r="D817" s="176" t="s">
        <v>2997</v>
      </c>
    </row>
    <row r="818" spans="1:4" x14ac:dyDescent="0.25">
      <c r="A818" s="176">
        <v>493110</v>
      </c>
      <c r="B818" s="176" t="s">
        <v>4657</v>
      </c>
      <c r="C818" s="176">
        <v>493110</v>
      </c>
      <c r="D818" s="176" t="s">
        <v>4657</v>
      </c>
    </row>
    <row r="819" spans="1:4" x14ac:dyDescent="0.25">
      <c r="A819" s="176">
        <v>493120</v>
      </c>
      <c r="B819" s="176" t="s">
        <v>2999</v>
      </c>
      <c r="C819" s="176">
        <v>493120</v>
      </c>
      <c r="D819" s="176" t="s">
        <v>2999</v>
      </c>
    </row>
    <row r="820" spans="1:4" x14ac:dyDescent="0.25">
      <c r="A820" s="176">
        <v>493130</v>
      </c>
      <c r="B820" s="176" t="s">
        <v>2998</v>
      </c>
      <c r="C820" s="176">
        <v>493130</v>
      </c>
      <c r="D820" s="176" t="s">
        <v>2998</v>
      </c>
    </row>
    <row r="821" spans="1:4" x14ac:dyDescent="0.25">
      <c r="A821" s="176">
        <v>493190</v>
      </c>
      <c r="B821" s="176" t="s">
        <v>3007</v>
      </c>
      <c r="C821" s="176">
        <v>493190</v>
      </c>
      <c r="D821" s="176" t="s">
        <v>3007</v>
      </c>
    </row>
    <row r="822" spans="1:4" x14ac:dyDescent="0.25">
      <c r="A822" s="176">
        <v>511110</v>
      </c>
      <c r="B822" s="176" t="s">
        <v>2093</v>
      </c>
      <c r="C822" s="176">
        <v>511110</v>
      </c>
      <c r="D822" s="176" t="s">
        <v>2093</v>
      </c>
    </row>
    <row r="823" spans="1:4" x14ac:dyDescent="0.25">
      <c r="A823" s="176">
        <v>511120</v>
      </c>
      <c r="B823" s="176" t="s">
        <v>2097</v>
      </c>
      <c r="C823" s="176">
        <v>511120</v>
      </c>
      <c r="D823" s="176" t="s">
        <v>2097</v>
      </c>
    </row>
    <row r="824" spans="1:4" x14ac:dyDescent="0.25">
      <c r="A824" s="176">
        <v>511130</v>
      </c>
      <c r="B824" s="176" t="s">
        <v>4658</v>
      </c>
      <c r="C824" s="176">
        <v>511130</v>
      </c>
      <c r="D824" s="176" t="s">
        <v>4658</v>
      </c>
    </row>
    <row r="825" spans="1:4" x14ac:dyDescent="0.25">
      <c r="A825" s="176">
        <v>511140</v>
      </c>
      <c r="B825" s="176" t="s">
        <v>2108</v>
      </c>
      <c r="C825" s="176">
        <v>511140</v>
      </c>
      <c r="D825" s="176" t="s">
        <v>2108</v>
      </c>
    </row>
    <row r="826" spans="1:4" x14ac:dyDescent="0.25">
      <c r="A826" s="176">
        <v>511191</v>
      </c>
      <c r="B826" s="176" t="s">
        <v>2135</v>
      </c>
      <c r="C826" s="176">
        <v>511191</v>
      </c>
      <c r="D826" s="176" t="s">
        <v>2135</v>
      </c>
    </row>
    <row r="827" spans="1:4" x14ac:dyDescent="0.25">
      <c r="A827" s="176">
        <v>511199</v>
      </c>
      <c r="B827" s="176" t="s">
        <v>2110</v>
      </c>
      <c r="C827" s="176">
        <v>511199</v>
      </c>
      <c r="D827" s="176" t="s">
        <v>2110</v>
      </c>
    </row>
    <row r="828" spans="1:4" x14ac:dyDescent="0.25">
      <c r="A828" s="176">
        <v>511210</v>
      </c>
      <c r="B828" s="176" t="s">
        <v>4659</v>
      </c>
      <c r="C828" s="176">
        <v>511210</v>
      </c>
      <c r="D828" s="176" t="s">
        <v>4659</v>
      </c>
    </row>
    <row r="829" spans="1:4" x14ac:dyDescent="0.25">
      <c r="A829" s="176">
        <v>512110</v>
      </c>
      <c r="B829" s="176" t="s">
        <v>4203</v>
      </c>
      <c r="C829" s="176">
        <v>512110</v>
      </c>
      <c r="D829" s="176" t="s">
        <v>4203</v>
      </c>
    </row>
    <row r="830" spans="1:4" x14ac:dyDescent="0.25">
      <c r="A830" s="176">
        <v>512120</v>
      </c>
      <c r="B830" s="176" t="s">
        <v>4218</v>
      </c>
      <c r="C830" s="176">
        <v>512120</v>
      </c>
      <c r="D830" s="176" t="s">
        <v>4218</v>
      </c>
    </row>
    <row r="831" spans="1:4" ht="25.5" x14ac:dyDescent="0.25">
      <c r="A831" s="176">
        <v>512131</v>
      </c>
      <c r="B831" s="176" t="s">
        <v>4224</v>
      </c>
      <c r="C831" s="176">
        <v>512131</v>
      </c>
      <c r="D831" s="176" t="s">
        <v>4224</v>
      </c>
    </row>
    <row r="832" spans="1:4" x14ac:dyDescent="0.25">
      <c r="A832" s="176">
        <v>512132</v>
      </c>
      <c r="B832" s="176" t="s">
        <v>4225</v>
      </c>
      <c r="C832" s="176">
        <v>512132</v>
      </c>
      <c r="D832" s="176" t="s">
        <v>4225</v>
      </c>
    </row>
    <row r="833" spans="1:4" ht="25.5" x14ac:dyDescent="0.25">
      <c r="A833" s="176">
        <v>512191</v>
      </c>
      <c r="B833" s="176" t="s">
        <v>4660</v>
      </c>
      <c r="C833" s="176">
        <v>512191</v>
      </c>
      <c r="D833" s="176" t="s">
        <v>4660</v>
      </c>
    </row>
    <row r="834" spans="1:4" ht="25.5" x14ac:dyDescent="0.25">
      <c r="A834" s="176">
        <v>512199</v>
      </c>
      <c r="B834" s="176" t="s">
        <v>4661</v>
      </c>
      <c r="C834" s="176">
        <v>512199</v>
      </c>
      <c r="D834" s="176" t="s">
        <v>4661</v>
      </c>
    </row>
    <row r="835" spans="1:4" x14ac:dyDescent="0.25">
      <c r="A835" s="176">
        <v>512210</v>
      </c>
      <c r="B835" s="176" t="s">
        <v>4662</v>
      </c>
      <c r="C835" s="176">
        <v>512210</v>
      </c>
      <c r="D835" s="176" t="s">
        <v>4662</v>
      </c>
    </row>
    <row r="836" spans="1:4" ht="25.5" x14ac:dyDescent="0.25">
      <c r="A836" s="176">
        <v>512220</v>
      </c>
      <c r="B836" s="176" t="s">
        <v>2741</v>
      </c>
      <c r="C836" s="176">
        <v>512220</v>
      </c>
      <c r="D836" s="176" t="s">
        <v>2741</v>
      </c>
    </row>
    <row r="837" spans="1:4" x14ac:dyDescent="0.25">
      <c r="A837" s="176">
        <v>512230</v>
      </c>
      <c r="B837" s="176" t="s">
        <v>2102</v>
      </c>
      <c r="C837" s="176">
        <v>512230</v>
      </c>
      <c r="D837" s="176" t="s">
        <v>2102</v>
      </c>
    </row>
    <row r="838" spans="1:4" x14ac:dyDescent="0.25">
      <c r="A838" s="176">
        <v>512240</v>
      </c>
      <c r="B838" s="176" t="s">
        <v>4071</v>
      </c>
      <c r="C838" s="176">
        <v>512240</v>
      </c>
      <c r="D838" s="176" t="s">
        <v>4071</v>
      </c>
    </row>
    <row r="839" spans="1:4" x14ac:dyDescent="0.25">
      <c r="A839" s="176">
        <v>512290</v>
      </c>
      <c r="B839" s="176" t="s">
        <v>4073</v>
      </c>
      <c r="C839" s="176">
        <v>512290</v>
      </c>
      <c r="D839" s="176" t="s">
        <v>4073</v>
      </c>
    </row>
    <row r="840" spans="1:4" x14ac:dyDescent="0.25">
      <c r="A840" s="176">
        <v>515111</v>
      </c>
      <c r="B840" s="176" t="s">
        <v>3104</v>
      </c>
      <c r="C840" s="176">
        <v>515111</v>
      </c>
      <c r="D840" s="176" t="s">
        <v>3104</v>
      </c>
    </row>
    <row r="841" spans="1:4" x14ac:dyDescent="0.25">
      <c r="A841" s="176">
        <v>515112</v>
      </c>
      <c r="B841" s="176" t="s">
        <v>3106</v>
      </c>
      <c r="C841" s="176">
        <v>515112</v>
      </c>
      <c r="D841" s="176" t="s">
        <v>3106</v>
      </c>
    </row>
    <row r="842" spans="1:4" x14ac:dyDescent="0.25">
      <c r="A842" s="176">
        <v>515120</v>
      </c>
      <c r="B842" s="176" t="s">
        <v>4663</v>
      </c>
      <c r="C842" s="176">
        <v>515120</v>
      </c>
      <c r="D842" s="176" t="s">
        <v>4663</v>
      </c>
    </row>
    <row r="843" spans="1:4" ht="25.5" x14ac:dyDescent="0.25">
      <c r="A843" s="176">
        <v>515210</v>
      </c>
      <c r="B843" s="176" t="s">
        <v>3110</v>
      </c>
      <c r="C843" s="176">
        <v>515210</v>
      </c>
      <c r="D843" s="176" t="s">
        <v>3110</v>
      </c>
    </row>
    <row r="844" spans="1:4" x14ac:dyDescent="0.25">
      <c r="A844" s="176">
        <v>517110</v>
      </c>
      <c r="B844" s="176" t="s">
        <v>3100</v>
      </c>
      <c r="C844" s="176">
        <v>517110</v>
      </c>
      <c r="D844" s="176" t="s">
        <v>3100</v>
      </c>
    </row>
    <row r="845" spans="1:4" ht="25.5" x14ac:dyDescent="0.25">
      <c r="A845" s="176">
        <v>517210</v>
      </c>
      <c r="B845" s="176" t="s">
        <v>4665</v>
      </c>
      <c r="C845" s="176">
        <v>517210</v>
      </c>
      <c r="D845" s="176" t="s">
        <v>4665</v>
      </c>
    </row>
    <row r="846" spans="1:4" x14ac:dyDescent="0.25">
      <c r="A846" s="176">
        <v>517410</v>
      </c>
      <c r="B846" s="176" t="s">
        <v>3116</v>
      </c>
      <c r="C846" s="176">
        <v>517410</v>
      </c>
      <c r="D846" s="176" t="s">
        <v>3116</v>
      </c>
    </row>
    <row r="847" spans="1:4" x14ac:dyDescent="0.25">
      <c r="A847" s="176">
        <v>517911</v>
      </c>
      <c r="B847" s="176" t="s">
        <v>3098</v>
      </c>
      <c r="C847" s="176">
        <v>517911</v>
      </c>
      <c r="D847" s="176" t="s">
        <v>3098</v>
      </c>
    </row>
    <row r="848" spans="1:4" x14ac:dyDescent="0.25">
      <c r="A848" s="176">
        <v>517919</v>
      </c>
      <c r="B848" s="176" t="s">
        <v>4666</v>
      </c>
      <c r="C848" s="176">
        <v>517919</v>
      </c>
      <c r="D848" s="176" t="s">
        <v>4666</v>
      </c>
    </row>
    <row r="849" spans="1:4" ht="25.5" x14ac:dyDescent="0.25">
      <c r="A849" s="176">
        <v>518210</v>
      </c>
      <c r="B849" s="176" t="s">
        <v>4043</v>
      </c>
      <c r="C849" s="176">
        <v>518210</v>
      </c>
      <c r="D849" s="176" t="s">
        <v>4043</v>
      </c>
    </row>
    <row r="850" spans="1:4" x14ac:dyDescent="0.25">
      <c r="A850" s="176">
        <v>519110</v>
      </c>
      <c r="B850" s="176" t="s">
        <v>4056</v>
      </c>
      <c r="C850" s="176">
        <v>519110</v>
      </c>
      <c r="D850" s="176" t="s">
        <v>4056</v>
      </c>
    </row>
    <row r="851" spans="1:4" x14ac:dyDescent="0.25">
      <c r="A851" s="176">
        <v>519120</v>
      </c>
      <c r="B851" s="176" t="s">
        <v>4222</v>
      </c>
      <c r="C851" s="176">
        <v>519120</v>
      </c>
      <c r="D851" s="176" t="s">
        <v>4222</v>
      </c>
    </row>
    <row r="852" spans="1:4" ht="25.5" x14ac:dyDescent="0.25">
      <c r="A852" s="176">
        <v>519130</v>
      </c>
      <c r="B852" s="176" t="s">
        <v>4664</v>
      </c>
      <c r="C852" s="176">
        <v>519130</v>
      </c>
      <c r="D852" s="176" t="s">
        <v>4664</v>
      </c>
    </row>
    <row r="853" spans="1:4" x14ac:dyDescent="0.25">
      <c r="A853" s="176">
        <v>519190</v>
      </c>
      <c r="B853" s="176" t="s">
        <v>4076</v>
      </c>
      <c r="C853" s="176">
        <v>519190</v>
      </c>
      <c r="D853" s="176" t="s">
        <v>4076</v>
      </c>
    </row>
    <row r="854" spans="1:4" x14ac:dyDescent="0.25">
      <c r="A854" s="176">
        <v>521110</v>
      </c>
      <c r="B854" s="176" t="s">
        <v>4790</v>
      </c>
      <c r="C854" s="176">
        <v>521110</v>
      </c>
      <c r="D854" s="176" t="s">
        <v>4790</v>
      </c>
    </row>
    <row r="855" spans="1:4" x14ac:dyDescent="0.25">
      <c r="A855" s="176">
        <v>522110</v>
      </c>
      <c r="B855" s="176" t="s">
        <v>3730</v>
      </c>
      <c r="C855" s="176">
        <v>522110</v>
      </c>
      <c r="D855" s="176" t="s">
        <v>3730</v>
      </c>
    </row>
    <row r="856" spans="1:4" x14ac:dyDescent="0.25">
      <c r="A856" s="176">
        <v>522120</v>
      </c>
      <c r="B856" s="176" t="s">
        <v>3739</v>
      </c>
      <c r="C856" s="176">
        <v>522120</v>
      </c>
      <c r="D856" s="176" t="s">
        <v>3739</v>
      </c>
    </row>
    <row r="857" spans="1:4" x14ac:dyDescent="0.25">
      <c r="A857" s="176">
        <v>522130</v>
      </c>
      <c r="B857" s="176" t="s">
        <v>3742</v>
      </c>
      <c r="C857" s="176">
        <v>522130</v>
      </c>
      <c r="D857" s="176" t="s">
        <v>3742</v>
      </c>
    </row>
    <row r="858" spans="1:4" x14ac:dyDescent="0.25">
      <c r="A858" s="176">
        <v>522190</v>
      </c>
      <c r="B858" s="176" t="s">
        <v>3735</v>
      </c>
      <c r="C858" s="176">
        <v>522190</v>
      </c>
      <c r="D858" s="176" t="s">
        <v>3735</v>
      </c>
    </row>
    <row r="859" spans="1:4" x14ac:dyDescent="0.25">
      <c r="A859" s="176">
        <v>522210</v>
      </c>
      <c r="B859" s="176" t="s">
        <v>3732</v>
      </c>
      <c r="C859" s="176">
        <v>522210</v>
      </c>
      <c r="D859" s="176" t="s">
        <v>3732</v>
      </c>
    </row>
    <row r="860" spans="1:4" x14ac:dyDescent="0.25">
      <c r="A860" s="176">
        <v>522220</v>
      </c>
      <c r="B860" s="176" t="s">
        <v>3766</v>
      </c>
      <c r="C860" s="176">
        <v>522220</v>
      </c>
      <c r="D860" s="176" t="s">
        <v>3766</v>
      </c>
    </row>
    <row r="861" spans="1:4" x14ac:dyDescent="0.25">
      <c r="A861" s="176">
        <v>522291</v>
      </c>
      <c r="B861" s="176" t="s">
        <v>3768</v>
      </c>
      <c r="C861" s="176">
        <v>522291</v>
      </c>
      <c r="D861" s="176" t="s">
        <v>3768</v>
      </c>
    </row>
    <row r="862" spans="1:4" x14ac:dyDescent="0.25">
      <c r="A862" s="176">
        <v>522292</v>
      </c>
      <c r="B862" s="176" t="s">
        <v>3760</v>
      </c>
      <c r="C862" s="176">
        <v>522292</v>
      </c>
      <c r="D862" s="176" t="s">
        <v>3760</v>
      </c>
    </row>
    <row r="863" spans="1:4" x14ac:dyDescent="0.25">
      <c r="A863" s="176">
        <v>522293</v>
      </c>
      <c r="B863" s="176" t="s">
        <v>3746</v>
      </c>
      <c r="C863" s="176">
        <v>522293</v>
      </c>
      <c r="D863" s="176" t="s">
        <v>3746</v>
      </c>
    </row>
    <row r="864" spans="1:4" x14ac:dyDescent="0.25">
      <c r="A864" s="176">
        <v>522294</v>
      </c>
      <c r="B864" s="176" t="s">
        <v>3762</v>
      </c>
      <c r="C864" s="176">
        <v>522294</v>
      </c>
      <c r="D864" s="176" t="s">
        <v>3762</v>
      </c>
    </row>
    <row r="865" spans="1:4" ht="25.5" x14ac:dyDescent="0.25">
      <c r="A865" s="176">
        <v>522298</v>
      </c>
      <c r="B865" s="176" t="s">
        <v>3690</v>
      </c>
      <c r="C865" s="176">
        <v>522298</v>
      </c>
      <c r="D865" s="176" t="s">
        <v>3690</v>
      </c>
    </row>
    <row r="866" spans="1:4" ht="25.5" x14ac:dyDescent="0.25">
      <c r="A866" s="176">
        <v>522310</v>
      </c>
      <c r="B866" s="176" t="s">
        <v>3784</v>
      </c>
      <c r="C866" s="176">
        <v>522310</v>
      </c>
      <c r="D866" s="176" t="s">
        <v>3784</v>
      </c>
    </row>
    <row r="867" spans="1:4" ht="25.5" x14ac:dyDescent="0.25">
      <c r="A867" s="176">
        <v>522320</v>
      </c>
      <c r="B867" s="176" t="s">
        <v>3753</v>
      </c>
      <c r="C867" s="176">
        <v>522320</v>
      </c>
      <c r="D867" s="176" t="s">
        <v>3753</v>
      </c>
    </row>
    <row r="868" spans="1:4" ht="25.5" x14ac:dyDescent="0.25">
      <c r="A868" s="179">
        <v>522390</v>
      </c>
      <c r="B868" s="176" t="s">
        <v>3755</v>
      </c>
      <c r="C868" s="179">
        <v>522390</v>
      </c>
      <c r="D868" s="176" t="s">
        <v>3755</v>
      </c>
    </row>
    <row r="869" spans="1:4" ht="25.5" x14ac:dyDescent="0.25">
      <c r="A869" s="176">
        <v>523110</v>
      </c>
      <c r="B869" s="176" t="s">
        <v>3786</v>
      </c>
      <c r="C869" s="176">
        <v>523110</v>
      </c>
      <c r="D869" s="176" t="s">
        <v>3786</v>
      </c>
    </row>
    <row r="870" spans="1:4" x14ac:dyDescent="0.25">
      <c r="A870" s="176">
        <v>523120</v>
      </c>
      <c r="B870" s="176" t="s">
        <v>3788</v>
      </c>
      <c r="C870" s="176">
        <v>523120</v>
      </c>
      <c r="D870" s="176" t="s">
        <v>3788</v>
      </c>
    </row>
    <row r="871" spans="1:4" x14ac:dyDescent="0.25">
      <c r="A871" s="176">
        <v>523130</v>
      </c>
      <c r="B871" s="176" t="s">
        <v>3757</v>
      </c>
      <c r="C871" s="176">
        <v>523130</v>
      </c>
      <c r="D871" s="176" t="s">
        <v>3757</v>
      </c>
    </row>
    <row r="872" spans="1:4" x14ac:dyDescent="0.25">
      <c r="A872" s="176">
        <v>523140</v>
      </c>
      <c r="B872" s="176" t="s">
        <v>3794</v>
      </c>
      <c r="C872" s="176">
        <v>523140</v>
      </c>
      <c r="D872" s="176" t="s">
        <v>3794</v>
      </c>
    </row>
    <row r="873" spans="1:4" x14ac:dyDescent="0.25">
      <c r="A873" s="176">
        <v>523210</v>
      </c>
      <c r="B873" s="176" t="s">
        <v>3796</v>
      </c>
      <c r="C873" s="176">
        <v>523210</v>
      </c>
      <c r="D873" s="176" t="s">
        <v>3796</v>
      </c>
    </row>
    <row r="874" spans="1:4" x14ac:dyDescent="0.25">
      <c r="A874" s="176">
        <v>523910</v>
      </c>
      <c r="B874" s="176" t="s">
        <v>3775</v>
      </c>
      <c r="C874" s="176">
        <v>523910</v>
      </c>
      <c r="D874" s="176" t="s">
        <v>3775</v>
      </c>
    </row>
    <row r="875" spans="1:4" x14ac:dyDescent="0.25">
      <c r="A875" s="176">
        <v>523920</v>
      </c>
      <c r="B875" s="176" t="s">
        <v>3798</v>
      </c>
      <c r="C875" s="176">
        <v>523920</v>
      </c>
      <c r="D875" s="176" t="s">
        <v>3798</v>
      </c>
    </row>
    <row r="876" spans="1:4" x14ac:dyDescent="0.25">
      <c r="A876" s="176">
        <v>523930</v>
      </c>
      <c r="B876" s="176" t="s">
        <v>3800</v>
      </c>
      <c r="C876" s="176">
        <v>523930</v>
      </c>
      <c r="D876" s="176" t="s">
        <v>3800</v>
      </c>
    </row>
    <row r="877" spans="1:4" x14ac:dyDescent="0.25">
      <c r="A877" s="176">
        <v>523991</v>
      </c>
      <c r="B877" s="176" t="s">
        <v>3751</v>
      </c>
      <c r="C877" s="176">
        <v>523991</v>
      </c>
      <c r="D877" s="176" t="s">
        <v>3751</v>
      </c>
    </row>
    <row r="878" spans="1:4" ht="25.5" x14ac:dyDescent="0.25">
      <c r="A878" s="176">
        <v>523999</v>
      </c>
      <c r="B878" s="176" t="s">
        <v>3791</v>
      </c>
      <c r="C878" s="176">
        <v>523999</v>
      </c>
      <c r="D878" s="176" t="s">
        <v>3791</v>
      </c>
    </row>
    <row r="879" spans="1:4" x14ac:dyDescent="0.25">
      <c r="A879" s="176">
        <v>524113</v>
      </c>
      <c r="B879" s="176" t="s">
        <v>3804</v>
      </c>
      <c r="C879" s="176">
        <v>524113</v>
      </c>
      <c r="D879" s="176" t="s">
        <v>3804</v>
      </c>
    </row>
    <row r="880" spans="1:4" ht="25.5" x14ac:dyDescent="0.25">
      <c r="A880" s="176">
        <v>524114</v>
      </c>
      <c r="B880" s="176" t="s">
        <v>3811</v>
      </c>
      <c r="C880" s="176">
        <v>524114</v>
      </c>
      <c r="D880" s="176" t="s">
        <v>3811</v>
      </c>
    </row>
    <row r="881" spans="1:4" ht="25.5" x14ac:dyDescent="0.25">
      <c r="A881" s="176">
        <v>524126</v>
      </c>
      <c r="B881" s="176" t="s">
        <v>3819</v>
      </c>
      <c r="C881" s="176">
        <v>524126</v>
      </c>
      <c r="D881" s="176" t="s">
        <v>3819</v>
      </c>
    </row>
    <row r="882" spans="1:4" x14ac:dyDescent="0.25">
      <c r="A882" s="176">
        <v>524127</v>
      </c>
      <c r="B882" s="176" t="s">
        <v>3827</v>
      </c>
      <c r="C882" s="176">
        <v>524127</v>
      </c>
      <c r="D882" s="176" t="s">
        <v>3827</v>
      </c>
    </row>
    <row r="883" spans="1:4" ht="25.5" x14ac:dyDescent="0.25">
      <c r="A883" s="176">
        <v>524128</v>
      </c>
      <c r="B883" s="176" t="s">
        <v>3806</v>
      </c>
      <c r="C883" s="176">
        <v>524128</v>
      </c>
      <c r="D883" s="176" t="s">
        <v>3806</v>
      </c>
    </row>
    <row r="884" spans="1:4" x14ac:dyDescent="0.25">
      <c r="A884" s="176">
        <v>524130</v>
      </c>
      <c r="B884" s="176" t="s">
        <v>3808</v>
      </c>
      <c r="C884" s="176">
        <v>524130</v>
      </c>
      <c r="D884" s="176" t="s">
        <v>3808</v>
      </c>
    </row>
    <row r="885" spans="1:4" x14ac:dyDescent="0.25">
      <c r="A885" s="176">
        <v>524210</v>
      </c>
      <c r="B885" s="176" t="s">
        <v>3840</v>
      </c>
      <c r="C885" s="176">
        <v>524210</v>
      </c>
      <c r="D885" s="176" t="s">
        <v>3840</v>
      </c>
    </row>
    <row r="886" spans="1:4" x14ac:dyDescent="0.25">
      <c r="A886" s="176">
        <v>524291</v>
      </c>
      <c r="B886" s="176" t="s">
        <v>3842</v>
      </c>
      <c r="C886" s="176">
        <v>524291</v>
      </c>
      <c r="D886" s="176" t="s">
        <v>3842</v>
      </c>
    </row>
    <row r="887" spans="1:4" ht="25.5" x14ac:dyDescent="0.25">
      <c r="A887" s="176">
        <v>524292</v>
      </c>
      <c r="B887" s="176" t="s">
        <v>3831</v>
      </c>
      <c r="C887" s="176">
        <v>524292</v>
      </c>
      <c r="D887" s="176" t="s">
        <v>3831</v>
      </c>
    </row>
    <row r="888" spans="1:4" x14ac:dyDescent="0.25">
      <c r="A888" s="176">
        <v>524298</v>
      </c>
      <c r="B888" s="176" t="s">
        <v>3845</v>
      </c>
      <c r="C888" s="176">
        <v>524298</v>
      </c>
      <c r="D888" s="176" t="s">
        <v>3845</v>
      </c>
    </row>
    <row r="889" spans="1:4" x14ac:dyDescent="0.25">
      <c r="A889" s="176">
        <v>525110</v>
      </c>
      <c r="B889" s="176" t="s">
        <v>3833</v>
      </c>
      <c r="C889" s="176">
        <v>525110</v>
      </c>
      <c r="D889" s="176" t="s">
        <v>3833</v>
      </c>
    </row>
    <row r="890" spans="1:4" x14ac:dyDescent="0.25">
      <c r="A890" s="176">
        <v>525120</v>
      </c>
      <c r="B890" s="176" t="s">
        <v>3835</v>
      </c>
      <c r="C890" s="176">
        <v>525120</v>
      </c>
      <c r="D890" s="176" t="s">
        <v>3835</v>
      </c>
    </row>
    <row r="891" spans="1:4" x14ac:dyDescent="0.25">
      <c r="A891" s="176">
        <v>525190</v>
      </c>
      <c r="B891" s="176" t="s">
        <v>3814</v>
      </c>
      <c r="C891" s="176">
        <v>525190</v>
      </c>
      <c r="D891" s="176" t="s">
        <v>3814</v>
      </c>
    </row>
    <row r="892" spans="1:4" x14ac:dyDescent="0.25">
      <c r="A892" s="176">
        <v>525910</v>
      </c>
      <c r="B892" s="176" t="s">
        <v>3882</v>
      </c>
      <c r="C892" s="176">
        <v>525910</v>
      </c>
      <c r="D892" s="176" t="s">
        <v>3882</v>
      </c>
    </row>
    <row r="893" spans="1:4" x14ac:dyDescent="0.25">
      <c r="A893" s="176">
        <v>525920</v>
      </c>
      <c r="B893" s="176" t="s">
        <v>3890</v>
      </c>
      <c r="C893" s="176">
        <v>525920</v>
      </c>
      <c r="D893" s="176" t="s">
        <v>3890</v>
      </c>
    </row>
    <row r="894" spans="1:4" x14ac:dyDescent="0.25">
      <c r="A894" s="176">
        <v>525990</v>
      </c>
      <c r="B894" s="176" t="s">
        <v>3837</v>
      </c>
      <c r="C894" s="176">
        <v>525990</v>
      </c>
      <c r="D894" s="176" t="s">
        <v>3837</v>
      </c>
    </row>
    <row r="895" spans="1:4" ht="25.5" x14ac:dyDescent="0.25">
      <c r="A895" s="176">
        <v>531110</v>
      </c>
      <c r="B895" s="176" t="s">
        <v>3851</v>
      </c>
      <c r="C895" s="176">
        <v>531110</v>
      </c>
      <c r="D895" s="176" t="s">
        <v>3851</v>
      </c>
    </row>
    <row r="896" spans="1:4" ht="25.5" x14ac:dyDescent="0.25">
      <c r="A896" s="176">
        <v>531120</v>
      </c>
      <c r="B896" s="176" t="s">
        <v>4672</v>
      </c>
      <c r="C896" s="176">
        <v>531120</v>
      </c>
      <c r="D896" s="176" t="s">
        <v>4672</v>
      </c>
    </row>
    <row r="897" spans="1:4" ht="25.5" x14ac:dyDescent="0.25">
      <c r="A897" s="176">
        <v>531130</v>
      </c>
      <c r="B897" s="176" t="s">
        <v>3003</v>
      </c>
      <c r="C897" s="176">
        <v>531130</v>
      </c>
      <c r="D897" s="176" t="s">
        <v>3003</v>
      </c>
    </row>
    <row r="898" spans="1:4" x14ac:dyDescent="0.25">
      <c r="A898" s="176">
        <v>531190</v>
      </c>
      <c r="B898" s="176" t="s">
        <v>3854</v>
      </c>
      <c r="C898" s="176">
        <v>531190</v>
      </c>
      <c r="D898" s="176" t="s">
        <v>3854</v>
      </c>
    </row>
    <row r="899" spans="1:4" ht="25.5" x14ac:dyDescent="0.25">
      <c r="A899" s="176">
        <v>531210</v>
      </c>
      <c r="B899" s="176" t="s">
        <v>3859</v>
      </c>
      <c r="C899" s="176">
        <v>531210</v>
      </c>
      <c r="D899" s="176" t="s">
        <v>3859</v>
      </c>
    </row>
    <row r="900" spans="1:4" x14ac:dyDescent="0.25">
      <c r="A900" s="176">
        <v>531311</v>
      </c>
      <c r="B900" s="176" t="s">
        <v>3861</v>
      </c>
      <c r="C900" s="176">
        <v>531311</v>
      </c>
      <c r="D900" s="176" t="s">
        <v>3861</v>
      </c>
    </row>
    <row r="901" spans="1:4" x14ac:dyDescent="0.25">
      <c r="A901" s="176">
        <v>531312</v>
      </c>
      <c r="B901" s="176" t="s">
        <v>3863</v>
      </c>
      <c r="C901" s="176">
        <v>531312</v>
      </c>
      <c r="D901" s="176" t="s">
        <v>3863</v>
      </c>
    </row>
    <row r="902" spans="1:4" x14ac:dyDescent="0.25">
      <c r="A902" s="176">
        <v>531320</v>
      </c>
      <c r="B902" s="176" t="s">
        <v>3865</v>
      </c>
      <c r="C902" s="176">
        <v>531320</v>
      </c>
      <c r="D902" s="176" t="s">
        <v>3865</v>
      </c>
    </row>
    <row r="903" spans="1:4" x14ac:dyDescent="0.25">
      <c r="A903" s="176">
        <v>531390</v>
      </c>
      <c r="B903" s="176" t="s">
        <v>3867</v>
      </c>
      <c r="C903" s="176">
        <v>531390</v>
      </c>
      <c r="D903" s="176" t="s">
        <v>3867</v>
      </c>
    </row>
    <row r="904" spans="1:4" x14ac:dyDescent="0.25">
      <c r="A904" s="176">
        <v>532111</v>
      </c>
      <c r="B904" s="176" t="s">
        <v>4128</v>
      </c>
      <c r="C904" s="176">
        <v>532111</v>
      </c>
      <c r="D904" s="176" t="s">
        <v>4128</v>
      </c>
    </row>
    <row r="905" spans="1:4" x14ac:dyDescent="0.25">
      <c r="A905" s="176">
        <v>532112</v>
      </c>
      <c r="B905" s="176" t="s">
        <v>4129</v>
      </c>
      <c r="C905" s="176">
        <v>532112</v>
      </c>
      <c r="D905" s="176" t="s">
        <v>4129</v>
      </c>
    </row>
    <row r="906" spans="1:4" ht="38.25" x14ac:dyDescent="0.25">
      <c r="A906" s="176">
        <v>532120</v>
      </c>
      <c r="B906" s="176" t="s">
        <v>4127</v>
      </c>
      <c r="C906" s="176">
        <v>532120</v>
      </c>
      <c r="D906" s="176" t="s">
        <v>4127</v>
      </c>
    </row>
    <row r="907" spans="1:4" ht="25.5" x14ac:dyDescent="0.25">
      <c r="A907" s="176">
        <v>532210</v>
      </c>
      <c r="B907" s="176" t="s">
        <v>4006</v>
      </c>
      <c r="C907" s="176">
        <v>532210</v>
      </c>
      <c r="D907" s="176" t="s">
        <v>4006</v>
      </c>
    </row>
    <row r="908" spans="1:4" x14ac:dyDescent="0.25">
      <c r="A908" s="176">
        <v>532220</v>
      </c>
      <c r="B908" s="176" t="s">
        <v>3948</v>
      </c>
      <c r="C908" s="176">
        <v>532220</v>
      </c>
      <c r="D908" s="176" t="s">
        <v>3948</v>
      </c>
    </row>
    <row r="909" spans="1:4" x14ac:dyDescent="0.25">
      <c r="A909" s="176">
        <v>532230</v>
      </c>
      <c r="B909" s="176" t="s">
        <v>4227</v>
      </c>
      <c r="C909" s="176">
        <v>532230</v>
      </c>
      <c r="D909" s="176" t="s">
        <v>4227</v>
      </c>
    </row>
    <row r="910" spans="1:4" x14ac:dyDescent="0.25">
      <c r="A910" s="176">
        <v>532291</v>
      </c>
      <c r="B910" s="176" t="s">
        <v>3998</v>
      </c>
      <c r="C910" s="176">
        <v>532291</v>
      </c>
      <c r="D910" s="176" t="s">
        <v>3998</v>
      </c>
    </row>
    <row r="911" spans="1:4" x14ac:dyDescent="0.25">
      <c r="A911" s="176">
        <v>532292</v>
      </c>
      <c r="B911" s="176" t="s">
        <v>4278</v>
      </c>
      <c r="C911" s="176">
        <v>532292</v>
      </c>
      <c r="D911" s="176" t="s">
        <v>4278</v>
      </c>
    </row>
    <row r="912" spans="1:4" x14ac:dyDescent="0.25">
      <c r="A912" s="176">
        <v>532299</v>
      </c>
      <c r="B912" s="176" t="s">
        <v>4008</v>
      </c>
      <c r="C912" s="176">
        <v>532299</v>
      </c>
      <c r="D912" s="176" t="s">
        <v>4008</v>
      </c>
    </row>
    <row r="913" spans="1:4" x14ac:dyDescent="0.25">
      <c r="A913" s="176">
        <v>532310</v>
      </c>
      <c r="B913" s="176" t="s">
        <v>4010</v>
      </c>
      <c r="C913" s="176">
        <v>532310</v>
      </c>
      <c r="D913" s="176" t="s">
        <v>4010</v>
      </c>
    </row>
    <row r="914" spans="1:4" ht="38.25" x14ac:dyDescent="0.25">
      <c r="A914" s="176">
        <v>532411</v>
      </c>
      <c r="B914" s="176" t="s">
        <v>3040</v>
      </c>
      <c r="C914" s="176">
        <v>532411</v>
      </c>
      <c r="D914" s="176" t="s">
        <v>3040</v>
      </c>
    </row>
    <row r="915" spans="1:4" ht="38.25" x14ac:dyDescent="0.25">
      <c r="A915" s="176">
        <v>532412</v>
      </c>
      <c r="B915" s="176" t="s">
        <v>4004</v>
      </c>
      <c r="C915" s="176">
        <v>532412</v>
      </c>
      <c r="D915" s="176" t="s">
        <v>4004</v>
      </c>
    </row>
    <row r="916" spans="1:4" ht="25.5" x14ac:dyDescent="0.25">
      <c r="A916" s="176">
        <v>532420</v>
      </c>
      <c r="B916" s="176" t="s">
        <v>4014</v>
      </c>
      <c r="C916" s="176">
        <v>532420</v>
      </c>
      <c r="D916" s="176" t="s">
        <v>4014</v>
      </c>
    </row>
    <row r="917" spans="1:4" ht="38.25" x14ac:dyDescent="0.25">
      <c r="A917" s="176">
        <v>532490</v>
      </c>
      <c r="B917" s="176" t="s">
        <v>4000</v>
      </c>
      <c r="C917" s="176">
        <v>532490</v>
      </c>
      <c r="D917" s="176" t="s">
        <v>4000</v>
      </c>
    </row>
    <row r="918" spans="1:4" ht="25.5" x14ac:dyDescent="0.25">
      <c r="A918" s="176">
        <v>533110</v>
      </c>
      <c r="B918" s="176" t="s">
        <v>3895</v>
      </c>
      <c r="C918" s="176">
        <v>533110</v>
      </c>
      <c r="D918" s="176" t="s">
        <v>3895</v>
      </c>
    </row>
    <row r="919" spans="1:4" x14ac:dyDescent="0.25">
      <c r="A919" s="176">
        <v>541110</v>
      </c>
      <c r="B919" s="176" t="s">
        <v>4675</v>
      </c>
      <c r="C919" s="176">
        <v>541110</v>
      </c>
      <c r="D919" s="176" t="s">
        <v>4675</v>
      </c>
    </row>
    <row r="920" spans="1:4" x14ac:dyDescent="0.25">
      <c r="A920" s="176">
        <v>541120</v>
      </c>
      <c r="B920" s="176" t="s">
        <v>4558</v>
      </c>
      <c r="C920" s="176">
        <v>541120</v>
      </c>
      <c r="D920" s="176" t="s">
        <v>4558</v>
      </c>
    </row>
    <row r="921" spans="1:4" x14ac:dyDescent="0.25">
      <c r="A921" s="176">
        <v>541191</v>
      </c>
      <c r="B921" s="176" t="s">
        <v>3873</v>
      </c>
      <c r="C921" s="176">
        <v>541191</v>
      </c>
      <c r="D921" s="176" t="s">
        <v>3873</v>
      </c>
    </row>
    <row r="922" spans="1:4" x14ac:dyDescent="0.25">
      <c r="A922" s="176">
        <v>541199</v>
      </c>
      <c r="B922" s="176" t="s">
        <v>4079</v>
      </c>
      <c r="C922" s="176">
        <v>541199</v>
      </c>
      <c r="D922" s="176" t="s">
        <v>4079</v>
      </c>
    </row>
    <row r="923" spans="1:4" x14ac:dyDescent="0.25">
      <c r="A923" s="176">
        <v>541211</v>
      </c>
      <c r="B923" s="176" t="s">
        <v>4460</v>
      </c>
      <c r="C923" s="176">
        <v>541211</v>
      </c>
      <c r="D923" s="176" t="s">
        <v>4460</v>
      </c>
    </row>
    <row r="924" spans="1:4" x14ac:dyDescent="0.25">
      <c r="A924" s="176">
        <v>541213</v>
      </c>
      <c r="B924" s="176" t="s">
        <v>3946</v>
      </c>
      <c r="C924" s="176">
        <v>541213</v>
      </c>
      <c r="D924" s="176" t="s">
        <v>3946</v>
      </c>
    </row>
    <row r="925" spans="1:4" x14ac:dyDescent="0.25">
      <c r="A925" s="176">
        <v>541214</v>
      </c>
      <c r="B925" s="176" t="s">
        <v>4212</v>
      </c>
      <c r="C925" s="176">
        <v>541214</v>
      </c>
      <c r="D925" s="176" t="s">
        <v>4212</v>
      </c>
    </row>
    <row r="926" spans="1:4" x14ac:dyDescent="0.25">
      <c r="A926" s="176">
        <v>541219</v>
      </c>
      <c r="B926" s="176" t="s">
        <v>4463</v>
      </c>
      <c r="C926" s="176">
        <v>541219</v>
      </c>
      <c r="D926" s="176" t="s">
        <v>4463</v>
      </c>
    </row>
    <row r="927" spans="1:4" x14ac:dyDescent="0.25">
      <c r="A927" s="176">
        <v>541310</v>
      </c>
      <c r="B927" s="176" t="s">
        <v>4455</v>
      </c>
      <c r="C927" s="176">
        <v>541310</v>
      </c>
      <c r="D927" s="176" t="s">
        <v>4455</v>
      </c>
    </row>
    <row r="928" spans="1:4" x14ac:dyDescent="0.25">
      <c r="A928" s="176">
        <v>541320</v>
      </c>
      <c r="B928" s="176" t="s">
        <v>1424</v>
      </c>
      <c r="C928" s="176">
        <v>541320</v>
      </c>
      <c r="D928" s="176" t="s">
        <v>1424</v>
      </c>
    </row>
    <row r="929" spans="1:4" x14ac:dyDescent="0.25">
      <c r="A929" s="176">
        <v>541330</v>
      </c>
      <c r="B929" s="176" t="s">
        <v>4454</v>
      </c>
      <c r="C929" s="176">
        <v>541330</v>
      </c>
      <c r="D929" s="176" t="s">
        <v>4454</v>
      </c>
    </row>
    <row r="930" spans="1:4" x14ac:dyDescent="0.25">
      <c r="A930" s="176">
        <v>541340</v>
      </c>
      <c r="B930" s="176" t="s">
        <v>4081</v>
      </c>
      <c r="C930" s="176">
        <v>541340</v>
      </c>
      <c r="D930" s="176" t="s">
        <v>4081</v>
      </c>
    </row>
    <row r="931" spans="1:4" x14ac:dyDescent="0.25">
      <c r="A931" s="176">
        <v>541350</v>
      </c>
      <c r="B931" s="176" t="s">
        <v>4676</v>
      </c>
      <c r="C931" s="176">
        <v>541350</v>
      </c>
      <c r="D931" s="176" t="s">
        <v>4676</v>
      </c>
    </row>
    <row r="932" spans="1:4" ht="25.5" x14ac:dyDescent="0.25">
      <c r="A932" s="176">
        <v>541360</v>
      </c>
      <c r="B932" s="176" t="s">
        <v>1469</v>
      </c>
      <c r="C932" s="176">
        <v>541360</v>
      </c>
      <c r="D932" s="176" t="s">
        <v>1469</v>
      </c>
    </row>
    <row r="933" spans="1:4" ht="25.5" x14ac:dyDescent="0.25">
      <c r="A933" s="176">
        <v>541370</v>
      </c>
      <c r="B933" s="176" t="s">
        <v>4085</v>
      </c>
      <c r="C933" s="176">
        <v>541370</v>
      </c>
      <c r="D933" s="176" t="s">
        <v>4085</v>
      </c>
    </row>
    <row r="934" spans="1:4" x14ac:dyDescent="0.25">
      <c r="A934" s="176">
        <v>541380</v>
      </c>
      <c r="B934" s="176" t="s">
        <v>4472</v>
      </c>
      <c r="C934" s="176">
        <v>541380</v>
      </c>
      <c r="D934" s="176" t="s">
        <v>4472</v>
      </c>
    </row>
    <row r="935" spans="1:4" x14ac:dyDescent="0.25">
      <c r="A935" s="176">
        <v>541410</v>
      </c>
      <c r="B935" s="176" t="s">
        <v>4087</v>
      </c>
      <c r="C935" s="176">
        <v>541410</v>
      </c>
      <c r="D935" s="176" t="s">
        <v>4087</v>
      </c>
    </row>
    <row r="936" spans="1:4" x14ac:dyDescent="0.25">
      <c r="A936" s="176">
        <v>541420</v>
      </c>
      <c r="B936" s="176" t="s">
        <v>4089</v>
      </c>
      <c r="C936" s="176">
        <v>541420</v>
      </c>
      <c r="D936" s="176" t="s">
        <v>4089</v>
      </c>
    </row>
    <row r="937" spans="1:4" x14ac:dyDescent="0.25">
      <c r="A937" s="176">
        <v>541430</v>
      </c>
      <c r="B937" s="176" t="s">
        <v>3988</v>
      </c>
      <c r="C937" s="176">
        <v>541430</v>
      </c>
      <c r="D937" s="176" t="s">
        <v>3988</v>
      </c>
    </row>
    <row r="938" spans="1:4" x14ac:dyDescent="0.25">
      <c r="A938" s="176">
        <v>541490</v>
      </c>
      <c r="B938" s="176" t="s">
        <v>4091</v>
      </c>
      <c r="C938" s="176">
        <v>541490</v>
      </c>
      <c r="D938" s="176" t="s">
        <v>4091</v>
      </c>
    </row>
    <row r="939" spans="1:4" ht="25.5" x14ac:dyDescent="0.25">
      <c r="A939" s="176">
        <v>541511</v>
      </c>
      <c r="B939" s="176" t="s">
        <v>4026</v>
      </c>
      <c r="C939" s="176">
        <v>541511</v>
      </c>
      <c r="D939" s="176" t="s">
        <v>4026</v>
      </c>
    </row>
    <row r="940" spans="1:4" x14ac:dyDescent="0.25">
      <c r="A940" s="176">
        <v>541512</v>
      </c>
      <c r="B940" s="176" t="s">
        <v>4032</v>
      </c>
      <c r="C940" s="176">
        <v>541512</v>
      </c>
      <c r="D940" s="176" t="s">
        <v>4032</v>
      </c>
    </row>
    <row r="941" spans="1:4" ht="25.5" x14ac:dyDescent="0.25">
      <c r="A941" s="176">
        <v>541513</v>
      </c>
      <c r="B941" s="176" t="s">
        <v>4037</v>
      </c>
      <c r="C941" s="176">
        <v>541513</v>
      </c>
      <c r="D941" s="176" t="s">
        <v>4037</v>
      </c>
    </row>
    <row r="942" spans="1:4" x14ac:dyDescent="0.25">
      <c r="A942" s="176">
        <v>541519</v>
      </c>
      <c r="B942" s="176" t="s">
        <v>4046</v>
      </c>
      <c r="C942" s="176">
        <v>541519</v>
      </c>
      <c r="D942" s="176" t="s">
        <v>4046</v>
      </c>
    </row>
    <row r="943" spans="1:4" ht="25.5" x14ac:dyDescent="0.25">
      <c r="A943" s="176">
        <v>541611</v>
      </c>
      <c r="B943" s="176" t="s">
        <v>4677</v>
      </c>
      <c r="C943" s="176">
        <v>541611</v>
      </c>
      <c r="D943" s="176" t="s">
        <v>4677</v>
      </c>
    </row>
    <row r="944" spans="1:4" x14ac:dyDescent="0.25">
      <c r="A944" s="176">
        <v>541612</v>
      </c>
      <c r="B944" s="176" t="s">
        <v>4791</v>
      </c>
      <c r="C944" s="176">
        <v>541612</v>
      </c>
      <c r="D944" s="176" t="s">
        <v>4791</v>
      </c>
    </row>
    <row r="945" spans="1:4" x14ac:dyDescent="0.25">
      <c r="A945" s="176">
        <v>541613</v>
      </c>
      <c r="B945" s="176" t="s">
        <v>4490</v>
      </c>
      <c r="C945" s="176">
        <v>541613</v>
      </c>
      <c r="D945" s="176" t="s">
        <v>4490</v>
      </c>
    </row>
    <row r="946" spans="1:4" ht="25.5" x14ac:dyDescent="0.25">
      <c r="A946" s="176">
        <v>541614</v>
      </c>
      <c r="B946" s="176" t="s">
        <v>3082</v>
      </c>
      <c r="C946" s="176">
        <v>541614</v>
      </c>
      <c r="D946" s="176" t="s">
        <v>3082</v>
      </c>
    </row>
    <row r="947" spans="1:4" x14ac:dyDescent="0.25">
      <c r="A947" s="176">
        <v>541618</v>
      </c>
      <c r="B947" s="176" t="s">
        <v>4499</v>
      </c>
      <c r="C947" s="176">
        <v>541618</v>
      </c>
      <c r="D947" s="176" t="s">
        <v>4499</v>
      </c>
    </row>
    <row r="948" spans="1:4" x14ac:dyDescent="0.25">
      <c r="A948" s="176">
        <v>541620</v>
      </c>
      <c r="B948" s="176" t="s">
        <v>4511</v>
      </c>
      <c r="C948" s="176">
        <v>541620</v>
      </c>
      <c r="D948" s="176" t="s">
        <v>4511</v>
      </c>
    </row>
    <row r="949" spans="1:4" ht="25.5" x14ac:dyDescent="0.25">
      <c r="A949" s="176">
        <v>541690</v>
      </c>
      <c r="B949" s="176" t="s">
        <v>1426</v>
      </c>
      <c r="C949" s="176">
        <v>541690</v>
      </c>
      <c r="D949" s="176" t="s">
        <v>1426</v>
      </c>
    </row>
    <row r="950" spans="1:4" ht="25.5" x14ac:dyDescent="0.25">
      <c r="A950" s="176">
        <v>541711</v>
      </c>
      <c r="B950" s="176" t="s">
        <v>4683</v>
      </c>
      <c r="C950" s="176">
        <v>541711</v>
      </c>
      <c r="D950" s="176" t="s">
        <v>4683</v>
      </c>
    </row>
    <row r="951" spans="1:4" ht="38.25" x14ac:dyDescent="0.25">
      <c r="A951" s="176">
        <v>541712</v>
      </c>
      <c r="B951" s="176" t="s">
        <v>4685</v>
      </c>
      <c r="C951" s="176">
        <v>541712</v>
      </c>
      <c r="D951" s="176" t="s">
        <v>4685</v>
      </c>
    </row>
    <row r="952" spans="1:4" ht="25.5" x14ac:dyDescent="0.25">
      <c r="A952" s="176">
        <v>541720</v>
      </c>
      <c r="B952" s="176" t="s">
        <v>4466</v>
      </c>
      <c r="C952" s="176">
        <v>541720</v>
      </c>
      <c r="D952" s="176" t="s">
        <v>4466</v>
      </c>
    </row>
    <row r="953" spans="1:4" x14ac:dyDescent="0.25">
      <c r="A953" s="176">
        <v>541810</v>
      </c>
      <c r="B953" s="176" t="s">
        <v>3961</v>
      </c>
      <c r="C953" s="176">
        <v>541810</v>
      </c>
      <c r="D953" s="176" t="s">
        <v>3961</v>
      </c>
    </row>
    <row r="954" spans="1:4" x14ac:dyDescent="0.25">
      <c r="A954" s="176">
        <v>541820</v>
      </c>
      <c r="B954" s="176" t="s">
        <v>4493</v>
      </c>
      <c r="C954" s="176">
        <v>541820</v>
      </c>
      <c r="D954" s="176" t="s">
        <v>4493</v>
      </c>
    </row>
    <row r="955" spans="1:4" x14ac:dyDescent="0.25">
      <c r="A955" s="176">
        <v>541830</v>
      </c>
      <c r="B955" s="176" t="s">
        <v>3968</v>
      </c>
      <c r="C955" s="176">
        <v>541830</v>
      </c>
      <c r="D955" s="176" t="s">
        <v>3968</v>
      </c>
    </row>
    <row r="956" spans="1:4" x14ac:dyDescent="0.25">
      <c r="A956" s="176">
        <v>541840</v>
      </c>
      <c r="B956" s="176" t="s">
        <v>3965</v>
      </c>
      <c r="C956" s="176">
        <v>541840</v>
      </c>
      <c r="D956" s="176" t="s">
        <v>3965</v>
      </c>
    </row>
    <row r="957" spans="1:4" x14ac:dyDescent="0.25">
      <c r="A957" s="176">
        <v>541850</v>
      </c>
      <c r="B957" s="176" t="s">
        <v>3963</v>
      </c>
      <c r="C957" s="176">
        <v>541850</v>
      </c>
      <c r="D957" s="176" t="s">
        <v>4792</v>
      </c>
    </row>
    <row r="958" spans="1:4" x14ac:dyDescent="0.25">
      <c r="A958" s="176">
        <v>541860</v>
      </c>
      <c r="B958" s="176" t="s">
        <v>3980</v>
      </c>
      <c r="C958" s="176">
        <v>541860</v>
      </c>
      <c r="D958" s="176" t="s">
        <v>3980</v>
      </c>
    </row>
    <row r="959" spans="1:4" x14ac:dyDescent="0.25">
      <c r="A959" s="176">
        <v>541870</v>
      </c>
      <c r="B959" s="176" t="s">
        <v>3971</v>
      </c>
      <c r="C959" s="176">
        <v>541870</v>
      </c>
      <c r="D959" s="176" t="s">
        <v>3971</v>
      </c>
    </row>
    <row r="960" spans="1:4" x14ac:dyDescent="0.25">
      <c r="A960" s="176">
        <v>541890</v>
      </c>
      <c r="B960" s="176" t="s">
        <v>3577</v>
      </c>
      <c r="C960" s="176">
        <v>541890</v>
      </c>
      <c r="D960" s="176" t="s">
        <v>3577</v>
      </c>
    </row>
    <row r="961" spans="1:4" ht="25.5" x14ac:dyDescent="0.25">
      <c r="A961" s="176">
        <v>541910</v>
      </c>
      <c r="B961" s="176" t="s">
        <v>4468</v>
      </c>
      <c r="C961" s="176">
        <v>541910</v>
      </c>
      <c r="D961" s="176" t="s">
        <v>4468</v>
      </c>
    </row>
    <row r="962" spans="1:4" x14ac:dyDescent="0.25">
      <c r="A962" s="176">
        <v>541921</v>
      </c>
      <c r="B962" s="176" t="s">
        <v>3929</v>
      </c>
      <c r="C962" s="176">
        <v>541921</v>
      </c>
      <c r="D962" s="176" t="s">
        <v>3929</v>
      </c>
    </row>
    <row r="963" spans="1:4" x14ac:dyDescent="0.25">
      <c r="A963" s="176">
        <v>541922</v>
      </c>
      <c r="B963" s="176" t="s">
        <v>3986</v>
      </c>
      <c r="C963" s="176">
        <v>541922</v>
      </c>
      <c r="D963" s="176" t="s">
        <v>3986</v>
      </c>
    </row>
    <row r="964" spans="1:4" x14ac:dyDescent="0.25">
      <c r="A964" s="176">
        <v>541930</v>
      </c>
      <c r="B964" s="176" t="s">
        <v>4095</v>
      </c>
      <c r="C964" s="176">
        <v>541930</v>
      </c>
      <c r="D964" s="176" t="s">
        <v>4095</v>
      </c>
    </row>
    <row r="965" spans="1:4" x14ac:dyDescent="0.25">
      <c r="A965" s="176">
        <v>541940</v>
      </c>
      <c r="B965" s="176" t="s">
        <v>1412</v>
      </c>
      <c r="C965" s="176">
        <v>541940</v>
      </c>
      <c r="D965" s="176" t="s">
        <v>1412</v>
      </c>
    </row>
    <row r="966" spans="1:4" ht="25.5" x14ac:dyDescent="0.25">
      <c r="A966" s="176">
        <v>541990</v>
      </c>
      <c r="B966" s="176" t="s">
        <v>3042</v>
      </c>
      <c r="C966" s="176">
        <v>541990</v>
      </c>
      <c r="D966" s="176" t="s">
        <v>3042</v>
      </c>
    </row>
    <row r="967" spans="1:4" x14ac:dyDescent="0.25">
      <c r="A967" s="176">
        <v>551111</v>
      </c>
      <c r="B967" s="176" t="s">
        <v>3877</v>
      </c>
      <c r="C967" s="176">
        <v>551111</v>
      </c>
      <c r="D967" s="176" t="s">
        <v>3877</v>
      </c>
    </row>
    <row r="968" spans="1:4" x14ac:dyDescent="0.25">
      <c r="A968" s="176">
        <v>551112</v>
      </c>
      <c r="B968" s="176" t="s">
        <v>4686</v>
      </c>
      <c r="C968" s="176">
        <v>551112</v>
      </c>
      <c r="D968" s="176" t="s">
        <v>4686</v>
      </c>
    </row>
    <row r="969" spans="1:4" ht="25.5" x14ac:dyDescent="0.25">
      <c r="A969" s="176">
        <v>551114</v>
      </c>
      <c r="B969" s="176" t="s">
        <v>4555</v>
      </c>
      <c r="C969" s="176">
        <v>551114</v>
      </c>
      <c r="D969" s="176" t="s">
        <v>4555</v>
      </c>
    </row>
    <row r="970" spans="1:4" x14ac:dyDescent="0.25">
      <c r="A970" s="176">
        <v>561110</v>
      </c>
      <c r="B970" s="176" t="s">
        <v>4485</v>
      </c>
      <c r="C970" s="176">
        <v>561110</v>
      </c>
      <c r="D970" s="176" t="s">
        <v>4485</v>
      </c>
    </row>
    <row r="971" spans="1:4" x14ac:dyDescent="0.25">
      <c r="A971" s="176">
        <v>561210</v>
      </c>
      <c r="B971" s="176" t="s">
        <v>4495</v>
      </c>
      <c r="C971" s="176">
        <v>561210</v>
      </c>
      <c r="D971" s="176" t="s">
        <v>4495</v>
      </c>
    </row>
    <row r="972" spans="1:4" x14ac:dyDescent="0.25">
      <c r="A972" s="176">
        <v>561311</v>
      </c>
      <c r="B972" s="176" t="s">
        <v>3951</v>
      </c>
      <c r="C972" s="176">
        <v>561311</v>
      </c>
      <c r="D972" s="176" t="s">
        <v>3951</v>
      </c>
    </row>
    <row r="973" spans="1:4" x14ac:dyDescent="0.25">
      <c r="A973" s="176">
        <v>561312</v>
      </c>
      <c r="B973" s="176" t="s">
        <v>4681</v>
      </c>
      <c r="C973" s="176">
        <v>561312</v>
      </c>
      <c r="D973" s="176" t="s">
        <v>4681</v>
      </c>
    </row>
    <row r="974" spans="1:4" x14ac:dyDescent="0.25">
      <c r="A974" s="176">
        <v>561320</v>
      </c>
      <c r="B974" s="176" t="s">
        <v>4022</v>
      </c>
      <c r="C974" s="176">
        <v>561320</v>
      </c>
      <c r="D974" s="176" t="s">
        <v>4022</v>
      </c>
    </row>
    <row r="975" spans="1:4" x14ac:dyDescent="0.25">
      <c r="A975" s="176">
        <v>561330</v>
      </c>
      <c r="B975" s="176" t="s">
        <v>4024</v>
      </c>
      <c r="C975" s="176">
        <v>561330</v>
      </c>
      <c r="D975" s="176" t="s">
        <v>4024</v>
      </c>
    </row>
    <row r="976" spans="1:4" x14ac:dyDescent="0.25">
      <c r="A976" s="176">
        <v>561410</v>
      </c>
      <c r="B976" s="176" t="s">
        <v>3990</v>
      </c>
      <c r="C976" s="176">
        <v>561410</v>
      </c>
      <c r="D976" s="176" t="s">
        <v>3990</v>
      </c>
    </row>
    <row r="977" spans="1:4" x14ac:dyDescent="0.25">
      <c r="A977" s="176">
        <v>561421</v>
      </c>
      <c r="B977" s="176" t="s">
        <v>4099</v>
      </c>
      <c r="C977" s="176">
        <v>561421</v>
      </c>
      <c r="D977" s="176" t="s">
        <v>4099</v>
      </c>
    </row>
    <row r="978" spans="1:4" ht="25.5" x14ac:dyDescent="0.25">
      <c r="A978" s="176">
        <v>561422</v>
      </c>
      <c r="B978" s="176" t="s">
        <v>4687</v>
      </c>
      <c r="C978" s="176">
        <v>561422</v>
      </c>
      <c r="D978" s="176" t="s">
        <v>4687</v>
      </c>
    </row>
    <row r="979" spans="1:4" x14ac:dyDescent="0.25">
      <c r="A979" s="176">
        <v>561431</v>
      </c>
      <c r="B979" s="176" t="s">
        <v>4103</v>
      </c>
      <c r="C979" s="176">
        <v>561431</v>
      </c>
      <c r="D979" s="176" t="s">
        <v>4103</v>
      </c>
    </row>
    <row r="980" spans="1:4" ht="25.5" x14ac:dyDescent="0.25">
      <c r="A980" s="176">
        <v>561439</v>
      </c>
      <c r="B980" s="176" t="s">
        <v>3983</v>
      </c>
      <c r="C980" s="176">
        <v>561439</v>
      </c>
      <c r="D980" s="176" t="s">
        <v>3983</v>
      </c>
    </row>
    <row r="981" spans="1:4" x14ac:dyDescent="0.25">
      <c r="A981" s="176">
        <v>561440</v>
      </c>
      <c r="B981" s="176" t="s">
        <v>3975</v>
      </c>
      <c r="C981" s="176">
        <v>561440</v>
      </c>
      <c r="D981" s="176" t="s">
        <v>3975</v>
      </c>
    </row>
    <row r="982" spans="1:4" x14ac:dyDescent="0.25">
      <c r="A982" s="176">
        <v>561450</v>
      </c>
      <c r="B982" s="176" t="s">
        <v>4688</v>
      </c>
      <c r="C982" s="176">
        <v>561450</v>
      </c>
      <c r="D982" s="176" t="s">
        <v>4688</v>
      </c>
    </row>
    <row r="983" spans="1:4" x14ac:dyDescent="0.25">
      <c r="A983" s="176">
        <v>561491</v>
      </c>
      <c r="B983" s="176" t="s">
        <v>4107</v>
      </c>
      <c r="C983" s="176">
        <v>561491</v>
      </c>
      <c r="D983" s="176" t="s">
        <v>4107</v>
      </c>
    </row>
    <row r="984" spans="1:4" x14ac:dyDescent="0.25">
      <c r="A984" s="176">
        <v>561492</v>
      </c>
      <c r="B984" s="176" t="s">
        <v>3992</v>
      </c>
      <c r="C984" s="176">
        <v>561492</v>
      </c>
      <c r="D984" s="176" t="s">
        <v>3992</v>
      </c>
    </row>
    <row r="985" spans="1:4" x14ac:dyDescent="0.25">
      <c r="A985" s="176">
        <v>561499</v>
      </c>
      <c r="B985" s="176" t="s">
        <v>4109</v>
      </c>
      <c r="C985" s="176">
        <v>561499</v>
      </c>
      <c r="D985" s="176" t="s">
        <v>4109</v>
      </c>
    </row>
    <row r="986" spans="1:4" x14ac:dyDescent="0.25">
      <c r="A986" s="176">
        <v>561510</v>
      </c>
      <c r="B986" s="176" t="s">
        <v>3073</v>
      </c>
      <c r="C986" s="176">
        <v>561510</v>
      </c>
      <c r="D986" s="176" t="s">
        <v>3073</v>
      </c>
    </row>
    <row r="987" spans="1:4" x14ac:dyDescent="0.25">
      <c r="A987" s="176">
        <v>561520</v>
      </c>
      <c r="B987" s="176" t="s">
        <v>3074</v>
      </c>
      <c r="C987" s="176">
        <v>561520</v>
      </c>
      <c r="D987" s="176" t="s">
        <v>3074</v>
      </c>
    </row>
    <row r="988" spans="1:4" x14ac:dyDescent="0.25">
      <c r="A988" s="176">
        <v>561591</v>
      </c>
      <c r="B988" s="176" t="s">
        <v>4111</v>
      </c>
      <c r="C988" s="176">
        <v>561591</v>
      </c>
      <c r="D988" s="176" t="s">
        <v>4111</v>
      </c>
    </row>
    <row r="989" spans="1:4" ht="25.5" x14ac:dyDescent="0.25">
      <c r="A989" s="176">
        <v>561599</v>
      </c>
      <c r="B989" s="176" t="s">
        <v>3078</v>
      </c>
      <c r="C989" s="176">
        <v>561599</v>
      </c>
      <c r="D989" s="176" t="s">
        <v>3078</v>
      </c>
    </row>
    <row r="990" spans="1:4" x14ac:dyDescent="0.25">
      <c r="A990" s="176">
        <v>561611</v>
      </c>
      <c r="B990" s="176" t="s">
        <v>4048</v>
      </c>
      <c r="C990" s="176">
        <v>561611</v>
      </c>
      <c r="D990" s="176" t="s">
        <v>4048</v>
      </c>
    </row>
    <row r="991" spans="1:4" x14ac:dyDescent="0.25">
      <c r="A991" s="176">
        <v>561612</v>
      </c>
      <c r="B991" s="176" t="s">
        <v>4050</v>
      </c>
      <c r="C991" s="176">
        <v>561612</v>
      </c>
      <c r="D991" s="176" t="s">
        <v>4050</v>
      </c>
    </row>
    <row r="992" spans="1:4" x14ac:dyDescent="0.25">
      <c r="A992" s="176">
        <v>561613</v>
      </c>
      <c r="B992" s="176" t="s">
        <v>4052</v>
      </c>
      <c r="C992" s="176">
        <v>561613</v>
      </c>
      <c r="D992" s="176" t="s">
        <v>4052</v>
      </c>
    </row>
    <row r="993" spans="1:4" ht="25.5" x14ac:dyDescent="0.25">
      <c r="A993" s="176">
        <v>561621</v>
      </c>
      <c r="B993" s="176" t="s">
        <v>4054</v>
      </c>
      <c r="C993" s="176">
        <v>561621</v>
      </c>
      <c r="D993" s="176" t="s">
        <v>4054</v>
      </c>
    </row>
    <row r="994" spans="1:4" x14ac:dyDescent="0.25">
      <c r="A994" s="176">
        <v>561622</v>
      </c>
      <c r="B994" s="176" t="s">
        <v>4188</v>
      </c>
      <c r="C994" s="176">
        <v>561622</v>
      </c>
      <c r="D994" s="176" t="s">
        <v>4188</v>
      </c>
    </row>
    <row r="995" spans="1:4" x14ac:dyDescent="0.25">
      <c r="A995" s="176">
        <v>561710</v>
      </c>
      <c r="B995" s="176" t="s">
        <v>3171</v>
      </c>
      <c r="C995" s="176">
        <v>561710</v>
      </c>
      <c r="D995" s="176" t="s">
        <v>3171</v>
      </c>
    </row>
    <row r="996" spans="1:4" x14ac:dyDescent="0.25">
      <c r="A996" s="176">
        <v>561720</v>
      </c>
      <c r="B996" s="176" t="s">
        <v>3064</v>
      </c>
      <c r="C996" s="176">
        <v>561720</v>
      </c>
      <c r="D996" s="176" t="s">
        <v>3064</v>
      </c>
    </row>
    <row r="997" spans="1:4" x14ac:dyDescent="0.25">
      <c r="A997" s="176">
        <v>561730</v>
      </c>
      <c r="B997" s="176" t="s">
        <v>1428</v>
      </c>
      <c r="C997" s="176">
        <v>561730</v>
      </c>
      <c r="D997" s="176" t="s">
        <v>1428</v>
      </c>
    </row>
    <row r="998" spans="1:4" ht="25.5" x14ac:dyDescent="0.25">
      <c r="A998" s="176">
        <v>561740</v>
      </c>
      <c r="B998" s="176" t="s">
        <v>3923</v>
      </c>
      <c r="C998" s="176">
        <v>561740</v>
      </c>
      <c r="D998" s="176" t="s">
        <v>3923</v>
      </c>
    </row>
    <row r="999" spans="1:4" ht="25.5" x14ac:dyDescent="0.25">
      <c r="A999" s="176">
        <v>561790</v>
      </c>
      <c r="B999" s="176" t="s">
        <v>1610</v>
      </c>
      <c r="C999" s="176">
        <v>561790</v>
      </c>
      <c r="D999" s="176" t="s">
        <v>1610</v>
      </c>
    </row>
    <row r="1000" spans="1:4" x14ac:dyDescent="0.25">
      <c r="A1000" s="176">
        <v>561910</v>
      </c>
      <c r="B1000" s="176" t="s">
        <v>4115</v>
      </c>
      <c r="C1000" s="176">
        <v>561910</v>
      </c>
      <c r="D1000" s="176" t="s">
        <v>4115</v>
      </c>
    </row>
    <row r="1001" spans="1:4" x14ac:dyDescent="0.25">
      <c r="A1001" s="176">
        <v>561920</v>
      </c>
      <c r="B1001" s="176" t="s">
        <v>4117</v>
      </c>
      <c r="C1001" s="176">
        <v>561920</v>
      </c>
      <c r="D1001" s="176" t="s">
        <v>4117</v>
      </c>
    </row>
    <row r="1002" spans="1:4" x14ac:dyDescent="0.25">
      <c r="A1002" s="176">
        <v>561990</v>
      </c>
      <c r="B1002" s="176" t="s">
        <v>3953</v>
      </c>
      <c r="C1002" s="176">
        <v>561990</v>
      </c>
      <c r="D1002" s="176" t="s">
        <v>3953</v>
      </c>
    </row>
    <row r="1003" spans="1:4" x14ac:dyDescent="0.25">
      <c r="A1003" s="176">
        <v>562111</v>
      </c>
      <c r="B1003" s="176" t="s">
        <v>2979</v>
      </c>
      <c r="C1003" s="176">
        <v>562111</v>
      </c>
      <c r="D1003" s="176" t="s">
        <v>2979</v>
      </c>
    </row>
    <row r="1004" spans="1:4" x14ac:dyDescent="0.25">
      <c r="A1004" s="176">
        <v>562112</v>
      </c>
      <c r="B1004" s="176" t="s">
        <v>2981</v>
      </c>
      <c r="C1004" s="176">
        <v>562112</v>
      </c>
      <c r="D1004" s="176" t="s">
        <v>2981</v>
      </c>
    </row>
    <row r="1005" spans="1:4" x14ac:dyDescent="0.25">
      <c r="A1005" s="176">
        <v>562119</v>
      </c>
      <c r="B1005" s="176" t="s">
        <v>2983</v>
      </c>
      <c r="C1005" s="176">
        <v>562119</v>
      </c>
      <c r="D1005" s="176" t="s">
        <v>2983</v>
      </c>
    </row>
    <row r="1006" spans="1:4" ht="25.5" x14ac:dyDescent="0.25">
      <c r="A1006" s="176">
        <v>562211</v>
      </c>
      <c r="B1006" s="176" t="s">
        <v>3159</v>
      </c>
      <c r="C1006" s="176">
        <v>562211</v>
      </c>
      <c r="D1006" s="176" t="s">
        <v>3159</v>
      </c>
    </row>
    <row r="1007" spans="1:4" x14ac:dyDescent="0.25">
      <c r="A1007" s="176">
        <v>562212</v>
      </c>
      <c r="B1007" s="176" t="s">
        <v>3161</v>
      </c>
      <c r="C1007" s="176">
        <v>562212</v>
      </c>
      <c r="D1007" s="176" t="s">
        <v>3161</v>
      </c>
    </row>
    <row r="1008" spans="1:4" ht="25.5" x14ac:dyDescent="0.25">
      <c r="A1008" s="176">
        <v>562213</v>
      </c>
      <c r="B1008" s="176" t="s">
        <v>3163</v>
      </c>
      <c r="C1008" s="176">
        <v>562213</v>
      </c>
      <c r="D1008" s="176" t="s">
        <v>3163</v>
      </c>
    </row>
    <row r="1009" spans="1:4" ht="25.5" x14ac:dyDescent="0.25">
      <c r="A1009" s="176">
        <v>562219</v>
      </c>
      <c r="B1009" s="176" t="s">
        <v>3165</v>
      </c>
      <c r="C1009" s="176">
        <v>562219</v>
      </c>
      <c r="D1009" s="176" t="s">
        <v>3165</v>
      </c>
    </row>
    <row r="1010" spans="1:4" x14ac:dyDescent="0.25">
      <c r="A1010" s="176">
        <v>562910</v>
      </c>
      <c r="B1010" s="176" t="s">
        <v>1612</v>
      </c>
      <c r="C1010" s="176">
        <v>562910</v>
      </c>
      <c r="D1010" s="176" t="s">
        <v>1612</v>
      </c>
    </row>
    <row r="1011" spans="1:4" x14ac:dyDescent="0.25">
      <c r="A1011" s="176">
        <v>562920</v>
      </c>
      <c r="B1011" s="176" t="s">
        <v>3167</v>
      </c>
      <c r="C1011" s="176">
        <v>562920</v>
      </c>
      <c r="D1011" s="176" t="s">
        <v>3167</v>
      </c>
    </row>
    <row r="1012" spans="1:4" x14ac:dyDescent="0.25">
      <c r="A1012" s="176">
        <v>562991</v>
      </c>
      <c r="B1012" s="176" t="s">
        <v>4017</v>
      </c>
      <c r="C1012" s="176">
        <v>562991</v>
      </c>
      <c r="D1012" s="176" t="s">
        <v>4017</v>
      </c>
    </row>
    <row r="1013" spans="1:4" ht="25.5" x14ac:dyDescent="0.25">
      <c r="A1013" s="176">
        <v>562998</v>
      </c>
      <c r="B1013" s="176" t="s">
        <v>3175</v>
      </c>
      <c r="C1013" s="176">
        <v>562998</v>
      </c>
      <c r="D1013" s="176" t="s">
        <v>3175</v>
      </c>
    </row>
    <row r="1014" spans="1:4" x14ac:dyDescent="0.25">
      <c r="A1014" s="176">
        <v>611110</v>
      </c>
      <c r="B1014" s="176" t="s">
        <v>4364</v>
      </c>
      <c r="C1014" s="176">
        <v>611110</v>
      </c>
      <c r="D1014" s="176" t="s">
        <v>4364</v>
      </c>
    </row>
    <row r="1015" spans="1:4" x14ac:dyDescent="0.25">
      <c r="A1015" s="176">
        <v>611210</v>
      </c>
      <c r="B1015" s="176" t="s">
        <v>4367</v>
      </c>
      <c r="C1015" s="176">
        <v>611210</v>
      </c>
      <c r="D1015" s="176" t="s">
        <v>4367</v>
      </c>
    </row>
    <row r="1016" spans="1:4" ht="25.5" x14ac:dyDescent="0.25">
      <c r="A1016" s="176">
        <v>611310</v>
      </c>
      <c r="B1016" s="176" t="s">
        <v>4365</v>
      </c>
      <c r="C1016" s="176">
        <v>611310</v>
      </c>
      <c r="D1016" s="176" t="s">
        <v>4365</v>
      </c>
    </row>
    <row r="1017" spans="1:4" x14ac:dyDescent="0.25">
      <c r="A1017" s="176">
        <v>611410</v>
      </c>
      <c r="B1017" s="176" t="s">
        <v>4373</v>
      </c>
      <c r="C1017" s="176">
        <v>611410</v>
      </c>
      <c r="D1017" s="176" t="s">
        <v>4373</v>
      </c>
    </row>
    <row r="1018" spans="1:4" x14ac:dyDescent="0.25">
      <c r="A1018" s="176">
        <v>611420</v>
      </c>
      <c r="B1018" s="176" t="s">
        <v>4689</v>
      </c>
      <c r="C1018" s="176">
        <v>611420</v>
      </c>
      <c r="D1018" s="176" t="s">
        <v>4689</v>
      </c>
    </row>
    <row r="1019" spans="1:4" ht="25.5" x14ac:dyDescent="0.25">
      <c r="A1019" s="176">
        <v>611430</v>
      </c>
      <c r="B1019" s="176" t="s">
        <v>4380</v>
      </c>
      <c r="C1019" s="176">
        <v>611430</v>
      </c>
      <c r="D1019" s="176" t="s">
        <v>4380</v>
      </c>
    </row>
    <row r="1020" spans="1:4" x14ac:dyDescent="0.25">
      <c r="A1020" s="176">
        <v>611511</v>
      </c>
      <c r="B1020" s="176" t="s">
        <v>3931</v>
      </c>
      <c r="C1020" s="176">
        <v>611511</v>
      </c>
      <c r="D1020" s="176" t="s">
        <v>3931</v>
      </c>
    </row>
    <row r="1021" spans="1:4" x14ac:dyDescent="0.25">
      <c r="A1021" s="176">
        <v>611512</v>
      </c>
      <c r="B1021" s="176" t="s">
        <v>4375</v>
      </c>
      <c r="C1021" s="176">
        <v>611512</v>
      </c>
      <c r="D1021" s="176" t="s">
        <v>4375</v>
      </c>
    </row>
    <row r="1022" spans="1:4" x14ac:dyDescent="0.25">
      <c r="A1022" s="176">
        <v>611513</v>
      </c>
      <c r="B1022" s="176" t="s">
        <v>4377</v>
      </c>
      <c r="C1022" s="176">
        <v>611513</v>
      </c>
      <c r="D1022" s="176" t="s">
        <v>4377</v>
      </c>
    </row>
    <row r="1023" spans="1:4" x14ac:dyDescent="0.25">
      <c r="A1023" s="176">
        <v>611519</v>
      </c>
      <c r="B1023" s="176" t="s">
        <v>4372</v>
      </c>
      <c r="C1023" s="176">
        <v>611519</v>
      </c>
      <c r="D1023" s="176" t="s">
        <v>4372</v>
      </c>
    </row>
    <row r="1024" spans="1:4" x14ac:dyDescent="0.25">
      <c r="A1024" s="176">
        <v>611610</v>
      </c>
      <c r="B1024" s="176" t="s">
        <v>4229</v>
      </c>
      <c r="C1024" s="176">
        <v>611610</v>
      </c>
      <c r="D1024" s="176" t="s">
        <v>4229</v>
      </c>
    </row>
    <row r="1025" spans="1:4" x14ac:dyDescent="0.25">
      <c r="A1025" s="176">
        <v>611620</v>
      </c>
      <c r="B1025" s="176" t="s">
        <v>4281</v>
      </c>
      <c r="C1025" s="176">
        <v>611620</v>
      </c>
      <c r="D1025" s="176" t="s">
        <v>4281</v>
      </c>
    </row>
    <row r="1026" spans="1:4" x14ac:dyDescent="0.25">
      <c r="A1026" s="176">
        <v>611630</v>
      </c>
      <c r="B1026" s="176" t="s">
        <v>4386</v>
      </c>
      <c r="C1026" s="176">
        <v>611630</v>
      </c>
      <c r="D1026" s="176" t="s">
        <v>4386</v>
      </c>
    </row>
    <row r="1027" spans="1:4" x14ac:dyDescent="0.25">
      <c r="A1027" s="176">
        <v>611691</v>
      </c>
      <c r="B1027" s="176" t="s">
        <v>4388</v>
      </c>
      <c r="C1027" s="176">
        <v>611691</v>
      </c>
      <c r="D1027" s="176" t="s">
        <v>4388</v>
      </c>
    </row>
    <row r="1028" spans="1:4" x14ac:dyDescent="0.25">
      <c r="A1028" s="176">
        <v>611692</v>
      </c>
      <c r="B1028" s="176" t="s">
        <v>4390</v>
      </c>
      <c r="C1028" s="176">
        <v>611692</v>
      </c>
      <c r="D1028" s="176" t="s">
        <v>4390</v>
      </c>
    </row>
    <row r="1029" spans="1:4" ht="25.5" x14ac:dyDescent="0.25">
      <c r="A1029" s="176">
        <v>611699</v>
      </c>
      <c r="B1029" s="176" t="s">
        <v>4283</v>
      </c>
      <c r="C1029" s="176">
        <v>611699</v>
      </c>
      <c r="D1029" s="176" t="s">
        <v>4283</v>
      </c>
    </row>
    <row r="1030" spans="1:4" x14ac:dyDescent="0.25">
      <c r="A1030" s="176">
        <v>611710</v>
      </c>
      <c r="B1030" s="176" t="s">
        <v>4393</v>
      </c>
      <c r="C1030" s="176">
        <v>611710</v>
      </c>
      <c r="D1030" s="176" t="s">
        <v>4393</v>
      </c>
    </row>
    <row r="1031" spans="1:4" ht="25.5" x14ac:dyDescent="0.25">
      <c r="A1031" s="176">
        <v>621111</v>
      </c>
      <c r="B1031" s="176" t="s">
        <v>4299</v>
      </c>
      <c r="C1031" s="176">
        <v>621111</v>
      </c>
      <c r="D1031" s="176" t="s">
        <v>4299</v>
      </c>
    </row>
    <row r="1032" spans="1:4" ht="25.5" x14ac:dyDescent="0.25">
      <c r="A1032" s="176">
        <v>621112</v>
      </c>
      <c r="B1032" s="176" t="s">
        <v>4301</v>
      </c>
      <c r="C1032" s="176">
        <v>621112</v>
      </c>
      <c r="D1032" s="176" t="s">
        <v>4301</v>
      </c>
    </row>
    <row r="1033" spans="1:4" x14ac:dyDescent="0.25">
      <c r="A1033" s="176">
        <v>621210</v>
      </c>
      <c r="B1033" s="176" t="s">
        <v>4307</v>
      </c>
      <c r="C1033" s="176">
        <v>621210</v>
      </c>
      <c r="D1033" s="176" t="s">
        <v>4307</v>
      </c>
    </row>
    <row r="1034" spans="1:4" x14ac:dyDescent="0.25">
      <c r="A1034" s="176">
        <v>621310</v>
      </c>
      <c r="B1034" s="176" t="s">
        <v>4311</v>
      </c>
      <c r="C1034" s="176">
        <v>621310</v>
      </c>
      <c r="D1034" s="176" t="s">
        <v>4311</v>
      </c>
    </row>
    <row r="1035" spans="1:4" x14ac:dyDescent="0.25">
      <c r="A1035" s="176">
        <v>621320</v>
      </c>
      <c r="B1035" s="176" t="s">
        <v>4313</v>
      </c>
      <c r="C1035" s="176">
        <v>621320</v>
      </c>
      <c r="D1035" s="176" t="s">
        <v>4313</v>
      </c>
    </row>
    <row r="1036" spans="1:4" ht="25.5" x14ac:dyDescent="0.25">
      <c r="A1036" s="176">
        <v>621330</v>
      </c>
      <c r="B1036" s="176" t="s">
        <v>4317</v>
      </c>
      <c r="C1036" s="176">
        <v>621330</v>
      </c>
      <c r="D1036" s="176" t="s">
        <v>4317</v>
      </c>
    </row>
    <row r="1037" spans="1:4" ht="25.5" x14ac:dyDescent="0.25">
      <c r="A1037" s="176">
        <v>621340</v>
      </c>
      <c r="B1037" s="176" t="s">
        <v>4690</v>
      </c>
      <c r="C1037" s="176">
        <v>621340</v>
      </c>
      <c r="D1037" s="176" t="s">
        <v>4690</v>
      </c>
    </row>
    <row r="1038" spans="1:4" x14ac:dyDescent="0.25">
      <c r="A1038" s="176">
        <v>621391</v>
      </c>
      <c r="B1038" s="176" t="s">
        <v>4315</v>
      </c>
      <c r="C1038" s="176">
        <v>621391</v>
      </c>
      <c r="D1038" s="176" t="s">
        <v>4315</v>
      </c>
    </row>
    <row r="1039" spans="1:4" ht="25.5" x14ac:dyDescent="0.25">
      <c r="A1039" s="176">
        <v>621399</v>
      </c>
      <c r="B1039" s="176" t="s">
        <v>4321</v>
      </c>
      <c r="C1039" s="176">
        <v>621399</v>
      </c>
      <c r="D1039" s="176" t="s">
        <v>4321</v>
      </c>
    </row>
    <row r="1040" spans="1:4" x14ac:dyDescent="0.25">
      <c r="A1040" s="176">
        <v>621410</v>
      </c>
      <c r="B1040" s="176" t="s">
        <v>4350</v>
      </c>
      <c r="C1040" s="176">
        <v>621410</v>
      </c>
      <c r="D1040" s="176" t="s">
        <v>4350</v>
      </c>
    </row>
    <row r="1041" spans="1:4" ht="25.5" x14ac:dyDescent="0.25">
      <c r="A1041" s="176">
        <v>621420</v>
      </c>
      <c r="B1041" s="176" t="s">
        <v>4352</v>
      </c>
      <c r="C1041" s="176">
        <v>621420</v>
      </c>
      <c r="D1041" s="176" t="s">
        <v>4352</v>
      </c>
    </row>
    <row r="1042" spans="1:4" x14ac:dyDescent="0.25">
      <c r="A1042" s="176">
        <v>621491</v>
      </c>
      <c r="B1042" s="176" t="s">
        <v>4303</v>
      </c>
      <c r="C1042" s="176">
        <v>621491</v>
      </c>
      <c r="D1042" s="176" t="s">
        <v>4303</v>
      </c>
    </row>
    <row r="1043" spans="1:4" x14ac:dyDescent="0.25">
      <c r="A1043" s="176">
        <v>621492</v>
      </c>
      <c r="B1043" s="176" t="s">
        <v>4347</v>
      </c>
      <c r="C1043" s="176">
        <v>621492</v>
      </c>
      <c r="D1043" s="176" t="s">
        <v>4347</v>
      </c>
    </row>
    <row r="1044" spans="1:4" ht="25.5" x14ac:dyDescent="0.25">
      <c r="A1044" s="176">
        <v>621493</v>
      </c>
      <c r="B1044" s="176" t="s">
        <v>4305</v>
      </c>
      <c r="C1044" s="176">
        <v>621493</v>
      </c>
      <c r="D1044" s="176" t="s">
        <v>4305</v>
      </c>
    </row>
    <row r="1045" spans="1:4" x14ac:dyDescent="0.25">
      <c r="A1045" s="176">
        <v>621498</v>
      </c>
      <c r="B1045" s="176" t="s">
        <v>4354</v>
      </c>
      <c r="C1045" s="176">
        <v>621498</v>
      </c>
      <c r="D1045" s="176" t="s">
        <v>4354</v>
      </c>
    </row>
    <row r="1046" spans="1:4" x14ac:dyDescent="0.25">
      <c r="A1046" s="176">
        <v>621511</v>
      </c>
      <c r="B1046" s="176" t="s">
        <v>4342</v>
      </c>
      <c r="C1046" s="176">
        <v>621511</v>
      </c>
      <c r="D1046" s="176" t="s">
        <v>4342</v>
      </c>
    </row>
    <row r="1047" spans="1:4" x14ac:dyDescent="0.25">
      <c r="A1047" s="176">
        <v>621512</v>
      </c>
      <c r="B1047" s="176" t="s">
        <v>4344</v>
      </c>
      <c r="C1047" s="176">
        <v>621512</v>
      </c>
      <c r="D1047" s="176" t="s">
        <v>4344</v>
      </c>
    </row>
    <row r="1048" spans="1:4" x14ac:dyDescent="0.25">
      <c r="A1048" s="176">
        <v>621610</v>
      </c>
      <c r="B1048" s="176" t="s">
        <v>4346</v>
      </c>
      <c r="C1048" s="176">
        <v>621610</v>
      </c>
      <c r="D1048" s="176" t="s">
        <v>4346</v>
      </c>
    </row>
    <row r="1049" spans="1:4" x14ac:dyDescent="0.25">
      <c r="A1049" s="176">
        <v>621910</v>
      </c>
      <c r="B1049" s="176" t="s">
        <v>2961</v>
      </c>
      <c r="C1049" s="176">
        <v>621910</v>
      </c>
      <c r="D1049" s="176" t="s">
        <v>2961</v>
      </c>
    </row>
    <row r="1050" spans="1:4" x14ac:dyDescent="0.25">
      <c r="A1050" s="176">
        <v>621991</v>
      </c>
      <c r="B1050" s="176" t="s">
        <v>4359</v>
      </c>
      <c r="C1050" s="176">
        <v>621991</v>
      </c>
      <c r="D1050" s="176" t="s">
        <v>4359</v>
      </c>
    </row>
    <row r="1051" spans="1:4" ht="25.5" x14ac:dyDescent="0.25">
      <c r="A1051" s="176">
        <v>621999</v>
      </c>
      <c r="B1051" s="176" t="s">
        <v>4361</v>
      </c>
      <c r="C1051" s="176">
        <v>621999</v>
      </c>
      <c r="D1051" s="176" t="s">
        <v>4361</v>
      </c>
    </row>
    <row r="1052" spans="1:4" x14ac:dyDescent="0.25">
      <c r="A1052" s="176">
        <v>622110</v>
      </c>
      <c r="B1052" s="176" t="s">
        <v>4334</v>
      </c>
      <c r="C1052" s="176">
        <v>622110</v>
      </c>
      <c r="D1052" s="176" t="s">
        <v>4334</v>
      </c>
    </row>
    <row r="1053" spans="1:4" ht="25.5" x14ac:dyDescent="0.25">
      <c r="A1053" s="176">
        <v>622210</v>
      </c>
      <c r="B1053" s="176" t="s">
        <v>4336</v>
      </c>
      <c r="C1053" s="176">
        <v>622210</v>
      </c>
      <c r="D1053" s="176" t="s">
        <v>4336</v>
      </c>
    </row>
    <row r="1054" spans="1:4" ht="25.5" x14ac:dyDescent="0.25">
      <c r="A1054" s="176">
        <v>622310</v>
      </c>
      <c r="B1054" s="176" t="s">
        <v>4340</v>
      </c>
      <c r="C1054" s="176">
        <v>622310</v>
      </c>
      <c r="D1054" s="176" t="s">
        <v>4340</v>
      </c>
    </row>
    <row r="1055" spans="1:4" ht="25.5" x14ac:dyDescent="0.25">
      <c r="A1055" s="176">
        <v>623110</v>
      </c>
      <c r="B1055" s="176" t="s">
        <v>4323</v>
      </c>
      <c r="C1055" s="176">
        <v>623110</v>
      </c>
      <c r="D1055" s="176" t="s">
        <v>4793</v>
      </c>
    </row>
    <row r="1056" spans="1:4" ht="25.5" x14ac:dyDescent="0.25">
      <c r="A1056" s="176">
        <v>623210</v>
      </c>
      <c r="B1056" s="176" t="s">
        <v>4325</v>
      </c>
      <c r="C1056" s="176">
        <v>623210</v>
      </c>
      <c r="D1056" s="176" t="s">
        <v>4794</v>
      </c>
    </row>
    <row r="1057" spans="1:4" ht="25.5" x14ac:dyDescent="0.25">
      <c r="A1057" s="176">
        <v>623220</v>
      </c>
      <c r="B1057" s="176" t="s">
        <v>4415</v>
      </c>
      <c r="C1057" s="176">
        <v>623220</v>
      </c>
      <c r="D1057" s="176" t="s">
        <v>4415</v>
      </c>
    </row>
    <row r="1058" spans="1:4" ht="25.5" x14ac:dyDescent="0.25">
      <c r="A1058" s="176">
        <v>623311</v>
      </c>
      <c r="B1058" s="176" t="s">
        <v>4691</v>
      </c>
      <c r="C1058" s="176">
        <v>623311</v>
      </c>
      <c r="D1058" s="176" t="s">
        <v>4691</v>
      </c>
    </row>
    <row r="1059" spans="1:4" x14ac:dyDescent="0.25">
      <c r="A1059" s="176">
        <v>623312</v>
      </c>
      <c r="B1059" s="176" t="s">
        <v>4417</v>
      </c>
      <c r="C1059" s="176">
        <v>623312</v>
      </c>
      <c r="D1059" s="176" t="s">
        <v>4795</v>
      </c>
    </row>
    <row r="1060" spans="1:4" x14ac:dyDescent="0.25">
      <c r="A1060" s="176">
        <v>623990</v>
      </c>
      <c r="B1060" s="176" t="s">
        <v>4419</v>
      </c>
      <c r="C1060" s="176">
        <v>623990</v>
      </c>
      <c r="D1060" s="176" t="s">
        <v>4419</v>
      </c>
    </row>
    <row r="1061" spans="1:4" x14ac:dyDescent="0.25">
      <c r="A1061" s="176">
        <v>624110</v>
      </c>
      <c r="B1061" s="176" t="s">
        <v>4395</v>
      </c>
      <c r="C1061" s="176">
        <v>624110</v>
      </c>
      <c r="D1061" s="176" t="s">
        <v>4395</v>
      </c>
    </row>
    <row r="1062" spans="1:4" ht="25.5" x14ac:dyDescent="0.25">
      <c r="A1062" s="176">
        <v>624120</v>
      </c>
      <c r="B1062" s="176" t="s">
        <v>4397</v>
      </c>
      <c r="C1062" s="176">
        <v>624120</v>
      </c>
      <c r="D1062" s="176" t="s">
        <v>4397</v>
      </c>
    </row>
    <row r="1063" spans="1:4" x14ac:dyDescent="0.25">
      <c r="A1063" s="176">
        <v>624190</v>
      </c>
      <c r="B1063" s="176" t="s">
        <v>4399</v>
      </c>
      <c r="C1063" s="176">
        <v>624190</v>
      </c>
      <c r="D1063" s="176" t="s">
        <v>4399</v>
      </c>
    </row>
    <row r="1064" spans="1:4" x14ac:dyDescent="0.25">
      <c r="A1064" s="176">
        <v>624210</v>
      </c>
      <c r="B1064" s="176" t="s">
        <v>4401</v>
      </c>
      <c r="C1064" s="176">
        <v>624210</v>
      </c>
      <c r="D1064" s="176" t="s">
        <v>4401</v>
      </c>
    </row>
    <row r="1065" spans="1:4" x14ac:dyDescent="0.25">
      <c r="A1065" s="176">
        <v>624221</v>
      </c>
      <c r="B1065" s="176" t="s">
        <v>4403</v>
      </c>
      <c r="C1065" s="176">
        <v>624221</v>
      </c>
      <c r="D1065" s="176" t="s">
        <v>4403</v>
      </c>
    </row>
    <row r="1066" spans="1:4" x14ac:dyDescent="0.25">
      <c r="A1066" s="176">
        <v>624229</v>
      </c>
      <c r="B1066" s="176" t="s">
        <v>4405</v>
      </c>
      <c r="C1066" s="176">
        <v>624229</v>
      </c>
      <c r="D1066" s="176" t="s">
        <v>4405</v>
      </c>
    </row>
    <row r="1067" spans="1:4" x14ac:dyDescent="0.25">
      <c r="A1067" s="176">
        <v>624230</v>
      </c>
      <c r="B1067" s="176" t="s">
        <v>4407</v>
      </c>
      <c r="C1067" s="176">
        <v>624230</v>
      </c>
      <c r="D1067" s="176" t="s">
        <v>4407</v>
      </c>
    </row>
    <row r="1068" spans="1:4" x14ac:dyDescent="0.25">
      <c r="A1068" s="176">
        <v>624310</v>
      </c>
      <c r="B1068" s="176" t="s">
        <v>4411</v>
      </c>
      <c r="C1068" s="176">
        <v>624310</v>
      </c>
      <c r="D1068" s="176" t="s">
        <v>4411</v>
      </c>
    </row>
    <row r="1069" spans="1:4" x14ac:dyDescent="0.25">
      <c r="A1069" s="176">
        <v>624410</v>
      </c>
      <c r="B1069" s="176" t="s">
        <v>4412</v>
      </c>
      <c r="C1069" s="176">
        <v>624410</v>
      </c>
      <c r="D1069" s="176" t="s">
        <v>4412</v>
      </c>
    </row>
    <row r="1070" spans="1:4" x14ac:dyDescent="0.25">
      <c r="A1070" s="176">
        <v>711110</v>
      </c>
      <c r="B1070" s="176" t="s">
        <v>3673</v>
      </c>
      <c r="C1070" s="176">
        <v>711110</v>
      </c>
      <c r="D1070" s="176" t="s">
        <v>3673</v>
      </c>
    </row>
    <row r="1071" spans="1:4" x14ac:dyDescent="0.25">
      <c r="A1071" s="176">
        <v>711120</v>
      </c>
      <c r="B1071" s="176" t="s">
        <v>4238</v>
      </c>
      <c r="C1071" s="176">
        <v>711120</v>
      </c>
      <c r="D1071" s="176" t="s">
        <v>4238</v>
      </c>
    </row>
    <row r="1072" spans="1:4" x14ac:dyDescent="0.25">
      <c r="A1072" s="176">
        <v>711130</v>
      </c>
      <c r="B1072" s="176" t="s">
        <v>4244</v>
      </c>
      <c r="C1072" s="176">
        <v>711130</v>
      </c>
      <c r="D1072" s="176" t="s">
        <v>4244</v>
      </c>
    </row>
    <row r="1073" spans="1:4" x14ac:dyDescent="0.25">
      <c r="A1073" s="176">
        <v>711190</v>
      </c>
      <c r="B1073" s="176" t="s">
        <v>4246</v>
      </c>
      <c r="C1073" s="176">
        <v>711190</v>
      </c>
      <c r="D1073" s="176" t="s">
        <v>4246</v>
      </c>
    </row>
    <row r="1074" spans="1:4" x14ac:dyDescent="0.25">
      <c r="A1074" s="176">
        <v>711211</v>
      </c>
      <c r="B1074" s="176" t="s">
        <v>4250</v>
      </c>
      <c r="C1074" s="176">
        <v>711211</v>
      </c>
      <c r="D1074" s="176" t="s">
        <v>4250</v>
      </c>
    </row>
    <row r="1075" spans="1:4" x14ac:dyDescent="0.25">
      <c r="A1075" s="176">
        <v>711212</v>
      </c>
      <c r="B1075" s="176" t="s">
        <v>4255</v>
      </c>
      <c r="C1075" s="176">
        <v>711212</v>
      </c>
      <c r="D1075" s="176" t="s">
        <v>4255</v>
      </c>
    </row>
    <row r="1076" spans="1:4" x14ac:dyDescent="0.25">
      <c r="A1076" s="176">
        <v>711219</v>
      </c>
      <c r="B1076" s="176" t="s">
        <v>4257</v>
      </c>
      <c r="C1076" s="176">
        <v>711219</v>
      </c>
      <c r="D1076" s="176" t="s">
        <v>4257</v>
      </c>
    </row>
    <row r="1077" spans="1:4" ht="25.5" x14ac:dyDescent="0.25">
      <c r="A1077" s="176">
        <v>711310</v>
      </c>
      <c r="B1077" s="176" t="s">
        <v>3849</v>
      </c>
      <c r="C1077" s="176">
        <v>711310</v>
      </c>
      <c r="D1077" s="176" t="s">
        <v>3849</v>
      </c>
    </row>
    <row r="1078" spans="1:4" ht="25.5" x14ac:dyDescent="0.25">
      <c r="A1078" s="176">
        <v>711320</v>
      </c>
      <c r="B1078" s="176" t="s">
        <v>4121</v>
      </c>
      <c r="C1078" s="176">
        <v>711320</v>
      </c>
      <c r="D1078" s="176" t="s">
        <v>4121</v>
      </c>
    </row>
    <row r="1079" spans="1:4" ht="38.25" x14ac:dyDescent="0.25">
      <c r="A1079" s="176">
        <v>711410</v>
      </c>
      <c r="B1079" s="176" t="s">
        <v>4692</v>
      </c>
      <c r="C1079" s="176">
        <v>711410</v>
      </c>
      <c r="D1079" s="176" t="s">
        <v>4692</v>
      </c>
    </row>
    <row r="1080" spans="1:4" ht="25.5" x14ac:dyDescent="0.25">
      <c r="A1080" s="176">
        <v>711510</v>
      </c>
      <c r="B1080" s="176" t="s">
        <v>4058</v>
      </c>
      <c r="C1080" s="176">
        <v>711510</v>
      </c>
      <c r="D1080" s="176" t="s">
        <v>4058</v>
      </c>
    </row>
    <row r="1081" spans="1:4" x14ac:dyDescent="0.25">
      <c r="A1081" s="176">
        <v>712110</v>
      </c>
      <c r="B1081" s="176" t="s">
        <v>4431</v>
      </c>
      <c r="C1081" s="176">
        <v>712110</v>
      </c>
      <c r="D1081" s="176" t="s">
        <v>4431</v>
      </c>
    </row>
    <row r="1082" spans="1:4" x14ac:dyDescent="0.25">
      <c r="A1082" s="176">
        <v>712120</v>
      </c>
      <c r="B1082" s="176" t="s">
        <v>4433</v>
      </c>
      <c r="C1082" s="176">
        <v>712120</v>
      </c>
      <c r="D1082" s="176" t="s">
        <v>4433</v>
      </c>
    </row>
    <row r="1083" spans="1:4" x14ac:dyDescent="0.25">
      <c r="A1083" s="176">
        <v>712130</v>
      </c>
      <c r="B1083" s="176" t="s">
        <v>4435</v>
      </c>
      <c r="C1083" s="176">
        <v>712130</v>
      </c>
      <c r="D1083" s="176" t="s">
        <v>4435</v>
      </c>
    </row>
    <row r="1084" spans="1:4" ht="25.5" x14ac:dyDescent="0.25">
      <c r="A1084" s="176">
        <v>712190</v>
      </c>
      <c r="B1084" s="176" t="s">
        <v>4289</v>
      </c>
      <c r="C1084" s="176">
        <v>712190</v>
      </c>
      <c r="D1084" s="176" t="s">
        <v>4289</v>
      </c>
    </row>
    <row r="1085" spans="1:4" x14ac:dyDescent="0.25">
      <c r="A1085" s="176">
        <v>713110</v>
      </c>
      <c r="B1085" s="176" t="s">
        <v>4268</v>
      </c>
      <c r="C1085" s="176">
        <v>713110</v>
      </c>
      <c r="D1085" s="176" t="s">
        <v>4268</v>
      </c>
    </row>
    <row r="1086" spans="1:4" x14ac:dyDescent="0.25">
      <c r="A1086" s="176">
        <v>713120</v>
      </c>
      <c r="B1086" s="176" t="s">
        <v>4263</v>
      </c>
      <c r="C1086" s="176">
        <v>713120</v>
      </c>
      <c r="D1086" s="176" t="s">
        <v>4263</v>
      </c>
    </row>
    <row r="1087" spans="1:4" x14ac:dyDescent="0.25">
      <c r="A1087" s="176">
        <v>713210</v>
      </c>
      <c r="B1087" s="176" t="s">
        <v>4291</v>
      </c>
      <c r="C1087" s="176">
        <v>713210</v>
      </c>
      <c r="D1087" s="176" t="s">
        <v>4291</v>
      </c>
    </row>
    <row r="1088" spans="1:4" x14ac:dyDescent="0.25">
      <c r="A1088" s="176">
        <v>713290</v>
      </c>
      <c r="B1088" s="176" t="s">
        <v>4265</v>
      </c>
      <c r="C1088" s="176">
        <v>713290</v>
      </c>
      <c r="D1088" s="176" t="s">
        <v>4265</v>
      </c>
    </row>
    <row r="1089" spans="1:4" x14ac:dyDescent="0.25">
      <c r="A1089" s="176">
        <v>713910</v>
      </c>
      <c r="B1089" s="176" t="s">
        <v>4261</v>
      </c>
      <c r="C1089" s="176">
        <v>713910</v>
      </c>
      <c r="D1089" s="176" t="s">
        <v>4261</v>
      </c>
    </row>
    <row r="1090" spans="1:4" x14ac:dyDescent="0.25">
      <c r="A1090" s="176">
        <v>713920</v>
      </c>
      <c r="B1090" s="176" t="s">
        <v>4294</v>
      </c>
      <c r="C1090" s="176">
        <v>713920</v>
      </c>
      <c r="D1090" s="176" t="s">
        <v>4294</v>
      </c>
    </row>
    <row r="1091" spans="1:4" x14ac:dyDescent="0.25">
      <c r="A1091" s="176">
        <v>713930</v>
      </c>
      <c r="B1091" s="176" t="s">
        <v>3034</v>
      </c>
      <c r="C1091" s="176">
        <v>713930</v>
      </c>
      <c r="D1091" s="176" t="s">
        <v>3034</v>
      </c>
    </row>
    <row r="1092" spans="1:4" x14ac:dyDescent="0.25">
      <c r="A1092" s="176">
        <v>713940</v>
      </c>
      <c r="B1092" s="176" t="s">
        <v>4259</v>
      </c>
      <c r="C1092" s="176">
        <v>713940</v>
      </c>
      <c r="D1092" s="176" t="s">
        <v>4259</v>
      </c>
    </row>
    <row r="1093" spans="1:4" x14ac:dyDescent="0.25">
      <c r="A1093" s="176">
        <v>713950</v>
      </c>
      <c r="B1093" s="176" t="s">
        <v>4248</v>
      </c>
      <c r="C1093" s="176">
        <v>713950</v>
      </c>
      <c r="D1093" s="176" t="s">
        <v>4248</v>
      </c>
    </row>
    <row r="1094" spans="1:4" ht="25.5" x14ac:dyDescent="0.25">
      <c r="A1094" s="176">
        <v>713990</v>
      </c>
      <c r="B1094" s="176" t="s">
        <v>4231</v>
      </c>
      <c r="C1094" s="176">
        <v>713990</v>
      </c>
      <c r="D1094" s="176" t="s">
        <v>4231</v>
      </c>
    </row>
    <row r="1095" spans="1:4" ht="25.5" x14ac:dyDescent="0.25">
      <c r="A1095" s="176">
        <v>721110</v>
      </c>
      <c r="B1095" s="176" t="s">
        <v>3901</v>
      </c>
      <c r="C1095" s="176">
        <v>721110</v>
      </c>
      <c r="D1095" s="176" t="s">
        <v>3901</v>
      </c>
    </row>
    <row r="1096" spans="1:4" x14ac:dyDescent="0.25">
      <c r="A1096" s="176">
        <v>721120</v>
      </c>
      <c r="B1096" s="176" t="s">
        <v>3903</v>
      </c>
      <c r="C1096" s="176">
        <v>721120</v>
      </c>
      <c r="D1096" s="176" t="s">
        <v>3903</v>
      </c>
    </row>
    <row r="1097" spans="1:4" x14ac:dyDescent="0.25">
      <c r="A1097" s="176">
        <v>721191</v>
      </c>
      <c r="B1097" s="176" t="s">
        <v>3905</v>
      </c>
      <c r="C1097" s="176">
        <v>721191</v>
      </c>
      <c r="D1097" s="176" t="s">
        <v>3905</v>
      </c>
    </row>
    <row r="1098" spans="1:4" x14ac:dyDescent="0.25">
      <c r="A1098" s="176">
        <v>721199</v>
      </c>
      <c r="B1098" s="176" t="s">
        <v>3907</v>
      </c>
      <c r="C1098" s="176">
        <v>721199</v>
      </c>
      <c r="D1098" s="176" t="s">
        <v>3907</v>
      </c>
    </row>
    <row r="1099" spans="1:4" ht="25.5" x14ac:dyDescent="0.25">
      <c r="A1099" s="176">
        <v>721211</v>
      </c>
      <c r="B1099" s="176" t="s">
        <v>3912</v>
      </c>
      <c r="C1099" s="176">
        <v>721211</v>
      </c>
      <c r="D1099" s="176" t="s">
        <v>3912</v>
      </c>
    </row>
    <row r="1100" spans="1:4" ht="25.5" x14ac:dyDescent="0.25">
      <c r="A1100" s="176">
        <v>721214</v>
      </c>
      <c r="B1100" s="176" t="s">
        <v>3910</v>
      </c>
      <c r="C1100" s="176">
        <v>721214</v>
      </c>
      <c r="D1100" s="176" t="s">
        <v>3910</v>
      </c>
    </row>
    <row r="1101" spans="1:4" x14ac:dyDescent="0.25">
      <c r="A1101" s="176">
        <v>721310</v>
      </c>
      <c r="B1101" s="176" t="s">
        <v>3908</v>
      </c>
      <c r="C1101" s="176">
        <v>721310</v>
      </c>
      <c r="D1101" s="176" t="s">
        <v>3908</v>
      </c>
    </row>
    <row r="1102" spans="1:4" x14ac:dyDescent="0.25">
      <c r="A1102" s="176">
        <v>722110</v>
      </c>
      <c r="B1102" s="176" t="s">
        <v>3675</v>
      </c>
      <c r="C1102" s="176">
        <v>722511</v>
      </c>
      <c r="D1102" s="176" t="s">
        <v>3675</v>
      </c>
    </row>
    <row r="1103" spans="1:4" x14ac:dyDescent="0.25">
      <c r="A1103" s="176">
        <v>722211</v>
      </c>
      <c r="B1103" s="176" t="s">
        <v>3677</v>
      </c>
      <c r="C1103" s="176">
        <v>722513</v>
      </c>
      <c r="D1103" s="176" t="s">
        <v>3677</v>
      </c>
    </row>
    <row r="1104" spans="1:4" x14ac:dyDescent="0.25">
      <c r="A1104" s="176">
        <v>722212</v>
      </c>
      <c r="B1104" s="176" t="s">
        <v>4693</v>
      </c>
      <c r="C1104" s="176">
        <v>722514</v>
      </c>
      <c r="D1104" s="176" t="s">
        <v>4693</v>
      </c>
    </row>
    <row r="1105" spans="1:4" x14ac:dyDescent="0.25">
      <c r="A1105" s="176">
        <v>722213</v>
      </c>
      <c r="B1105" s="176" t="s">
        <v>3618</v>
      </c>
      <c r="C1105" s="176">
        <v>722515</v>
      </c>
      <c r="D1105" s="176" t="s">
        <v>3618</v>
      </c>
    </row>
    <row r="1106" spans="1:4" x14ac:dyDescent="0.25">
      <c r="A1106" s="176">
        <v>722310</v>
      </c>
      <c r="B1106" s="176" t="s">
        <v>3092</v>
      </c>
      <c r="C1106" s="176">
        <v>722310</v>
      </c>
      <c r="D1106" s="176" t="s">
        <v>3092</v>
      </c>
    </row>
    <row r="1107" spans="1:4" x14ac:dyDescent="0.25">
      <c r="A1107" s="176">
        <v>722320</v>
      </c>
      <c r="B1107" s="176" t="s">
        <v>3683</v>
      </c>
      <c r="C1107" s="176">
        <v>722320</v>
      </c>
      <c r="D1107" s="176" t="s">
        <v>3683</v>
      </c>
    </row>
    <row r="1108" spans="1:4" x14ac:dyDescent="0.25">
      <c r="A1108" s="176">
        <v>722330</v>
      </c>
      <c r="B1108" s="176" t="s">
        <v>3707</v>
      </c>
      <c r="C1108" s="176">
        <v>722330</v>
      </c>
      <c r="D1108" s="176" t="s">
        <v>3707</v>
      </c>
    </row>
    <row r="1109" spans="1:4" x14ac:dyDescent="0.25">
      <c r="A1109" s="176">
        <v>722410</v>
      </c>
      <c r="B1109" s="176" t="s">
        <v>3684</v>
      </c>
      <c r="C1109" s="176">
        <v>722410</v>
      </c>
      <c r="D1109" s="176" t="s">
        <v>3684</v>
      </c>
    </row>
    <row r="1110" spans="1:4" x14ac:dyDescent="0.25">
      <c r="A1110" s="176">
        <v>811111</v>
      </c>
      <c r="B1110" s="176" t="s">
        <v>4145</v>
      </c>
      <c r="C1110" s="176">
        <v>811111</v>
      </c>
      <c r="D1110" s="176" t="s">
        <v>4145</v>
      </c>
    </row>
    <row r="1111" spans="1:4" x14ac:dyDescent="0.25">
      <c r="A1111" s="176">
        <v>811112</v>
      </c>
      <c r="B1111" s="176" t="s">
        <v>4136</v>
      </c>
      <c r="C1111" s="176">
        <v>811112</v>
      </c>
      <c r="D1111" s="176" t="s">
        <v>4136</v>
      </c>
    </row>
    <row r="1112" spans="1:4" x14ac:dyDescent="0.25">
      <c r="A1112" s="176">
        <v>811113</v>
      </c>
      <c r="B1112" s="176" t="s">
        <v>4143</v>
      </c>
      <c r="C1112" s="176">
        <v>811113</v>
      </c>
      <c r="D1112" s="176" t="s">
        <v>4143</v>
      </c>
    </row>
    <row r="1113" spans="1:4" ht="25.5" x14ac:dyDescent="0.25">
      <c r="A1113" s="176">
        <v>811118</v>
      </c>
      <c r="B1113" s="176" t="s">
        <v>4147</v>
      </c>
      <c r="C1113" s="176">
        <v>811118</v>
      </c>
      <c r="D1113" s="176" t="s">
        <v>4147</v>
      </c>
    </row>
    <row r="1114" spans="1:4" ht="25.5" x14ac:dyDescent="0.25">
      <c r="A1114" s="176">
        <v>811121</v>
      </c>
      <c r="B1114" s="176" t="s">
        <v>4694</v>
      </c>
      <c r="C1114" s="176">
        <v>811121</v>
      </c>
      <c r="D1114" s="176" t="s">
        <v>4694</v>
      </c>
    </row>
    <row r="1115" spans="1:4" x14ac:dyDescent="0.25">
      <c r="A1115" s="176">
        <v>811122</v>
      </c>
      <c r="B1115" s="176" t="s">
        <v>4141</v>
      </c>
      <c r="C1115" s="176">
        <v>811122</v>
      </c>
      <c r="D1115" s="176" t="s">
        <v>4141</v>
      </c>
    </row>
    <row r="1116" spans="1:4" ht="25.5" x14ac:dyDescent="0.25">
      <c r="A1116" s="176">
        <v>811191</v>
      </c>
      <c r="B1116" s="176" t="s">
        <v>4155</v>
      </c>
      <c r="C1116" s="176">
        <v>811191</v>
      </c>
      <c r="D1116" s="176" t="s">
        <v>4155</v>
      </c>
    </row>
    <row r="1117" spans="1:4" x14ac:dyDescent="0.25">
      <c r="A1117" s="176">
        <v>811192</v>
      </c>
      <c r="B1117" s="176" t="s">
        <v>4150</v>
      </c>
      <c r="C1117" s="176">
        <v>811192</v>
      </c>
      <c r="D1117" s="176" t="s">
        <v>4150</v>
      </c>
    </row>
    <row r="1118" spans="1:4" ht="25.5" x14ac:dyDescent="0.25">
      <c r="A1118" s="176">
        <v>811198</v>
      </c>
      <c r="B1118" s="176" t="s">
        <v>4140</v>
      </c>
      <c r="C1118" s="176">
        <v>811198</v>
      </c>
      <c r="D1118" s="176" t="s">
        <v>4140</v>
      </c>
    </row>
    <row r="1119" spans="1:4" ht="25.5" x14ac:dyDescent="0.25">
      <c r="A1119" s="176">
        <v>811211</v>
      </c>
      <c r="B1119" s="176" t="s">
        <v>4160</v>
      </c>
      <c r="C1119" s="176">
        <v>811211</v>
      </c>
      <c r="D1119" s="176" t="s">
        <v>4160</v>
      </c>
    </row>
    <row r="1120" spans="1:4" ht="25.5" x14ac:dyDescent="0.25">
      <c r="A1120" s="176">
        <v>811212</v>
      </c>
      <c r="B1120" s="176" t="s">
        <v>4041</v>
      </c>
      <c r="C1120" s="176">
        <v>811212</v>
      </c>
      <c r="D1120" s="176" t="s">
        <v>4041</v>
      </c>
    </row>
    <row r="1121" spans="1:4" ht="25.5" x14ac:dyDescent="0.25">
      <c r="A1121" s="176">
        <v>811213</v>
      </c>
      <c r="B1121" s="176" t="s">
        <v>4162</v>
      </c>
      <c r="C1121" s="176">
        <v>811213</v>
      </c>
      <c r="D1121" s="176" t="s">
        <v>4162</v>
      </c>
    </row>
    <row r="1122" spans="1:4" ht="25.5" x14ac:dyDescent="0.25">
      <c r="A1122" s="176">
        <v>811219</v>
      </c>
      <c r="B1122" s="176" t="s">
        <v>4173</v>
      </c>
      <c r="C1122" s="176">
        <v>811219</v>
      </c>
      <c r="D1122" s="176" t="s">
        <v>4173</v>
      </c>
    </row>
    <row r="1123" spans="1:4" ht="38.25" x14ac:dyDescent="0.25">
      <c r="A1123" s="176">
        <v>811310</v>
      </c>
      <c r="B1123" s="176" t="s">
        <v>4165</v>
      </c>
      <c r="C1123" s="176">
        <v>811310</v>
      </c>
      <c r="D1123" s="176" t="s">
        <v>4165</v>
      </c>
    </row>
    <row r="1124" spans="1:4" ht="25.5" x14ac:dyDescent="0.25">
      <c r="A1124" s="176">
        <v>811411</v>
      </c>
      <c r="B1124" s="176" t="s">
        <v>4198</v>
      </c>
      <c r="C1124" s="176">
        <v>811411</v>
      </c>
      <c r="D1124" s="176" t="s">
        <v>4198</v>
      </c>
    </row>
    <row r="1125" spans="1:4" x14ac:dyDescent="0.25">
      <c r="A1125" s="176">
        <v>811412</v>
      </c>
      <c r="B1125" s="176" t="s">
        <v>4167</v>
      </c>
      <c r="C1125" s="176">
        <v>811412</v>
      </c>
      <c r="D1125" s="176" t="s">
        <v>4167</v>
      </c>
    </row>
    <row r="1126" spans="1:4" x14ac:dyDescent="0.25">
      <c r="A1126" s="176">
        <v>811420</v>
      </c>
      <c r="B1126" s="176" t="s">
        <v>3066</v>
      </c>
      <c r="C1126" s="176">
        <v>811420</v>
      </c>
      <c r="D1126" s="176" t="s">
        <v>3066</v>
      </c>
    </row>
    <row r="1127" spans="1:4" x14ac:dyDescent="0.25">
      <c r="A1127" s="176">
        <v>811430</v>
      </c>
      <c r="B1127" s="176" t="s">
        <v>3939</v>
      </c>
      <c r="C1127" s="176">
        <v>811430</v>
      </c>
      <c r="D1127" s="176" t="s">
        <v>3939</v>
      </c>
    </row>
    <row r="1128" spans="1:4" ht="25.5" x14ac:dyDescent="0.25">
      <c r="A1128" s="176">
        <v>811490</v>
      </c>
      <c r="B1128" s="176" t="s">
        <v>2823</v>
      </c>
      <c r="C1128" s="176">
        <v>811490</v>
      </c>
      <c r="D1128" s="176" t="s">
        <v>2823</v>
      </c>
    </row>
    <row r="1129" spans="1:4" x14ac:dyDescent="0.25">
      <c r="A1129" s="176">
        <v>812111</v>
      </c>
      <c r="B1129" s="176" t="s">
        <v>989</v>
      </c>
      <c r="C1129" s="176">
        <v>812111</v>
      </c>
      <c r="D1129" s="176" t="s">
        <v>989</v>
      </c>
    </row>
    <row r="1130" spans="1:4" x14ac:dyDescent="0.25">
      <c r="A1130" s="176">
        <v>812112</v>
      </c>
      <c r="B1130" s="176" t="s">
        <v>3933</v>
      </c>
      <c r="C1130" s="176">
        <v>812112</v>
      </c>
      <c r="D1130" s="176" t="s">
        <v>3933</v>
      </c>
    </row>
    <row r="1131" spans="1:4" x14ac:dyDescent="0.25">
      <c r="A1131" s="176">
        <v>812113</v>
      </c>
      <c r="B1131" s="176" t="s">
        <v>3935</v>
      </c>
      <c r="C1131" s="176">
        <v>812113</v>
      </c>
      <c r="D1131" s="176" t="s">
        <v>3935</v>
      </c>
    </row>
    <row r="1132" spans="1:4" x14ac:dyDescent="0.25">
      <c r="A1132" s="176">
        <v>812191</v>
      </c>
      <c r="B1132" s="176" t="s">
        <v>4695</v>
      </c>
      <c r="C1132" s="176">
        <v>812191</v>
      </c>
      <c r="D1132" s="176" t="s">
        <v>4695</v>
      </c>
    </row>
    <row r="1133" spans="1:4" x14ac:dyDescent="0.25">
      <c r="A1133" s="176">
        <v>812199</v>
      </c>
      <c r="B1133" s="176" t="s">
        <v>3957</v>
      </c>
      <c r="C1133" s="176">
        <v>812199</v>
      </c>
      <c r="D1133" s="176" t="s">
        <v>3957</v>
      </c>
    </row>
    <row r="1134" spans="1:4" x14ac:dyDescent="0.25">
      <c r="A1134" s="176">
        <v>812210</v>
      </c>
      <c r="B1134" s="176" t="s">
        <v>3943</v>
      </c>
      <c r="C1134" s="176">
        <v>812210</v>
      </c>
      <c r="D1134" s="176" t="s">
        <v>3943</v>
      </c>
    </row>
    <row r="1135" spans="1:4" x14ac:dyDescent="0.25">
      <c r="A1135" s="176">
        <v>812220</v>
      </c>
      <c r="B1135" s="176" t="s">
        <v>3869</v>
      </c>
      <c r="C1135" s="176">
        <v>812220</v>
      </c>
      <c r="D1135" s="176" t="s">
        <v>3869</v>
      </c>
    </row>
    <row r="1136" spans="1:4" ht="25.5" x14ac:dyDescent="0.25">
      <c r="A1136" s="176">
        <v>812310</v>
      </c>
      <c r="B1136" s="176" t="s">
        <v>3920</v>
      </c>
      <c r="C1136" s="176">
        <v>812310</v>
      </c>
      <c r="D1136" s="176" t="s">
        <v>3920</v>
      </c>
    </row>
    <row r="1137" spans="1:4" ht="25.5" x14ac:dyDescent="0.25">
      <c r="A1137" s="176">
        <v>812320</v>
      </c>
      <c r="B1137" s="176" t="s">
        <v>3916</v>
      </c>
      <c r="C1137" s="176">
        <v>812320</v>
      </c>
      <c r="D1137" s="176" t="s">
        <v>3916</v>
      </c>
    </row>
    <row r="1138" spans="1:4" x14ac:dyDescent="0.25">
      <c r="A1138" s="176">
        <v>812331</v>
      </c>
      <c r="B1138" s="176" t="s">
        <v>3918</v>
      </c>
      <c r="C1138" s="176">
        <v>812331</v>
      </c>
      <c r="D1138" s="176" t="s">
        <v>3918</v>
      </c>
    </row>
    <row r="1139" spans="1:4" x14ac:dyDescent="0.25">
      <c r="A1139" s="176">
        <v>812332</v>
      </c>
      <c r="B1139" s="176" t="s">
        <v>3924</v>
      </c>
      <c r="C1139" s="176">
        <v>812332</v>
      </c>
      <c r="D1139" s="176" t="s">
        <v>3924</v>
      </c>
    </row>
    <row r="1140" spans="1:4" x14ac:dyDescent="0.25">
      <c r="A1140" s="176">
        <v>812910</v>
      </c>
      <c r="B1140" s="176" t="s">
        <v>1420</v>
      </c>
      <c r="C1140" s="176">
        <v>812910</v>
      </c>
      <c r="D1140" s="176" t="s">
        <v>1420</v>
      </c>
    </row>
    <row r="1141" spans="1:4" ht="25.5" x14ac:dyDescent="0.25">
      <c r="A1141" s="176">
        <v>812921</v>
      </c>
      <c r="B1141" s="176" t="s">
        <v>4060</v>
      </c>
      <c r="C1141" s="176">
        <v>812921</v>
      </c>
      <c r="D1141" s="176" t="s">
        <v>4060</v>
      </c>
    </row>
    <row r="1142" spans="1:4" x14ac:dyDescent="0.25">
      <c r="A1142" s="176">
        <v>812922</v>
      </c>
      <c r="B1142" s="176" t="s">
        <v>4062</v>
      </c>
      <c r="C1142" s="176">
        <v>812922</v>
      </c>
      <c r="D1142" s="176" t="s">
        <v>4062</v>
      </c>
    </row>
    <row r="1143" spans="1:4" x14ac:dyDescent="0.25">
      <c r="A1143" s="176">
        <v>812930</v>
      </c>
      <c r="B1143" s="176" t="s">
        <v>3959</v>
      </c>
      <c r="C1143" s="176">
        <v>812930</v>
      </c>
      <c r="D1143" s="176" t="s">
        <v>3959</v>
      </c>
    </row>
    <row r="1144" spans="1:4" x14ac:dyDescent="0.25">
      <c r="A1144" s="176">
        <v>812990</v>
      </c>
      <c r="B1144" s="176" t="s">
        <v>3120</v>
      </c>
      <c r="C1144" s="176">
        <v>812990</v>
      </c>
      <c r="D1144" s="176" t="s">
        <v>3120</v>
      </c>
    </row>
    <row r="1145" spans="1:4" x14ac:dyDescent="0.25">
      <c r="A1145" s="176">
        <v>813110</v>
      </c>
      <c r="B1145" s="176" t="s">
        <v>4448</v>
      </c>
      <c r="C1145" s="176">
        <v>813110</v>
      </c>
      <c r="D1145" s="176" t="s">
        <v>4448</v>
      </c>
    </row>
    <row r="1146" spans="1:4" x14ac:dyDescent="0.25">
      <c r="A1146" s="176">
        <v>813211</v>
      </c>
      <c r="B1146" s="176" t="s">
        <v>3885</v>
      </c>
      <c r="C1146" s="176">
        <v>813211</v>
      </c>
      <c r="D1146" s="176" t="s">
        <v>3885</v>
      </c>
    </row>
    <row r="1147" spans="1:4" x14ac:dyDescent="0.25">
      <c r="A1147" s="176">
        <v>813212</v>
      </c>
      <c r="B1147" s="176" t="s">
        <v>4421</v>
      </c>
      <c r="C1147" s="176">
        <v>813212</v>
      </c>
      <c r="D1147" s="176" t="s">
        <v>4421</v>
      </c>
    </row>
    <row r="1148" spans="1:4" x14ac:dyDescent="0.25">
      <c r="A1148" s="176">
        <v>813219</v>
      </c>
      <c r="B1148" s="176" t="s">
        <v>4423</v>
      </c>
      <c r="C1148" s="176">
        <v>813219</v>
      </c>
      <c r="D1148" s="176" t="s">
        <v>4423</v>
      </c>
    </row>
    <row r="1149" spans="1:4" x14ac:dyDescent="0.25">
      <c r="A1149" s="176">
        <v>813311</v>
      </c>
      <c r="B1149" s="176" t="s">
        <v>4425</v>
      </c>
      <c r="C1149" s="176">
        <v>813311</v>
      </c>
      <c r="D1149" s="176" t="s">
        <v>4425</v>
      </c>
    </row>
    <row r="1150" spans="1:4" ht="25.5" x14ac:dyDescent="0.25">
      <c r="A1150" s="176">
        <v>813312</v>
      </c>
      <c r="B1150" s="176" t="s">
        <v>4427</v>
      </c>
      <c r="C1150" s="176">
        <v>813312</v>
      </c>
      <c r="D1150" s="176" t="s">
        <v>4427</v>
      </c>
    </row>
    <row r="1151" spans="1:4" x14ac:dyDescent="0.25">
      <c r="A1151" s="176">
        <v>813319</v>
      </c>
      <c r="B1151" s="176" t="s">
        <v>4429</v>
      </c>
      <c r="C1151" s="176">
        <v>813319</v>
      </c>
      <c r="D1151" s="176" t="s">
        <v>4429</v>
      </c>
    </row>
    <row r="1152" spans="1:4" x14ac:dyDescent="0.25">
      <c r="A1152" s="176">
        <v>813410</v>
      </c>
      <c r="B1152" s="176" t="s">
        <v>4443</v>
      </c>
      <c r="C1152" s="176">
        <v>813410</v>
      </c>
      <c r="D1152" s="176" t="s">
        <v>4443</v>
      </c>
    </row>
    <row r="1153" spans="1:4" x14ac:dyDescent="0.25">
      <c r="A1153" s="176">
        <v>813910</v>
      </c>
      <c r="B1153" s="176" t="s">
        <v>4437</v>
      </c>
      <c r="C1153" s="176">
        <v>813910</v>
      </c>
      <c r="D1153" s="176" t="s">
        <v>4437</v>
      </c>
    </row>
    <row r="1154" spans="1:4" x14ac:dyDescent="0.25">
      <c r="A1154" s="176">
        <v>813920</v>
      </c>
      <c r="B1154" s="176" t="s">
        <v>4439</v>
      </c>
      <c r="C1154" s="176">
        <v>813920</v>
      </c>
      <c r="D1154" s="176" t="s">
        <v>4439</v>
      </c>
    </row>
    <row r="1155" spans="1:4" ht="25.5" x14ac:dyDescent="0.25">
      <c r="A1155" s="176">
        <v>813930</v>
      </c>
      <c r="B1155" s="176" t="s">
        <v>4440</v>
      </c>
      <c r="C1155" s="176">
        <v>813930</v>
      </c>
      <c r="D1155" s="176" t="s">
        <v>4440</v>
      </c>
    </row>
    <row r="1156" spans="1:4" x14ac:dyDescent="0.25">
      <c r="A1156" s="176">
        <v>813940</v>
      </c>
      <c r="B1156" s="176" t="s">
        <v>4447</v>
      </c>
      <c r="C1156" s="176">
        <v>813940</v>
      </c>
      <c r="D1156" s="176" t="s">
        <v>4447</v>
      </c>
    </row>
    <row r="1157" spans="1:4" ht="38.25" x14ac:dyDescent="0.25">
      <c r="A1157" s="176">
        <v>813990</v>
      </c>
      <c r="B1157" s="176" t="s">
        <v>3871</v>
      </c>
      <c r="C1157" s="176">
        <v>813990</v>
      </c>
      <c r="D1157" s="176" t="s">
        <v>3871</v>
      </c>
    </row>
    <row r="1158" spans="1:4" x14ac:dyDescent="0.25">
      <c r="A1158" s="176">
        <v>814110</v>
      </c>
      <c r="B1158" s="176" t="s">
        <v>4502</v>
      </c>
      <c r="C1158" s="176">
        <v>814110</v>
      </c>
      <c r="D1158" s="176" t="s">
        <v>4502</v>
      </c>
    </row>
    <row r="1159" spans="1:4" x14ac:dyDescent="0.25">
      <c r="A1159" s="176">
        <v>921110</v>
      </c>
      <c r="B1159" s="176" t="s">
        <v>4515</v>
      </c>
      <c r="C1159" s="176">
        <v>921110</v>
      </c>
      <c r="D1159" s="176" t="s">
        <v>4515</v>
      </c>
    </row>
    <row r="1160" spans="1:4" x14ac:dyDescent="0.25">
      <c r="A1160" s="176">
        <v>921120</v>
      </c>
      <c r="B1160" s="176" t="s">
        <v>4516</v>
      </c>
      <c r="C1160" s="176">
        <v>921120</v>
      </c>
      <c r="D1160" s="176" t="s">
        <v>4516</v>
      </c>
    </row>
    <row r="1161" spans="1:4" x14ac:dyDescent="0.25">
      <c r="A1161" s="176">
        <v>921130</v>
      </c>
      <c r="B1161" s="176" t="s">
        <v>4529</v>
      </c>
      <c r="C1161" s="176">
        <v>921130</v>
      </c>
      <c r="D1161" s="176" t="s">
        <v>4529</v>
      </c>
    </row>
    <row r="1162" spans="1:4" ht="25.5" x14ac:dyDescent="0.25">
      <c r="A1162" s="176">
        <v>921140</v>
      </c>
      <c r="B1162" s="176" t="s">
        <v>4696</v>
      </c>
      <c r="C1162" s="176">
        <v>921140</v>
      </c>
      <c r="D1162" s="176" t="s">
        <v>4696</v>
      </c>
    </row>
    <row r="1163" spans="1:4" ht="25.5" x14ac:dyDescent="0.25">
      <c r="A1163" s="176">
        <v>921150</v>
      </c>
      <c r="B1163" s="176" t="s">
        <v>4446</v>
      </c>
      <c r="C1163" s="176">
        <v>921150</v>
      </c>
      <c r="D1163" s="176" t="s">
        <v>4446</v>
      </c>
    </row>
    <row r="1164" spans="1:4" x14ac:dyDescent="0.25">
      <c r="A1164" s="176">
        <v>921190</v>
      </c>
      <c r="B1164" s="176" t="s">
        <v>4520</v>
      </c>
      <c r="C1164" s="176">
        <v>921190</v>
      </c>
      <c r="D1164" s="176" t="s">
        <v>4520</v>
      </c>
    </row>
    <row r="1165" spans="1:4" x14ac:dyDescent="0.25">
      <c r="A1165" s="176">
        <v>922110</v>
      </c>
      <c r="B1165" s="176" t="s">
        <v>4521</v>
      </c>
      <c r="C1165" s="176">
        <v>922110</v>
      </c>
      <c r="D1165" s="176" t="s">
        <v>4521</v>
      </c>
    </row>
    <row r="1166" spans="1:4" x14ac:dyDescent="0.25">
      <c r="A1166" s="176">
        <v>922120</v>
      </c>
      <c r="B1166" s="176" t="s">
        <v>4522</v>
      </c>
      <c r="C1166" s="176">
        <v>922120</v>
      </c>
      <c r="D1166" s="176" t="s">
        <v>4522</v>
      </c>
    </row>
    <row r="1167" spans="1:4" x14ac:dyDescent="0.25">
      <c r="A1167" s="176">
        <v>922130</v>
      </c>
      <c r="B1167" s="176" t="s">
        <v>4523</v>
      </c>
      <c r="C1167" s="176">
        <v>922130</v>
      </c>
      <c r="D1167" s="176" t="s">
        <v>4523</v>
      </c>
    </row>
    <row r="1168" spans="1:4" x14ac:dyDescent="0.25">
      <c r="A1168" s="176">
        <v>922140</v>
      </c>
      <c r="B1168" s="176" t="s">
        <v>4524</v>
      </c>
      <c r="C1168" s="176">
        <v>922140</v>
      </c>
      <c r="D1168" s="176" t="s">
        <v>4524</v>
      </c>
    </row>
    <row r="1169" spans="1:4" x14ac:dyDescent="0.25">
      <c r="A1169" s="176">
        <v>922150</v>
      </c>
      <c r="B1169" s="176" t="s">
        <v>4409</v>
      </c>
      <c r="C1169" s="176">
        <v>922150</v>
      </c>
      <c r="D1169" s="176" t="s">
        <v>4409</v>
      </c>
    </row>
    <row r="1170" spans="1:4" x14ac:dyDescent="0.25">
      <c r="A1170" s="176">
        <v>922160</v>
      </c>
      <c r="B1170" s="176" t="s">
        <v>4525</v>
      </c>
      <c r="C1170" s="176">
        <v>922160</v>
      </c>
      <c r="D1170" s="176" t="s">
        <v>4525</v>
      </c>
    </row>
    <row r="1171" spans="1:4" ht="25.5" x14ac:dyDescent="0.25">
      <c r="A1171" s="176">
        <v>922190</v>
      </c>
      <c r="B1171" s="176" t="s">
        <v>4697</v>
      </c>
      <c r="C1171" s="176">
        <v>922190</v>
      </c>
      <c r="D1171" s="176" t="s">
        <v>4697</v>
      </c>
    </row>
    <row r="1172" spans="1:4" x14ac:dyDescent="0.25">
      <c r="A1172" s="176">
        <v>923110</v>
      </c>
      <c r="B1172" s="176" t="s">
        <v>4531</v>
      </c>
      <c r="C1172" s="176">
        <v>923110</v>
      </c>
      <c r="D1172" s="176" t="s">
        <v>4531</v>
      </c>
    </row>
    <row r="1173" spans="1:4" ht="25.5" x14ac:dyDescent="0.25">
      <c r="A1173" s="176">
        <v>923120</v>
      </c>
      <c r="B1173" s="176" t="s">
        <v>4532</v>
      </c>
      <c r="C1173" s="176">
        <v>923120</v>
      </c>
      <c r="D1173" s="176" t="s">
        <v>4532</v>
      </c>
    </row>
    <row r="1174" spans="1:4" ht="38.25" x14ac:dyDescent="0.25">
      <c r="A1174" s="176">
        <v>923130</v>
      </c>
      <c r="B1174" s="176" t="s">
        <v>4698</v>
      </c>
      <c r="C1174" s="176">
        <v>923130</v>
      </c>
      <c r="D1174" s="176" t="s">
        <v>4698</v>
      </c>
    </row>
    <row r="1175" spans="1:4" x14ac:dyDescent="0.25">
      <c r="A1175" s="176">
        <v>923140</v>
      </c>
      <c r="B1175" s="176" t="s">
        <v>4699</v>
      </c>
      <c r="C1175" s="176">
        <v>923140</v>
      </c>
      <c r="D1175" s="176" t="s">
        <v>4699</v>
      </c>
    </row>
    <row r="1176" spans="1:4" ht="38.25" x14ac:dyDescent="0.25">
      <c r="A1176" s="176">
        <v>924110</v>
      </c>
      <c r="B1176" s="176" t="s">
        <v>4538</v>
      </c>
      <c r="C1176" s="176">
        <v>924110</v>
      </c>
      <c r="D1176" s="176" t="s">
        <v>4538</v>
      </c>
    </row>
    <row r="1177" spans="1:4" x14ac:dyDescent="0.25">
      <c r="A1177" s="176">
        <v>924120</v>
      </c>
      <c r="B1177" s="176" t="s">
        <v>4540</v>
      </c>
      <c r="C1177" s="176">
        <v>924120</v>
      </c>
      <c r="D1177" s="176" t="s">
        <v>4540</v>
      </c>
    </row>
    <row r="1178" spans="1:4" x14ac:dyDescent="0.25">
      <c r="A1178" s="176">
        <v>925110</v>
      </c>
      <c r="B1178" s="176" t="s">
        <v>4541</v>
      </c>
      <c r="C1178" s="176">
        <v>925110</v>
      </c>
      <c r="D1178" s="176" t="s">
        <v>4541</v>
      </c>
    </row>
    <row r="1179" spans="1:4" ht="25.5" x14ac:dyDescent="0.25">
      <c r="A1179" s="176">
        <v>925120</v>
      </c>
      <c r="B1179" s="176" t="s">
        <v>4542</v>
      </c>
      <c r="C1179" s="176">
        <v>925120</v>
      </c>
      <c r="D1179" s="176" t="s">
        <v>4542</v>
      </c>
    </row>
    <row r="1180" spans="1:4" ht="25.5" x14ac:dyDescent="0.25">
      <c r="A1180" s="176">
        <v>926110</v>
      </c>
      <c r="B1180" s="176" t="s">
        <v>4543</v>
      </c>
      <c r="C1180" s="176">
        <v>926110</v>
      </c>
      <c r="D1180" s="176" t="s">
        <v>4543</v>
      </c>
    </row>
    <row r="1181" spans="1:4" ht="25.5" x14ac:dyDescent="0.25">
      <c r="A1181" s="176">
        <v>926120</v>
      </c>
      <c r="B1181" s="176" t="s">
        <v>4546</v>
      </c>
      <c r="C1181" s="176">
        <v>926120</v>
      </c>
      <c r="D1181" s="176" t="s">
        <v>4546</v>
      </c>
    </row>
    <row r="1182" spans="1:4" ht="38.25" x14ac:dyDescent="0.25">
      <c r="A1182" s="176">
        <v>926130</v>
      </c>
      <c r="B1182" s="176" t="s">
        <v>4547</v>
      </c>
      <c r="C1182" s="176">
        <v>926130</v>
      </c>
      <c r="D1182" s="176" t="s">
        <v>4547</v>
      </c>
    </row>
    <row r="1183" spans="1:4" ht="25.5" x14ac:dyDescent="0.25">
      <c r="A1183" s="176">
        <v>926140</v>
      </c>
      <c r="B1183" s="176" t="s">
        <v>4548</v>
      </c>
      <c r="C1183" s="176">
        <v>926140</v>
      </c>
      <c r="D1183" s="176" t="s">
        <v>4548</v>
      </c>
    </row>
    <row r="1184" spans="1:4" ht="25.5" x14ac:dyDescent="0.25">
      <c r="A1184" s="176">
        <v>926150</v>
      </c>
      <c r="B1184" s="176" t="s">
        <v>4549</v>
      </c>
      <c r="C1184" s="176">
        <v>926150</v>
      </c>
      <c r="D1184" s="176" t="s">
        <v>4549</v>
      </c>
    </row>
    <row r="1185" spans="1:4" x14ac:dyDescent="0.25">
      <c r="A1185" s="176">
        <v>927110</v>
      </c>
      <c r="B1185" s="176" t="s">
        <v>4550</v>
      </c>
      <c r="C1185" s="176">
        <v>927110</v>
      </c>
      <c r="D1185" s="176" t="s">
        <v>4550</v>
      </c>
    </row>
    <row r="1186" spans="1:4" x14ac:dyDescent="0.25">
      <c r="A1186" s="176">
        <v>928110</v>
      </c>
      <c r="B1186" s="176" t="s">
        <v>846</v>
      </c>
      <c r="C1186" s="176">
        <v>928110</v>
      </c>
      <c r="D1186" s="176" t="s">
        <v>846</v>
      </c>
    </row>
    <row r="1187" spans="1:4" x14ac:dyDescent="0.25">
      <c r="A1187" s="176">
        <v>928120</v>
      </c>
      <c r="B1187" s="176" t="s">
        <v>4551</v>
      </c>
      <c r="C1187" s="176">
        <v>928120</v>
      </c>
      <c r="D1187" s="176" t="s">
        <v>4551</v>
      </c>
    </row>
  </sheetData>
  <sheetProtection sheet="1" objects="1" scenarios="1" formatCells="0" formatColumns="0" formatRows="0" sort="0" autoFilter="0"/>
  <autoFilter ref="A1:D1187" xr:uid="{08FF79F8-8C3D-4270-AF50-61DB0D7C9443}"/>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A50BA-80C9-4E2C-8911-C10D36A6C062}">
  <sheetPr codeName="Sheet43">
    <tabColor rgb="FF00B050"/>
  </sheetPr>
  <dimension ref="A1:D1072"/>
  <sheetViews>
    <sheetView workbookViewId="0"/>
  </sheetViews>
  <sheetFormatPr defaultColWidth="8.85546875" defaultRowHeight="15" x14ac:dyDescent="0.25"/>
  <cols>
    <col min="1" max="1" width="8.85546875" style="11"/>
    <col min="2" max="2" width="35.42578125" style="11" customWidth="1"/>
    <col min="3" max="3" width="8.85546875" style="11"/>
    <col min="4" max="4" width="35.42578125" style="11" customWidth="1"/>
    <col min="5" max="16384" width="8.85546875" style="11"/>
  </cols>
  <sheetData>
    <row r="1" spans="1:4" ht="18" x14ac:dyDescent="0.25">
      <c r="A1" s="169" t="s">
        <v>4796</v>
      </c>
      <c r="B1" s="170"/>
      <c r="C1" s="170"/>
      <c r="D1" s="171"/>
    </row>
    <row r="2" spans="1:4" ht="15" customHeight="1" x14ac:dyDescent="0.25">
      <c r="A2" s="180" t="s">
        <v>4797</v>
      </c>
      <c r="B2" s="181"/>
      <c r="C2" s="181"/>
      <c r="D2" s="181"/>
    </row>
    <row r="3" spans="1:4" ht="51" x14ac:dyDescent="0.25">
      <c r="A3" s="175" t="s">
        <v>4703</v>
      </c>
      <c r="B3" s="175" t="s">
        <v>4798</v>
      </c>
      <c r="C3" s="175" t="s">
        <v>4799</v>
      </c>
      <c r="D3" s="175" t="s">
        <v>4800</v>
      </c>
    </row>
    <row r="4" spans="1:4" x14ac:dyDescent="0.25">
      <c r="A4" s="176">
        <v>111110</v>
      </c>
      <c r="B4" s="176" t="s">
        <v>4565</v>
      </c>
      <c r="C4" s="176">
        <v>111110</v>
      </c>
      <c r="D4" s="176" t="s">
        <v>4565</v>
      </c>
    </row>
    <row r="5" spans="1:4" x14ac:dyDescent="0.25">
      <c r="A5" s="176">
        <v>111120</v>
      </c>
      <c r="B5" s="176" t="s">
        <v>1307</v>
      </c>
      <c r="C5" s="176">
        <v>111120</v>
      </c>
      <c r="D5" s="176" t="s">
        <v>1307</v>
      </c>
    </row>
    <row r="6" spans="1:4" x14ac:dyDescent="0.25">
      <c r="A6" s="176">
        <v>111130</v>
      </c>
      <c r="B6" s="176" t="s">
        <v>1309</v>
      </c>
      <c r="C6" s="176">
        <v>111130</v>
      </c>
      <c r="D6" s="176" t="s">
        <v>1309</v>
      </c>
    </row>
    <row r="7" spans="1:4" x14ac:dyDescent="0.25">
      <c r="A7" s="176">
        <v>111140</v>
      </c>
      <c r="B7" s="176" t="s">
        <v>1299</v>
      </c>
      <c r="C7" s="176">
        <v>111140</v>
      </c>
      <c r="D7" s="176" t="s">
        <v>1299</v>
      </c>
    </row>
    <row r="8" spans="1:4" x14ac:dyDescent="0.25">
      <c r="A8" s="176">
        <v>111150</v>
      </c>
      <c r="B8" s="176" t="s">
        <v>1303</v>
      </c>
      <c r="C8" s="176">
        <v>111150</v>
      </c>
      <c r="D8" s="176" t="s">
        <v>1303</v>
      </c>
    </row>
    <row r="9" spans="1:4" x14ac:dyDescent="0.25">
      <c r="A9" s="176">
        <v>111160</v>
      </c>
      <c r="B9" s="176" t="s">
        <v>1301</v>
      </c>
      <c r="C9" s="176">
        <v>111160</v>
      </c>
      <c r="D9" s="176" t="s">
        <v>1301</v>
      </c>
    </row>
    <row r="10" spans="1:4" x14ac:dyDescent="0.25">
      <c r="A10" s="176">
        <v>111191</v>
      </c>
      <c r="B10" s="176" t="s">
        <v>1312</v>
      </c>
      <c r="C10" s="176">
        <v>111191</v>
      </c>
      <c r="D10" s="176" t="s">
        <v>1312</v>
      </c>
    </row>
    <row r="11" spans="1:4" x14ac:dyDescent="0.25">
      <c r="A11" s="176">
        <v>111199</v>
      </c>
      <c r="B11" s="176" t="s">
        <v>1314</v>
      </c>
      <c r="C11" s="176">
        <v>111199</v>
      </c>
      <c r="D11" s="176" t="s">
        <v>1314</v>
      </c>
    </row>
    <row r="12" spans="1:4" x14ac:dyDescent="0.25">
      <c r="A12" s="176">
        <v>111211</v>
      </c>
      <c r="B12" s="176" t="s">
        <v>1324</v>
      </c>
      <c r="C12" s="176">
        <v>111211</v>
      </c>
      <c r="D12" s="176" t="s">
        <v>1324</v>
      </c>
    </row>
    <row r="13" spans="1:4" ht="25.5" x14ac:dyDescent="0.25">
      <c r="A13" s="176">
        <v>111219</v>
      </c>
      <c r="B13" s="176" t="s">
        <v>1327</v>
      </c>
      <c r="C13" s="176">
        <v>111219</v>
      </c>
      <c r="D13" s="176" t="s">
        <v>1327</v>
      </c>
    </row>
    <row r="14" spans="1:4" x14ac:dyDescent="0.25">
      <c r="A14" s="176">
        <v>111310</v>
      </c>
      <c r="B14" s="176" t="s">
        <v>1344</v>
      </c>
      <c r="C14" s="176">
        <v>111310</v>
      </c>
      <c r="D14" s="176" t="s">
        <v>1344</v>
      </c>
    </row>
    <row r="15" spans="1:4" x14ac:dyDescent="0.25">
      <c r="A15" s="176">
        <v>111320</v>
      </c>
      <c r="B15" s="176" t="s">
        <v>4568</v>
      </c>
      <c r="C15" s="176">
        <v>111320</v>
      </c>
      <c r="D15" s="176" t="s">
        <v>4568</v>
      </c>
    </row>
    <row r="16" spans="1:4" x14ac:dyDescent="0.25">
      <c r="A16" s="176">
        <v>111331</v>
      </c>
      <c r="B16" s="176" t="s">
        <v>1348</v>
      </c>
      <c r="C16" s="176">
        <v>111331</v>
      </c>
      <c r="D16" s="176" t="s">
        <v>1348</v>
      </c>
    </row>
    <row r="17" spans="1:4" x14ac:dyDescent="0.25">
      <c r="A17" s="176">
        <v>111332</v>
      </c>
      <c r="B17" s="176" t="s">
        <v>1340</v>
      </c>
      <c r="C17" s="176">
        <v>111332</v>
      </c>
      <c r="D17" s="176" t="s">
        <v>1340</v>
      </c>
    </row>
    <row r="18" spans="1:4" x14ac:dyDescent="0.25">
      <c r="A18" s="176">
        <v>111333</v>
      </c>
      <c r="B18" s="176" t="s">
        <v>1336</v>
      </c>
      <c r="C18" s="176">
        <v>111333</v>
      </c>
      <c r="D18" s="176" t="s">
        <v>1336</v>
      </c>
    </row>
    <row r="19" spans="1:4" x14ac:dyDescent="0.25">
      <c r="A19" s="176">
        <v>111334</v>
      </c>
      <c r="B19" s="176" t="s">
        <v>1338</v>
      </c>
      <c r="C19" s="176">
        <v>111334</v>
      </c>
      <c r="D19" s="176" t="s">
        <v>1338</v>
      </c>
    </row>
    <row r="20" spans="1:4" x14ac:dyDescent="0.25">
      <c r="A20" s="176">
        <v>111335</v>
      </c>
      <c r="B20" s="176" t="s">
        <v>1342</v>
      </c>
      <c r="C20" s="176">
        <v>111335</v>
      </c>
      <c r="D20" s="176" t="s">
        <v>1342</v>
      </c>
    </row>
    <row r="21" spans="1:4" x14ac:dyDescent="0.25">
      <c r="A21" s="176">
        <v>111336</v>
      </c>
      <c r="B21" s="176" t="s">
        <v>1352</v>
      </c>
      <c r="C21" s="176">
        <v>111336</v>
      </c>
      <c r="D21" s="176" t="s">
        <v>1352</v>
      </c>
    </row>
    <row r="22" spans="1:4" x14ac:dyDescent="0.25">
      <c r="A22" s="176">
        <v>111339</v>
      </c>
      <c r="B22" s="176" t="s">
        <v>1350</v>
      </c>
      <c r="C22" s="176">
        <v>111339</v>
      </c>
      <c r="D22" s="176" t="s">
        <v>1350</v>
      </c>
    </row>
    <row r="23" spans="1:4" x14ac:dyDescent="0.25">
      <c r="A23" s="176">
        <v>111411</v>
      </c>
      <c r="B23" s="176" t="s">
        <v>1359</v>
      </c>
      <c r="C23" s="176">
        <v>111411</v>
      </c>
      <c r="D23" s="176" t="s">
        <v>1359</v>
      </c>
    </row>
    <row r="24" spans="1:4" x14ac:dyDescent="0.25">
      <c r="A24" s="176">
        <v>111419</v>
      </c>
      <c r="B24" s="176" t="s">
        <v>1361</v>
      </c>
      <c r="C24" s="176">
        <v>111419</v>
      </c>
      <c r="D24" s="176" t="s">
        <v>1361</v>
      </c>
    </row>
    <row r="25" spans="1:4" x14ac:dyDescent="0.25">
      <c r="A25" s="176">
        <v>111421</v>
      </c>
      <c r="B25" s="176" t="s">
        <v>1355</v>
      </c>
      <c r="C25" s="176">
        <v>111421</v>
      </c>
      <c r="D25" s="176" t="s">
        <v>1355</v>
      </c>
    </row>
    <row r="26" spans="1:4" x14ac:dyDescent="0.25">
      <c r="A26" s="176">
        <v>111422</v>
      </c>
      <c r="B26" s="176" t="s">
        <v>1357</v>
      </c>
      <c r="C26" s="176">
        <v>111422</v>
      </c>
      <c r="D26" s="176" t="s">
        <v>1357</v>
      </c>
    </row>
    <row r="27" spans="1:4" x14ac:dyDescent="0.25">
      <c r="A27" s="176">
        <v>111910</v>
      </c>
      <c r="B27" s="176" t="s">
        <v>1318</v>
      </c>
      <c r="C27" s="176">
        <v>111910</v>
      </c>
      <c r="D27" s="176" t="s">
        <v>1318</v>
      </c>
    </row>
    <row r="28" spans="1:4" x14ac:dyDescent="0.25">
      <c r="A28" s="176">
        <v>111920</v>
      </c>
      <c r="B28" s="176" t="s">
        <v>1316</v>
      </c>
      <c r="C28" s="176">
        <v>111920</v>
      </c>
      <c r="D28" s="176" t="s">
        <v>1316</v>
      </c>
    </row>
    <row r="29" spans="1:4" x14ac:dyDescent="0.25">
      <c r="A29" s="176">
        <v>111930</v>
      </c>
      <c r="B29" s="176" t="s">
        <v>1320</v>
      </c>
      <c r="C29" s="176">
        <v>111930</v>
      </c>
      <c r="D29" s="176" t="s">
        <v>1320</v>
      </c>
    </row>
    <row r="30" spans="1:4" x14ac:dyDescent="0.25">
      <c r="A30" s="176">
        <v>111940</v>
      </c>
      <c r="B30" s="176" t="s">
        <v>1329</v>
      </c>
      <c r="C30" s="176">
        <v>111940</v>
      </c>
      <c r="D30" s="176" t="s">
        <v>1329</v>
      </c>
    </row>
    <row r="31" spans="1:4" x14ac:dyDescent="0.25">
      <c r="A31" s="176">
        <v>111991</v>
      </c>
      <c r="B31" s="176" t="s">
        <v>1322</v>
      </c>
      <c r="C31" s="176">
        <v>111991</v>
      </c>
      <c r="D31" s="176" t="s">
        <v>1322</v>
      </c>
    </row>
    <row r="32" spans="1:4" x14ac:dyDescent="0.25">
      <c r="A32" s="176">
        <v>111992</v>
      </c>
      <c r="B32" s="176" t="s">
        <v>1331</v>
      </c>
      <c r="C32" s="176">
        <v>111992</v>
      </c>
      <c r="D32" s="176" t="s">
        <v>1331</v>
      </c>
    </row>
    <row r="33" spans="1:4" x14ac:dyDescent="0.25">
      <c r="A33" s="176">
        <v>111998</v>
      </c>
      <c r="B33" s="176" t="s">
        <v>1333</v>
      </c>
      <c r="C33" s="176">
        <v>111998</v>
      </c>
      <c r="D33" s="176" t="s">
        <v>1333</v>
      </c>
    </row>
    <row r="34" spans="1:4" x14ac:dyDescent="0.25">
      <c r="A34" s="176">
        <v>112111</v>
      </c>
      <c r="B34" s="176" t="s">
        <v>1366</v>
      </c>
      <c r="C34" s="176">
        <v>112111</v>
      </c>
      <c r="D34" s="176" t="s">
        <v>1366</v>
      </c>
    </row>
    <row r="35" spans="1:4" x14ac:dyDescent="0.25">
      <c r="A35" s="176">
        <v>112112</v>
      </c>
      <c r="B35" s="176" t="s">
        <v>1364</v>
      </c>
      <c r="C35" s="176">
        <v>112112</v>
      </c>
      <c r="D35" s="176" t="s">
        <v>1364</v>
      </c>
    </row>
    <row r="36" spans="1:4" x14ac:dyDescent="0.25">
      <c r="A36" s="176">
        <v>112120</v>
      </c>
      <c r="B36" s="176" t="s">
        <v>1377</v>
      </c>
      <c r="C36" s="176">
        <v>112120</v>
      </c>
      <c r="D36" s="176" t="s">
        <v>1377</v>
      </c>
    </row>
    <row r="37" spans="1:4" ht="25.5" x14ac:dyDescent="0.25">
      <c r="A37" s="176">
        <v>112130</v>
      </c>
      <c r="B37" s="176" t="s">
        <v>4572</v>
      </c>
      <c r="C37" s="176">
        <v>112130</v>
      </c>
      <c r="D37" s="176" t="s">
        <v>4572</v>
      </c>
    </row>
    <row r="38" spans="1:4" x14ac:dyDescent="0.25">
      <c r="A38" s="176">
        <v>112210</v>
      </c>
      <c r="B38" s="176" t="s">
        <v>1368</v>
      </c>
      <c r="C38" s="176">
        <v>112210</v>
      </c>
      <c r="D38" s="176" t="s">
        <v>1368</v>
      </c>
    </row>
    <row r="39" spans="1:4" x14ac:dyDescent="0.25">
      <c r="A39" s="176">
        <v>112310</v>
      </c>
      <c r="B39" s="176" t="s">
        <v>1381</v>
      </c>
      <c r="C39" s="176">
        <v>112310</v>
      </c>
      <c r="D39" s="176" t="s">
        <v>1381</v>
      </c>
    </row>
    <row r="40" spans="1:4" ht="25.5" x14ac:dyDescent="0.25">
      <c r="A40" s="176">
        <v>112320</v>
      </c>
      <c r="B40" s="176" t="s">
        <v>1379</v>
      </c>
      <c r="C40" s="176">
        <v>112320</v>
      </c>
      <c r="D40" s="176" t="s">
        <v>1379</v>
      </c>
    </row>
    <row r="41" spans="1:4" x14ac:dyDescent="0.25">
      <c r="A41" s="176">
        <v>112330</v>
      </c>
      <c r="B41" s="176" t="s">
        <v>1383</v>
      </c>
      <c r="C41" s="176">
        <v>112330</v>
      </c>
      <c r="D41" s="176" t="s">
        <v>1383</v>
      </c>
    </row>
    <row r="42" spans="1:4" x14ac:dyDescent="0.25">
      <c r="A42" s="176">
        <v>112340</v>
      </c>
      <c r="B42" s="176" t="s">
        <v>1384</v>
      </c>
      <c r="C42" s="176">
        <v>112340</v>
      </c>
      <c r="D42" s="176" t="s">
        <v>1384</v>
      </c>
    </row>
    <row r="43" spans="1:4" x14ac:dyDescent="0.25">
      <c r="A43" s="176">
        <v>112390</v>
      </c>
      <c r="B43" s="176" t="s">
        <v>1386</v>
      </c>
      <c r="C43" s="176">
        <v>112390</v>
      </c>
      <c r="D43" s="176" t="s">
        <v>1386</v>
      </c>
    </row>
    <row r="44" spans="1:4" x14ac:dyDescent="0.25">
      <c r="A44" s="176">
        <v>112410</v>
      </c>
      <c r="B44" s="176" t="s">
        <v>1370</v>
      </c>
      <c r="C44" s="176">
        <v>112410</v>
      </c>
      <c r="D44" s="176" t="s">
        <v>1370</v>
      </c>
    </row>
    <row r="45" spans="1:4" x14ac:dyDescent="0.25">
      <c r="A45" s="176">
        <v>112420</v>
      </c>
      <c r="B45" s="176" t="s">
        <v>1372</v>
      </c>
      <c r="C45" s="176">
        <v>112420</v>
      </c>
      <c r="D45" s="176" t="s">
        <v>1372</v>
      </c>
    </row>
    <row r="46" spans="1:4" x14ac:dyDescent="0.25">
      <c r="A46" s="176">
        <v>112511</v>
      </c>
      <c r="B46" s="176" t="s">
        <v>1392</v>
      </c>
      <c r="C46" s="176">
        <v>112511</v>
      </c>
      <c r="D46" s="176" t="s">
        <v>1392</v>
      </c>
    </row>
    <row r="47" spans="1:4" x14ac:dyDescent="0.25">
      <c r="A47" s="176">
        <v>112512</v>
      </c>
      <c r="B47" s="176" t="s">
        <v>1394</v>
      </c>
      <c r="C47" s="176">
        <v>112512</v>
      </c>
      <c r="D47" s="176" t="s">
        <v>1394</v>
      </c>
    </row>
    <row r="48" spans="1:4" x14ac:dyDescent="0.25">
      <c r="A48" s="176">
        <v>112519</v>
      </c>
      <c r="B48" s="176" t="s">
        <v>4571</v>
      </c>
      <c r="C48" s="176">
        <v>112519</v>
      </c>
      <c r="D48" s="176" t="s">
        <v>4571</v>
      </c>
    </row>
    <row r="49" spans="1:4" x14ac:dyDescent="0.25">
      <c r="A49" s="176">
        <v>112910</v>
      </c>
      <c r="B49" s="176" t="s">
        <v>1399</v>
      </c>
      <c r="C49" s="176">
        <v>112910</v>
      </c>
      <c r="D49" s="176" t="s">
        <v>1399</v>
      </c>
    </row>
    <row r="50" spans="1:4" x14ac:dyDescent="0.25">
      <c r="A50" s="176">
        <v>112920</v>
      </c>
      <c r="B50" s="176" t="s">
        <v>4574</v>
      </c>
      <c r="C50" s="176">
        <v>112920</v>
      </c>
      <c r="D50" s="176" t="s">
        <v>4574</v>
      </c>
    </row>
    <row r="51" spans="1:4" ht="25.5" x14ac:dyDescent="0.25">
      <c r="A51" s="176">
        <v>112930</v>
      </c>
      <c r="B51" s="176" t="s">
        <v>1388</v>
      </c>
      <c r="C51" s="176">
        <v>112930</v>
      </c>
      <c r="D51" s="176" t="s">
        <v>1388</v>
      </c>
    </row>
    <row r="52" spans="1:4" x14ac:dyDescent="0.25">
      <c r="A52" s="176">
        <v>112990</v>
      </c>
      <c r="B52" s="176" t="s">
        <v>1374</v>
      </c>
      <c r="C52" s="176">
        <v>112990</v>
      </c>
      <c r="D52" s="176" t="s">
        <v>1374</v>
      </c>
    </row>
    <row r="53" spans="1:4" x14ac:dyDescent="0.25">
      <c r="A53" s="176">
        <v>113110</v>
      </c>
      <c r="B53" s="176" t="s">
        <v>1432</v>
      </c>
      <c r="C53" s="176">
        <v>113110</v>
      </c>
      <c r="D53" s="176" t="s">
        <v>1432</v>
      </c>
    </row>
    <row r="54" spans="1:4" ht="25.5" x14ac:dyDescent="0.25">
      <c r="A54" s="176">
        <v>113210</v>
      </c>
      <c r="B54" s="176" t="s">
        <v>1435</v>
      </c>
      <c r="C54" s="176">
        <v>113210</v>
      </c>
      <c r="D54" s="176" t="s">
        <v>1435</v>
      </c>
    </row>
    <row r="55" spans="1:4" x14ac:dyDescent="0.25">
      <c r="A55" s="176">
        <v>113310</v>
      </c>
      <c r="B55" s="176" t="s">
        <v>1957</v>
      </c>
      <c r="C55" s="176">
        <v>113310</v>
      </c>
      <c r="D55" s="176" t="s">
        <v>1957</v>
      </c>
    </row>
    <row r="56" spans="1:4" x14ac:dyDescent="0.25">
      <c r="A56" s="176">
        <v>114111</v>
      </c>
      <c r="B56" s="176" t="s">
        <v>1439</v>
      </c>
      <c r="C56" s="176">
        <v>114111</v>
      </c>
      <c r="D56" s="176" t="s">
        <v>1439</v>
      </c>
    </row>
    <row r="57" spans="1:4" x14ac:dyDescent="0.25">
      <c r="A57" s="176">
        <v>114112</v>
      </c>
      <c r="B57" s="176" t="s">
        <v>1441</v>
      </c>
      <c r="C57" s="176">
        <v>114112</v>
      </c>
      <c r="D57" s="176" t="s">
        <v>1441</v>
      </c>
    </row>
    <row r="58" spans="1:4" x14ac:dyDescent="0.25">
      <c r="A58" s="176">
        <v>114119</v>
      </c>
      <c r="B58" s="176" t="s">
        <v>1446</v>
      </c>
      <c r="C58" s="176">
        <v>114119</v>
      </c>
      <c r="D58" s="176" t="s">
        <v>1446</v>
      </c>
    </row>
    <row r="59" spans="1:4" x14ac:dyDescent="0.25">
      <c r="A59" s="176">
        <v>114210</v>
      </c>
      <c r="B59" s="176" t="s">
        <v>1450</v>
      </c>
      <c r="C59" s="176">
        <v>114210</v>
      </c>
      <c r="D59" s="176" t="s">
        <v>1450</v>
      </c>
    </row>
    <row r="60" spans="1:4" x14ac:dyDescent="0.25">
      <c r="A60" s="176">
        <v>115111</v>
      </c>
      <c r="B60" s="176" t="s">
        <v>1410</v>
      </c>
      <c r="C60" s="176">
        <v>115111</v>
      </c>
      <c r="D60" s="176" t="s">
        <v>1410</v>
      </c>
    </row>
    <row r="61" spans="1:4" ht="25.5" x14ac:dyDescent="0.25">
      <c r="A61" s="176">
        <v>115112</v>
      </c>
      <c r="B61" s="176" t="s">
        <v>1403</v>
      </c>
      <c r="C61" s="176">
        <v>115112</v>
      </c>
      <c r="D61" s="176" t="s">
        <v>1403</v>
      </c>
    </row>
    <row r="62" spans="1:4" x14ac:dyDescent="0.25">
      <c r="A62" s="176">
        <v>115113</v>
      </c>
      <c r="B62" s="176" t="s">
        <v>1405</v>
      </c>
      <c r="C62" s="176">
        <v>115113</v>
      </c>
      <c r="D62" s="176" t="s">
        <v>1405</v>
      </c>
    </row>
    <row r="63" spans="1:4" ht="25.5" x14ac:dyDescent="0.25">
      <c r="A63" s="176">
        <v>115114</v>
      </c>
      <c r="B63" s="176" t="s">
        <v>1407</v>
      </c>
      <c r="C63" s="176">
        <v>115114</v>
      </c>
      <c r="D63" s="176" t="s">
        <v>1407</v>
      </c>
    </row>
    <row r="64" spans="1:4" ht="25.5" x14ac:dyDescent="0.25">
      <c r="A64" s="176">
        <v>115115</v>
      </c>
      <c r="B64" s="176" t="s">
        <v>1421</v>
      </c>
      <c r="C64" s="176">
        <v>115115</v>
      </c>
      <c r="D64" s="176" t="s">
        <v>1421</v>
      </c>
    </row>
    <row r="65" spans="1:4" x14ac:dyDescent="0.25">
      <c r="A65" s="176">
        <v>115116</v>
      </c>
      <c r="B65" s="176" t="s">
        <v>1422</v>
      </c>
      <c r="C65" s="176">
        <v>115116</v>
      </c>
      <c r="D65" s="176" t="s">
        <v>1422</v>
      </c>
    </row>
    <row r="66" spans="1:4" x14ac:dyDescent="0.25">
      <c r="A66" s="176">
        <v>115210</v>
      </c>
      <c r="B66" s="176" t="s">
        <v>1415</v>
      </c>
      <c r="C66" s="176">
        <v>115210</v>
      </c>
      <c r="D66" s="176" t="s">
        <v>1415</v>
      </c>
    </row>
    <row r="67" spans="1:4" x14ac:dyDescent="0.25">
      <c r="A67" s="176">
        <v>115310</v>
      </c>
      <c r="B67" s="176" t="s">
        <v>1437</v>
      </c>
      <c r="C67" s="176">
        <v>115310</v>
      </c>
      <c r="D67" s="176" t="s">
        <v>1437</v>
      </c>
    </row>
    <row r="68" spans="1:4" ht="25.5" x14ac:dyDescent="0.25">
      <c r="A68" s="178">
        <v>211111</v>
      </c>
      <c r="B68" s="176" t="s">
        <v>4801</v>
      </c>
      <c r="C68" s="176">
        <v>211120</v>
      </c>
      <c r="D68" s="176" t="s">
        <v>4802</v>
      </c>
    </row>
    <row r="69" spans="1:4" ht="25.5" x14ac:dyDescent="0.25">
      <c r="A69" s="178">
        <v>211111</v>
      </c>
      <c r="B69" s="176" t="s">
        <v>4803</v>
      </c>
      <c r="C69" s="177">
        <v>211130</v>
      </c>
      <c r="D69" s="176" t="s">
        <v>4804</v>
      </c>
    </row>
    <row r="70" spans="1:4" x14ac:dyDescent="0.25">
      <c r="A70" s="176">
        <v>211112</v>
      </c>
      <c r="B70" s="176" t="s">
        <v>1482</v>
      </c>
      <c r="C70" s="177">
        <v>211130</v>
      </c>
      <c r="D70" s="176" t="s">
        <v>4804</v>
      </c>
    </row>
    <row r="71" spans="1:4" ht="25.5" x14ac:dyDescent="0.25">
      <c r="A71" s="176">
        <v>212111</v>
      </c>
      <c r="B71" s="176" t="s">
        <v>1473</v>
      </c>
      <c r="C71" s="176">
        <v>212111</v>
      </c>
      <c r="D71" s="176" t="s">
        <v>1473</v>
      </c>
    </row>
    <row r="72" spans="1:4" x14ac:dyDescent="0.25">
      <c r="A72" s="176">
        <v>212112</v>
      </c>
      <c r="B72" s="176" t="s">
        <v>1474</v>
      </c>
      <c r="C72" s="176">
        <v>212112</v>
      </c>
      <c r="D72" s="176" t="s">
        <v>1474</v>
      </c>
    </row>
    <row r="73" spans="1:4" x14ac:dyDescent="0.25">
      <c r="A73" s="176">
        <v>212113</v>
      </c>
      <c r="B73" s="176" t="s">
        <v>1475</v>
      </c>
      <c r="C73" s="176">
        <v>212113</v>
      </c>
      <c r="D73" s="176" t="s">
        <v>1475</v>
      </c>
    </row>
    <row r="74" spans="1:4" x14ac:dyDescent="0.25">
      <c r="A74" s="176">
        <v>212210</v>
      </c>
      <c r="B74" s="176" t="s">
        <v>1452</v>
      </c>
      <c r="C74" s="176">
        <v>212210</v>
      </c>
      <c r="D74" s="176" t="s">
        <v>1452</v>
      </c>
    </row>
    <row r="75" spans="1:4" x14ac:dyDescent="0.25">
      <c r="A75" s="176">
        <v>212221</v>
      </c>
      <c r="B75" s="176" t="s">
        <v>1458</v>
      </c>
      <c r="C75" s="176">
        <v>212221</v>
      </c>
      <c r="D75" s="176" t="s">
        <v>1458</v>
      </c>
    </row>
    <row r="76" spans="1:4" x14ac:dyDescent="0.25">
      <c r="A76" s="176">
        <v>212222</v>
      </c>
      <c r="B76" s="176" t="s">
        <v>1460</v>
      </c>
      <c r="C76" s="176">
        <v>212222</v>
      </c>
      <c r="D76" s="176" t="s">
        <v>1460</v>
      </c>
    </row>
    <row r="77" spans="1:4" x14ac:dyDescent="0.25">
      <c r="A77" s="176">
        <v>212231</v>
      </c>
      <c r="B77" s="176" t="s">
        <v>1456</v>
      </c>
      <c r="C77" s="177">
        <v>212230</v>
      </c>
      <c r="D77" s="176" t="s">
        <v>4805</v>
      </c>
    </row>
    <row r="78" spans="1:4" x14ac:dyDescent="0.25">
      <c r="A78" s="176">
        <v>212234</v>
      </c>
      <c r="B78" s="176" t="s">
        <v>1454</v>
      </c>
      <c r="C78" s="177">
        <v>212230</v>
      </c>
      <c r="D78" s="176" t="s">
        <v>4805</v>
      </c>
    </row>
    <row r="79" spans="1:4" x14ac:dyDescent="0.25">
      <c r="A79" s="176">
        <v>212291</v>
      </c>
      <c r="B79" s="176" t="s">
        <v>1471</v>
      </c>
      <c r="C79" s="176">
        <v>212291</v>
      </c>
      <c r="D79" s="176" t="s">
        <v>1471</v>
      </c>
    </row>
    <row r="80" spans="1:4" x14ac:dyDescent="0.25">
      <c r="A80" s="176">
        <v>212299</v>
      </c>
      <c r="B80" s="176" t="s">
        <v>1463</v>
      </c>
      <c r="C80" s="176">
        <v>212299</v>
      </c>
      <c r="D80" s="176" t="s">
        <v>1463</v>
      </c>
    </row>
    <row r="81" spans="1:4" x14ac:dyDescent="0.25">
      <c r="A81" s="176">
        <v>212311</v>
      </c>
      <c r="B81" s="176" t="s">
        <v>1492</v>
      </c>
      <c r="C81" s="176">
        <v>212311</v>
      </c>
      <c r="D81" s="176" t="s">
        <v>1492</v>
      </c>
    </row>
    <row r="82" spans="1:4" ht="25.5" x14ac:dyDescent="0.25">
      <c r="A82" s="176">
        <v>212312</v>
      </c>
      <c r="B82" s="176" t="s">
        <v>1494</v>
      </c>
      <c r="C82" s="176">
        <v>212312</v>
      </c>
      <c r="D82" s="176" t="s">
        <v>1494</v>
      </c>
    </row>
    <row r="83" spans="1:4" ht="25.5" x14ac:dyDescent="0.25">
      <c r="A83" s="176">
        <v>212313</v>
      </c>
      <c r="B83" s="176" t="s">
        <v>1496</v>
      </c>
      <c r="C83" s="176">
        <v>212313</v>
      </c>
      <c r="D83" s="176" t="s">
        <v>1496</v>
      </c>
    </row>
    <row r="84" spans="1:4" ht="25.5" x14ac:dyDescent="0.25">
      <c r="A84" s="176">
        <v>212319</v>
      </c>
      <c r="B84" s="176" t="s">
        <v>1498</v>
      </c>
      <c r="C84" s="176">
        <v>212319</v>
      </c>
      <c r="D84" s="176" t="s">
        <v>1498</v>
      </c>
    </row>
    <row r="85" spans="1:4" x14ac:dyDescent="0.25">
      <c r="A85" s="176">
        <v>212321</v>
      </c>
      <c r="B85" s="176" t="s">
        <v>1500</v>
      </c>
      <c r="C85" s="176">
        <v>212321</v>
      </c>
      <c r="D85" s="176" t="s">
        <v>1500</v>
      </c>
    </row>
    <row r="86" spans="1:4" x14ac:dyDescent="0.25">
      <c r="A86" s="176">
        <v>212322</v>
      </c>
      <c r="B86" s="176" t="s">
        <v>1502</v>
      </c>
      <c r="C86" s="176">
        <v>212322</v>
      </c>
      <c r="D86" s="176" t="s">
        <v>1502</v>
      </c>
    </row>
    <row r="87" spans="1:4" x14ac:dyDescent="0.25">
      <c r="A87" s="176">
        <v>212324</v>
      </c>
      <c r="B87" s="176" t="s">
        <v>1504</v>
      </c>
      <c r="C87" s="176">
        <v>212324</v>
      </c>
      <c r="D87" s="176" t="s">
        <v>1504</v>
      </c>
    </row>
    <row r="88" spans="1:4" ht="25.5" x14ac:dyDescent="0.25">
      <c r="A88" s="176">
        <v>212325</v>
      </c>
      <c r="B88" s="176" t="s">
        <v>1506</v>
      </c>
      <c r="C88" s="176">
        <v>212325</v>
      </c>
      <c r="D88" s="176" t="s">
        <v>1506</v>
      </c>
    </row>
    <row r="89" spans="1:4" ht="25.5" x14ac:dyDescent="0.25">
      <c r="A89" s="176">
        <v>212391</v>
      </c>
      <c r="B89" s="176" t="s">
        <v>1508</v>
      </c>
      <c r="C89" s="176">
        <v>212391</v>
      </c>
      <c r="D89" s="176" t="s">
        <v>1508</v>
      </c>
    </row>
    <row r="90" spans="1:4" x14ac:dyDescent="0.25">
      <c r="A90" s="176">
        <v>212392</v>
      </c>
      <c r="B90" s="176" t="s">
        <v>1510</v>
      </c>
      <c r="C90" s="176">
        <v>212392</v>
      </c>
      <c r="D90" s="176" t="s">
        <v>1510</v>
      </c>
    </row>
    <row r="91" spans="1:4" ht="25.5" x14ac:dyDescent="0.25">
      <c r="A91" s="176">
        <v>212393</v>
      </c>
      <c r="B91" s="176" t="s">
        <v>1512</v>
      </c>
      <c r="C91" s="176">
        <v>212393</v>
      </c>
      <c r="D91" s="176" t="s">
        <v>1512</v>
      </c>
    </row>
    <row r="92" spans="1:4" x14ac:dyDescent="0.25">
      <c r="A92" s="176">
        <v>212399</v>
      </c>
      <c r="B92" s="176" t="s">
        <v>1519</v>
      </c>
      <c r="C92" s="176">
        <v>212399</v>
      </c>
      <c r="D92" s="176" t="s">
        <v>1519</v>
      </c>
    </row>
    <row r="93" spans="1:4" x14ac:dyDescent="0.25">
      <c r="A93" s="176">
        <v>213111</v>
      </c>
      <c r="B93" s="176" t="s">
        <v>1483</v>
      </c>
      <c r="C93" s="176">
        <v>213111</v>
      </c>
      <c r="D93" s="176" t="s">
        <v>1483</v>
      </c>
    </row>
    <row r="94" spans="1:4" ht="25.5" x14ac:dyDescent="0.25">
      <c r="A94" s="176">
        <v>213112</v>
      </c>
      <c r="B94" s="176" t="s">
        <v>1485</v>
      </c>
      <c r="C94" s="176">
        <v>213112</v>
      </c>
      <c r="D94" s="176" t="s">
        <v>1485</v>
      </c>
    </row>
    <row r="95" spans="1:4" x14ac:dyDescent="0.25">
      <c r="A95" s="176">
        <v>213113</v>
      </c>
      <c r="B95" s="176" t="s">
        <v>1477</v>
      </c>
      <c r="C95" s="176">
        <v>213113</v>
      </c>
      <c r="D95" s="176" t="s">
        <v>1477</v>
      </c>
    </row>
    <row r="96" spans="1:4" x14ac:dyDescent="0.25">
      <c r="A96" s="176">
        <v>213114</v>
      </c>
      <c r="B96" s="176" t="s">
        <v>1465</v>
      </c>
      <c r="C96" s="176">
        <v>213114</v>
      </c>
      <c r="D96" s="176" t="s">
        <v>1465</v>
      </c>
    </row>
    <row r="97" spans="1:4" ht="25.5" x14ac:dyDescent="0.25">
      <c r="A97" s="176">
        <v>213115</v>
      </c>
      <c r="B97" s="176" t="s">
        <v>4705</v>
      </c>
      <c r="C97" s="176">
        <v>213115</v>
      </c>
      <c r="D97" s="176" t="s">
        <v>4705</v>
      </c>
    </row>
    <row r="98" spans="1:4" x14ac:dyDescent="0.25">
      <c r="A98" s="176">
        <v>221111</v>
      </c>
      <c r="B98" s="176" t="s">
        <v>3122</v>
      </c>
      <c r="C98" s="176">
        <v>221111</v>
      </c>
      <c r="D98" s="176" t="s">
        <v>3122</v>
      </c>
    </row>
    <row r="99" spans="1:4" x14ac:dyDescent="0.25">
      <c r="A99" s="176">
        <v>221112</v>
      </c>
      <c r="B99" s="176" t="s">
        <v>3124</v>
      </c>
      <c r="C99" s="176">
        <v>221112</v>
      </c>
      <c r="D99" s="176" t="s">
        <v>3124</v>
      </c>
    </row>
    <row r="100" spans="1:4" x14ac:dyDescent="0.25">
      <c r="A100" s="176">
        <v>221113</v>
      </c>
      <c r="B100" s="176" t="s">
        <v>3126</v>
      </c>
      <c r="C100" s="176">
        <v>221113</v>
      </c>
      <c r="D100" s="176" t="s">
        <v>3126</v>
      </c>
    </row>
    <row r="101" spans="1:4" x14ac:dyDescent="0.25">
      <c r="A101" s="176">
        <v>221114</v>
      </c>
      <c r="B101" s="176" t="s">
        <v>4707</v>
      </c>
      <c r="C101" s="176">
        <v>221114</v>
      </c>
      <c r="D101" s="176" t="s">
        <v>4707</v>
      </c>
    </row>
    <row r="102" spans="1:4" x14ac:dyDescent="0.25">
      <c r="A102" s="176">
        <v>221115</v>
      </c>
      <c r="B102" s="176" t="s">
        <v>4709</v>
      </c>
      <c r="C102" s="176">
        <v>221115</v>
      </c>
      <c r="D102" s="176" t="s">
        <v>4709</v>
      </c>
    </row>
    <row r="103" spans="1:4" x14ac:dyDescent="0.25">
      <c r="A103" s="176">
        <v>221116</v>
      </c>
      <c r="B103" s="176" t="s">
        <v>4711</v>
      </c>
      <c r="C103" s="176">
        <v>221116</v>
      </c>
      <c r="D103" s="176" t="s">
        <v>4711</v>
      </c>
    </row>
    <row r="104" spans="1:4" x14ac:dyDescent="0.25">
      <c r="A104" s="176">
        <v>221117</v>
      </c>
      <c r="B104" s="176" t="s">
        <v>4713</v>
      </c>
      <c r="C104" s="176">
        <v>221117</v>
      </c>
      <c r="D104" s="176" t="s">
        <v>4713</v>
      </c>
    </row>
    <row r="105" spans="1:4" x14ac:dyDescent="0.25">
      <c r="A105" s="176">
        <v>221118</v>
      </c>
      <c r="B105" s="176" t="s">
        <v>3128</v>
      </c>
      <c r="C105" s="176">
        <v>221118</v>
      </c>
      <c r="D105" s="176" t="s">
        <v>3128</v>
      </c>
    </row>
    <row r="106" spans="1:4" ht="25.5" x14ac:dyDescent="0.25">
      <c r="A106" s="176">
        <v>221121</v>
      </c>
      <c r="B106" s="176" t="s">
        <v>3130</v>
      </c>
      <c r="C106" s="176">
        <v>221121</v>
      </c>
      <c r="D106" s="176" t="s">
        <v>3130</v>
      </c>
    </row>
    <row r="107" spans="1:4" x14ac:dyDescent="0.25">
      <c r="A107" s="176">
        <v>221122</v>
      </c>
      <c r="B107" s="176" t="s">
        <v>3132</v>
      </c>
      <c r="C107" s="176">
        <v>221122</v>
      </c>
      <c r="D107" s="176" t="s">
        <v>3132</v>
      </c>
    </row>
    <row r="108" spans="1:4" x14ac:dyDescent="0.25">
      <c r="A108" s="176">
        <v>221210</v>
      </c>
      <c r="B108" s="176" t="s">
        <v>3136</v>
      </c>
      <c r="C108" s="176">
        <v>221210</v>
      </c>
      <c r="D108" s="176" t="s">
        <v>3136</v>
      </c>
    </row>
    <row r="109" spans="1:4" x14ac:dyDescent="0.25">
      <c r="A109" s="176">
        <v>221310</v>
      </c>
      <c r="B109" s="176" t="s">
        <v>3155</v>
      </c>
      <c r="C109" s="176">
        <v>221310</v>
      </c>
      <c r="D109" s="176" t="s">
        <v>3155</v>
      </c>
    </row>
    <row r="110" spans="1:4" x14ac:dyDescent="0.25">
      <c r="A110" s="176">
        <v>221320</v>
      </c>
      <c r="B110" s="176" t="s">
        <v>3157</v>
      </c>
      <c r="C110" s="176">
        <v>221320</v>
      </c>
      <c r="D110" s="176" t="s">
        <v>3157</v>
      </c>
    </row>
    <row r="111" spans="1:4" x14ac:dyDescent="0.25">
      <c r="A111" s="176">
        <v>221330</v>
      </c>
      <c r="B111" s="176" t="s">
        <v>3176</v>
      </c>
      <c r="C111" s="176">
        <v>221330</v>
      </c>
      <c r="D111" s="176" t="s">
        <v>3176</v>
      </c>
    </row>
    <row r="112" spans="1:4" ht="25.5" x14ac:dyDescent="0.25">
      <c r="A112" s="176">
        <v>236115</v>
      </c>
      <c r="B112" s="176" t="s">
        <v>4715</v>
      </c>
      <c r="C112" s="176">
        <v>236115</v>
      </c>
      <c r="D112" s="176" t="s">
        <v>4715</v>
      </c>
    </row>
    <row r="113" spans="1:4" ht="25.5" x14ac:dyDescent="0.25">
      <c r="A113" s="176">
        <v>236116</v>
      </c>
      <c r="B113" s="176" t="s">
        <v>4716</v>
      </c>
      <c r="C113" s="176">
        <v>236116</v>
      </c>
      <c r="D113" s="176" t="s">
        <v>4716</v>
      </c>
    </row>
    <row r="114" spans="1:4" x14ac:dyDescent="0.25">
      <c r="A114" s="176">
        <v>236117</v>
      </c>
      <c r="B114" s="176" t="s">
        <v>4717</v>
      </c>
      <c r="C114" s="176">
        <v>236117</v>
      </c>
      <c r="D114" s="176" t="s">
        <v>4717</v>
      </c>
    </row>
    <row r="115" spans="1:4" x14ac:dyDescent="0.25">
      <c r="A115" s="176">
        <v>236118</v>
      </c>
      <c r="B115" s="176" t="s">
        <v>1523</v>
      </c>
      <c r="C115" s="176">
        <v>236118</v>
      </c>
      <c r="D115" s="176" t="s">
        <v>1523</v>
      </c>
    </row>
    <row r="116" spans="1:4" x14ac:dyDescent="0.25">
      <c r="A116" s="176">
        <v>236210</v>
      </c>
      <c r="B116" s="176" t="s">
        <v>1533</v>
      </c>
      <c r="C116" s="176">
        <v>236210</v>
      </c>
      <c r="D116" s="176" t="s">
        <v>1533</v>
      </c>
    </row>
    <row r="117" spans="1:4" ht="25.5" x14ac:dyDescent="0.25">
      <c r="A117" s="176">
        <v>236220</v>
      </c>
      <c r="B117" s="176" t="s">
        <v>1528</v>
      </c>
      <c r="C117" s="176">
        <v>236220</v>
      </c>
      <c r="D117" s="176" t="s">
        <v>1528</v>
      </c>
    </row>
    <row r="118" spans="1:4" ht="25.5" x14ac:dyDescent="0.25">
      <c r="A118" s="176">
        <v>237110</v>
      </c>
      <c r="B118" s="176" t="s">
        <v>1544</v>
      </c>
      <c r="C118" s="176">
        <v>237110</v>
      </c>
      <c r="D118" s="176" t="s">
        <v>1544</v>
      </c>
    </row>
    <row r="119" spans="1:4" ht="25.5" x14ac:dyDescent="0.25">
      <c r="A119" s="176">
        <v>237120</v>
      </c>
      <c r="B119" s="176" t="s">
        <v>1489</v>
      </c>
      <c r="C119" s="176">
        <v>237120</v>
      </c>
      <c r="D119" s="176" t="s">
        <v>1489</v>
      </c>
    </row>
    <row r="120" spans="1:4" ht="25.5" x14ac:dyDescent="0.25">
      <c r="A120" s="176">
        <v>237130</v>
      </c>
      <c r="B120" s="176" t="s">
        <v>1547</v>
      </c>
      <c r="C120" s="176">
        <v>237130</v>
      </c>
      <c r="D120" s="176" t="s">
        <v>1547</v>
      </c>
    </row>
    <row r="121" spans="1:4" x14ac:dyDescent="0.25">
      <c r="A121" s="176">
        <v>237210</v>
      </c>
      <c r="B121" s="176" t="s">
        <v>3875</v>
      </c>
      <c r="C121" s="176">
        <v>237210</v>
      </c>
      <c r="D121" s="176" t="s">
        <v>3875</v>
      </c>
    </row>
    <row r="122" spans="1:4" ht="25.5" x14ac:dyDescent="0.25">
      <c r="A122" s="176">
        <v>237310</v>
      </c>
      <c r="B122" s="176" t="s">
        <v>1539</v>
      </c>
      <c r="C122" s="176">
        <v>237310</v>
      </c>
      <c r="D122" s="176" t="s">
        <v>1539</v>
      </c>
    </row>
    <row r="123" spans="1:4" ht="25.5" x14ac:dyDescent="0.25">
      <c r="A123" s="176">
        <v>237990</v>
      </c>
      <c r="B123" s="176" t="s">
        <v>1542</v>
      </c>
      <c r="C123" s="176">
        <v>237990</v>
      </c>
      <c r="D123" s="176" t="s">
        <v>1542</v>
      </c>
    </row>
    <row r="124" spans="1:4" ht="25.5" x14ac:dyDescent="0.25">
      <c r="A124" s="176">
        <v>238110</v>
      </c>
      <c r="B124" s="176" t="s">
        <v>1583</v>
      </c>
      <c r="C124" s="176">
        <v>238110</v>
      </c>
      <c r="D124" s="176" t="s">
        <v>1583</v>
      </c>
    </row>
    <row r="125" spans="1:4" ht="25.5" x14ac:dyDescent="0.25">
      <c r="A125" s="176">
        <v>238120</v>
      </c>
      <c r="B125" s="176" t="s">
        <v>1588</v>
      </c>
      <c r="C125" s="176">
        <v>238120</v>
      </c>
      <c r="D125" s="176" t="s">
        <v>1588</v>
      </c>
    </row>
    <row r="126" spans="1:4" x14ac:dyDescent="0.25">
      <c r="A126" s="176">
        <v>238130</v>
      </c>
      <c r="B126" s="176" t="s">
        <v>1571</v>
      </c>
      <c r="C126" s="176">
        <v>238130</v>
      </c>
      <c r="D126" s="176" t="s">
        <v>1571</v>
      </c>
    </row>
    <row r="127" spans="1:4" x14ac:dyDescent="0.25">
      <c r="A127" s="176">
        <v>238140</v>
      </c>
      <c r="B127" s="176" t="s">
        <v>1564</v>
      </c>
      <c r="C127" s="176">
        <v>238140</v>
      </c>
      <c r="D127" s="176" t="s">
        <v>1564</v>
      </c>
    </row>
    <row r="128" spans="1:4" x14ac:dyDescent="0.25">
      <c r="A128" s="176">
        <v>238150</v>
      </c>
      <c r="B128" s="176" t="s">
        <v>1593</v>
      </c>
      <c r="C128" s="176">
        <v>238150</v>
      </c>
      <c r="D128" s="176" t="s">
        <v>1593</v>
      </c>
    </row>
    <row r="129" spans="1:4" x14ac:dyDescent="0.25">
      <c r="A129" s="176">
        <v>238160</v>
      </c>
      <c r="B129" s="176" t="s">
        <v>1577</v>
      </c>
      <c r="C129" s="176">
        <v>238160</v>
      </c>
      <c r="D129" s="176" t="s">
        <v>1577</v>
      </c>
    </row>
    <row r="130" spans="1:4" x14ac:dyDescent="0.25">
      <c r="A130" s="176">
        <v>238170</v>
      </c>
      <c r="B130" s="176" t="s">
        <v>1579</v>
      </c>
      <c r="C130" s="176">
        <v>238170</v>
      </c>
      <c r="D130" s="176" t="s">
        <v>1579</v>
      </c>
    </row>
    <row r="131" spans="1:4" ht="25.5" x14ac:dyDescent="0.25">
      <c r="A131" s="176">
        <v>238190</v>
      </c>
      <c r="B131" s="176" t="s">
        <v>1590</v>
      </c>
      <c r="C131" s="176">
        <v>238190</v>
      </c>
      <c r="D131" s="176" t="s">
        <v>1590</v>
      </c>
    </row>
    <row r="132" spans="1:4" ht="25.5" x14ac:dyDescent="0.25">
      <c r="A132" s="176">
        <v>238210</v>
      </c>
      <c r="B132" s="176" t="s">
        <v>4575</v>
      </c>
      <c r="C132" s="176">
        <v>238210</v>
      </c>
      <c r="D132" s="176" t="s">
        <v>4575</v>
      </c>
    </row>
    <row r="133" spans="1:4" ht="25.5" x14ac:dyDescent="0.25">
      <c r="A133" s="176">
        <v>238220</v>
      </c>
      <c r="B133" s="176" t="s">
        <v>1557</v>
      </c>
      <c r="C133" s="176">
        <v>238220</v>
      </c>
      <c r="D133" s="176" t="s">
        <v>1557</v>
      </c>
    </row>
    <row r="134" spans="1:4" x14ac:dyDescent="0.25">
      <c r="A134" s="176">
        <v>238290</v>
      </c>
      <c r="B134" s="176" t="s">
        <v>1598</v>
      </c>
      <c r="C134" s="176">
        <v>238290</v>
      </c>
      <c r="D134" s="176" t="s">
        <v>1598</v>
      </c>
    </row>
    <row r="135" spans="1:4" x14ac:dyDescent="0.25">
      <c r="A135" s="176">
        <v>238310</v>
      </c>
      <c r="B135" s="176" t="s">
        <v>1566</v>
      </c>
      <c r="C135" s="176">
        <v>238310</v>
      </c>
      <c r="D135" s="176" t="s">
        <v>1566</v>
      </c>
    </row>
    <row r="136" spans="1:4" x14ac:dyDescent="0.25">
      <c r="A136" s="176">
        <v>238320</v>
      </c>
      <c r="B136" s="176" t="s">
        <v>4576</v>
      </c>
      <c r="C136" s="176">
        <v>238320</v>
      </c>
      <c r="D136" s="176" t="s">
        <v>4576</v>
      </c>
    </row>
    <row r="137" spans="1:4" x14ac:dyDescent="0.25">
      <c r="A137" s="176">
        <v>238330</v>
      </c>
      <c r="B137" s="176" t="s">
        <v>1575</v>
      </c>
      <c r="C137" s="176">
        <v>238330</v>
      </c>
      <c r="D137" s="176" t="s">
        <v>1575</v>
      </c>
    </row>
    <row r="138" spans="1:4" x14ac:dyDescent="0.25">
      <c r="A138" s="176">
        <v>238340</v>
      </c>
      <c r="B138" s="176" t="s">
        <v>1569</v>
      </c>
      <c r="C138" s="176">
        <v>238340</v>
      </c>
      <c r="D138" s="176" t="s">
        <v>1569</v>
      </c>
    </row>
    <row r="139" spans="1:4" x14ac:dyDescent="0.25">
      <c r="A139" s="176">
        <v>238350</v>
      </c>
      <c r="B139" s="176" t="s">
        <v>1573</v>
      </c>
      <c r="C139" s="176">
        <v>238350</v>
      </c>
      <c r="D139" s="176" t="s">
        <v>1573</v>
      </c>
    </row>
    <row r="140" spans="1:4" x14ac:dyDescent="0.25">
      <c r="A140" s="176">
        <v>238390</v>
      </c>
      <c r="B140" s="176" t="s">
        <v>1581</v>
      </c>
      <c r="C140" s="176">
        <v>238390</v>
      </c>
      <c r="D140" s="176" t="s">
        <v>1581</v>
      </c>
    </row>
    <row r="141" spans="1:4" x14ac:dyDescent="0.25">
      <c r="A141" s="176">
        <v>238910</v>
      </c>
      <c r="B141" s="176" t="s">
        <v>1467</v>
      </c>
      <c r="C141" s="176">
        <v>238910</v>
      </c>
      <c r="D141" s="176" t="s">
        <v>1467</v>
      </c>
    </row>
    <row r="142" spans="1:4" x14ac:dyDescent="0.25">
      <c r="A142" s="176">
        <v>238990</v>
      </c>
      <c r="B142" s="176" t="s">
        <v>863</v>
      </c>
      <c r="C142" s="176">
        <v>238990</v>
      </c>
      <c r="D142" s="176" t="s">
        <v>863</v>
      </c>
    </row>
    <row r="143" spans="1:4" x14ac:dyDescent="0.25">
      <c r="A143" s="176">
        <v>311111</v>
      </c>
      <c r="B143" s="176" t="s">
        <v>1664</v>
      </c>
      <c r="C143" s="176">
        <v>311111</v>
      </c>
      <c r="D143" s="176" t="s">
        <v>1664</v>
      </c>
    </row>
    <row r="144" spans="1:4" x14ac:dyDescent="0.25">
      <c r="A144" s="176">
        <v>311119</v>
      </c>
      <c r="B144" s="176" t="s">
        <v>1409</v>
      </c>
      <c r="C144" s="176">
        <v>311119</v>
      </c>
      <c r="D144" s="176" t="s">
        <v>1409</v>
      </c>
    </row>
    <row r="145" spans="1:4" x14ac:dyDescent="0.25">
      <c r="A145" s="176">
        <v>311211</v>
      </c>
      <c r="B145" s="176" t="s">
        <v>1640</v>
      </c>
      <c r="C145" s="176">
        <v>311211</v>
      </c>
      <c r="D145" s="176" t="s">
        <v>1640</v>
      </c>
    </row>
    <row r="146" spans="1:4" x14ac:dyDescent="0.25">
      <c r="A146" s="176">
        <v>311212</v>
      </c>
      <c r="B146" s="176" t="s">
        <v>1656</v>
      </c>
      <c r="C146" s="176">
        <v>311212</v>
      </c>
      <c r="D146" s="176" t="s">
        <v>1656</v>
      </c>
    </row>
    <row r="147" spans="1:4" x14ac:dyDescent="0.25">
      <c r="A147" s="176">
        <v>311213</v>
      </c>
      <c r="B147" s="176" t="s">
        <v>1712</v>
      </c>
      <c r="C147" s="176">
        <v>311213</v>
      </c>
      <c r="D147" s="176" t="s">
        <v>1712</v>
      </c>
    </row>
    <row r="148" spans="1:4" x14ac:dyDescent="0.25">
      <c r="A148" s="176">
        <v>311221</v>
      </c>
      <c r="B148" s="176" t="s">
        <v>1660</v>
      </c>
      <c r="C148" s="176">
        <v>311221</v>
      </c>
      <c r="D148" s="176" t="s">
        <v>1660</v>
      </c>
    </row>
    <row r="149" spans="1:4" x14ac:dyDescent="0.25">
      <c r="A149" s="176">
        <v>311224</v>
      </c>
      <c r="B149" s="176" t="s">
        <v>4722</v>
      </c>
      <c r="C149" s="176">
        <v>311224</v>
      </c>
      <c r="D149" s="176" t="s">
        <v>4722</v>
      </c>
    </row>
    <row r="150" spans="1:4" x14ac:dyDescent="0.25">
      <c r="A150" s="176">
        <v>311225</v>
      </c>
      <c r="B150" s="176" t="s">
        <v>1662</v>
      </c>
      <c r="C150" s="176">
        <v>311225</v>
      </c>
      <c r="D150" s="176" t="s">
        <v>1662</v>
      </c>
    </row>
    <row r="151" spans="1:4" x14ac:dyDescent="0.25">
      <c r="A151" s="176">
        <v>311230</v>
      </c>
      <c r="B151" s="176" t="s">
        <v>1653</v>
      </c>
      <c r="C151" s="176">
        <v>311230</v>
      </c>
      <c r="D151" s="176" t="s">
        <v>1653</v>
      </c>
    </row>
    <row r="152" spans="1:4" x14ac:dyDescent="0.25">
      <c r="A152" s="176">
        <v>311313</v>
      </c>
      <c r="B152" s="176" t="s">
        <v>1680</v>
      </c>
      <c r="C152" s="176">
        <v>311313</v>
      </c>
      <c r="D152" s="176" t="s">
        <v>1680</v>
      </c>
    </row>
    <row r="153" spans="1:4" x14ac:dyDescent="0.25">
      <c r="A153" s="176">
        <v>311314</v>
      </c>
      <c r="B153" s="176" t="s">
        <v>4723</v>
      </c>
      <c r="C153" s="176">
        <v>311314</v>
      </c>
      <c r="D153" s="176" t="s">
        <v>4723</v>
      </c>
    </row>
    <row r="154" spans="1:4" ht="25.5" x14ac:dyDescent="0.25">
      <c r="A154" s="176">
        <v>311340</v>
      </c>
      <c r="B154" s="176" t="s">
        <v>1684</v>
      </c>
      <c r="C154" s="176">
        <v>311340</v>
      </c>
      <c r="D154" s="176" t="s">
        <v>1684</v>
      </c>
    </row>
    <row r="155" spans="1:4" ht="25.5" x14ac:dyDescent="0.25">
      <c r="A155" s="176">
        <v>311351</v>
      </c>
      <c r="B155" s="176" t="s">
        <v>4577</v>
      </c>
      <c r="C155" s="176">
        <v>311351</v>
      </c>
      <c r="D155" s="176" t="s">
        <v>4577</v>
      </c>
    </row>
    <row r="156" spans="1:4" ht="25.5" x14ac:dyDescent="0.25">
      <c r="A156" s="176">
        <v>311352</v>
      </c>
      <c r="B156" s="176" t="s">
        <v>4578</v>
      </c>
      <c r="C156" s="176">
        <v>311352</v>
      </c>
      <c r="D156" s="176" t="s">
        <v>4578</v>
      </c>
    </row>
    <row r="157" spans="1:4" ht="25.5" x14ac:dyDescent="0.25">
      <c r="A157" s="176">
        <v>311411</v>
      </c>
      <c r="B157" s="176" t="s">
        <v>1648</v>
      </c>
      <c r="C157" s="176">
        <v>311411</v>
      </c>
      <c r="D157" s="176" t="s">
        <v>1648</v>
      </c>
    </row>
    <row r="158" spans="1:4" x14ac:dyDescent="0.25">
      <c r="A158" s="176">
        <v>311412</v>
      </c>
      <c r="B158" s="176" t="s">
        <v>1650</v>
      </c>
      <c r="C158" s="176">
        <v>311412</v>
      </c>
      <c r="D158" s="176" t="s">
        <v>1650</v>
      </c>
    </row>
    <row r="159" spans="1:4" x14ac:dyDescent="0.25">
      <c r="A159" s="176">
        <v>311421</v>
      </c>
      <c r="B159" s="176" t="s">
        <v>1638</v>
      </c>
      <c r="C159" s="176">
        <v>311421</v>
      </c>
      <c r="D159" s="176" t="s">
        <v>1638</v>
      </c>
    </row>
    <row r="160" spans="1:4" x14ac:dyDescent="0.25">
      <c r="A160" s="176">
        <v>311422</v>
      </c>
      <c r="B160" s="176" t="s">
        <v>1635</v>
      </c>
      <c r="C160" s="176">
        <v>311422</v>
      </c>
      <c r="D160" s="176" t="s">
        <v>1635</v>
      </c>
    </row>
    <row r="161" spans="1:4" ht="25.5" x14ac:dyDescent="0.25">
      <c r="A161" s="176">
        <v>311423</v>
      </c>
      <c r="B161" s="176" t="s">
        <v>1642</v>
      </c>
      <c r="C161" s="176">
        <v>311423</v>
      </c>
      <c r="D161" s="176" t="s">
        <v>1642</v>
      </c>
    </row>
    <row r="162" spans="1:4" x14ac:dyDescent="0.25">
      <c r="A162" s="176">
        <v>311511</v>
      </c>
      <c r="B162" s="176" t="s">
        <v>1627</v>
      </c>
      <c r="C162" s="176">
        <v>311511</v>
      </c>
      <c r="D162" s="176" t="s">
        <v>1627</v>
      </c>
    </row>
    <row r="163" spans="1:4" x14ac:dyDescent="0.25">
      <c r="A163" s="176">
        <v>311512</v>
      </c>
      <c r="B163" s="176" t="s">
        <v>1623</v>
      </c>
      <c r="C163" s="176">
        <v>311512</v>
      </c>
      <c r="D163" s="176" t="s">
        <v>1623</v>
      </c>
    </row>
    <row r="164" spans="1:4" x14ac:dyDescent="0.25">
      <c r="A164" s="176">
        <v>311513</v>
      </c>
      <c r="B164" s="176" t="s">
        <v>1625</v>
      </c>
      <c r="C164" s="176">
        <v>311513</v>
      </c>
      <c r="D164" s="176" t="s">
        <v>1625</v>
      </c>
    </row>
    <row r="165" spans="1:4" ht="25.5" x14ac:dyDescent="0.25">
      <c r="A165" s="176">
        <v>311514</v>
      </c>
      <c r="B165" s="176" t="s">
        <v>1629</v>
      </c>
      <c r="C165" s="176">
        <v>311514</v>
      </c>
      <c r="D165" s="176" t="s">
        <v>1629</v>
      </c>
    </row>
    <row r="166" spans="1:4" ht="25.5" x14ac:dyDescent="0.25">
      <c r="A166" s="176">
        <v>311520</v>
      </c>
      <c r="B166" s="176" t="s">
        <v>1631</v>
      </c>
      <c r="C166" s="176">
        <v>311520</v>
      </c>
      <c r="D166" s="176" t="s">
        <v>1631</v>
      </c>
    </row>
    <row r="167" spans="1:4" x14ac:dyDescent="0.25">
      <c r="A167" s="176">
        <v>311611</v>
      </c>
      <c r="B167" s="176" t="s">
        <v>1417</v>
      </c>
      <c r="C167" s="176">
        <v>311611</v>
      </c>
      <c r="D167" s="176" t="s">
        <v>1417</v>
      </c>
    </row>
    <row r="168" spans="1:4" x14ac:dyDescent="0.25">
      <c r="A168" s="176">
        <v>311612</v>
      </c>
      <c r="B168" s="176" t="s">
        <v>4579</v>
      </c>
      <c r="C168" s="176">
        <v>311612</v>
      </c>
      <c r="D168" s="176" t="s">
        <v>4579</v>
      </c>
    </row>
    <row r="169" spans="1:4" ht="25.5" x14ac:dyDescent="0.25">
      <c r="A169" s="176">
        <v>311613</v>
      </c>
      <c r="B169" s="176" t="s">
        <v>1617</v>
      </c>
      <c r="C169" s="176">
        <v>311613</v>
      </c>
      <c r="D169" s="176" t="s">
        <v>1617</v>
      </c>
    </row>
    <row r="170" spans="1:4" x14ac:dyDescent="0.25">
      <c r="A170" s="176">
        <v>311615</v>
      </c>
      <c r="B170" s="176" t="s">
        <v>1619</v>
      </c>
      <c r="C170" s="176">
        <v>311615</v>
      </c>
      <c r="D170" s="176" t="s">
        <v>1619</v>
      </c>
    </row>
    <row r="171" spans="1:4" ht="25.5" x14ac:dyDescent="0.25">
      <c r="A171" s="176">
        <v>311710</v>
      </c>
      <c r="B171" s="176" t="s">
        <v>4724</v>
      </c>
      <c r="C171" s="176">
        <v>311710</v>
      </c>
      <c r="D171" s="176" t="s">
        <v>4724</v>
      </c>
    </row>
    <row r="172" spans="1:4" x14ac:dyDescent="0.25">
      <c r="A172" s="176">
        <v>311811</v>
      </c>
      <c r="B172" s="176" t="s">
        <v>3614</v>
      </c>
      <c r="C172" s="176">
        <v>311811</v>
      </c>
      <c r="D172" s="176" t="s">
        <v>3614</v>
      </c>
    </row>
    <row r="173" spans="1:4" x14ac:dyDescent="0.25">
      <c r="A173" s="176">
        <v>311812</v>
      </c>
      <c r="B173" s="176" t="s">
        <v>1668</v>
      </c>
      <c r="C173" s="176">
        <v>311812</v>
      </c>
      <c r="D173" s="176" t="s">
        <v>1668</v>
      </c>
    </row>
    <row r="174" spans="1:4" ht="25.5" x14ac:dyDescent="0.25">
      <c r="A174" s="176">
        <v>311813</v>
      </c>
      <c r="B174" s="176" t="s">
        <v>1675</v>
      </c>
      <c r="C174" s="176">
        <v>311813</v>
      </c>
      <c r="D174" s="176" t="s">
        <v>1675</v>
      </c>
    </row>
    <row r="175" spans="1:4" x14ac:dyDescent="0.25">
      <c r="A175" s="176">
        <v>311821</v>
      </c>
      <c r="B175" s="176" t="s">
        <v>1671</v>
      </c>
      <c r="C175" s="176">
        <v>311821</v>
      </c>
      <c r="D175" s="176" t="s">
        <v>1671</v>
      </c>
    </row>
    <row r="176" spans="1:4" ht="25.5" x14ac:dyDescent="0.25">
      <c r="A176" s="176">
        <v>311824</v>
      </c>
      <c r="B176" s="176" t="s">
        <v>4725</v>
      </c>
      <c r="C176" s="176">
        <v>311824</v>
      </c>
      <c r="D176" s="176" t="s">
        <v>4725</v>
      </c>
    </row>
    <row r="177" spans="1:4" x14ac:dyDescent="0.25">
      <c r="A177" s="176">
        <v>311830</v>
      </c>
      <c r="B177" s="176" t="s">
        <v>4581</v>
      </c>
      <c r="C177" s="176">
        <v>311830</v>
      </c>
      <c r="D177" s="176" t="s">
        <v>4581</v>
      </c>
    </row>
    <row r="178" spans="1:4" ht="25.5" x14ac:dyDescent="0.25">
      <c r="A178" s="176">
        <v>311911</v>
      </c>
      <c r="B178" s="176" t="s">
        <v>1690</v>
      </c>
      <c r="C178" s="176">
        <v>311911</v>
      </c>
      <c r="D178" s="176" t="s">
        <v>1690</v>
      </c>
    </row>
    <row r="179" spans="1:4" x14ac:dyDescent="0.25">
      <c r="A179" s="176">
        <v>311919</v>
      </c>
      <c r="B179" s="176" t="s">
        <v>1673</v>
      </c>
      <c r="C179" s="176">
        <v>311919</v>
      </c>
      <c r="D179" s="176" t="s">
        <v>1673</v>
      </c>
    </row>
    <row r="180" spans="1:4" x14ac:dyDescent="0.25">
      <c r="A180" s="176">
        <v>311920</v>
      </c>
      <c r="B180" s="176" t="s">
        <v>1655</v>
      </c>
      <c r="C180" s="176">
        <v>311920</v>
      </c>
      <c r="D180" s="176" t="s">
        <v>1655</v>
      </c>
    </row>
    <row r="181" spans="1:4" ht="25.5" x14ac:dyDescent="0.25">
      <c r="A181" s="176">
        <v>311930</v>
      </c>
      <c r="B181" s="176" t="s">
        <v>1724</v>
      </c>
      <c r="C181" s="176">
        <v>311930</v>
      </c>
      <c r="D181" s="176" t="s">
        <v>1724</v>
      </c>
    </row>
    <row r="182" spans="1:4" ht="25.5" x14ac:dyDescent="0.25">
      <c r="A182" s="176">
        <v>311941</v>
      </c>
      <c r="B182" s="176" t="s">
        <v>1646</v>
      </c>
      <c r="C182" s="176">
        <v>311941</v>
      </c>
      <c r="D182" s="176" t="s">
        <v>1646</v>
      </c>
    </row>
    <row r="183" spans="1:4" x14ac:dyDescent="0.25">
      <c r="A183" s="176">
        <v>311942</v>
      </c>
      <c r="B183" s="176" t="s">
        <v>1708</v>
      </c>
      <c r="C183" s="176">
        <v>311942</v>
      </c>
      <c r="D183" s="176" t="s">
        <v>1708</v>
      </c>
    </row>
    <row r="184" spans="1:4" x14ac:dyDescent="0.25">
      <c r="A184" s="176">
        <v>311991</v>
      </c>
      <c r="B184" s="176" t="s">
        <v>1747</v>
      </c>
      <c r="C184" s="176">
        <v>311991</v>
      </c>
      <c r="D184" s="176" t="s">
        <v>1747</v>
      </c>
    </row>
    <row r="185" spans="1:4" ht="25.5" x14ac:dyDescent="0.25">
      <c r="A185" s="176">
        <v>311999</v>
      </c>
      <c r="B185" s="176" t="s">
        <v>1621</v>
      </c>
      <c r="C185" s="176">
        <v>311999</v>
      </c>
      <c r="D185" s="176" t="s">
        <v>1621</v>
      </c>
    </row>
    <row r="186" spans="1:4" x14ac:dyDescent="0.25">
      <c r="A186" s="176">
        <v>312111</v>
      </c>
      <c r="B186" s="176" t="s">
        <v>1719</v>
      </c>
      <c r="C186" s="176">
        <v>312111</v>
      </c>
      <c r="D186" s="176" t="s">
        <v>1719</v>
      </c>
    </row>
    <row r="187" spans="1:4" x14ac:dyDescent="0.25">
      <c r="A187" s="176">
        <v>312112</v>
      </c>
      <c r="B187" s="176" t="s">
        <v>1721</v>
      </c>
      <c r="C187" s="176">
        <v>312112</v>
      </c>
      <c r="D187" s="176" t="s">
        <v>1721</v>
      </c>
    </row>
    <row r="188" spans="1:4" x14ac:dyDescent="0.25">
      <c r="A188" s="176">
        <v>312113</v>
      </c>
      <c r="B188" s="176" t="s">
        <v>1732</v>
      </c>
      <c r="C188" s="176">
        <v>312113</v>
      </c>
      <c r="D188" s="176" t="s">
        <v>1732</v>
      </c>
    </row>
    <row r="189" spans="1:4" x14ac:dyDescent="0.25">
      <c r="A189" s="176">
        <v>312120</v>
      </c>
      <c r="B189" s="176" t="s">
        <v>1710</v>
      </c>
      <c r="C189" s="176">
        <v>312120</v>
      </c>
      <c r="D189" s="176" t="s">
        <v>1710</v>
      </c>
    </row>
    <row r="190" spans="1:4" x14ac:dyDescent="0.25">
      <c r="A190" s="176">
        <v>312130</v>
      </c>
      <c r="B190" s="176" t="s">
        <v>1714</v>
      </c>
      <c r="C190" s="176">
        <v>312130</v>
      </c>
      <c r="D190" s="176" t="s">
        <v>1714</v>
      </c>
    </row>
    <row r="191" spans="1:4" x14ac:dyDescent="0.25">
      <c r="A191" s="176">
        <v>312140</v>
      </c>
      <c r="B191" s="176" t="s">
        <v>1717</v>
      </c>
      <c r="C191" s="176">
        <v>312140</v>
      </c>
      <c r="D191" s="176" t="s">
        <v>1717</v>
      </c>
    </row>
    <row r="192" spans="1:4" x14ac:dyDescent="0.25">
      <c r="A192" s="176">
        <v>312230</v>
      </c>
      <c r="B192" s="176" t="s">
        <v>4726</v>
      </c>
      <c r="C192" s="176">
        <v>312230</v>
      </c>
      <c r="D192" s="176" t="s">
        <v>4726</v>
      </c>
    </row>
    <row r="193" spans="1:4" x14ac:dyDescent="0.25">
      <c r="A193" s="176">
        <v>313110</v>
      </c>
      <c r="B193" s="176" t="s">
        <v>4727</v>
      </c>
      <c r="C193" s="176">
        <v>313110</v>
      </c>
      <c r="D193" s="176" t="s">
        <v>4727</v>
      </c>
    </row>
    <row r="194" spans="1:4" x14ac:dyDescent="0.25">
      <c r="A194" s="176">
        <v>313210</v>
      </c>
      <c r="B194" s="176" t="s">
        <v>1758</v>
      </c>
      <c r="C194" s="176">
        <v>313210</v>
      </c>
      <c r="D194" s="176" t="s">
        <v>1758</v>
      </c>
    </row>
    <row r="195" spans="1:4" ht="25.5" x14ac:dyDescent="0.25">
      <c r="A195" s="176">
        <v>313220</v>
      </c>
      <c r="B195" s="176" t="s">
        <v>4728</v>
      </c>
      <c r="C195" s="176">
        <v>313220</v>
      </c>
      <c r="D195" s="176" t="s">
        <v>4728</v>
      </c>
    </row>
    <row r="196" spans="1:4" x14ac:dyDescent="0.25">
      <c r="A196" s="176">
        <v>313230</v>
      </c>
      <c r="B196" s="176" t="s">
        <v>1809</v>
      </c>
      <c r="C196" s="176">
        <v>313230</v>
      </c>
      <c r="D196" s="176" t="s">
        <v>1809</v>
      </c>
    </row>
    <row r="197" spans="1:4" x14ac:dyDescent="0.25">
      <c r="A197" s="176">
        <v>313240</v>
      </c>
      <c r="B197" s="176" t="s">
        <v>4729</v>
      </c>
      <c r="C197" s="176">
        <v>313240</v>
      </c>
      <c r="D197" s="176" t="s">
        <v>4729</v>
      </c>
    </row>
    <row r="198" spans="1:4" x14ac:dyDescent="0.25">
      <c r="A198" s="176">
        <v>313310</v>
      </c>
      <c r="B198" s="176" t="s">
        <v>4730</v>
      </c>
      <c r="C198" s="176">
        <v>313310</v>
      </c>
      <c r="D198" s="176" t="s">
        <v>4730</v>
      </c>
    </row>
    <row r="199" spans="1:4" x14ac:dyDescent="0.25">
      <c r="A199" s="176">
        <v>313320</v>
      </c>
      <c r="B199" s="176" t="s">
        <v>1805</v>
      </c>
      <c r="C199" s="176">
        <v>313320</v>
      </c>
      <c r="D199" s="176" t="s">
        <v>1805</v>
      </c>
    </row>
    <row r="200" spans="1:4" x14ac:dyDescent="0.25">
      <c r="A200" s="176">
        <v>314110</v>
      </c>
      <c r="B200" s="176" t="s">
        <v>1797</v>
      </c>
      <c r="C200" s="176">
        <v>314110</v>
      </c>
      <c r="D200" s="176" t="s">
        <v>1797</v>
      </c>
    </row>
    <row r="201" spans="1:4" x14ac:dyDescent="0.25">
      <c r="A201" s="176">
        <v>314120</v>
      </c>
      <c r="B201" s="176" t="s">
        <v>4731</v>
      </c>
      <c r="C201" s="176">
        <v>314120</v>
      </c>
      <c r="D201" s="176" t="s">
        <v>4731</v>
      </c>
    </row>
    <row r="202" spans="1:4" x14ac:dyDescent="0.25">
      <c r="A202" s="176">
        <v>314910</v>
      </c>
      <c r="B202" s="176" t="s">
        <v>4732</v>
      </c>
      <c r="C202" s="176">
        <v>314910</v>
      </c>
      <c r="D202" s="176" t="s">
        <v>4732</v>
      </c>
    </row>
    <row r="203" spans="1:4" ht="25.5" x14ac:dyDescent="0.25">
      <c r="A203" s="176">
        <v>314994</v>
      </c>
      <c r="B203" s="176" t="s">
        <v>4733</v>
      </c>
      <c r="C203" s="176">
        <v>314994</v>
      </c>
      <c r="D203" s="176" t="s">
        <v>4733</v>
      </c>
    </row>
    <row r="204" spans="1:4" ht="25.5" x14ac:dyDescent="0.25">
      <c r="A204" s="176">
        <v>314999</v>
      </c>
      <c r="B204" s="176" t="s">
        <v>1821</v>
      </c>
      <c r="C204" s="176">
        <v>314999</v>
      </c>
      <c r="D204" s="176" t="s">
        <v>1821</v>
      </c>
    </row>
    <row r="205" spans="1:4" x14ac:dyDescent="0.25">
      <c r="A205" s="176">
        <v>315110</v>
      </c>
      <c r="B205" s="176" t="s">
        <v>4734</v>
      </c>
      <c r="C205" s="176">
        <v>315110</v>
      </c>
      <c r="D205" s="176" t="s">
        <v>4734</v>
      </c>
    </row>
    <row r="206" spans="1:4" x14ac:dyDescent="0.25">
      <c r="A206" s="176">
        <v>315190</v>
      </c>
      <c r="B206" s="176" t="s">
        <v>4735</v>
      </c>
      <c r="C206" s="176">
        <v>315190</v>
      </c>
      <c r="D206" s="176" t="s">
        <v>4735</v>
      </c>
    </row>
    <row r="207" spans="1:4" x14ac:dyDescent="0.25">
      <c r="A207" s="176">
        <v>315210</v>
      </c>
      <c r="B207" s="176" t="s">
        <v>4736</v>
      </c>
      <c r="C207" s="176">
        <v>315210</v>
      </c>
      <c r="D207" s="176" t="s">
        <v>4736</v>
      </c>
    </row>
    <row r="208" spans="1:4" ht="25.5" x14ac:dyDescent="0.25">
      <c r="A208" s="176">
        <v>315220</v>
      </c>
      <c r="B208" s="176" t="s">
        <v>4737</v>
      </c>
      <c r="C208" s="176">
        <v>315220</v>
      </c>
      <c r="D208" s="176" t="s">
        <v>4737</v>
      </c>
    </row>
    <row r="209" spans="1:4" ht="25.5" x14ac:dyDescent="0.25">
      <c r="A209" s="176">
        <v>315240</v>
      </c>
      <c r="B209" s="176" t="s">
        <v>4738</v>
      </c>
      <c r="C209" s="176">
        <v>315240</v>
      </c>
      <c r="D209" s="176" t="s">
        <v>4738</v>
      </c>
    </row>
    <row r="210" spans="1:4" ht="25.5" x14ac:dyDescent="0.25">
      <c r="A210" s="176">
        <v>315280</v>
      </c>
      <c r="B210" s="176" t="s">
        <v>4739</v>
      </c>
      <c r="C210" s="176">
        <v>315280</v>
      </c>
      <c r="D210" s="176" t="s">
        <v>4739</v>
      </c>
    </row>
    <row r="211" spans="1:4" ht="25.5" x14ac:dyDescent="0.25">
      <c r="A211" s="176">
        <v>315990</v>
      </c>
      <c r="B211" s="176" t="s">
        <v>4740</v>
      </c>
      <c r="C211" s="176">
        <v>315990</v>
      </c>
      <c r="D211" s="176" t="s">
        <v>4740</v>
      </c>
    </row>
    <row r="212" spans="1:4" x14ac:dyDescent="0.25">
      <c r="A212" s="176">
        <v>316110</v>
      </c>
      <c r="B212" s="176" t="s">
        <v>2276</v>
      </c>
      <c r="C212" s="176">
        <v>316110</v>
      </c>
      <c r="D212" s="176" t="s">
        <v>2276</v>
      </c>
    </row>
    <row r="213" spans="1:4" x14ac:dyDescent="0.25">
      <c r="A213" s="176">
        <v>316210</v>
      </c>
      <c r="B213" s="176" t="s">
        <v>4741</v>
      </c>
      <c r="C213" s="176">
        <v>316210</v>
      </c>
      <c r="D213" s="176" t="s">
        <v>4741</v>
      </c>
    </row>
    <row r="214" spans="1:4" ht="25.5" x14ac:dyDescent="0.25">
      <c r="A214" s="176">
        <v>316992</v>
      </c>
      <c r="B214" s="176" t="s">
        <v>2296</v>
      </c>
      <c r="C214" s="176">
        <v>316992</v>
      </c>
      <c r="D214" s="176" t="s">
        <v>2296</v>
      </c>
    </row>
    <row r="215" spans="1:4" ht="25.5" x14ac:dyDescent="0.25">
      <c r="A215" s="176">
        <v>316998</v>
      </c>
      <c r="B215" s="176" t="s">
        <v>4602</v>
      </c>
      <c r="C215" s="176">
        <v>316998</v>
      </c>
      <c r="D215" s="176" t="s">
        <v>4602</v>
      </c>
    </row>
    <row r="216" spans="1:4" x14ac:dyDescent="0.25">
      <c r="A216" s="176">
        <v>321113</v>
      </c>
      <c r="B216" s="176" t="s">
        <v>1959</v>
      </c>
      <c r="C216" s="176">
        <v>321113</v>
      </c>
      <c r="D216" s="176" t="s">
        <v>1959</v>
      </c>
    </row>
    <row r="217" spans="1:4" x14ac:dyDescent="0.25">
      <c r="A217" s="176">
        <v>321114</v>
      </c>
      <c r="B217" s="176" t="s">
        <v>1997</v>
      </c>
      <c r="C217" s="176">
        <v>321114</v>
      </c>
      <c r="D217" s="176" t="s">
        <v>1997</v>
      </c>
    </row>
    <row r="218" spans="1:4" ht="25.5" x14ac:dyDescent="0.25">
      <c r="A218" s="176">
        <v>321211</v>
      </c>
      <c r="B218" s="176" t="s">
        <v>1982</v>
      </c>
      <c r="C218" s="176">
        <v>321211</v>
      </c>
      <c r="D218" s="176" t="s">
        <v>1982</v>
      </c>
    </row>
    <row r="219" spans="1:4" ht="25.5" x14ac:dyDescent="0.25">
      <c r="A219" s="176">
        <v>321212</v>
      </c>
      <c r="B219" s="176" t="s">
        <v>1984</v>
      </c>
      <c r="C219" s="176">
        <v>321212</v>
      </c>
      <c r="D219" s="176" t="s">
        <v>1984</v>
      </c>
    </row>
    <row r="220" spans="1:4" ht="25.5" x14ac:dyDescent="0.25">
      <c r="A220" s="176">
        <v>321213</v>
      </c>
      <c r="B220" s="176" t="s">
        <v>1986</v>
      </c>
      <c r="C220" s="176">
        <v>321213</v>
      </c>
      <c r="D220" s="176" t="s">
        <v>1986</v>
      </c>
    </row>
    <row r="221" spans="1:4" x14ac:dyDescent="0.25">
      <c r="A221" s="176">
        <v>321214</v>
      </c>
      <c r="B221" s="176" t="s">
        <v>1988</v>
      </c>
      <c r="C221" s="176">
        <v>321214</v>
      </c>
      <c r="D221" s="176" t="s">
        <v>1988</v>
      </c>
    </row>
    <row r="222" spans="1:4" ht="25.5" x14ac:dyDescent="0.25">
      <c r="A222" s="176">
        <v>321219</v>
      </c>
      <c r="B222" s="176" t="s">
        <v>1999</v>
      </c>
      <c r="C222" s="176">
        <v>321219</v>
      </c>
      <c r="D222" s="176" t="s">
        <v>1999</v>
      </c>
    </row>
    <row r="223" spans="1:4" x14ac:dyDescent="0.25">
      <c r="A223" s="176">
        <v>321911</v>
      </c>
      <c r="B223" s="176" t="s">
        <v>1977</v>
      </c>
      <c r="C223" s="176">
        <v>321911</v>
      </c>
      <c r="D223" s="176" t="s">
        <v>1977</v>
      </c>
    </row>
    <row r="224" spans="1:4" ht="25.5" x14ac:dyDescent="0.25">
      <c r="A224" s="176">
        <v>321912</v>
      </c>
      <c r="B224" s="176" t="s">
        <v>1961</v>
      </c>
      <c r="C224" s="176">
        <v>321912</v>
      </c>
      <c r="D224" s="176" t="s">
        <v>1961</v>
      </c>
    </row>
    <row r="225" spans="1:4" x14ac:dyDescent="0.25">
      <c r="A225" s="176">
        <v>321918</v>
      </c>
      <c r="B225" s="176" t="s">
        <v>4603</v>
      </c>
      <c r="C225" s="176">
        <v>321918</v>
      </c>
      <c r="D225" s="176" t="s">
        <v>4603</v>
      </c>
    </row>
    <row r="226" spans="1:4" ht="25.5" x14ac:dyDescent="0.25">
      <c r="A226" s="176">
        <v>321920</v>
      </c>
      <c r="B226" s="176" t="s">
        <v>1965</v>
      </c>
      <c r="C226" s="176">
        <v>321920</v>
      </c>
      <c r="D226" s="176" t="s">
        <v>1965</v>
      </c>
    </row>
    <row r="227" spans="1:4" ht="25.5" x14ac:dyDescent="0.25">
      <c r="A227" s="176">
        <v>321991</v>
      </c>
      <c r="B227" s="176" t="s">
        <v>1993</v>
      </c>
      <c r="C227" s="176">
        <v>321991</v>
      </c>
      <c r="D227" s="176" t="s">
        <v>1993</v>
      </c>
    </row>
    <row r="228" spans="1:4" ht="25.5" x14ac:dyDescent="0.25">
      <c r="A228" s="176">
        <v>321992</v>
      </c>
      <c r="B228" s="176" t="s">
        <v>1995</v>
      </c>
      <c r="C228" s="176">
        <v>321992</v>
      </c>
      <c r="D228" s="176" t="s">
        <v>1995</v>
      </c>
    </row>
    <row r="229" spans="1:4" ht="25.5" x14ac:dyDescent="0.25">
      <c r="A229" s="176">
        <v>321999</v>
      </c>
      <c r="B229" s="176" t="s">
        <v>1967</v>
      </c>
      <c r="C229" s="176">
        <v>321999</v>
      </c>
      <c r="D229" s="176" t="s">
        <v>1967</v>
      </c>
    </row>
    <row r="230" spans="1:4" x14ac:dyDescent="0.25">
      <c r="A230" s="176">
        <v>322110</v>
      </c>
      <c r="B230" s="176" t="s">
        <v>41</v>
      </c>
      <c r="C230" s="176">
        <v>322110</v>
      </c>
      <c r="D230" s="176" t="s">
        <v>41</v>
      </c>
    </row>
    <row r="231" spans="1:4" x14ac:dyDescent="0.25">
      <c r="A231" s="176">
        <v>322121</v>
      </c>
      <c r="B231" s="176" t="s">
        <v>2048</v>
      </c>
      <c r="C231" s="176">
        <v>322121</v>
      </c>
      <c r="D231" s="176" t="s">
        <v>2048</v>
      </c>
    </row>
    <row r="232" spans="1:4" x14ac:dyDescent="0.25">
      <c r="A232" s="176">
        <v>322122</v>
      </c>
      <c r="B232" s="176" t="s">
        <v>2050</v>
      </c>
      <c r="C232" s="176">
        <v>322122</v>
      </c>
      <c r="D232" s="176" t="s">
        <v>2050</v>
      </c>
    </row>
    <row r="233" spans="1:4" x14ac:dyDescent="0.25">
      <c r="A233" s="176">
        <v>322130</v>
      </c>
      <c r="B233" s="176" t="s">
        <v>33</v>
      </c>
      <c r="C233" s="176">
        <v>322130</v>
      </c>
      <c r="D233" s="176" t="s">
        <v>33</v>
      </c>
    </row>
    <row r="234" spans="1:4" ht="25.5" x14ac:dyDescent="0.25">
      <c r="A234" s="176">
        <v>322211</v>
      </c>
      <c r="B234" s="176" t="s">
        <v>2057</v>
      </c>
      <c r="C234" s="176">
        <v>322211</v>
      </c>
      <c r="D234" s="176" t="s">
        <v>2057</v>
      </c>
    </row>
    <row r="235" spans="1:4" x14ac:dyDescent="0.25">
      <c r="A235" s="176">
        <v>322212</v>
      </c>
      <c r="B235" s="176" t="s">
        <v>2063</v>
      </c>
      <c r="C235" s="176">
        <v>322212</v>
      </c>
      <c r="D235" s="176" t="s">
        <v>2063</v>
      </c>
    </row>
    <row r="236" spans="1:4" ht="25.5" x14ac:dyDescent="0.25">
      <c r="A236" s="176">
        <v>322219</v>
      </c>
      <c r="B236" s="176" t="s">
        <v>4742</v>
      </c>
      <c r="C236" s="176">
        <v>322219</v>
      </c>
      <c r="D236" s="176" t="s">
        <v>4742</v>
      </c>
    </row>
    <row r="237" spans="1:4" ht="25.5" x14ac:dyDescent="0.25">
      <c r="A237" s="176">
        <v>322220</v>
      </c>
      <c r="B237" s="176" t="s">
        <v>4743</v>
      </c>
      <c r="C237" s="176">
        <v>322220</v>
      </c>
      <c r="D237" s="176" t="s">
        <v>4743</v>
      </c>
    </row>
    <row r="238" spans="1:4" x14ac:dyDescent="0.25">
      <c r="A238" s="176">
        <v>322230</v>
      </c>
      <c r="B238" s="176" t="s">
        <v>4744</v>
      </c>
      <c r="C238" s="176">
        <v>322230</v>
      </c>
      <c r="D238" s="176" t="s">
        <v>4744</v>
      </c>
    </row>
    <row r="239" spans="1:4" x14ac:dyDescent="0.25">
      <c r="A239" s="176">
        <v>322291</v>
      </c>
      <c r="B239" s="176" t="s">
        <v>2083</v>
      </c>
      <c r="C239" s="176">
        <v>322291</v>
      </c>
      <c r="D239" s="176" t="s">
        <v>2083</v>
      </c>
    </row>
    <row r="240" spans="1:4" ht="25.5" x14ac:dyDescent="0.25">
      <c r="A240" s="176">
        <v>322299</v>
      </c>
      <c r="B240" s="176" t="s">
        <v>2081</v>
      </c>
      <c r="C240" s="176">
        <v>322299</v>
      </c>
      <c r="D240" s="176" t="s">
        <v>2081</v>
      </c>
    </row>
    <row r="241" spans="1:4" ht="25.5" x14ac:dyDescent="0.25">
      <c r="A241" s="176">
        <v>323111</v>
      </c>
      <c r="B241" s="176" t="s">
        <v>4745</v>
      </c>
      <c r="C241" s="176">
        <v>323111</v>
      </c>
      <c r="D241" s="176" t="s">
        <v>4745</v>
      </c>
    </row>
    <row r="242" spans="1:4" x14ac:dyDescent="0.25">
      <c r="A242" s="176">
        <v>323113</v>
      </c>
      <c r="B242" s="176" t="s">
        <v>1947</v>
      </c>
      <c r="C242" s="176">
        <v>323113</v>
      </c>
      <c r="D242" s="176" t="s">
        <v>1947</v>
      </c>
    </row>
    <row r="243" spans="1:4" x14ac:dyDescent="0.25">
      <c r="A243" s="176">
        <v>323117</v>
      </c>
      <c r="B243" s="176" t="s">
        <v>4607</v>
      </c>
      <c r="C243" s="176">
        <v>323117</v>
      </c>
      <c r="D243" s="176" t="s">
        <v>4607</v>
      </c>
    </row>
    <row r="244" spans="1:4" x14ac:dyDescent="0.25">
      <c r="A244" s="176">
        <v>323120</v>
      </c>
      <c r="B244" s="176" t="s">
        <v>4746</v>
      </c>
      <c r="C244" s="176">
        <v>323120</v>
      </c>
      <c r="D244" s="176" t="s">
        <v>4746</v>
      </c>
    </row>
    <row r="245" spans="1:4" x14ac:dyDescent="0.25">
      <c r="A245" s="176">
        <v>324110</v>
      </c>
      <c r="B245" s="176" t="s">
        <v>2220</v>
      </c>
      <c r="C245" s="176">
        <v>324110</v>
      </c>
      <c r="D245" s="176" t="s">
        <v>2220</v>
      </c>
    </row>
    <row r="246" spans="1:4" ht="25.5" x14ac:dyDescent="0.25">
      <c r="A246" s="176">
        <v>324121</v>
      </c>
      <c r="B246" s="176" t="s">
        <v>2222</v>
      </c>
      <c r="C246" s="176">
        <v>324121</v>
      </c>
      <c r="D246" s="176" t="s">
        <v>2222</v>
      </c>
    </row>
    <row r="247" spans="1:4" ht="25.5" x14ac:dyDescent="0.25">
      <c r="A247" s="176">
        <v>324122</v>
      </c>
      <c r="B247" s="176" t="s">
        <v>2224</v>
      </c>
      <c r="C247" s="176">
        <v>324122</v>
      </c>
      <c r="D247" s="176" t="s">
        <v>2224</v>
      </c>
    </row>
    <row r="248" spans="1:4" ht="25.5" x14ac:dyDescent="0.25">
      <c r="A248" s="176">
        <v>324191</v>
      </c>
      <c r="B248" s="176" t="s">
        <v>2226</v>
      </c>
      <c r="C248" s="176">
        <v>324191</v>
      </c>
      <c r="D248" s="176" t="s">
        <v>2226</v>
      </c>
    </row>
    <row r="249" spans="1:4" ht="25.5" x14ac:dyDescent="0.25">
      <c r="A249" s="176">
        <v>324199</v>
      </c>
      <c r="B249" s="176" t="s">
        <v>2228</v>
      </c>
      <c r="C249" s="176">
        <v>324199</v>
      </c>
      <c r="D249" s="176" t="s">
        <v>2228</v>
      </c>
    </row>
    <row r="250" spans="1:4" x14ac:dyDescent="0.25">
      <c r="A250" s="176">
        <v>325110</v>
      </c>
      <c r="B250" s="176" t="s">
        <v>2190</v>
      </c>
      <c r="C250" s="176">
        <v>325110</v>
      </c>
      <c r="D250" s="176" t="s">
        <v>2190</v>
      </c>
    </row>
    <row r="251" spans="1:4" x14ac:dyDescent="0.25">
      <c r="A251" s="176">
        <v>325120</v>
      </c>
      <c r="B251" s="176" t="s">
        <v>2148</v>
      </c>
      <c r="C251" s="176">
        <v>325120</v>
      </c>
      <c r="D251" s="176" t="s">
        <v>2148</v>
      </c>
    </row>
    <row r="252" spans="1:4" ht="25.5" x14ac:dyDescent="0.25">
      <c r="A252" s="176">
        <v>325130</v>
      </c>
      <c r="B252" s="176" t="s">
        <v>4747</v>
      </c>
      <c r="C252" s="176">
        <v>325130</v>
      </c>
      <c r="D252" s="176" t="s">
        <v>4747</v>
      </c>
    </row>
    <row r="253" spans="1:4" ht="25.5" x14ac:dyDescent="0.25">
      <c r="A253" s="176">
        <v>325180</v>
      </c>
      <c r="B253" s="176" t="s">
        <v>4748</v>
      </c>
      <c r="C253" s="176">
        <v>325180</v>
      </c>
      <c r="D253" s="176" t="s">
        <v>4748</v>
      </c>
    </row>
    <row r="254" spans="1:4" x14ac:dyDescent="0.25">
      <c r="A254" s="176">
        <v>325193</v>
      </c>
      <c r="B254" s="176" t="s">
        <v>2200</v>
      </c>
      <c r="C254" s="176">
        <v>325193</v>
      </c>
      <c r="D254" s="176" t="s">
        <v>2200</v>
      </c>
    </row>
    <row r="255" spans="1:4" ht="25.5" x14ac:dyDescent="0.25">
      <c r="A255" s="176">
        <v>325194</v>
      </c>
      <c r="B255" s="176" t="s">
        <v>4749</v>
      </c>
      <c r="C255" s="176">
        <v>325194</v>
      </c>
      <c r="D255" s="176" t="s">
        <v>4749</v>
      </c>
    </row>
    <row r="256" spans="1:4" ht="25.5" x14ac:dyDescent="0.25">
      <c r="A256" s="176">
        <v>325199</v>
      </c>
      <c r="B256" s="176" t="s">
        <v>2202</v>
      </c>
      <c r="C256" s="176">
        <v>325199</v>
      </c>
      <c r="D256" s="176" t="s">
        <v>2202</v>
      </c>
    </row>
    <row r="257" spans="1:4" ht="25.5" x14ac:dyDescent="0.25">
      <c r="A257" s="176">
        <v>325211</v>
      </c>
      <c r="B257" s="176" t="s">
        <v>2161</v>
      </c>
      <c r="C257" s="176">
        <v>325211</v>
      </c>
      <c r="D257" s="176" t="s">
        <v>2161</v>
      </c>
    </row>
    <row r="258" spans="1:4" x14ac:dyDescent="0.25">
      <c r="A258" s="176">
        <v>325212</v>
      </c>
      <c r="B258" s="176" t="s">
        <v>2163</v>
      </c>
      <c r="C258" s="176">
        <v>325212</v>
      </c>
      <c r="D258" s="176" t="s">
        <v>2163</v>
      </c>
    </row>
    <row r="259" spans="1:4" ht="25.5" x14ac:dyDescent="0.25">
      <c r="A259" s="176">
        <v>325220</v>
      </c>
      <c r="B259" s="176" t="s">
        <v>4750</v>
      </c>
      <c r="C259" s="176">
        <v>325220</v>
      </c>
      <c r="D259" s="176" t="s">
        <v>4750</v>
      </c>
    </row>
    <row r="260" spans="1:4" x14ac:dyDescent="0.25">
      <c r="A260" s="176">
        <v>325311</v>
      </c>
      <c r="B260" s="176" t="s">
        <v>2205</v>
      </c>
      <c r="C260" s="176">
        <v>325311</v>
      </c>
      <c r="D260" s="176" t="s">
        <v>2205</v>
      </c>
    </row>
    <row r="261" spans="1:4" x14ac:dyDescent="0.25">
      <c r="A261" s="176">
        <v>325312</v>
      </c>
      <c r="B261" s="176" t="s">
        <v>2207</v>
      </c>
      <c r="C261" s="176">
        <v>325312</v>
      </c>
      <c r="D261" s="176" t="s">
        <v>2207</v>
      </c>
    </row>
    <row r="262" spans="1:4" x14ac:dyDescent="0.25">
      <c r="A262" s="176">
        <v>325314</v>
      </c>
      <c r="B262" s="176" t="s">
        <v>2209</v>
      </c>
      <c r="C262" s="176">
        <v>325314</v>
      </c>
      <c r="D262" s="176" t="s">
        <v>2209</v>
      </c>
    </row>
    <row r="263" spans="1:4" ht="25.5" x14ac:dyDescent="0.25">
      <c r="A263" s="176">
        <v>325320</v>
      </c>
      <c r="B263" s="176" t="s">
        <v>196</v>
      </c>
      <c r="C263" s="176">
        <v>325320</v>
      </c>
      <c r="D263" s="176" t="s">
        <v>196</v>
      </c>
    </row>
    <row r="264" spans="1:4" x14ac:dyDescent="0.25">
      <c r="A264" s="176">
        <v>325411</v>
      </c>
      <c r="B264" s="176" t="s">
        <v>2169</v>
      </c>
      <c r="C264" s="176">
        <v>325411</v>
      </c>
      <c r="D264" s="176" t="s">
        <v>2169</v>
      </c>
    </row>
    <row r="265" spans="1:4" ht="25.5" x14ac:dyDescent="0.25">
      <c r="A265" s="176">
        <v>325412</v>
      </c>
      <c r="B265" s="176" t="s">
        <v>4611</v>
      </c>
      <c r="C265" s="176">
        <v>325412</v>
      </c>
      <c r="D265" s="176" t="s">
        <v>4611</v>
      </c>
    </row>
    <row r="266" spans="1:4" ht="25.5" x14ac:dyDescent="0.25">
      <c r="A266" s="176">
        <v>325413</v>
      </c>
      <c r="B266" s="176" t="s">
        <v>2174</v>
      </c>
      <c r="C266" s="176">
        <v>325413</v>
      </c>
      <c r="D266" s="176" t="s">
        <v>2174</v>
      </c>
    </row>
    <row r="267" spans="1:4" ht="25.5" x14ac:dyDescent="0.25">
      <c r="A267" s="176">
        <v>325414</v>
      </c>
      <c r="B267" s="176" t="s">
        <v>2176</v>
      </c>
      <c r="C267" s="176">
        <v>325414</v>
      </c>
      <c r="D267" s="176" t="s">
        <v>2176</v>
      </c>
    </row>
    <row r="268" spans="1:4" x14ac:dyDescent="0.25">
      <c r="A268" s="176">
        <v>325510</v>
      </c>
      <c r="B268" s="176" t="s">
        <v>2186</v>
      </c>
      <c r="C268" s="176">
        <v>325510</v>
      </c>
      <c r="D268" s="176" t="s">
        <v>2186</v>
      </c>
    </row>
    <row r="269" spans="1:4" x14ac:dyDescent="0.25">
      <c r="A269" s="176">
        <v>325520</v>
      </c>
      <c r="B269" s="176" t="s">
        <v>2212</v>
      </c>
      <c r="C269" s="176">
        <v>325520</v>
      </c>
      <c r="D269" s="176" t="s">
        <v>2212</v>
      </c>
    </row>
    <row r="270" spans="1:4" ht="25.5" x14ac:dyDescent="0.25">
      <c r="A270" s="176">
        <v>325611</v>
      </c>
      <c r="B270" s="176" t="s">
        <v>4612</v>
      </c>
      <c r="C270" s="176">
        <v>325611</v>
      </c>
      <c r="D270" s="176" t="s">
        <v>4612</v>
      </c>
    </row>
    <row r="271" spans="1:4" ht="25.5" x14ac:dyDescent="0.25">
      <c r="A271" s="176">
        <v>325612</v>
      </c>
      <c r="B271" s="176" t="s">
        <v>2180</v>
      </c>
      <c r="C271" s="176">
        <v>325612</v>
      </c>
      <c r="D271" s="176" t="s">
        <v>2180</v>
      </c>
    </row>
    <row r="272" spans="1:4" x14ac:dyDescent="0.25">
      <c r="A272" s="176">
        <v>325613</v>
      </c>
      <c r="B272" s="176" t="s">
        <v>4613</v>
      </c>
      <c r="C272" s="176">
        <v>325613</v>
      </c>
      <c r="D272" s="176" t="s">
        <v>4613</v>
      </c>
    </row>
    <row r="273" spans="1:4" x14ac:dyDescent="0.25">
      <c r="A273" s="176">
        <v>325620</v>
      </c>
      <c r="B273" s="176" t="s">
        <v>1020</v>
      </c>
      <c r="C273" s="176">
        <v>325620</v>
      </c>
      <c r="D273" s="176" t="s">
        <v>1020</v>
      </c>
    </row>
    <row r="274" spans="1:4" x14ac:dyDescent="0.25">
      <c r="A274" s="176">
        <v>325910</v>
      </c>
      <c r="B274" s="176" t="s">
        <v>2214</v>
      </c>
      <c r="C274" s="176">
        <v>325910</v>
      </c>
      <c r="D274" s="176" t="s">
        <v>2214</v>
      </c>
    </row>
    <row r="275" spans="1:4" x14ac:dyDescent="0.25">
      <c r="A275" s="176">
        <v>325920</v>
      </c>
      <c r="B275" s="176" t="s">
        <v>335</v>
      </c>
      <c r="C275" s="176">
        <v>325920</v>
      </c>
      <c r="D275" s="176" t="s">
        <v>335</v>
      </c>
    </row>
    <row r="276" spans="1:4" ht="25.5" x14ac:dyDescent="0.25">
      <c r="A276" s="176">
        <v>325991</v>
      </c>
      <c r="B276" s="176" t="s">
        <v>4614</v>
      </c>
      <c r="C276" s="176">
        <v>325991</v>
      </c>
      <c r="D276" s="176" t="s">
        <v>4614</v>
      </c>
    </row>
    <row r="277" spans="1:4" ht="25.5" x14ac:dyDescent="0.25">
      <c r="A277" s="176">
        <v>325992</v>
      </c>
      <c r="B277" s="176" t="s">
        <v>2884</v>
      </c>
      <c r="C277" s="176">
        <v>325992</v>
      </c>
      <c r="D277" s="176" t="s">
        <v>2884</v>
      </c>
    </row>
    <row r="278" spans="1:4" ht="25.5" x14ac:dyDescent="0.25">
      <c r="A278" s="176">
        <v>325998</v>
      </c>
      <c r="B278" s="176" t="s">
        <v>2157</v>
      </c>
      <c r="C278" s="176">
        <v>325998</v>
      </c>
      <c r="D278" s="176" t="s">
        <v>2157</v>
      </c>
    </row>
    <row r="279" spans="1:4" x14ac:dyDescent="0.25">
      <c r="A279" s="176">
        <v>326111</v>
      </c>
      <c r="B279" s="176" t="s">
        <v>4615</v>
      </c>
      <c r="C279" s="176">
        <v>326111</v>
      </c>
      <c r="D279" s="176" t="s">
        <v>4615</v>
      </c>
    </row>
    <row r="280" spans="1:4" ht="25.5" x14ac:dyDescent="0.25">
      <c r="A280" s="176">
        <v>326112</v>
      </c>
      <c r="B280" s="176" t="s">
        <v>2067</v>
      </c>
      <c r="C280" s="176">
        <v>326112</v>
      </c>
      <c r="D280" s="176" t="s">
        <v>2067</v>
      </c>
    </row>
    <row r="281" spans="1:4" ht="25.5" x14ac:dyDescent="0.25">
      <c r="A281" s="176">
        <v>326113</v>
      </c>
      <c r="B281" s="176" t="s">
        <v>2254</v>
      </c>
      <c r="C281" s="176">
        <v>326113</v>
      </c>
      <c r="D281" s="176" t="s">
        <v>2254</v>
      </c>
    </row>
    <row r="282" spans="1:4" ht="25.5" x14ac:dyDescent="0.25">
      <c r="A282" s="176">
        <v>326121</v>
      </c>
      <c r="B282" s="176" t="s">
        <v>2256</v>
      </c>
      <c r="C282" s="176">
        <v>326121</v>
      </c>
      <c r="D282" s="176" t="s">
        <v>2256</v>
      </c>
    </row>
    <row r="283" spans="1:4" ht="25.5" x14ac:dyDescent="0.25">
      <c r="A283" s="176">
        <v>326122</v>
      </c>
      <c r="B283" s="176" t="s">
        <v>2260</v>
      </c>
      <c r="C283" s="176">
        <v>326122</v>
      </c>
      <c r="D283" s="176" t="s">
        <v>2260</v>
      </c>
    </row>
    <row r="284" spans="1:4" ht="25.5" x14ac:dyDescent="0.25">
      <c r="A284" s="176">
        <v>326130</v>
      </c>
      <c r="B284" s="176" t="s">
        <v>2258</v>
      </c>
      <c r="C284" s="176">
        <v>326130</v>
      </c>
      <c r="D284" s="176" t="s">
        <v>2258</v>
      </c>
    </row>
    <row r="285" spans="1:4" ht="25.5" x14ac:dyDescent="0.25">
      <c r="A285" s="176">
        <v>326140</v>
      </c>
      <c r="B285" s="176" t="s">
        <v>2264</v>
      </c>
      <c r="C285" s="176">
        <v>326140</v>
      </c>
      <c r="D285" s="176" t="s">
        <v>2264</v>
      </c>
    </row>
    <row r="286" spans="1:4" ht="25.5" x14ac:dyDescent="0.25">
      <c r="A286" s="176">
        <v>326150</v>
      </c>
      <c r="B286" s="176" t="s">
        <v>2266</v>
      </c>
      <c r="C286" s="176">
        <v>326150</v>
      </c>
      <c r="D286" s="176" t="s">
        <v>2266</v>
      </c>
    </row>
    <row r="287" spans="1:4" x14ac:dyDescent="0.25">
      <c r="A287" s="176">
        <v>326160</v>
      </c>
      <c r="B287" s="176" t="s">
        <v>2262</v>
      </c>
      <c r="C287" s="176">
        <v>326160</v>
      </c>
      <c r="D287" s="176" t="s">
        <v>2262</v>
      </c>
    </row>
    <row r="288" spans="1:4" x14ac:dyDescent="0.25">
      <c r="A288" s="176">
        <v>326191</v>
      </c>
      <c r="B288" s="176" t="s">
        <v>2269</v>
      </c>
      <c r="C288" s="176">
        <v>326191</v>
      </c>
      <c r="D288" s="176" t="s">
        <v>2269</v>
      </c>
    </row>
    <row r="289" spans="1:4" ht="25.5" x14ac:dyDescent="0.25">
      <c r="A289" s="176">
        <v>326199</v>
      </c>
      <c r="B289" s="176" t="s">
        <v>2273</v>
      </c>
      <c r="C289" s="176">
        <v>326199</v>
      </c>
      <c r="D289" s="176" t="s">
        <v>2273</v>
      </c>
    </row>
    <row r="290" spans="1:4" x14ac:dyDescent="0.25">
      <c r="A290" s="176">
        <v>326211</v>
      </c>
      <c r="B290" s="176" t="s">
        <v>2230</v>
      </c>
      <c r="C290" s="176">
        <v>326211</v>
      </c>
      <c r="D290" s="176" t="s">
        <v>2230</v>
      </c>
    </row>
    <row r="291" spans="1:4" x14ac:dyDescent="0.25">
      <c r="A291" s="176">
        <v>326212</v>
      </c>
      <c r="B291" s="176" t="s">
        <v>4138</v>
      </c>
      <c r="C291" s="176">
        <v>326212</v>
      </c>
      <c r="D291" s="176" t="s">
        <v>4138</v>
      </c>
    </row>
    <row r="292" spans="1:4" ht="25.5" x14ac:dyDescent="0.25">
      <c r="A292" s="176">
        <v>326220</v>
      </c>
      <c r="B292" s="176" t="s">
        <v>2234</v>
      </c>
      <c r="C292" s="176">
        <v>326220</v>
      </c>
      <c r="D292" s="176" t="s">
        <v>2234</v>
      </c>
    </row>
    <row r="293" spans="1:4" ht="25.5" x14ac:dyDescent="0.25">
      <c r="A293" s="176">
        <v>326291</v>
      </c>
      <c r="B293" s="176" t="s">
        <v>2238</v>
      </c>
      <c r="C293" s="176">
        <v>326291</v>
      </c>
      <c r="D293" s="176" t="s">
        <v>2238</v>
      </c>
    </row>
    <row r="294" spans="1:4" x14ac:dyDescent="0.25">
      <c r="A294" s="176">
        <v>326299</v>
      </c>
      <c r="B294" s="176" t="s">
        <v>2246</v>
      </c>
      <c r="C294" s="176">
        <v>326299</v>
      </c>
      <c r="D294" s="176" t="s">
        <v>2246</v>
      </c>
    </row>
    <row r="295" spans="1:4" ht="25.5" x14ac:dyDescent="0.25">
      <c r="A295" s="176">
        <v>327110</v>
      </c>
      <c r="B295" s="176" t="s">
        <v>4751</v>
      </c>
      <c r="C295" s="176">
        <v>327110</v>
      </c>
      <c r="D295" s="176" t="s">
        <v>4751</v>
      </c>
    </row>
    <row r="296" spans="1:4" ht="25.5" x14ac:dyDescent="0.25">
      <c r="A296" s="176">
        <v>327120</v>
      </c>
      <c r="B296" s="176" t="s">
        <v>4752</v>
      </c>
      <c r="C296" s="176">
        <v>327120</v>
      </c>
      <c r="D296" s="176" t="s">
        <v>4752</v>
      </c>
    </row>
    <row r="297" spans="1:4" x14ac:dyDescent="0.25">
      <c r="A297" s="176">
        <v>327211</v>
      </c>
      <c r="B297" s="176" t="s">
        <v>2303</v>
      </c>
      <c r="C297" s="176">
        <v>327211</v>
      </c>
      <c r="D297" s="176" t="s">
        <v>2303</v>
      </c>
    </row>
    <row r="298" spans="1:4" ht="25.5" x14ac:dyDescent="0.25">
      <c r="A298" s="176">
        <v>327212</v>
      </c>
      <c r="B298" s="176" t="s">
        <v>2307</v>
      </c>
      <c r="C298" s="176">
        <v>327212</v>
      </c>
      <c r="D298" s="176" t="s">
        <v>2307</v>
      </c>
    </row>
    <row r="299" spans="1:4" x14ac:dyDescent="0.25">
      <c r="A299" s="176">
        <v>327213</v>
      </c>
      <c r="B299" s="176" t="s">
        <v>2305</v>
      </c>
      <c r="C299" s="176">
        <v>327213</v>
      </c>
      <c r="D299" s="176" t="s">
        <v>2305</v>
      </c>
    </row>
    <row r="300" spans="1:4" ht="25.5" x14ac:dyDescent="0.25">
      <c r="A300" s="176">
        <v>327215</v>
      </c>
      <c r="B300" s="176" t="s">
        <v>2309</v>
      </c>
      <c r="C300" s="176">
        <v>327215</v>
      </c>
      <c r="D300" s="176" t="s">
        <v>2309</v>
      </c>
    </row>
    <row r="301" spans="1:4" x14ac:dyDescent="0.25">
      <c r="A301" s="176">
        <v>327310</v>
      </c>
      <c r="B301" s="176" t="s">
        <v>2311</v>
      </c>
      <c r="C301" s="176">
        <v>327310</v>
      </c>
      <c r="D301" s="176" t="s">
        <v>2311</v>
      </c>
    </row>
    <row r="302" spans="1:4" x14ac:dyDescent="0.25">
      <c r="A302" s="176">
        <v>327320</v>
      </c>
      <c r="B302" s="176" t="s">
        <v>2338</v>
      </c>
      <c r="C302" s="176">
        <v>327320</v>
      </c>
      <c r="D302" s="176" t="s">
        <v>2338</v>
      </c>
    </row>
    <row r="303" spans="1:4" x14ac:dyDescent="0.25">
      <c r="A303" s="176">
        <v>327331</v>
      </c>
      <c r="B303" s="176" t="s">
        <v>2315</v>
      </c>
      <c r="C303" s="176">
        <v>327331</v>
      </c>
      <c r="D303" s="176" t="s">
        <v>2315</v>
      </c>
    </row>
    <row r="304" spans="1:4" x14ac:dyDescent="0.25">
      <c r="A304" s="176">
        <v>327332</v>
      </c>
      <c r="B304" s="176" t="s">
        <v>2332</v>
      </c>
      <c r="C304" s="176">
        <v>327332</v>
      </c>
      <c r="D304" s="176" t="s">
        <v>2332</v>
      </c>
    </row>
    <row r="305" spans="1:4" x14ac:dyDescent="0.25">
      <c r="A305" s="176">
        <v>327390</v>
      </c>
      <c r="B305" s="176" t="s">
        <v>2334</v>
      </c>
      <c r="C305" s="176">
        <v>327390</v>
      </c>
      <c r="D305" s="176" t="s">
        <v>2334</v>
      </c>
    </row>
    <row r="306" spans="1:4" x14ac:dyDescent="0.25">
      <c r="A306" s="176">
        <v>327410</v>
      </c>
      <c r="B306" s="176" t="s">
        <v>2340</v>
      </c>
      <c r="C306" s="176">
        <v>327410</v>
      </c>
      <c r="D306" s="176" t="s">
        <v>2340</v>
      </c>
    </row>
    <row r="307" spans="1:4" x14ac:dyDescent="0.25">
      <c r="A307" s="176">
        <v>327420</v>
      </c>
      <c r="B307" s="176" t="s">
        <v>2342</v>
      </c>
      <c r="C307" s="176">
        <v>327420</v>
      </c>
      <c r="D307" s="176" t="s">
        <v>2342</v>
      </c>
    </row>
    <row r="308" spans="1:4" x14ac:dyDescent="0.25">
      <c r="A308" s="176">
        <v>327910</v>
      </c>
      <c r="B308" s="176" t="s">
        <v>2346</v>
      </c>
      <c r="C308" s="176">
        <v>327910</v>
      </c>
      <c r="D308" s="176" t="s">
        <v>2346</v>
      </c>
    </row>
    <row r="309" spans="1:4" ht="25.5" x14ac:dyDescent="0.25">
      <c r="A309" s="176">
        <v>327991</v>
      </c>
      <c r="B309" s="176" t="s">
        <v>2344</v>
      </c>
      <c r="C309" s="176">
        <v>327991</v>
      </c>
      <c r="D309" s="176" t="s">
        <v>2344</v>
      </c>
    </row>
    <row r="310" spans="1:4" ht="25.5" x14ac:dyDescent="0.25">
      <c r="A310" s="176">
        <v>327992</v>
      </c>
      <c r="B310" s="176" t="s">
        <v>2359</v>
      </c>
      <c r="C310" s="176">
        <v>327992</v>
      </c>
      <c r="D310" s="176" t="s">
        <v>2359</v>
      </c>
    </row>
    <row r="311" spans="1:4" x14ac:dyDescent="0.25">
      <c r="A311" s="176">
        <v>327993</v>
      </c>
      <c r="B311" s="176" t="s">
        <v>2361</v>
      </c>
      <c r="C311" s="176">
        <v>327993</v>
      </c>
      <c r="D311" s="176" t="s">
        <v>2361</v>
      </c>
    </row>
    <row r="312" spans="1:4" ht="25.5" x14ac:dyDescent="0.25">
      <c r="A312" s="176">
        <v>327999</v>
      </c>
      <c r="B312" s="176" t="s">
        <v>2336</v>
      </c>
      <c r="C312" s="176">
        <v>327999</v>
      </c>
      <c r="D312" s="176" t="s">
        <v>2336</v>
      </c>
    </row>
    <row r="313" spans="1:4" ht="25.5" x14ac:dyDescent="0.25">
      <c r="A313" s="176">
        <v>331110</v>
      </c>
      <c r="B313" s="176" t="s">
        <v>4753</v>
      </c>
      <c r="C313" s="176">
        <v>331110</v>
      </c>
      <c r="D313" s="176" t="s">
        <v>4753</v>
      </c>
    </row>
    <row r="314" spans="1:4" ht="25.5" x14ac:dyDescent="0.25">
      <c r="A314" s="176">
        <v>331210</v>
      </c>
      <c r="B314" s="176" t="s">
        <v>4623</v>
      </c>
      <c r="C314" s="176">
        <v>331210</v>
      </c>
      <c r="D314" s="176" t="s">
        <v>4623</v>
      </c>
    </row>
    <row r="315" spans="1:4" x14ac:dyDescent="0.25">
      <c r="A315" s="176">
        <v>331221</v>
      </c>
      <c r="B315" s="176" t="s">
        <v>2371</v>
      </c>
      <c r="C315" s="176">
        <v>331221</v>
      </c>
      <c r="D315" s="176" t="s">
        <v>2371</v>
      </c>
    </row>
    <row r="316" spans="1:4" x14ac:dyDescent="0.25">
      <c r="A316" s="176">
        <v>331222</v>
      </c>
      <c r="B316" s="176" t="s">
        <v>2375</v>
      </c>
      <c r="C316" s="176">
        <v>331222</v>
      </c>
      <c r="D316" s="176" t="s">
        <v>2375</v>
      </c>
    </row>
    <row r="317" spans="1:4" ht="25.5" x14ac:dyDescent="0.25">
      <c r="A317" s="176">
        <v>331313</v>
      </c>
      <c r="B317" s="176" t="s">
        <v>4754</v>
      </c>
      <c r="C317" s="176">
        <v>331313</v>
      </c>
      <c r="D317" s="176" t="s">
        <v>4754</v>
      </c>
    </row>
    <row r="318" spans="1:4" ht="25.5" x14ac:dyDescent="0.25">
      <c r="A318" s="176">
        <v>331314</v>
      </c>
      <c r="B318" s="176" t="s">
        <v>2393</v>
      </c>
      <c r="C318" s="176">
        <v>331314</v>
      </c>
      <c r="D318" s="176" t="s">
        <v>2393</v>
      </c>
    </row>
    <row r="319" spans="1:4" ht="25.5" x14ac:dyDescent="0.25">
      <c r="A319" s="176">
        <v>331315</v>
      </c>
      <c r="B319" s="176" t="s">
        <v>2401</v>
      </c>
      <c r="C319" s="176">
        <v>331315</v>
      </c>
      <c r="D319" s="176" t="s">
        <v>2401</v>
      </c>
    </row>
    <row r="320" spans="1:4" ht="25.5" x14ac:dyDescent="0.25">
      <c r="A320" s="176">
        <v>331318</v>
      </c>
      <c r="B320" s="176" t="s">
        <v>4755</v>
      </c>
      <c r="C320" s="176">
        <v>331318</v>
      </c>
      <c r="D320" s="176" t="s">
        <v>4755</v>
      </c>
    </row>
    <row r="321" spans="1:4" ht="25.5" x14ac:dyDescent="0.25">
      <c r="A321" s="176">
        <v>331410</v>
      </c>
      <c r="B321" s="176" t="s">
        <v>4756</v>
      </c>
      <c r="C321" s="176">
        <v>331410</v>
      </c>
      <c r="D321" s="176" t="s">
        <v>4756</v>
      </c>
    </row>
    <row r="322" spans="1:4" ht="25.5" x14ac:dyDescent="0.25">
      <c r="A322" s="176">
        <v>331420</v>
      </c>
      <c r="B322" s="176" t="s">
        <v>4757</v>
      </c>
      <c r="C322" s="176">
        <v>331420</v>
      </c>
      <c r="D322" s="176" t="s">
        <v>4757</v>
      </c>
    </row>
    <row r="323" spans="1:4" ht="38.25" x14ac:dyDescent="0.25">
      <c r="A323" s="176">
        <v>331491</v>
      </c>
      <c r="B323" s="176" t="s">
        <v>2407</v>
      </c>
      <c r="C323" s="176">
        <v>331491</v>
      </c>
      <c r="D323" s="176" t="s">
        <v>2407</v>
      </c>
    </row>
    <row r="324" spans="1:4" ht="38.25" x14ac:dyDescent="0.25">
      <c r="A324" s="176">
        <v>331492</v>
      </c>
      <c r="B324" s="176" t="s">
        <v>2397</v>
      </c>
      <c r="C324" s="176">
        <v>331492</v>
      </c>
      <c r="D324" s="176" t="s">
        <v>2397</v>
      </c>
    </row>
    <row r="325" spans="1:4" x14ac:dyDescent="0.25">
      <c r="A325" s="176">
        <v>331511</v>
      </c>
      <c r="B325" s="176" t="s">
        <v>2382</v>
      </c>
      <c r="C325" s="176">
        <v>331511</v>
      </c>
      <c r="D325" s="176" t="s">
        <v>2382</v>
      </c>
    </row>
    <row r="326" spans="1:4" x14ac:dyDescent="0.25">
      <c r="A326" s="176">
        <v>331512</v>
      </c>
      <c r="B326" s="176" t="s">
        <v>2384</v>
      </c>
      <c r="C326" s="176">
        <v>331512</v>
      </c>
      <c r="D326" s="176" t="s">
        <v>2384</v>
      </c>
    </row>
    <row r="327" spans="1:4" x14ac:dyDescent="0.25">
      <c r="A327" s="176">
        <v>331513</v>
      </c>
      <c r="B327" s="176" t="s">
        <v>2386</v>
      </c>
      <c r="C327" s="176">
        <v>331513</v>
      </c>
      <c r="D327" s="176" t="s">
        <v>2386</v>
      </c>
    </row>
    <row r="328" spans="1:4" x14ac:dyDescent="0.25">
      <c r="A328" s="176">
        <v>331523</v>
      </c>
      <c r="B328" s="176" t="s">
        <v>4758</v>
      </c>
      <c r="C328" s="176">
        <v>331523</v>
      </c>
      <c r="D328" s="176" t="s">
        <v>4758</v>
      </c>
    </row>
    <row r="329" spans="1:4" ht="25.5" x14ac:dyDescent="0.25">
      <c r="A329" s="176">
        <v>331524</v>
      </c>
      <c r="B329" s="176" t="s">
        <v>2421</v>
      </c>
      <c r="C329" s="176">
        <v>331524</v>
      </c>
      <c r="D329" s="176" t="s">
        <v>2421</v>
      </c>
    </row>
    <row r="330" spans="1:4" ht="25.5" x14ac:dyDescent="0.25">
      <c r="A330" s="176">
        <v>331529</v>
      </c>
      <c r="B330" s="176" t="s">
        <v>4759</v>
      </c>
      <c r="C330" s="176">
        <v>331529</v>
      </c>
      <c r="D330" s="176" t="s">
        <v>4759</v>
      </c>
    </row>
    <row r="331" spans="1:4" x14ac:dyDescent="0.25">
      <c r="A331" s="176">
        <v>332111</v>
      </c>
      <c r="B331" s="176" t="s">
        <v>2497</v>
      </c>
      <c r="C331" s="176">
        <v>332111</v>
      </c>
      <c r="D331" s="176" t="s">
        <v>2497</v>
      </c>
    </row>
    <row r="332" spans="1:4" x14ac:dyDescent="0.25">
      <c r="A332" s="176">
        <v>332112</v>
      </c>
      <c r="B332" s="176" t="s">
        <v>2499</v>
      </c>
      <c r="C332" s="176">
        <v>332112</v>
      </c>
      <c r="D332" s="176" t="s">
        <v>2499</v>
      </c>
    </row>
    <row r="333" spans="1:4" x14ac:dyDescent="0.25">
      <c r="A333" s="176">
        <v>332114</v>
      </c>
      <c r="B333" s="176" t="s">
        <v>2490</v>
      </c>
      <c r="C333" s="176">
        <v>332114</v>
      </c>
      <c r="D333" s="176" t="s">
        <v>2490</v>
      </c>
    </row>
    <row r="334" spans="1:4" x14ac:dyDescent="0.25">
      <c r="A334" s="176">
        <v>332117</v>
      </c>
      <c r="B334" s="176" t="s">
        <v>2546</v>
      </c>
      <c r="C334" s="176">
        <v>332117</v>
      </c>
      <c r="D334" s="176" t="s">
        <v>2546</v>
      </c>
    </row>
    <row r="335" spans="1:4" ht="25.5" x14ac:dyDescent="0.25">
      <c r="A335" s="176">
        <v>332119</v>
      </c>
      <c r="B335" s="176" t="s">
        <v>4760</v>
      </c>
      <c r="C335" s="176">
        <v>332119</v>
      </c>
      <c r="D335" s="176" t="s">
        <v>4760</v>
      </c>
    </row>
    <row r="336" spans="1:4" ht="38.25" x14ac:dyDescent="0.25">
      <c r="A336" s="176">
        <v>332215</v>
      </c>
      <c r="B336" s="176" t="s">
        <v>4761</v>
      </c>
      <c r="C336" s="176">
        <v>332215</v>
      </c>
      <c r="D336" s="176" t="s">
        <v>4761</v>
      </c>
    </row>
    <row r="337" spans="1:4" x14ac:dyDescent="0.25">
      <c r="A337" s="176">
        <v>332216</v>
      </c>
      <c r="B337" s="176" t="s">
        <v>4762</v>
      </c>
      <c r="C337" s="176">
        <v>332216</v>
      </c>
      <c r="D337" s="176" t="s">
        <v>4762</v>
      </c>
    </row>
    <row r="338" spans="1:4" ht="25.5" x14ac:dyDescent="0.25">
      <c r="A338" s="176">
        <v>332311</v>
      </c>
      <c r="B338" s="176" t="s">
        <v>4624</v>
      </c>
      <c r="C338" s="176">
        <v>332311</v>
      </c>
      <c r="D338" s="176" t="s">
        <v>4624</v>
      </c>
    </row>
    <row r="339" spans="1:4" ht="25.5" x14ac:dyDescent="0.25">
      <c r="A339" s="176">
        <v>332312</v>
      </c>
      <c r="B339" s="176" t="s">
        <v>2470</v>
      </c>
      <c r="C339" s="176">
        <v>332312</v>
      </c>
      <c r="D339" s="176" t="s">
        <v>2470</v>
      </c>
    </row>
    <row r="340" spans="1:4" x14ac:dyDescent="0.25">
      <c r="A340" s="176">
        <v>332313</v>
      </c>
      <c r="B340" s="176" t="s">
        <v>2474</v>
      </c>
      <c r="C340" s="176">
        <v>332313</v>
      </c>
      <c r="D340" s="176" t="s">
        <v>2474</v>
      </c>
    </row>
    <row r="341" spans="1:4" x14ac:dyDescent="0.25">
      <c r="A341" s="176">
        <v>332321</v>
      </c>
      <c r="B341" s="176" t="s">
        <v>4625</v>
      </c>
      <c r="C341" s="176">
        <v>332321</v>
      </c>
      <c r="D341" s="176" t="s">
        <v>4625</v>
      </c>
    </row>
    <row r="342" spans="1:4" x14ac:dyDescent="0.25">
      <c r="A342" s="176">
        <v>332322</v>
      </c>
      <c r="B342" s="176" t="s">
        <v>2482</v>
      </c>
      <c r="C342" s="176">
        <v>332322</v>
      </c>
      <c r="D342" s="176" t="s">
        <v>2482</v>
      </c>
    </row>
    <row r="343" spans="1:4" ht="25.5" x14ac:dyDescent="0.25">
      <c r="A343" s="176">
        <v>332323</v>
      </c>
      <c r="B343" s="176" t="s">
        <v>2486</v>
      </c>
      <c r="C343" s="176">
        <v>332323</v>
      </c>
      <c r="D343" s="176" t="s">
        <v>2486</v>
      </c>
    </row>
    <row r="344" spans="1:4" ht="25.5" x14ac:dyDescent="0.25">
      <c r="A344" s="176">
        <v>332410</v>
      </c>
      <c r="B344" s="176" t="s">
        <v>2476</v>
      </c>
      <c r="C344" s="176">
        <v>332410</v>
      </c>
      <c r="D344" s="176" t="s">
        <v>2476</v>
      </c>
    </row>
    <row r="345" spans="1:4" ht="25.5" x14ac:dyDescent="0.25">
      <c r="A345" s="176">
        <v>332420</v>
      </c>
      <c r="B345" s="176" t="s">
        <v>4626</v>
      </c>
      <c r="C345" s="176">
        <v>332420</v>
      </c>
      <c r="D345" s="176" t="s">
        <v>4626</v>
      </c>
    </row>
    <row r="346" spans="1:4" x14ac:dyDescent="0.25">
      <c r="A346" s="176">
        <v>332431</v>
      </c>
      <c r="B346" s="176" t="s">
        <v>2436</v>
      </c>
      <c r="C346" s="176">
        <v>332431</v>
      </c>
      <c r="D346" s="176" t="s">
        <v>2436</v>
      </c>
    </row>
    <row r="347" spans="1:4" x14ac:dyDescent="0.25">
      <c r="A347" s="176">
        <v>332439</v>
      </c>
      <c r="B347" s="176" t="s">
        <v>2438</v>
      </c>
      <c r="C347" s="176">
        <v>332439</v>
      </c>
      <c r="D347" s="176" t="s">
        <v>2438</v>
      </c>
    </row>
    <row r="348" spans="1:4" x14ac:dyDescent="0.25">
      <c r="A348" s="176">
        <v>332510</v>
      </c>
      <c r="B348" s="176" t="s">
        <v>2448</v>
      </c>
      <c r="C348" s="176">
        <v>332510</v>
      </c>
      <c r="D348" s="176" t="s">
        <v>2448</v>
      </c>
    </row>
    <row r="349" spans="1:4" x14ac:dyDescent="0.25">
      <c r="A349" s="176">
        <v>332613</v>
      </c>
      <c r="B349" s="176" t="s">
        <v>4763</v>
      </c>
      <c r="C349" s="176">
        <v>332613</v>
      </c>
      <c r="D349" s="176" t="s">
        <v>4763</v>
      </c>
    </row>
    <row r="350" spans="1:4" ht="25.5" x14ac:dyDescent="0.25">
      <c r="A350" s="176">
        <v>332618</v>
      </c>
      <c r="B350" s="176" t="s">
        <v>2377</v>
      </c>
      <c r="C350" s="176">
        <v>332618</v>
      </c>
      <c r="D350" s="176" t="s">
        <v>2377</v>
      </c>
    </row>
    <row r="351" spans="1:4" x14ac:dyDescent="0.25">
      <c r="A351" s="176">
        <v>332710</v>
      </c>
      <c r="B351" s="176" t="s">
        <v>2686</v>
      </c>
      <c r="C351" s="176">
        <v>332710</v>
      </c>
      <c r="D351" s="176" t="s">
        <v>2686</v>
      </c>
    </row>
    <row r="352" spans="1:4" x14ac:dyDescent="0.25">
      <c r="A352" s="176">
        <v>332721</v>
      </c>
      <c r="B352" s="176" t="s">
        <v>2494</v>
      </c>
      <c r="C352" s="176">
        <v>332721</v>
      </c>
      <c r="D352" s="176" t="s">
        <v>2494</v>
      </c>
    </row>
    <row r="353" spans="1:4" ht="25.5" x14ac:dyDescent="0.25">
      <c r="A353" s="176">
        <v>332722</v>
      </c>
      <c r="B353" s="176" t="s">
        <v>2450</v>
      </c>
      <c r="C353" s="176">
        <v>332722</v>
      </c>
      <c r="D353" s="176" t="s">
        <v>2450</v>
      </c>
    </row>
    <row r="354" spans="1:4" x14ac:dyDescent="0.25">
      <c r="A354" s="176">
        <v>332811</v>
      </c>
      <c r="B354" s="176" t="s">
        <v>2426</v>
      </c>
      <c r="C354" s="176">
        <v>332811</v>
      </c>
      <c r="D354" s="176" t="s">
        <v>2426</v>
      </c>
    </row>
    <row r="355" spans="1:4" ht="38.25" x14ac:dyDescent="0.25">
      <c r="A355" s="176">
        <v>332812</v>
      </c>
      <c r="B355" s="176" t="s">
        <v>2511</v>
      </c>
      <c r="C355" s="176">
        <v>332812</v>
      </c>
      <c r="D355" s="176" t="s">
        <v>2511</v>
      </c>
    </row>
    <row r="356" spans="1:4" ht="25.5" x14ac:dyDescent="0.25">
      <c r="A356" s="176">
        <v>332813</v>
      </c>
      <c r="B356" s="176" t="s">
        <v>2509</v>
      </c>
      <c r="C356" s="176">
        <v>332813</v>
      </c>
      <c r="D356" s="176" t="s">
        <v>2509</v>
      </c>
    </row>
    <row r="357" spans="1:4" x14ac:dyDescent="0.25">
      <c r="A357" s="176">
        <v>332911</v>
      </c>
      <c r="B357" s="176" t="s">
        <v>2526</v>
      </c>
      <c r="C357" s="176">
        <v>332911</v>
      </c>
      <c r="D357" s="176" t="s">
        <v>2526</v>
      </c>
    </row>
    <row r="358" spans="1:4" ht="25.5" x14ac:dyDescent="0.25">
      <c r="A358" s="176">
        <v>332912</v>
      </c>
      <c r="B358" s="176" t="s">
        <v>2528</v>
      </c>
      <c r="C358" s="176">
        <v>332912</v>
      </c>
      <c r="D358" s="176" t="s">
        <v>2528</v>
      </c>
    </row>
    <row r="359" spans="1:4" ht="25.5" x14ac:dyDescent="0.25">
      <c r="A359" s="176">
        <v>332913</v>
      </c>
      <c r="B359" s="176" t="s">
        <v>4627</v>
      </c>
      <c r="C359" s="176">
        <v>332913</v>
      </c>
      <c r="D359" s="176" t="s">
        <v>4627</v>
      </c>
    </row>
    <row r="360" spans="1:4" ht="25.5" x14ac:dyDescent="0.25">
      <c r="A360" s="176">
        <v>332919</v>
      </c>
      <c r="B360" s="176" t="s">
        <v>2452</v>
      </c>
      <c r="C360" s="176">
        <v>332919</v>
      </c>
      <c r="D360" s="176" t="s">
        <v>2452</v>
      </c>
    </row>
    <row r="361" spans="1:4" x14ac:dyDescent="0.25">
      <c r="A361" s="176">
        <v>332991</v>
      </c>
      <c r="B361" s="176" t="s">
        <v>2629</v>
      </c>
      <c r="C361" s="176">
        <v>332991</v>
      </c>
      <c r="D361" s="176" t="s">
        <v>2629</v>
      </c>
    </row>
    <row r="362" spans="1:4" x14ac:dyDescent="0.25">
      <c r="A362" s="176">
        <v>332992</v>
      </c>
      <c r="B362" s="176" t="s">
        <v>2518</v>
      </c>
      <c r="C362" s="176">
        <v>332992</v>
      </c>
      <c r="D362" s="176" t="s">
        <v>2518</v>
      </c>
    </row>
    <row r="363" spans="1:4" ht="25.5" x14ac:dyDescent="0.25">
      <c r="A363" s="176">
        <v>332993</v>
      </c>
      <c r="B363" s="176" t="s">
        <v>2520</v>
      </c>
      <c r="C363" s="176">
        <v>332993</v>
      </c>
      <c r="D363" s="176" t="s">
        <v>2520</v>
      </c>
    </row>
    <row r="364" spans="1:4" ht="25.5" x14ac:dyDescent="0.25">
      <c r="A364" s="176">
        <v>332994</v>
      </c>
      <c r="B364" s="176" t="s">
        <v>4764</v>
      </c>
      <c r="C364" s="176">
        <v>332994</v>
      </c>
      <c r="D364" s="176" t="s">
        <v>4764</v>
      </c>
    </row>
    <row r="365" spans="1:4" ht="25.5" x14ac:dyDescent="0.25">
      <c r="A365" s="176">
        <v>332996</v>
      </c>
      <c r="B365" s="176" t="s">
        <v>2544</v>
      </c>
      <c r="C365" s="176">
        <v>332996</v>
      </c>
      <c r="D365" s="176" t="s">
        <v>2544</v>
      </c>
    </row>
    <row r="366" spans="1:4" ht="25.5" x14ac:dyDescent="0.25">
      <c r="A366" s="176">
        <v>332999</v>
      </c>
      <c r="B366" s="176" t="s">
        <v>2348</v>
      </c>
      <c r="C366" s="176">
        <v>332999</v>
      </c>
      <c r="D366" s="176" t="s">
        <v>2348</v>
      </c>
    </row>
    <row r="367" spans="1:4" ht="25.5" x14ac:dyDescent="0.25">
      <c r="A367" s="176">
        <v>333111</v>
      </c>
      <c r="B367" s="176" t="s">
        <v>2561</v>
      </c>
      <c r="C367" s="176">
        <v>333111</v>
      </c>
      <c r="D367" s="176" t="s">
        <v>2561</v>
      </c>
    </row>
    <row r="368" spans="1:4" ht="38.25" x14ac:dyDescent="0.25">
      <c r="A368" s="176">
        <v>333112</v>
      </c>
      <c r="B368" s="176" t="s">
        <v>2566</v>
      </c>
      <c r="C368" s="176">
        <v>333112</v>
      </c>
      <c r="D368" s="176" t="s">
        <v>2566</v>
      </c>
    </row>
    <row r="369" spans="1:4" x14ac:dyDescent="0.25">
      <c r="A369" s="176">
        <v>333120</v>
      </c>
      <c r="B369" s="176" t="s">
        <v>2568</v>
      </c>
      <c r="C369" s="176">
        <v>333120</v>
      </c>
      <c r="D369" s="176" t="s">
        <v>2568</v>
      </c>
    </row>
    <row r="370" spans="1:4" ht="25.5" x14ac:dyDescent="0.25">
      <c r="A370" s="176">
        <v>333131</v>
      </c>
      <c r="B370" s="176" t="s">
        <v>2573</v>
      </c>
      <c r="C370" s="176">
        <v>333131</v>
      </c>
      <c r="D370" s="176" t="s">
        <v>2573</v>
      </c>
    </row>
    <row r="371" spans="1:4" ht="25.5" x14ac:dyDescent="0.25">
      <c r="A371" s="176">
        <v>333132</v>
      </c>
      <c r="B371" s="176" t="s">
        <v>2575</v>
      </c>
      <c r="C371" s="176">
        <v>333132</v>
      </c>
      <c r="D371" s="176" t="s">
        <v>2575</v>
      </c>
    </row>
    <row r="372" spans="1:4" x14ac:dyDescent="0.25">
      <c r="A372" s="176">
        <v>333241</v>
      </c>
      <c r="B372" s="176" t="s">
        <v>2615</v>
      </c>
      <c r="C372" s="176">
        <v>333241</v>
      </c>
      <c r="D372" s="176" t="s">
        <v>2615</v>
      </c>
    </row>
    <row r="373" spans="1:4" ht="25.5" x14ac:dyDescent="0.25">
      <c r="A373" s="176">
        <v>333242</v>
      </c>
      <c r="B373" s="176" t="s">
        <v>2621</v>
      </c>
      <c r="C373" s="176">
        <v>333242</v>
      </c>
      <c r="D373" s="176" t="s">
        <v>2621</v>
      </c>
    </row>
    <row r="374" spans="1:4" ht="25.5" x14ac:dyDescent="0.25">
      <c r="A374" s="176">
        <v>333243</v>
      </c>
      <c r="B374" s="176" t="s">
        <v>4765</v>
      </c>
      <c r="C374" s="176">
        <v>333243</v>
      </c>
      <c r="D374" s="176" t="s">
        <v>4765</v>
      </c>
    </row>
    <row r="375" spans="1:4" ht="25.5" x14ac:dyDescent="0.25">
      <c r="A375" s="176">
        <v>333244</v>
      </c>
      <c r="B375" s="176" t="s">
        <v>2613</v>
      </c>
      <c r="C375" s="176">
        <v>333244</v>
      </c>
      <c r="D375" s="176" t="s">
        <v>2613</v>
      </c>
    </row>
    <row r="376" spans="1:4" ht="25.5" x14ac:dyDescent="0.25">
      <c r="A376" s="176">
        <v>333249</v>
      </c>
      <c r="B376" s="176" t="s">
        <v>4766</v>
      </c>
      <c r="C376" s="176">
        <v>333249</v>
      </c>
      <c r="D376" s="176" t="s">
        <v>4766</v>
      </c>
    </row>
    <row r="377" spans="1:4" ht="25.5" x14ac:dyDescent="0.25">
      <c r="A377" s="176">
        <v>333314</v>
      </c>
      <c r="B377" s="176" t="s">
        <v>2860</v>
      </c>
      <c r="C377" s="176">
        <v>333314</v>
      </c>
      <c r="D377" s="176" t="s">
        <v>2860</v>
      </c>
    </row>
    <row r="378" spans="1:4" ht="25.5" x14ac:dyDescent="0.25">
      <c r="A378" s="176">
        <v>333316</v>
      </c>
      <c r="B378" s="176" t="s">
        <v>2886</v>
      </c>
      <c r="C378" s="176">
        <v>333316</v>
      </c>
      <c r="D378" s="176" t="s">
        <v>2886</v>
      </c>
    </row>
    <row r="379" spans="1:4" ht="25.5" x14ac:dyDescent="0.25">
      <c r="A379" s="176">
        <v>333318</v>
      </c>
      <c r="B379" s="176" t="s">
        <v>2625</v>
      </c>
      <c r="C379" s="176">
        <v>333318</v>
      </c>
      <c r="D379" s="176" t="s">
        <v>2625</v>
      </c>
    </row>
    <row r="380" spans="1:4" ht="38.25" x14ac:dyDescent="0.25">
      <c r="A380" s="176">
        <v>333413</v>
      </c>
      <c r="B380" s="176" t="s">
        <v>4767</v>
      </c>
      <c r="C380" s="176">
        <v>333413</v>
      </c>
      <c r="D380" s="176" t="s">
        <v>4767</v>
      </c>
    </row>
    <row r="381" spans="1:4" ht="25.5" x14ac:dyDescent="0.25">
      <c r="A381" s="176">
        <v>333414</v>
      </c>
      <c r="B381" s="176" t="s">
        <v>2468</v>
      </c>
      <c r="C381" s="176">
        <v>333414</v>
      </c>
      <c r="D381" s="176" t="s">
        <v>2468</v>
      </c>
    </row>
    <row r="382" spans="1:4" ht="51" x14ac:dyDescent="0.25">
      <c r="A382" s="176">
        <v>333415</v>
      </c>
      <c r="B382" s="176" t="s">
        <v>2003</v>
      </c>
      <c r="C382" s="176">
        <v>333415</v>
      </c>
      <c r="D382" s="176" t="s">
        <v>2003</v>
      </c>
    </row>
    <row r="383" spans="1:4" x14ac:dyDescent="0.25">
      <c r="A383" s="176">
        <v>333511</v>
      </c>
      <c r="B383" s="176" t="s">
        <v>2590</v>
      </c>
      <c r="C383" s="176">
        <v>333511</v>
      </c>
      <c r="D383" s="176" t="s">
        <v>2590</v>
      </c>
    </row>
    <row r="384" spans="1:4" ht="25.5" x14ac:dyDescent="0.25">
      <c r="A384" s="176">
        <v>333514</v>
      </c>
      <c r="B384" s="176" t="s">
        <v>2592</v>
      </c>
      <c r="C384" s="176">
        <v>333514</v>
      </c>
      <c r="D384" s="176" t="s">
        <v>2592</v>
      </c>
    </row>
    <row r="385" spans="1:4" ht="25.5" x14ac:dyDescent="0.25">
      <c r="A385" s="176">
        <v>333515</v>
      </c>
      <c r="B385" s="176" t="s">
        <v>2595</v>
      </c>
      <c r="C385" s="176">
        <v>333515</v>
      </c>
      <c r="D385" s="176" t="s">
        <v>2595</v>
      </c>
    </row>
    <row r="386" spans="1:4" x14ac:dyDescent="0.25">
      <c r="A386" s="176">
        <v>333517</v>
      </c>
      <c r="B386" s="176" t="s">
        <v>4768</v>
      </c>
      <c r="C386" s="176">
        <v>333517</v>
      </c>
      <c r="D386" s="176" t="s">
        <v>4768</v>
      </c>
    </row>
    <row r="387" spans="1:4" ht="25.5" x14ac:dyDescent="0.25">
      <c r="A387" s="176">
        <v>333519</v>
      </c>
      <c r="B387" s="176" t="s">
        <v>4769</v>
      </c>
      <c r="C387" s="176">
        <v>333519</v>
      </c>
      <c r="D387" s="176" t="s">
        <v>4769</v>
      </c>
    </row>
    <row r="388" spans="1:4" ht="25.5" x14ac:dyDescent="0.25">
      <c r="A388" s="176">
        <v>333611</v>
      </c>
      <c r="B388" s="176" t="s">
        <v>2554</v>
      </c>
      <c r="C388" s="176">
        <v>333611</v>
      </c>
      <c r="D388" s="176" t="s">
        <v>2554</v>
      </c>
    </row>
    <row r="389" spans="1:4" ht="25.5" x14ac:dyDescent="0.25">
      <c r="A389" s="176">
        <v>333612</v>
      </c>
      <c r="B389" s="176" t="s">
        <v>2639</v>
      </c>
      <c r="C389" s="176">
        <v>333612</v>
      </c>
      <c r="D389" s="176" t="s">
        <v>2639</v>
      </c>
    </row>
    <row r="390" spans="1:4" ht="25.5" x14ac:dyDescent="0.25">
      <c r="A390" s="176">
        <v>333613</v>
      </c>
      <c r="B390" s="176" t="s">
        <v>2643</v>
      </c>
      <c r="C390" s="176">
        <v>333613</v>
      </c>
      <c r="D390" s="176" t="s">
        <v>2643</v>
      </c>
    </row>
    <row r="391" spans="1:4" x14ac:dyDescent="0.25">
      <c r="A391" s="176">
        <v>333618</v>
      </c>
      <c r="B391" s="176" t="s">
        <v>2556</v>
      </c>
      <c r="C391" s="176">
        <v>333618</v>
      </c>
      <c r="D391" s="176" t="s">
        <v>2556</v>
      </c>
    </row>
    <row r="392" spans="1:4" ht="25.5" x14ac:dyDescent="0.25">
      <c r="A392" s="176">
        <v>333911</v>
      </c>
      <c r="B392" s="176" t="s">
        <v>2627</v>
      </c>
      <c r="C392" s="177">
        <v>333914</v>
      </c>
      <c r="D392" s="176" t="s">
        <v>4806</v>
      </c>
    </row>
    <row r="393" spans="1:4" x14ac:dyDescent="0.25">
      <c r="A393" s="176">
        <v>333912</v>
      </c>
      <c r="B393" s="176" t="s">
        <v>4628</v>
      </c>
      <c r="C393" s="176">
        <v>333912</v>
      </c>
      <c r="D393" s="176" t="s">
        <v>4628</v>
      </c>
    </row>
    <row r="394" spans="1:4" ht="25.5" x14ac:dyDescent="0.25">
      <c r="A394" s="176">
        <v>333913</v>
      </c>
      <c r="B394" s="176" t="s">
        <v>2675</v>
      </c>
      <c r="C394" s="177">
        <v>333914</v>
      </c>
      <c r="D394" s="176" t="s">
        <v>4806</v>
      </c>
    </row>
    <row r="395" spans="1:4" ht="25.5" x14ac:dyDescent="0.25">
      <c r="A395" s="176">
        <v>333921</v>
      </c>
      <c r="B395" s="176" t="s">
        <v>2577</v>
      </c>
      <c r="C395" s="176">
        <v>333921</v>
      </c>
      <c r="D395" s="176" t="s">
        <v>2577</v>
      </c>
    </row>
    <row r="396" spans="1:4" ht="25.5" x14ac:dyDescent="0.25">
      <c r="A396" s="176">
        <v>333922</v>
      </c>
      <c r="B396" s="176" t="s">
        <v>2563</v>
      </c>
      <c r="C396" s="176">
        <v>333922</v>
      </c>
      <c r="D396" s="176" t="s">
        <v>2563</v>
      </c>
    </row>
    <row r="397" spans="1:4" ht="25.5" x14ac:dyDescent="0.25">
      <c r="A397" s="176">
        <v>333923</v>
      </c>
      <c r="B397" s="176" t="s">
        <v>2455</v>
      </c>
      <c r="C397" s="176">
        <v>333923</v>
      </c>
      <c r="D397" s="176" t="s">
        <v>2455</v>
      </c>
    </row>
    <row r="398" spans="1:4" ht="25.5" x14ac:dyDescent="0.25">
      <c r="A398" s="176">
        <v>333924</v>
      </c>
      <c r="B398" s="176" t="s">
        <v>2539</v>
      </c>
      <c r="C398" s="176">
        <v>333924</v>
      </c>
      <c r="D398" s="176" t="s">
        <v>2539</v>
      </c>
    </row>
    <row r="399" spans="1:4" x14ac:dyDescent="0.25">
      <c r="A399" s="176">
        <v>333991</v>
      </c>
      <c r="B399" s="176" t="s">
        <v>4629</v>
      </c>
      <c r="C399" s="176">
        <v>333991</v>
      </c>
      <c r="D399" s="176" t="s">
        <v>4629</v>
      </c>
    </row>
    <row r="400" spans="1:4" ht="25.5" x14ac:dyDescent="0.25">
      <c r="A400" s="176">
        <v>333992</v>
      </c>
      <c r="B400" s="176" t="s">
        <v>2601</v>
      </c>
      <c r="C400" s="176">
        <v>333992</v>
      </c>
      <c r="D400" s="176" t="s">
        <v>2601</v>
      </c>
    </row>
    <row r="401" spans="1:4" x14ac:dyDescent="0.25">
      <c r="A401" s="176">
        <v>333993</v>
      </c>
      <c r="B401" s="176" t="s">
        <v>2637</v>
      </c>
      <c r="C401" s="176">
        <v>333993</v>
      </c>
      <c r="D401" s="176" t="s">
        <v>2637</v>
      </c>
    </row>
    <row r="402" spans="1:4" ht="25.5" x14ac:dyDescent="0.25">
      <c r="A402" s="176">
        <v>333994</v>
      </c>
      <c r="B402" s="176" t="s">
        <v>2641</v>
      </c>
      <c r="C402" s="176">
        <v>333994</v>
      </c>
      <c r="D402" s="176" t="s">
        <v>2641</v>
      </c>
    </row>
    <row r="403" spans="1:4" ht="25.5" x14ac:dyDescent="0.25">
      <c r="A403" s="176">
        <v>333995</v>
      </c>
      <c r="B403" s="176" t="s">
        <v>2680</v>
      </c>
      <c r="C403" s="176">
        <v>333995</v>
      </c>
      <c r="D403" s="176" t="s">
        <v>2680</v>
      </c>
    </row>
    <row r="404" spans="1:4" ht="25.5" x14ac:dyDescent="0.25">
      <c r="A404" s="176">
        <v>333996</v>
      </c>
      <c r="B404" s="176" t="s">
        <v>2682</v>
      </c>
      <c r="C404" s="176">
        <v>333996</v>
      </c>
      <c r="D404" s="176" t="s">
        <v>2682</v>
      </c>
    </row>
    <row r="405" spans="1:4" x14ac:dyDescent="0.25">
      <c r="A405" s="176">
        <v>333997</v>
      </c>
      <c r="B405" s="176" t="s">
        <v>4630</v>
      </c>
      <c r="C405" s="176">
        <v>333997</v>
      </c>
      <c r="D405" s="176" t="s">
        <v>4630</v>
      </c>
    </row>
    <row r="406" spans="1:4" ht="25.5" x14ac:dyDescent="0.25">
      <c r="A406" s="176">
        <v>333999</v>
      </c>
      <c r="B406" s="176" t="s">
        <v>4631</v>
      </c>
      <c r="C406" s="176">
        <v>333999</v>
      </c>
      <c r="D406" s="176" t="s">
        <v>4631</v>
      </c>
    </row>
    <row r="407" spans="1:4" x14ac:dyDescent="0.25">
      <c r="A407" s="176">
        <v>334111</v>
      </c>
      <c r="B407" s="176" t="s">
        <v>2649</v>
      </c>
      <c r="C407" s="176">
        <v>334111</v>
      </c>
      <c r="D407" s="176" t="s">
        <v>2649</v>
      </c>
    </row>
    <row r="408" spans="1:4" x14ac:dyDescent="0.25">
      <c r="A408" s="176">
        <v>334112</v>
      </c>
      <c r="B408" s="176" t="s">
        <v>2651</v>
      </c>
      <c r="C408" s="176">
        <v>334112</v>
      </c>
      <c r="D408" s="176" t="s">
        <v>2651</v>
      </c>
    </row>
    <row r="409" spans="1:4" ht="25.5" x14ac:dyDescent="0.25">
      <c r="A409" s="176">
        <v>334118</v>
      </c>
      <c r="B409" s="176" t="s">
        <v>4770</v>
      </c>
      <c r="C409" s="176">
        <v>334118</v>
      </c>
      <c r="D409" s="176" t="s">
        <v>4770</v>
      </c>
    </row>
    <row r="410" spans="1:4" x14ac:dyDescent="0.25">
      <c r="A410" s="176">
        <v>334210</v>
      </c>
      <c r="B410" s="176" t="s">
        <v>2743</v>
      </c>
      <c r="C410" s="176">
        <v>334210</v>
      </c>
      <c r="D410" s="176" t="s">
        <v>2743</v>
      </c>
    </row>
    <row r="411" spans="1:4" ht="38.25" x14ac:dyDescent="0.25">
      <c r="A411" s="176">
        <v>334220</v>
      </c>
      <c r="B411" s="176" t="s">
        <v>2746</v>
      </c>
      <c r="C411" s="176">
        <v>334220</v>
      </c>
      <c r="D411" s="176" t="s">
        <v>2746</v>
      </c>
    </row>
    <row r="412" spans="1:4" ht="25.5" x14ac:dyDescent="0.25">
      <c r="A412" s="176">
        <v>334290</v>
      </c>
      <c r="B412" s="176" t="s">
        <v>2748</v>
      </c>
      <c r="C412" s="176">
        <v>334290</v>
      </c>
      <c r="D412" s="176" t="s">
        <v>2748</v>
      </c>
    </row>
    <row r="413" spans="1:4" ht="25.5" x14ac:dyDescent="0.25">
      <c r="A413" s="176">
        <v>334310</v>
      </c>
      <c r="B413" s="176" t="s">
        <v>2737</v>
      </c>
      <c r="C413" s="176">
        <v>334310</v>
      </c>
      <c r="D413" s="176" t="s">
        <v>2737</v>
      </c>
    </row>
    <row r="414" spans="1:4" ht="25.5" x14ac:dyDescent="0.25">
      <c r="A414" s="176">
        <v>334412</v>
      </c>
      <c r="B414" s="176" t="s">
        <v>2752</v>
      </c>
      <c r="C414" s="176">
        <v>334412</v>
      </c>
      <c r="D414" s="176" t="s">
        <v>2752</v>
      </c>
    </row>
    <row r="415" spans="1:4" ht="25.5" x14ac:dyDescent="0.25">
      <c r="A415" s="176">
        <v>334413</v>
      </c>
      <c r="B415" s="176" t="s">
        <v>2754</v>
      </c>
      <c r="C415" s="176">
        <v>334413</v>
      </c>
      <c r="D415" s="176" t="s">
        <v>2754</v>
      </c>
    </row>
    <row r="416" spans="1:4" ht="25.5" x14ac:dyDescent="0.25">
      <c r="A416" s="176">
        <v>334416</v>
      </c>
      <c r="B416" s="176" t="s">
        <v>4773</v>
      </c>
      <c r="C416" s="176">
        <v>334416</v>
      </c>
      <c r="D416" s="176" t="s">
        <v>4773</v>
      </c>
    </row>
    <row r="417" spans="1:4" x14ac:dyDescent="0.25">
      <c r="A417" s="176">
        <v>334417</v>
      </c>
      <c r="B417" s="176" t="s">
        <v>2762</v>
      </c>
      <c r="C417" s="176">
        <v>334417</v>
      </c>
      <c r="D417" s="176" t="s">
        <v>2762</v>
      </c>
    </row>
    <row r="418" spans="1:4" ht="25.5" x14ac:dyDescent="0.25">
      <c r="A418" s="176">
        <v>334418</v>
      </c>
      <c r="B418" s="176" t="s">
        <v>2657</v>
      </c>
      <c r="C418" s="176">
        <v>334418</v>
      </c>
      <c r="D418" s="176" t="s">
        <v>2657</v>
      </c>
    </row>
    <row r="419" spans="1:4" ht="25.5" x14ac:dyDescent="0.25">
      <c r="A419" s="176">
        <v>334419</v>
      </c>
      <c r="B419" s="176" t="s">
        <v>2767</v>
      </c>
      <c r="C419" s="176">
        <v>334419</v>
      </c>
      <c r="D419" s="176" t="s">
        <v>2767</v>
      </c>
    </row>
    <row r="420" spans="1:4" ht="25.5" x14ac:dyDescent="0.25">
      <c r="A420" s="176">
        <v>334510</v>
      </c>
      <c r="B420" s="176" t="s">
        <v>2871</v>
      </c>
      <c r="C420" s="176">
        <v>334510</v>
      </c>
      <c r="D420" s="176" t="s">
        <v>2871</v>
      </c>
    </row>
    <row r="421" spans="1:4" ht="38.25" x14ac:dyDescent="0.25">
      <c r="A421" s="176">
        <v>334511</v>
      </c>
      <c r="B421" s="176" t="s">
        <v>4634</v>
      </c>
      <c r="C421" s="176">
        <v>334511</v>
      </c>
      <c r="D421" s="176" t="s">
        <v>4634</v>
      </c>
    </row>
    <row r="422" spans="1:4" ht="38.25" x14ac:dyDescent="0.25">
      <c r="A422" s="176">
        <v>334512</v>
      </c>
      <c r="B422" s="176" t="s">
        <v>2849</v>
      </c>
      <c r="C422" s="176">
        <v>334512</v>
      </c>
      <c r="D422" s="176" t="s">
        <v>2849</v>
      </c>
    </row>
    <row r="423" spans="1:4" ht="51" x14ac:dyDescent="0.25">
      <c r="A423" s="176">
        <v>334513</v>
      </c>
      <c r="B423" s="176" t="s">
        <v>2851</v>
      </c>
      <c r="C423" s="176">
        <v>334513</v>
      </c>
      <c r="D423" s="176" t="s">
        <v>2851</v>
      </c>
    </row>
    <row r="424" spans="1:4" ht="25.5" x14ac:dyDescent="0.25">
      <c r="A424" s="176">
        <v>334514</v>
      </c>
      <c r="B424" s="176" t="s">
        <v>2853</v>
      </c>
      <c r="C424" s="176">
        <v>334514</v>
      </c>
      <c r="D424" s="176" t="s">
        <v>2853</v>
      </c>
    </row>
    <row r="425" spans="1:4" ht="38.25" x14ac:dyDescent="0.25">
      <c r="A425" s="176">
        <v>334515</v>
      </c>
      <c r="B425" s="176" t="s">
        <v>2856</v>
      </c>
      <c r="C425" s="176">
        <v>334515</v>
      </c>
      <c r="D425" s="176" t="s">
        <v>2856</v>
      </c>
    </row>
    <row r="426" spans="1:4" ht="25.5" x14ac:dyDescent="0.25">
      <c r="A426" s="176">
        <v>334516</v>
      </c>
      <c r="B426" s="176" t="s">
        <v>2858</v>
      </c>
      <c r="C426" s="176">
        <v>334516</v>
      </c>
      <c r="D426" s="176" t="s">
        <v>2858</v>
      </c>
    </row>
    <row r="427" spans="1:4" x14ac:dyDescent="0.25">
      <c r="A427" s="176">
        <v>334517</v>
      </c>
      <c r="B427" s="176" t="s">
        <v>2877</v>
      </c>
      <c r="C427" s="176">
        <v>334517</v>
      </c>
      <c r="D427" s="176" t="s">
        <v>2877</v>
      </c>
    </row>
    <row r="428" spans="1:4" ht="25.5" x14ac:dyDescent="0.25">
      <c r="A428" s="176">
        <v>334519</v>
      </c>
      <c r="B428" s="176" t="s">
        <v>2692</v>
      </c>
      <c r="C428" s="176">
        <v>334519</v>
      </c>
      <c r="D428" s="176" t="s">
        <v>2692</v>
      </c>
    </row>
    <row r="429" spans="1:4" ht="25.5" x14ac:dyDescent="0.25">
      <c r="A429" s="176">
        <v>334613</v>
      </c>
      <c r="B429" s="176" t="s">
        <v>4775</v>
      </c>
      <c r="C429" s="176">
        <v>334613</v>
      </c>
      <c r="D429" s="176" t="s">
        <v>4775</v>
      </c>
    </row>
    <row r="430" spans="1:4" ht="38.25" x14ac:dyDescent="0.25">
      <c r="A430" s="176">
        <v>334614</v>
      </c>
      <c r="B430" s="176" t="s">
        <v>4774</v>
      </c>
      <c r="C430" s="176">
        <v>334614</v>
      </c>
      <c r="D430" s="176" t="s">
        <v>4774</v>
      </c>
    </row>
    <row r="431" spans="1:4" ht="25.5" x14ac:dyDescent="0.25">
      <c r="A431" s="176">
        <v>335110</v>
      </c>
      <c r="B431" s="176" t="s">
        <v>2722</v>
      </c>
      <c r="C431" s="176">
        <v>335110</v>
      </c>
      <c r="D431" s="176" t="s">
        <v>2722</v>
      </c>
    </row>
    <row r="432" spans="1:4" ht="25.5" x14ac:dyDescent="0.25">
      <c r="A432" s="176">
        <v>335121</v>
      </c>
      <c r="B432" s="176" t="s">
        <v>4635</v>
      </c>
      <c r="C432" s="176">
        <v>335121</v>
      </c>
      <c r="D432" s="176" t="s">
        <v>4635</v>
      </c>
    </row>
    <row r="433" spans="1:4" ht="25.5" x14ac:dyDescent="0.25">
      <c r="A433" s="176">
        <v>335122</v>
      </c>
      <c r="B433" s="176" t="s">
        <v>2731</v>
      </c>
      <c r="C433" s="176">
        <v>335122</v>
      </c>
      <c r="D433" s="176" t="s">
        <v>2731</v>
      </c>
    </row>
    <row r="434" spans="1:4" x14ac:dyDescent="0.25">
      <c r="A434" s="176">
        <v>335129</v>
      </c>
      <c r="B434" s="176" t="s">
        <v>2735</v>
      </c>
      <c r="C434" s="176">
        <v>335129</v>
      </c>
      <c r="D434" s="176" t="s">
        <v>2735</v>
      </c>
    </row>
    <row r="435" spans="1:4" ht="25.5" x14ac:dyDescent="0.25">
      <c r="A435" s="176">
        <v>335210</v>
      </c>
      <c r="B435" s="176" t="s">
        <v>4776</v>
      </c>
      <c r="C435" s="176">
        <v>335210</v>
      </c>
      <c r="D435" s="176" t="s">
        <v>4776</v>
      </c>
    </row>
    <row r="436" spans="1:4" ht="25.5" x14ac:dyDescent="0.25">
      <c r="A436" s="176">
        <v>335221</v>
      </c>
      <c r="B436" s="176" t="s">
        <v>2706</v>
      </c>
      <c r="C436" s="177">
        <v>335220</v>
      </c>
      <c r="D436" s="176" t="s">
        <v>4807</v>
      </c>
    </row>
    <row r="437" spans="1:4" ht="25.5" x14ac:dyDescent="0.25">
      <c r="A437" s="176">
        <v>335222</v>
      </c>
      <c r="B437" s="176" t="s">
        <v>2708</v>
      </c>
      <c r="C437" s="177">
        <v>335220</v>
      </c>
      <c r="D437" s="176" t="s">
        <v>4807</v>
      </c>
    </row>
    <row r="438" spans="1:4" ht="25.5" x14ac:dyDescent="0.25">
      <c r="A438" s="176">
        <v>335224</v>
      </c>
      <c r="B438" s="176" t="s">
        <v>2710</v>
      </c>
      <c r="C438" s="177">
        <v>335220</v>
      </c>
      <c r="D438" s="176" t="s">
        <v>4807</v>
      </c>
    </row>
    <row r="439" spans="1:4" ht="25.5" x14ac:dyDescent="0.25">
      <c r="A439" s="176">
        <v>335228</v>
      </c>
      <c r="B439" s="176" t="s">
        <v>2720</v>
      </c>
      <c r="C439" s="177">
        <v>335220</v>
      </c>
      <c r="D439" s="176" t="s">
        <v>4807</v>
      </c>
    </row>
    <row r="440" spans="1:4" ht="25.5" x14ac:dyDescent="0.25">
      <c r="A440" s="176">
        <v>335311</v>
      </c>
      <c r="B440" s="176" t="s">
        <v>2603</v>
      </c>
      <c r="C440" s="176">
        <v>335311</v>
      </c>
      <c r="D440" s="176" t="s">
        <v>2603</v>
      </c>
    </row>
    <row r="441" spans="1:4" x14ac:dyDescent="0.25">
      <c r="A441" s="176">
        <v>335312</v>
      </c>
      <c r="B441" s="176" t="s">
        <v>2698</v>
      </c>
      <c r="C441" s="176">
        <v>335312</v>
      </c>
      <c r="D441" s="176" t="s">
        <v>2698</v>
      </c>
    </row>
    <row r="442" spans="1:4" ht="25.5" x14ac:dyDescent="0.25">
      <c r="A442" s="176">
        <v>335313</v>
      </c>
      <c r="B442" s="176" t="s">
        <v>2696</v>
      </c>
      <c r="C442" s="176">
        <v>335313</v>
      </c>
      <c r="D442" s="176" t="s">
        <v>2696</v>
      </c>
    </row>
    <row r="443" spans="1:4" ht="25.5" x14ac:dyDescent="0.25">
      <c r="A443" s="176">
        <v>335314</v>
      </c>
      <c r="B443" s="176" t="s">
        <v>2702</v>
      </c>
      <c r="C443" s="176">
        <v>335314</v>
      </c>
      <c r="D443" s="176" t="s">
        <v>2702</v>
      </c>
    </row>
    <row r="444" spans="1:4" x14ac:dyDescent="0.25">
      <c r="A444" s="176">
        <v>335911</v>
      </c>
      <c r="B444" s="176" t="s">
        <v>2769</v>
      </c>
      <c r="C444" s="176">
        <v>335911</v>
      </c>
      <c r="D444" s="176" t="s">
        <v>2769</v>
      </c>
    </row>
    <row r="445" spans="1:4" x14ac:dyDescent="0.25">
      <c r="A445" s="176">
        <v>335912</v>
      </c>
      <c r="B445" s="176" t="s">
        <v>2771</v>
      </c>
      <c r="C445" s="176">
        <v>335912</v>
      </c>
      <c r="D445" s="176" t="s">
        <v>2771</v>
      </c>
    </row>
    <row r="446" spans="1:4" x14ac:dyDescent="0.25">
      <c r="A446" s="176">
        <v>335921</v>
      </c>
      <c r="B446" s="176" t="s">
        <v>2413</v>
      </c>
      <c r="C446" s="176">
        <v>335921</v>
      </c>
      <c r="D446" s="176" t="s">
        <v>2413</v>
      </c>
    </row>
    <row r="447" spans="1:4" ht="25.5" x14ac:dyDescent="0.25">
      <c r="A447" s="176">
        <v>335929</v>
      </c>
      <c r="B447" s="176" t="s">
        <v>2415</v>
      </c>
      <c r="C447" s="176">
        <v>335929</v>
      </c>
      <c r="D447" s="176" t="s">
        <v>2415</v>
      </c>
    </row>
    <row r="448" spans="1:4" ht="25.5" x14ac:dyDescent="0.25">
      <c r="A448" s="176">
        <v>335931</v>
      </c>
      <c r="B448" s="176" t="s">
        <v>2724</v>
      </c>
      <c r="C448" s="176">
        <v>335931</v>
      </c>
      <c r="D448" s="176" t="s">
        <v>2724</v>
      </c>
    </row>
    <row r="449" spans="1:4" ht="25.5" x14ac:dyDescent="0.25">
      <c r="A449" s="176">
        <v>335932</v>
      </c>
      <c r="B449" s="176" t="s">
        <v>2727</v>
      </c>
      <c r="C449" s="176">
        <v>335932</v>
      </c>
      <c r="D449" s="176" t="s">
        <v>2727</v>
      </c>
    </row>
    <row r="450" spans="1:4" ht="25.5" x14ac:dyDescent="0.25">
      <c r="A450" s="176">
        <v>335991</v>
      </c>
      <c r="B450" s="176" t="s">
        <v>2700</v>
      </c>
      <c r="C450" s="176">
        <v>335991</v>
      </c>
      <c r="D450" s="176" t="s">
        <v>2700</v>
      </c>
    </row>
    <row r="451" spans="1:4" ht="38.25" x14ac:dyDescent="0.25">
      <c r="A451" s="176">
        <v>335999</v>
      </c>
      <c r="B451" s="176" t="s">
        <v>2704</v>
      </c>
      <c r="C451" s="176">
        <v>335999</v>
      </c>
      <c r="D451" s="176" t="s">
        <v>2704</v>
      </c>
    </row>
    <row r="452" spans="1:4" x14ac:dyDescent="0.25">
      <c r="A452" s="176">
        <v>336111</v>
      </c>
      <c r="B452" s="176" t="s">
        <v>2781</v>
      </c>
      <c r="C452" s="176">
        <v>336111</v>
      </c>
      <c r="D452" s="176" t="s">
        <v>2781</v>
      </c>
    </row>
    <row r="453" spans="1:4" ht="25.5" x14ac:dyDescent="0.25">
      <c r="A453" s="176">
        <v>336112</v>
      </c>
      <c r="B453" s="176" t="s">
        <v>4636</v>
      </c>
      <c r="C453" s="176">
        <v>336112</v>
      </c>
      <c r="D453" s="176" t="s">
        <v>4636</v>
      </c>
    </row>
    <row r="454" spans="1:4" x14ac:dyDescent="0.25">
      <c r="A454" s="176">
        <v>336120</v>
      </c>
      <c r="B454" s="176" t="s">
        <v>2785</v>
      </c>
      <c r="C454" s="176">
        <v>336120</v>
      </c>
      <c r="D454" s="176" t="s">
        <v>2785</v>
      </c>
    </row>
    <row r="455" spans="1:4" x14ac:dyDescent="0.25">
      <c r="A455" s="176">
        <v>336211</v>
      </c>
      <c r="B455" s="176" t="s">
        <v>2787</v>
      </c>
      <c r="C455" s="176">
        <v>336211</v>
      </c>
      <c r="D455" s="176" t="s">
        <v>2787</v>
      </c>
    </row>
    <row r="456" spans="1:4" x14ac:dyDescent="0.25">
      <c r="A456" s="176">
        <v>336212</v>
      </c>
      <c r="B456" s="176" t="s">
        <v>2801</v>
      </c>
      <c r="C456" s="176">
        <v>336212</v>
      </c>
      <c r="D456" s="176" t="s">
        <v>2801</v>
      </c>
    </row>
    <row r="457" spans="1:4" x14ac:dyDescent="0.25">
      <c r="A457" s="176">
        <v>336213</v>
      </c>
      <c r="B457" s="176" t="s">
        <v>2803</v>
      </c>
      <c r="C457" s="176">
        <v>336213</v>
      </c>
      <c r="D457" s="176" t="s">
        <v>2803</v>
      </c>
    </row>
    <row r="458" spans="1:4" x14ac:dyDescent="0.25">
      <c r="A458" s="176">
        <v>336214</v>
      </c>
      <c r="B458" s="176" t="s">
        <v>2838</v>
      </c>
      <c r="C458" s="176">
        <v>336214</v>
      </c>
      <c r="D458" s="176" t="s">
        <v>2838</v>
      </c>
    </row>
    <row r="459" spans="1:4" ht="25.5" x14ac:dyDescent="0.25">
      <c r="A459" s="176">
        <v>336310</v>
      </c>
      <c r="B459" s="176" t="s">
        <v>4777</v>
      </c>
      <c r="C459" s="176">
        <v>336310</v>
      </c>
      <c r="D459" s="176" t="s">
        <v>4777</v>
      </c>
    </row>
    <row r="460" spans="1:4" ht="25.5" x14ac:dyDescent="0.25">
      <c r="A460" s="176">
        <v>336320</v>
      </c>
      <c r="B460" s="176" t="s">
        <v>4778</v>
      </c>
      <c r="C460" s="176">
        <v>336320</v>
      </c>
      <c r="D460" s="176" t="s">
        <v>4778</v>
      </c>
    </row>
    <row r="461" spans="1:4" ht="38.25" x14ac:dyDescent="0.25">
      <c r="A461" s="176">
        <v>336330</v>
      </c>
      <c r="B461" s="176" t="s">
        <v>2796</v>
      </c>
      <c r="C461" s="176">
        <v>336330</v>
      </c>
      <c r="D461" s="176" t="s">
        <v>2796</v>
      </c>
    </row>
    <row r="462" spans="1:4" ht="25.5" x14ac:dyDescent="0.25">
      <c r="A462" s="176">
        <v>336340</v>
      </c>
      <c r="B462" s="176" t="s">
        <v>2351</v>
      </c>
      <c r="C462" s="176">
        <v>336340</v>
      </c>
      <c r="D462" s="176" t="s">
        <v>2351</v>
      </c>
    </row>
    <row r="463" spans="1:4" ht="25.5" x14ac:dyDescent="0.25">
      <c r="A463" s="176">
        <v>336350</v>
      </c>
      <c r="B463" s="176" t="s">
        <v>2353</v>
      </c>
      <c r="C463" s="176">
        <v>336350</v>
      </c>
      <c r="D463" s="176" t="s">
        <v>2353</v>
      </c>
    </row>
    <row r="464" spans="1:4" ht="25.5" x14ac:dyDescent="0.25">
      <c r="A464" s="176">
        <v>336360</v>
      </c>
      <c r="B464" s="176" t="s">
        <v>1949</v>
      </c>
      <c r="C464" s="176">
        <v>336360</v>
      </c>
      <c r="D464" s="176" t="s">
        <v>1949</v>
      </c>
    </row>
    <row r="465" spans="1:4" x14ac:dyDescent="0.25">
      <c r="A465" s="176">
        <v>336370</v>
      </c>
      <c r="B465" s="176" t="s">
        <v>2501</v>
      </c>
      <c r="C465" s="176">
        <v>336370</v>
      </c>
      <c r="D465" s="176" t="s">
        <v>2501</v>
      </c>
    </row>
    <row r="466" spans="1:4" ht="25.5" x14ac:dyDescent="0.25">
      <c r="A466" s="176">
        <v>336390</v>
      </c>
      <c r="B466" s="176" t="s">
        <v>4779</v>
      </c>
      <c r="C466" s="176">
        <v>336390</v>
      </c>
      <c r="D466" s="176" t="s">
        <v>4779</v>
      </c>
    </row>
    <row r="467" spans="1:4" x14ac:dyDescent="0.25">
      <c r="A467" s="176">
        <v>336411</v>
      </c>
      <c r="B467" s="176" t="s">
        <v>2805</v>
      </c>
      <c r="C467" s="176">
        <v>336411</v>
      </c>
      <c r="D467" s="176" t="s">
        <v>2805</v>
      </c>
    </row>
    <row r="468" spans="1:4" ht="25.5" x14ac:dyDescent="0.25">
      <c r="A468" s="176">
        <v>336412</v>
      </c>
      <c r="B468" s="176" t="s">
        <v>2809</v>
      </c>
      <c r="C468" s="176">
        <v>336412</v>
      </c>
      <c r="D468" s="176" t="s">
        <v>2809</v>
      </c>
    </row>
    <row r="469" spans="1:4" ht="25.5" x14ac:dyDescent="0.25">
      <c r="A469" s="176">
        <v>336413</v>
      </c>
      <c r="B469" s="176" t="s">
        <v>4637</v>
      </c>
      <c r="C469" s="176">
        <v>336413</v>
      </c>
      <c r="D469" s="176" t="s">
        <v>4637</v>
      </c>
    </row>
    <row r="470" spans="1:4" ht="25.5" x14ac:dyDescent="0.25">
      <c r="A470" s="176">
        <v>336414</v>
      </c>
      <c r="B470" s="176" t="s">
        <v>2829</v>
      </c>
      <c r="C470" s="176">
        <v>336414</v>
      </c>
      <c r="D470" s="176" t="s">
        <v>2829</v>
      </c>
    </row>
    <row r="471" spans="1:4" ht="38.25" x14ac:dyDescent="0.25">
      <c r="A471" s="176">
        <v>336415</v>
      </c>
      <c r="B471" s="176" t="s">
        <v>2832</v>
      </c>
      <c r="C471" s="176">
        <v>336415</v>
      </c>
      <c r="D471" s="176" t="s">
        <v>2832</v>
      </c>
    </row>
    <row r="472" spans="1:4" ht="38.25" x14ac:dyDescent="0.25">
      <c r="A472" s="176">
        <v>336419</v>
      </c>
      <c r="B472" s="176" t="s">
        <v>2835</v>
      </c>
      <c r="C472" s="176">
        <v>336419</v>
      </c>
      <c r="D472" s="176" t="s">
        <v>2835</v>
      </c>
    </row>
    <row r="473" spans="1:4" x14ac:dyDescent="0.25">
      <c r="A473" s="176">
        <v>336510</v>
      </c>
      <c r="B473" s="176" t="s">
        <v>2571</v>
      </c>
      <c r="C473" s="176">
        <v>336510</v>
      </c>
      <c r="D473" s="176" t="s">
        <v>2571</v>
      </c>
    </row>
    <row r="474" spans="1:4" x14ac:dyDescent="0.25">
      <c r="A474" s="176">
        <v>336611</v>
      </c>
      <c r="B474" s="176" t="s">
        <v>2817</v>
      </c>
      <c r="C474" s="176">
        <v>336611</v>
      </c>
      <c r="D474" s="176" t="s">
        <v>2817</v>
      </c>
    </row>
    <row r="475" spans="1:4" x14ac:dyDescent="0.25">
      <c r="A475" s="176">
        <v>336612</v>
      </c>
      <c r="B475" s="176" t="s">
        <v>4618</v>
      </c>
      <c r="C475" s="176">
        <v>336612</v>
      </c>
      <c r="D475" s="176" t="s">
        <v>4618</v>
      </c>
    </row>
    <row r="476" spans="1:4" ht="25.5" x14ac:dyDescent="0.25">
      <c r="A476" s="176">
        <v>336991</v>
      </c>
      <c r="B476" s="176" t="s">
        <v>2827</v>
      </c>
      <c r="C476" s="176">
        <v>336991</v>
      </c>
      <c r="D476" s="176" t="s">
        <v>2827</v>
      </c>
    </row>
    <row r="477" spans="1:4" ht="25.5" x14ac:dyDescent="0.25">
      <c r="A477" s="176">
        <v>336992</v>
      </c>
      <c r="B477" s="176" t="s">
        <v>2789</v>
      </c>
      <c r="C477" s="176">
        <v>336992</v>
      </c>
      <c r="D477" s="176" t="s">
        <v>2789</v>
      </c>
    </row>
    <row r="478" spans="1:4" ht="25.5" x14ac:dyDescent="0.25">
      <c r="A478" s="176">
        <v>336999</v>
      </c>
      <c r="B478" s="176" t="s">
        <v>2844</v>
      </c>
      <c r="C478" s="176">
        <v>336999</v>
      </c>
      <c r="D478" s="176" t="s">
        <v>2844</v>
      </c>
    </row>
    <row r="479" spans="1:4" ht="25.5" x14ac:dyDescent="0.25">
      <c r="A479" s="176">
        <v>337110</v>
      </c>
      <c r="B479" s="176" t="s">
        <v>1980</v>
      </c>
      <c r="C479" s="176">
        <v>337110</v>
      </c>
      <c r="D479" s="176" t="s">
        <v>1980</v>
      </c>
    </row>
    <row r="480" spans="1:4" ht="25.5" x14ac:dyDescent="0.25">
      <c r="A480" s="176">
        <v>337121</v>
      </c>
      <c r="B480" s="176" t="s">
        <v>2014</v>
      </c>
      <c r="C480" s="176">
        <v>337121</v>
      </c>
      <c r="D480" s="176" t="s">
        <v>2014</v>
      </c>
    </row>
    <row r="481" spans="1:4" ht="25.5" x14ac:dyDescent="0.25">
      <c r="A481" s="176">
        <v>337122</v>
      </c>
      <c r="B481" s="176" t="s">
        <v>2011</v>
      </c>
      <c r="C481" s="176">
        <v>337122</v>
      </c>
      <c r="D481" s="176" t="s">
        <v>2011</v>
      </c>
    </row>
    <row r="482" spans="1:4" ht="25.5" x14ac:dyDescent="0.25">
      <c r="A482" s="176">
        <v>337124</v>
      </c>
      <c r="B482" s="176" t="s">
        <v>2017</v>
      </c>
      <c r="C482" s="176">
        <v>337124</v>
      </c>
      <c r="D482" s="176" t="s">
        <v>2017</v>
      </c>
    </row>
    <row r="483" spans="1:4" ht="25.5" x14ac:dyDescent="0.25">
      <c r="A483" s="176">
        <v>337125</v>
      </c>
      <c r="B483" s="176" t="s">
        <v>2005</v>
      </c>
      <c r="C483" s="176">
        <v>337125</v>
      </c>
      <c r="D483" s="176" t="s">
        <v>2005</v>
      </c>
    </row>
    <row r="484" spans="1:4" x14ac:dyDescent="0.25">
      <c r="A484" s="176">
        <v>337127</v>
      </c>
      <c r="B484" s="176" t="s">
        <v>2031</v>
      </c>
      <c r="C484" s="176">
        <v>337127</v>
      </c>
      <c r="D484" s="176" t="s">
        <v>2031</v>
      </c>
    </row>
    <row r="485" spans="1:4" x14ac:dyDescent="0.25">
      <c r="A485" s="176">
        <v>337211</v>
      </c>
      <c r="B485" s="176" t="s">
        <v>4638</v>
      </c>
      <c r="C485" s="176">
        <v>337211</v>
      </c>
      <c r="D485" s="176" t="s">
        <v>4638</v>
      </c>
    </row>
    <row r="486" spans="1:4" ht="25.5" x14ac:dyDescent="0.25">
      <c r="A486" s="176">
        <v>337212</v>
      </c>
      <c r="B486" s="176" t="s">
        <v>2037</v>
      </c>
      <c r="C486" s="176">
        <v>337212</v>
      </c>
      <c r="D486" s="176" t="s">
        <v>2037</v>
      </c>
    </row>
    <row r="487" spans="1:4" ht="25.5" x14ac:dyDescent="0.25">
      <c r="A487" s="176">
        <v>337214</v>
      </c>
      <c r="B487" s="176" t="s">
        <v>2028</v>
      </c>
      <c r="C487" s="176">
        <v>337214</v>
      </c>
      <c r="D487" s="176" t="s">
        <v>2028</v>
      </c>
    </row>
    <row r="488" spans="1:4" ht="25.5" x14ac:dyDescent="0.25">
      <c r="A488" s="176">
        <v>337215</v>
      </c>
      <c r="B488" s="176" t="s">
        <v>1972</v>
      </c>
      <c r="C488" s="176">
        <v>337215</v>
      </c>
      <c r="D488" s="176" t="s">
        <v>1972</v>
      </c>
    </row>
    <row r="489" spans="1:4" x14ac:dyDescent="0.25">
      <c r="A489" s="176">
        <v>337910</v>
      </c>
      <c r="B489" s="176" t="s">
        <v>2021</v>
      </c>
      <c r="C489" s="176">
        <v>337910</v>
      </c>
      <c r="D489" s="176" t="s">
        <v>2021</v>
      </c>
    </row>
    <row r="490" spans="1:4" x14ac:dyDescent="0.25">
      <c r="A490" s="176">
        <v>337920</v>
      </c>
      <c r="B490" s="176" t="s">
        <v>2042</v>
      </c>
      <c r="C490" s="176">
        <v>337920</v>
      </c>
      <c r="D490" s="176" t="s">
        <v>2042</v>
      </c>
    </row>
    <row r="491" spans="1:4" ht="25.5" x14ac:dyDescent="0.25">
      <c r="A491" s="176">
        <v>339112</v>
      </c>
      <c r="B491" s="176" t="s">
        <v>2865</v>
      </c>
      <c r="C491" s="176">
        <v>339112</v>
      </c>
      <c r="D491" s="176" t="s">
        <v>2865</v>
      </c>
    </row>
    <row r="492" spans="1:4" ht="25.5" x14ac:dyDescent="0.25">
      <c r="A492" s="176">
        <v>339113</v>
      </c>
      <c r="B492" s="176" t="s">
        <v>2007</v>
      </c>
      <c r="C492" s="176">
        <v>339113</v>
      </c>
      <c r="D492" s="176" t="s">
        <v>2007</v>
      </c>
    </row>
    <row r="493" spans="1:4" ht="25.5" x14ac:dyDescent="0.25">
      <c r="A493" s="176">
        <v>339114</v>
      </c>
      <c r="B493" s="176" t="s">
        <v>2875</v>
      </c>
      <c r="C493" s="176">
        <v>339114</v>
      </c>
      <c r="D493" s="176" t="s">
        <v>2875</v>
      </c>
    </row>
    <row r="494" spans="1:4" x14ac:dyDescent="0.25">
      <c r="A494" s="176">
        <v>339115</v>
      </c>
      <c r="B494" s="176" t="s">
        <v>2882</v>
      </c>
      <c r="C494" s="176">
        <v>339115</v>
      </c>
      <c r="D494" s="176" t="s">
        <v>2882</v>
      </c>
    </row>
    <row r="495" spans="1:4" x14ac:dyDescent="0.25">
      <c r="A495" s="176">
        <v>339116</v>
      </c>
      <c r="B495" s="176" t="s">
        <v>4345</v>
      </c>
      <c r="C495" s="176">
        <v>339116</v>
      </c>
      <c r="D495" s="176" t="s">
        <v>4345</v>
      </c>
    </row>
    <row r="496" spans="1:4" x14ac:dyDescent="0.25">
      <c r="A496" s="176">
        <v>339910</v>
      </c>
      <c r="B496" s="176" t="s">
        <v>4780</v>
      </c>
      <c r="C496" s="176">
        <v>339910</v>
      </c>
      <c r="D496" s="176" t="s">
        <v>4780</v>
      </c>
    </row>
    <row r="497" spans="1:4" ht="25.5" x14ac:dyDescent="0.25">
      <c r="A497" s="176">
        <v>339920</v>
      </c>
      <c r="B497" s="176" t="s">
        <v>2250</v>
      </c>
      <c r="C497" s="176">
        <v>339920</v>
      </c>
      <c r="D497" s="176" t="s">
        <v>2250</v>
      </c>
    </row>
    <row r="498" spans="1:4" x14ac:dyDescent="0.25">
      <c r="A498" s="176">
        <v>339930</v>
      </c>
      <c r="B498" s="176" t="s">
        <v>4781</v>
      </c>
      <c r="C498" s="176">
        <v>339930</v>
      </c>
      <c r="D498" s="176" t="s">
        <v>4781</v>
      </c>
    </row>
    <row r="499" spans="1:4" ht="25.5" x14ac:dyDescent="0.25">
      <c r="A499" s="176">
        <v>339940</v>
      </c>
      <c r="B499" s="176" t="s">
        <v>243</v>
      </c>
      <c r="C499" s="176">
        <v>339940</v>
      </c>
      <c r="D499" s="176" t="s">
        <v>243</v>
      </c>
    </row>
    <row r="500" spans="1:4" x14ac:dyDescent="0.25">
      <c r="A500" s="176">
        <v>339950</v>
      </c>
      <c r="B500" s="176" t="s">
        <v>2917</v>
      </c>
      <c r="C500" s="176">
        <v>339950</v>
      </c>
      <c r="D500" s="176" t="s">
        <v>2917</v>
      </c>
    </row>
    <row r="501" spans="1:4" ht="25.5" x14ac:dyDescent="0.25">
      <c r="A501" s="176">
        <v>339991</v>
      </c>
      <c r="B501" s="176" t="s">
        <v>2236</v>
      </c>
      <c r="C501" s="176">
        <v>339991</v>
      </c>
      <c r="D501" s="176" t="s">
        <v>2236</v>
      </c>
    </row>
    <row r="502" spans="1:4" x14ac:dyDescent="0.25">
      <c r="A502" s="176">
        <v>339992</v>
      </c>
      <c r="B502" s="176" t="s">
        <v>2896</v>
      </c>
      <c r="C502" s="176">
        <v>339992</v>
      </c>
      <c r="D502" s="176" t="s">
        <v>2896</v>
      </c>
    </row>
    <row r="503" spans="1:4" ht="25.5" x14ac:dyDescent="0.25">
      <c r="A503" s="176">
        <v>339993</v>
      </c>
      <c r="B503" s="176" t="s">
        <v>2281</v>
      </c>
      <c r="C503" s="176">
        <v>339993</v>
      </c>
      <c r="D503" s="176" t="s">
        <v>2281</v>
      </c>
    </row>
    <row r="504" spans="1:4" x14ac:dyDescent="0.25">
      <c r="A504" s="176">
        <v>339994</v>
      </c>
      <c r="B504" s="176" t="s">
        <v>1935</v>
      </c>
      <c r="C504" s="176">
        <v>339994</v>
      </c>
      <c r="D504" s="176" t="s">
        <v>1935</v>
      </c>
    </row>
    <row r="505" spans="1:4" x14ac:dyDescent="0.25">
      <c r="A505" s="176">
        <v>339995</v>
      </c>
      <c r="B505" s="176" t="s">
        <v>2919</v>
      </c>
      <c r="C505" s="176">
        <v>339995</v>
      </c>
      <c r="D505" s="176" t="s">
        <v>2919</v>
      </c>
    </row>
    <row r="506" spans="1:4" x14ac:dyDescent="0.25">
      <c r="A506" s="176">
        <v>339999</v>
      </c>
      <c r="B506" s="176" t="s">
        <v>2009</v>
      </c>
      <c r="C506" s="176">
        <v>339999</v>
      </c>
      <c r="D506" s="176" t="s">
        <v>2009</v>
      </c>
    </row>
    <row r="507" spans="1:4" ht="25.5" x14ac:dyDescent="0.25">
      <c r="A507" s="176">
        <v>423110</v>
      </c>
      <c r="B507" s="176" t="s">
        <v>3179</v>
      </c>
      <c r="C507" s="176">
        <v>423110</v>
      </c>
      <c r="D507" s="176" t="s">
        <v>3179</v>
      </c>
    </row>
    <row r="508" spans="1:4" ht="25.5" x14ac:dyDescent="0.25">
      <c r="A508" s="176">
        <v>423120</v>
      </c>
      <c r="B508" s="176" t="s">
        <v>3185</v>
      </c>
      <c r="C508" s="176">
        <v>423120</v>
      </c>
      <c r="D508" s="176" t="s">
        <v>3185</v>
      </c>
    </row>
    <row r="509" spans="1:4" x14ac:dyDescent="0.25">
      <c r="A509" s="176">
        <v>423130</v>
      </c>
      <c r="B509" s="176" t="s">
        <v>3191</v>
      </c>
      <c r="C509" s="176">
        <v>423130</v>
      </c>
      <c r="D509" s="176" t="s">
        <v>3191</v>
      </c>
    </row>
    <row r="510" spans="1:4" ht="25.5" x14ac:dyDescent="0.25">
      <c r="A510" s="176">
        <v>423140</v>
      </c>
      <c r="B510" s="176" t="s">
        <v>3197</v>
      </c>
      <c r="C510" s="176">
        <v>423140</v>
      </c>
      <c r="D510" s="176" t="s">
        <v>3197</v>
      </c>
    </row>
    <row r="511" spans="1:4" x14ac:dyDescent="0.25">
      <c r="A511" s="176">
        <v>423210</v>
      </c>
      <c r="B511" s="176" t="s">
        <v>3202</v>
      </c>
      <c r="C511" s="176">
        <v>423210</v>
      </c>
      <c r="D511" s="176" t="s">
        <v>3202</v>
      </c>
    </row>
    <row r="512" spans="1:4" x14ac:dyDescent="0.25">
      <c r="A512" s="176">
        <v>423220</v>
      </c>
      <c r="B512" s="176" t="s">
        <v>3208</v>
      </c>
      <c r="C512" s="176">
        <v>423220</v>
      </c>
      <c r="D512" s="176" t="s">
        <v>3208</v>
      </c>
    </row>
    <row r="513" spans="1:4" ht="25.5" x14ac:dyDescent="0.25">
      <c r="A513" s="176">
        <v>423310</v>
      </c>
      <c r="B513" s="176" t="s">
        <v>3214</v>
      </c>
      <c r="C513" s="176">
        <v>423310</v>
      </c>
      <c r="D513" s="176" t="s">
        <v>3214</v>
      </c>
    </row>
    <row r="514" spans="1:4" ht="25.5" x14ac:dyDescent="0.25">
      <c r="A514" s="176">
        <v>423320</v>
      </c>
      <c r="B514" s="176" t="s">
        <v>3220</v>
      </c>
      <c r="C514" s="176">
        <v>423320</v>
      </c>
      <c r="D514" s="176" t="s">
        <v>3220</v>
      </c>
    </row>
    <row r="515" spans="1:4" ht="25.5" x14ac:dyDescent="0.25">
      <c r="A515" s="176">
        <v>423330</v>
      </c>
      <c r="B515" s="176" t="s">
        <v>3226</v>
      </c>
      <c r="C515" s="176">
        <v>423330</v>
      </c>
      <c r="D515" s="176" t="s">
        <v>3226</v>
      </c>
    </row>
    <row r="516" spans="1:4" ht="25.5" x14ac:dyDescent="0.25">
      <c r="A516" s="176">
        <v>423390</v>
      </c>
      <c r="B516" s="176" t="s">
        <v>3232</v>
      </c>
      <c r="C516" s="176">
        <v>423390</v>
      </c>
      <c r="D516" s="176" t="s">
        <v>3232</v>
      </c>
    </row>
    <row r="517" spans="1:4" ht="25.5" x14ac:dyDescent="0.25">
      <c r="A517" s="176">
        <v>423410</v>
      </c>
      <c r="B517" s="176" t="s">
        <v>3237</v>
      </c>
      <c r="C517" s="176">
        <v>423410</v>
      </c>
      <c r="D517" s="176" t="s">
        <v>3237</v>
      </c>
    </row>
    <row r="518" spans="1:4" x14ac:dyDescent="0.25">
      <c r="A518" s="176">
        <v>423420</v>
      </c>
      <c r="B518" s="176" t="s">
        <v>3241</v>
      </c>
      <c r="C518" s="176">
        <v>423420</v>
      </c>
      <c r="D518" s="176" t="s">
        <v>3241</v>
      </c>
    </row>
    <row r="519" spans="1:4" ht="38.25" x14ac:dyDescent="0.25">
      <c r="A519" s="176">
        <v>423430</v>
      </c>
      <c r="B519" s="176" t="s">
        <v>3247</v>
      </c>
      <c r="C519" s="176">
        <v>423430</v>
      </c>
      <c r="D519" s="176" t="s">
        <v>3247</v>
      </c>
    </row>
    <row r="520" spans="1:4" ht="25.5" x14ac:dyDescent="0.25">
      <c r="A520" s="176">
        <v>423440</v>
      </c>
      <c r="B520" s="176" t="s">
        <v>3253</v>
      </c>
      <c r="C520" s="176">
        <v>423440</v>
      </c>
      <c r="D520" s="176" t="s">
        <v>3253</v>
      </c>
    </row>
    <row r="521" spans="1:4" ht="38.25" x14ac:dyDescent="0.25">
      <c r="A521" s="176">
        <v>423450</v>
      </c>
      <c r="B521" s="176" t="s">
        <v>3257</v>
      </c>
      <c r="C521" s="176">
        <v>423450</v>
      </c>
      <c r="D521" s="176" t="s">
        <v>3257</v>
      </c>
    </row>
    <row r="522" spans="1:4" ht="25.5" x14ac:dyDescent="0.25">
      <c r="A522" s="176">
        <v>423460</v>
      </c>
      <c r="B522" s="176" t="s">
        <v>3263</v>
      </c>
      <c r="C522" s="176">
        <v>423460</v>
      </c>
      <c r="D522" s="176" t="s">
        <v>3263</v>
      </c>
    </row>
    <row r="523" spans="1:4" ht="25.5" x14ac:dyDescent="0.25">
      <c r="A523" s="176">
        <v>423490</v>
      </c>
      <c r="B523" s="176" t="s">
        <v>3267</v>
      </c>
      <c r="C523" s="176">
        <v>423490</v>
      </c>
      <c r="D523" s="176" t="s">
        <v>3267</v>
      </c>
    </row>
    <row r="524" spans="1:4" ht="25.5" x14ac:dyDescent="0.25">
      <c r="A524" s="176">
        <v>423510</v>
      </c>
      <c r="B524" s="176" t="s">
        <v>3273</v>
      </c>
      <c r="C524" s="176">
        <v>423510</v>
      </c>
      <c r="D524" s="176" t="s">
        <v>3273</v>
      </c>
    </row>
    <row r="525" spans="1:4" ht="25.5" x14ac:dyDescent="0.25">
      <c r="A525" s="176">
        <v>423520</v>
      </c>
      <c r="B525" s="176" t="s">
        <v>3277</v>
      </c>
      <c r="C525" s="176">
        <v>423520</v>
      </c>
      <c r="D525" s="176" t="s">
        <v>3277</v>
      </c>
    </row>
    <row r="526" spans="1:4" ht="38.25" x14ac:dyDescent="0.25">
      <c r="A526" s="176">
        <v>423610</v>
      </c>
      <c r="B526" s="176" t="s">
        <v>3281</v>
      </c>
      <c r="C526" s="176">
        <v>423610</v>
      </c>
      <c r="D526" s="176" t="s">
        <v>3281</v>
      </c>
    </row>
    <row r="527" spans="1:4" ht="38.25" x14ac:dyDescent="0.25">
      <c r="A527" s="176">
        <v>423620</v>
      </c>
      <c r="B527" s="176" t="s">
        <v>4783</v>
      </c>
      <c r="C527" s="176">
        <v>423620</v>
      </c>
      <c r="D527" s="176" t="s">
        <v>4783</v>
      </c>
    </row>
    <row r="528" spans="1:4" ht="25.5" x14ac:dyDescent="0.25">
      <c r="A528" s="176">
        <v>423690</v>
      </c>
      <c r="B528" s="176" t="s">
        <v>3295</v>
      </c>
      <c r="C528" s="176">
        <v>423690</v>
      </c>
      <c r="D528" s="176" t="s">
        <v>3295</v>
      </c>
    </row>
    <row r="529" spans="1:4" x14ac:dyDescent="0.25">
      <c r="A529" s="176">
        <v>423710</v>
      </c>
      <c r="B529" s="176" t="s">
        <v>3301</v>
      </c>
      <c r="C529" s="176">
        <v>423710</v>
      </c>
      <c r="D529" s="176" t="s">
        <v>3301</v>
      </c>
    </row>
    <row r="530" spans="1:4" ht="38.25" x14ac:dyDescent="0.25">
      <c r="A530" s="176">
        <v>423720</v>
      </c>
      <c r="B530" s="176" t="s">
        <v>4648</v>
      </c>
      <c r="C530" s="176">
        <v>423720</v>
      </c>
      <c r="D530" s="176" t="s">
        <v>4648</v>
      </c>
    </row>
    <row r="531" spans="1:4" ht="38.25" x14ac:dyDescent="0.25">
      <c r="A531" s="176">
        <v>423730</v>
      </c>
      <c r="B531" s="176" t="s">
        <v>3312</v>
      </c>
      <c r="C531" s="176">
        <v>423730</v>
      </c>
      <c r="D531" s="176" t="s">
        <v>3312</v>
      </c>
    </row>
    <row r="532" spans="1:4" ht="25.5" x14ac:dyDescent="0.25">
      <c r="A532" s="176">
        <v>423740</v>
      </c>
      <c r="B532" s="176" t="s">
        <v>3316</v>
      </c>
      <c r="C532" s="176">
        <v>423740</v>
      </c>
      <c r="D532" s="176" t="s">
        <v>3316</v>
      </c>
    </row>
    <row r="533" spans="1:4" ht="38.25" x14ac:dyDescent="0.25">
      <c r="A533" s="176">
        <v>423810</v>
      </c>
      <c r="B533" s="176" t="s">
        <v>3320</v>
      </c>
      <c r="C533" s="176">
        <v>423810</v>
      </c>
      <c r="D533" s="176" t="s">
        <v>3320</v>
      </c>
    </row>
    <row r="534" spans="1:4" ht="25.5" x14ac:dyDescent="0.25">
      <c r="A534" s="176">
        <v>423820</v>
      </c>
      <c r="B534" s="176" t="s">
        <v>3324</v>
      </c>
      <c r="C534" s="176">
        <v>423820</v>
      </c>
      <c r="D534" s="176" t="s">
        <v>3324</v>
      </c>
    </row>
    <row r="535" spans="1:4" ht="25.5" x14ac:dyDescent="0.25">
      <c r="A535" s="176">
        <v>423830</v>
      </c>
      <c r="B535" s="176" t="s">
        <v>3330</v>
      </c>
      <c r="C535" s="176">
        <v>423830</v>
      </c>
      <c r="D535" s="176" t="s">
        <v>3330</v>
      </c>
    </row>
    <row r="536" spans="1:4" ht="25.5" x14ac:dyDescent="0.25">
      <c r="A536" s="176">
        <v>423840</v>
      </c>
      <c r="B536" s="176" t="s">
        <v>3335</v>
      </c>
      <c r="C536" s="176">
        <v>423840</v>
      </c>
      <c r="D536" s="176" t="s">
        <v>3335</v>
      </c>
    </row>
    <row r="537" spans="1:4" ht="25.5" x14ac:dyDescent="0.25">
      <c r="A537" s="176">
        <v>423850</v>
      </c>
      <c r="B537" s="176" t="s">
        <v>3341</v>
      </c>
      <c r="C537" s="176">
        <v>423850</v>
      </c>
      <c r="D537" s="176" t="s">
        <v>3341</v>
      </c>
    </row>
    <row r="538" spans="1:4" ht="38.25" x14ac:dyDescent="0.25">
      <c r="A538" s="176">
        <v>423860</v>
      </c>
      <c r="B538" s="176" t="s">
        <v>3347</v>
      </c>
      <c r="C538" s="176">
        <v>423860</v>
      </c>
      <c r="D538" s="176" t="s">
        <v>3347</v>
      </c>
    </row>
    <row r="539" spans="1:4" ht="25.5" x14ac:dyDescent="0.25">
      <c r="A539" s="176">
        <v>423910</v>
      </c>
      <c r="B539" s="176" t="s">
        <v>3351</v>
      </c>
      <c r="C539" s="176">
        <v>423910</v>
      </c>
      <c r="D539" s="176" t="s">
        <v>3351</v>
      </c>
    </row>
    <row r="540" spans="1:4" ht="25.5" x14ac:dyDescent="0.25">
      <c r="A540" s="176">
        <v>423920</v>
      </c>
      <c r="B540" s="176" t="s">
        <v>3357</v>
      </c>
      <c r="C540" s="176">
        <v>423920</v>
      </c>
      <c r="D540" s="176" t="s">
        <v>3357</v>
      </c>
    </row>
    <row r="541" spans="1:4" ht="25.5" x14ac:dyDescent="0.25">
      <c r="A541" s="176">
        <v>423930</v>
      </c>
      <c r="B541" s="176" t="s">
        <v>3363</v>
      </c>
      <c r="C541" s="176">
        <v>423930</v>
      </c>
      <c r="D541" s="176" t="s">
        <v>3363</v>
      </c>
    </row>
    <row r="542" spans="1:4" ht="25.5" x14ac:dyDescent="0.25">
      <c r="A542" s="176">
        <v>423940</v>
      </c>
      <c r="B542" s="176" t="s">
        <v>3367</v>
      </c>
      <c r="C542" s="176">
        <v>423940</v>
      </c>
      <c r="D542" s="176" t="s">
        <v>3367</v>
      </c>
    </row>
    <row r="543" spans="1:4" ht="25.5" x14ac:dyDescent="0.25">
      <c r="A543" s="176">
        <v>423990</v>
      </c>
      <c r="B543" s="176" t="s">
        <v>3373</v>
      </c>
      <c r="C543" s="176">
        <v>423990</v>
      </c>
      <c r="D543" s="176" t="s">
        <v>3373</v>
      </c>
    </row>
    <row r="544" spans="1:4" ht="25.5" x14ac:dyDescent="0.25">
      <c r="A544" s="176">
        <v>424110</v>
      </c>
      <c r="B544" s="176" t="s">
        <v>3382</v>
      </c>
      <c r="C544" s="176">
        <v>424110</v>
      </c>
      <c r="D544" s="176" t="s">
        <v>3382</v>
      </c>
    </row>
    <row r="545" spans="1:4" ht="25.5" x14ac:dyDescent="0.25">
      <c r="A545" s="176">
        <v>424120</v>
      </c>
      <c r="B545" s="176" t="s">
        <v>3387</v>
      </c>
      <c r="C545" s="176">
        <v>424120</v>
      </c>
      <c r="D545" s="176" t="s">
        <v>3387</v>
      </c>
    </row>
    <row r="546" spans="1:4" ht="25.5" x14ac:dyDescent="0.25">
      <c r="A546" s="176">
        <v>424130</v>
      </c>
      <c r="B546" s="176" t="s">
        <v>3392</v>
      </c>
      <c r="C546" s="176">
        <v>424130</v>
      </c>
      <c r="D546" s="176" t="s">
        <v>3392</v>
      </c>
    </row>
    <row r="547" spans="1:4" ht="25.5" x14ac:dyDescent="0.25">
      <c r="A547" s="176">
        <v>424210</v>
      </c>
      <c r="B547" s="176" t="s">
        <v>4649</v>
      </c>
      <c r="C547" s="176">
        <v>424210</v>
      </c>
      <c r="D547" s="176" t="s">
        <v>4649</v>
      </c>
    </row>
    <row r="548" spans="1:4" ht="25.5" x14ac:dyDescent="0.25">
      <c r="A548" s="176">
        <v>424310</v>
      </c>
      <c r="B548" s="176" t="s">
        <v>3408</v>
      </c>
      <c r="C548" s="176">
        <v>424310</v>
      </c>
      <c r="D548" s="176" t="s">
        <v>3408</v>
      </c>
    </row>
    <row r="549" spans="1:4" ht="25.5" x14ac:dyDescent="0.25">
      <c r="A549" s="176">
        <v>424320</v>
      </c>
      <c r="B549" s="176" t="s">
        <v>4650</v>
      </c>
      <c r="C549" s="176">
        <v>424320</v>
      </c>
      <c r="D549" s="176" t="s">
        <v>4650</v>
      </c>
    </row>
    <row r="550" spans="1:4" ht="38.25" x14ac:dyDescent="0.25">
      <c r="A550" s="176">
        <v>424330</v>
      </c>
      <c r="B550" s="176" t="s">
        <v>4651</v>
      </c>
      <c r="C550" s="176">
        <v>424330</v>
      </c>
      <c r="D550" s="176" t="s">
        <v>4651</v>
      </c>
    </row>
    <row r="551" spans="1:4" x14ac:dyDescent="0.25">
      <c r="A551" s="176">
        <v>424340</v>
      </c>
      <c r="B551" s="176" t="s">
        <v>3433</v>
      </c>
      <c r="C551" s="176">
        <v>424340</v>
      </c>
      <c r="D551" s="176" t="s">
        <v>3433</v>
      </c>
    </row>
    <row r="552" spans="1:4" ht="25.5" x14ac:dyDescent="0.25">
      <c r="A552" s="176">
        <v>424410</v>
      </c>
      <c r="B552" s="176" t="s">
        <v>3439</v>
      </c>
      <c r="C552" s="176">
        <v>424410</v>
      </c>
      <c r="D552" s="176" t="s">
        <v>3439</v>
      </c>
    </row>
    <row r="553" spans="1:4" ht="25.5" x14ac:dyDescent="0.25">
      <c r="A553" s="176">
        <v>424420</v>
      </c>
      <c r="B553" s="176" t="s">
        <v>3445</v>
      </c>
      <c r="C553" s="176">
        <v>424420</v>
      </c>
      <c r="D553" s="176" t="s">
        <v>3445</v>
      </c>
    </row>
    <row r="554" spans="1:4" ht="25.5" x14ac:dyDescent="0.25">
      <c r="A554" s="176">
        <v>424430</v>
      </c>
      <c r="B554" s="176" t="s">
        <v>3451</v>
      </c>
      <c r="C554" s="176">
        <v>424430</v>
      </c>
      <c r="D554" s="176" t="s">
        <v>3451</v>
      </c>
    </row>
    <row r="555" spans="1:4" ht="25.5" x14ac:dyDescent="0.25">
      <c r="A555" s="176">
        <v>424440</v>
      </c>
      <c r="B555" s="176" t="s">
        <v>3457</v>
      </c>
      <c r="C555" s="176">
        <v>424440</v>
      </c>
      <c r="D555" s="176" t="s">
        <v>3457</v>
      </c>
    </row>
    <row r="556" spans="1:4" x14ac:dyDescent="0.25">
      <c r="A556" s="176">
        <v>424450</v>
      </c>
      <c r="B556" s="176" t="s">
        <v>3463</v>
      </c>
      <c r="C556" s="176">
        <v>424450</v>
      </c>
      <c r="D556" s="176" t="s">
        <v>3463</v>
      </c>
    </row>
    <row r="557" spans="1:4" x14ac:dyDescent="0.25">
      <c r="A557" s="176">
        <v>424460</v>
      </c>
      <c r="B557" s="176" t="s">
        <v>3469</v>
      </c>
      <c r="C557" s="176">
        <v>424460</v>
      </c>
      <c r="D557" s="176" t="s">
        <v>3469</v>
      </c>
    </row>
    <row r="558" spans="1:4" ht="25.5" x14ac:dyDescent="0.25">
      <c r="A558" s="176">
        <v>424470</v>
      </c>
      <c r="B558" s="176" t="s">
        <v>3476</v>
      </c>
      <c r="C558" s="176">
        <v>424470</v>
      </c>
      <c r="D558" s="176" t="s">
        <v>3476</v>
      </c>
    </row>
    <row r="559" spans="1:4" ht="25.5" x14ac:dyDescent="0.25">
      <c r="A559" s="176">
        <v>424480</v>
      </c>
      <c r="B559" s="176" t="s">
        <v>3481</v>
      </c>
      <c r="C559" s="176">
        <v>424480</v>
      </c>
      <c r="D559" s="176" t="s">
        <v>3481</v>
      </c>
    </row>
    <row r="560" spans="1:4" ht="25.5" x14ac:dyDescent="0.25">
      <c r="A560" s="176">
        <v>424490</v>
      </c>
      <c r="B560" s="176" t="s">
        <v>3488</v>
      </c>
      <c r="C560" s="176">
        <v>424490</v>
      </c>
      <c r="D560" s="176" t="s">
        <v>3488</v>
      </c>
    </row>
    <row r="561" spans="1:4" ht="25.5" x14ac:dyDescent="0.25">
      <c r="A561" s="176">
        <v>424510</v>
      </c>
      <c r="B561" s="176" t="s">
        <v>3495</v>
      </c>
      <c r="C561" s="176">
        <v>424510</v>
      </c>
      <c r="D561" s="176" t="s">
        <v>3495</v>
      </c>
    </row>
    <row r="562" spans="1:4" x14ac:dyDescent="0.25">
      <c r="A562" s="176">
        <v>424520</v>
      </c>
      <c r="B562" s="176" t="s">
        <v>3501</v>
      </c>
      <c r="C562" s="176">
        <v>424520</v>
      </c>
      <c r="D562" s="176" t="s">
        <v>3501</v>
      </c>
    </row>
    <row r="563" spans="1:4" ht="25.5" x14ac:dyDescent="0.25">
      <c r="A563" s="176">
        <v>424590</v>
      </c>
      <c r="B563" s="176" t="s">
        <v>3505</v>
      </c>
      <c r="C563" s="176">
        <v>424590</v>
      </c>
      <c r="D563" s="176" t="s">
        <v>3505</v>
      </c>
    </row>
    <row r="564" spans="1:4" ht="25.5" x14ac:dyDescent="0.25">
      <c r="A564" s="176">
        <v>424610</v>
      </c>
      <c r="B564" s="176" t="s">
        <v>3510</v>
      </c>
      <c r="C564" s="176">
        <v>424610</v>
      </c>
      <c r="D564" s="176" t="s">
        <v>3510</v>
      </c>
    </row>
    <row r="565" spans="1:4" ht="25.5" x14ac:dyDescent="0.25">
      <c r="A565" s="176">
        <v>424690</v>
      </c>
      <c r="B565" s="176" t="s">
        <v>3515</v>
      </c>
      <c r="C565" s="176">
        <v>424690</v>
      </c>
      <c r="D565" s="176" t="s">
        <v>3515</v>
      </c>
    </row>
    <row r="566" spans="1:4" x14ac:dyDescent="0.25">
      <c r="A566" s="176">
        <v>424710</v>
      </c>
      <c r="B566" s="176" t="s">
        <v>3519</v>
      </c>
      <c r="C566" s="176">
        <v>424710</v>
      </c>
      <c r="D566" s="176" t="s">
        <v>3519</v>
      </c>
    </row>
    <row r="567" spans="1:4" ht="38.25" x14ac:dyDescent="0.25">
      <c r="A567" s="176">
        <v>424720</v>
      </c>
      <c r="B567" s="176" t="s">
        <v>3525</v>
      </c>
      <c r="C567" s="176">
        <v>424720</v>
      </c>
      <c r="D567" s="176" t="s">
        <v>3525</v>
      </c>
    </row>
    <row r="568" spans="1:4" x14ac:dyDescent="0.25">
      <c r="A568" s="176">
        <v>424810</v>
      </c>
      <c r="B568" s="176" t="s">
        <v>3529</v>
      </c>
      <c r="C568" s="176">
        <v>424810</v>
      </c>
      <c r="D568" s="176" t="s">
        <v>3529</v>
      </c>
    </row>
    <row r="569" spans="1:4" ht="25.5" x14ac:dyDescent="0.25">
      <c r="A569" s="176">
        <v>424820</v>
      </c>
      <c r="B569" s="176" t="s">
        <v>3535</v>
      </c>
      <c r="C569" s="176">
        <v>424820</v>
      </c>
      <c r="D569" s="176" t="s">
        <v>3535</v>
      </c>
    </row>
    <row r="570" spans="1:4" x14ac:dyDescent="0.25">
      <c r="A570" s="176">
        <v>424910</v>
      </c>
      <c r="B570" s="176" t="s">
        <v>3540</v>
      </c>
      <c r="C570" s="176">
        <v>424910</v>
      </c>
      <c r="D570" s="176" t="s">
        <v>3540</v>
      </c>
    </row>
    <row r="571" spans="1:4" ht="25.5" x14ac:dyDescent="0.25">
      <c r="A571" s="176">
        <v>424920</v>
      </c>
      <c r="B571" s="176" t="s">
        <v>3545</v>
      </c>
      <c r="C571" s="176">
        <v>424920</v>
      </c>
      <c r="D571" s="176" t="s">
        <v>3545</v>
      </c>
    </row>
    <row r="572" spans="1:4" ht="25.5" x14ac:dyDescent="0.25">
      <c r="A572" s="176">
        <v>424930</v>
      </c>
      <c r="B572" s="176" t="s">
        <v>4652</v>
      </c>
      <c r="C572" s="176">
        <v>424930</v>
      </c>
      <c r="D572" s="176" t="s">
        <v>4652</v>
      </c>
    </row>
    <row r="573" spans="1:4" ht="25.5" x14ac:dyDescent="0.25">
      <c r="A573" s="176">
        <v>424940</v>
      </c>
      <c r="B573" s="176" t="s">
        <v>3556</v>
      </c>
      <c r="C573" s="176">
        <v>424940</v>
      </c>
      <c r="D573" s="176" t="s">
        <v>3556</v>
      </c>
    </row>
    <row r="574" spans="1:4" ht="25.5" x14ac:dyDescent="0.25">
      <c r="A574" s="176">
        <v>424950</v>
      </c>
      <c r="B574" s="176" t="s">
        <v>3562</v>
      </c>
      <c r="C574" s="176">
        <v>424950</v>
      </c>
      <c r="D574" s="176" t="s">
        <v>3562</v>
      </c>
    </row>
    <row r="575" spans="1:4" ht="25.5" x14ac:dyDescent="0.25">
      <c r="A575" s="176">
        <v>424990</v>
      </c>
      <c r="B575" s="176" t="s">
        <v>3569</v>
      </c>
      <c r="C575" s="176">
        <v>424990</v>
      </c>
      <c r="D575" s="176" t="s">
        <v>3569</v>
      </c>
    </row>
    <row r="576" spans="1:4" ht="25.5" x14ac:dyDescent="0.25">
      <c r="A576" s="176">
        <v>425110</v>
      </c>
      <c r="B576" s="176" t="s">
        <v>3181</v>
      </c>
      <c r="C576" s="176">
        <v>425110</v>
      </c>
      <c r="D576" s="176" t="s">
        <v>3181</v>
      </c>
    </row>
    <row r="577" spans="1:4" x14ac:dyDescent="0.25">
      <c r="A577" s="176">
        <v>425120</v>
      </c>
      <c r="B577" s="176" t="s">
        <v>3183</v>
      </c>
      <c r="C577" s="176">
        <v>425120</v>
      </c>
      <c r="D577" s="176" t="s">
        <v>3183</v>
      </c>
    </row>
    <row r="578" spans="1:4" x14ac:dyDescent="0.25">
      <c r="A578" s="176">
        <v>441110</v>
      </c>
      <c r="B578" s="176" t="s">
        <v>3623</v>
      </c>
      <c r="C578" s="176">
        <v>441110</v>
      </c>
      <c r="D578" s="176" t="s">
        <v>3623</v>
      </c>
    </row>
    <row r="579" spans="1:4" x14ac:dyDescent="0.25">
      <c r="A579" s="176">
        <v>441120</v>
      </c>
      <c r="B579" s="176" t="s">
        <v>3625</v>
      </c>
      <c r="C579" s="176">
        <v>441120</v>
      </c>
      <c r="D579" s="176" t="s">
        <v>3625</v>
      </c>
    </row>
    <row r="580" spans="1:4" x14ac:dyDescent="0.25">
      <c r="A580" s="176">
        <v>441210</v>
      </c>
      <c r="B580" s="176" t="s">
        <v>3634</v>
      </c>
      <c r="C580" s="176">
        <v>441210</v>
      </c>
      <c r="D580" s="176" t="s">
        <v>3634</v>
      </c>
    </row>
    <row r="581" spans="1:4" x14ac:dyDescent="0.25">
      <c r="A581" s="176">
        <v>441222</v>
      </c>
      <c r="B581" s="176" t="s">
        <v>3633</v>
      </c>
      <c r="C581" s="176">
        <v>441222</v>
      </c>
      <c r="D581" s="176" t="s">
        <v>3633</v>
      </c>
    </row>
    <row r="582" spans="1:4" ht="25.5" x14ac:dyDescent="0.25">
      <c r="A582" s="176">
        <v>441228</v>
      </c>
      <c r="B582" s="176" t="s">
        <v>4787</v>
      </c>
      <c r="C582" s="176">
        <v>441228</v>
      </c>
      <c r="D582" s="176" t="s">
        <v>4787</v>
      </c>
    </row>
    <row r="583" spans="1:4" ht="25.5" x14ac:dyDescent="0.25">
      <c r="A583" s="176">
        <v>441310</v>
      </c>
      <c r="B583" s="176" t="s">
        <v>3189</v>
      </c>
      <c r="C583" s="176">
        <v>441310</v>
      </c>
      <c r="D583" s="176" t="s">
        <v>3189</v>
      </c>
    </row>
    <row r="584" spans="1:4" x14ac:dyDescent="0.25">
      <c r="A584" s="176">
        <v>441320</v>
      </c>
      <c r="B584" s="176" t="s">
        <v>3195</v>
      </c>
      <c r="C584" s="176">
        <v>441320</v>
      </c>
      <c r="D584" s="176" t="s">
        <v>3195</v>
      </c>
    </row>
    <row r="585" spans="1:4" x14ac:dyDescent="0.25">
      <c r="A585" s="176">
        <v>442110</v>
      </c>
      <c r="B585" s="176" t="s">
        <v>3206</v>
      </c>
      <c r="C585" s="176">
        <v>442110</v>
      </c>
      <c r="D585" s="176" t="s">
        <v>3206</v>
      </c>
    </row>
    <row r="586" spans="1:4" x14ac:dyDescent="0.25">
      <c r="A586" s="176">
        <v>442210</v>
      </c>
      <c r="B586" s="176" t="s">
        <v>3212</v>
      </c>
      <c r="C586" s="176">
        <v>442210</v>
      </c>
      <c r="D586" s="176" t="s">
        <v>3212</v>
      </c>
    </row>
    <row r="587" spans="1:4" x14ac:dyDescent="0.25">
      <c r="A587" s="176">
        <v>442291</v>
      </c>
      <c r="B587" s="176" t="s">
        <v>3660</v>
      </c>
      <c r="C587" s="176">
        <v>442291</v>
      </c>
      <c r="D587" s="176" t="s">
        <v>3660</v>
      </c>
    </row>
    <row r="588" spans="1:4" x14ac:dyDescent="0.25">
      <c r="A588" s="176">
        <v>442299</v>
      </c>
      <c r="B588" s="176" t="s">
        <v>3665</v>
      </c>
      <c r="C588" s="176">
        <v>442299</v>
      </c>
      <c r="D588" s="176" t="s">
        <v>3665</v>
      </c>
    </row>
    <row r="589" spans="1:4" x14ac:dyDescent="0.25">
      <c r="A589" s="176">
        <v>443141</v>
      </c>
      <c r="B589" s="176" t="s">
        <v>3290</v>
      </c>
      <c r="C589" s="176">
        <v>443141</v>
      </c>
      <c r="D589" s="176" t="s">
        <v>3290</v>
      </c>
    </row>
    <row r="590" spans="1:4" x14ac:dyDescent="0.25">
      <c r="A590" s="176">
        <v>443142</v>
      </c>
      <c r="B590" s="176" t="s">
        <v>4788</v>
      </c>
      <c r="C590" s="176">
        <v>443142</v>
      </c>
      <c r="D590" s="176" t="s">
        <v>4788</v>
      </c>
    </row>
    <row r="591" spans="1:4" x14ac:dyDescent="0.25">
      <c r="A591" s="176">
        <v>444110</v>
      </c>
      <c r="B591" s="176" t="s">
        <v>3218</v>
      </c>
      <c r="C591" s="176">
        <v>444110</v>
      </c>
      <c r="D591" s="176" t="s">
        <v>3218</v>
      </c>
    </row>
    <row r="592" spans="1:4" x14ac:dyDescent="0.25">
      <c r="A592" s="176">
        <v>444120</v>
      </c>
      <c r="B592" s="176" t="s">
        <v>3581</v>
      </c>
      <c r="C592" s="176">
        <v>444120</v>
      </c>
      <c r="D592" s="176" t="s">
        <v>3581</v>
      </c>
    </row>
    <row r="593" spans="1:4" x14ac:dyDescent="0.25">
      <c r="A593" s="176">
        <v>444130</v>
      </c>
      <c r="B593" s="176" t="s">
        <v>3305</v>
      </c>
      <c r="C593" s="176">
        <v>444130</v>
      </c>
      <c r="D593" s="176" t="s">
        <v>3305</v>
      </c>
    </row>
    <row r="594" spans="1:4" x14ac:dyDescent="0.25">
      <c r="A594" s="176">
        <v>444190</v>
      </c>
      <c r="B594" s="176" t="s">
        <v>3224</v>
      </c>
      <c r="C594" s="176">
        <v>444190</v>
      </c>
      <c r="D594" s="176" t="s">
        <v>3224</v>
      </c>
    </row>
    <row r="595" spans="1:4" x14ac:dyDescent="0.25">
      <c r="A595" s="176">
        <v>444210</v>
      </c>
      <c r="B595" s="176" t="s">
        <v>3328</v>
      </c>
      <c r="C595" s="176">
        <v>444210</v>
      </c>
      <c r="D595" s="176" t="s">
        <v>3328</v>
      </c>
    </row>
    <row r="596" spans="1:4" ht="25.5" x14ac:dyDescent="0.25">
      <c r="A596" s="176">
        <v>444220</v>
      </c>
      <c r="B596" s="176" t="s">
        <v>4654</v>
      </c>
      <c r="C596" s="176">
        <v>444220</v>
      </c>
      <c r="D596" s="176" t="s">
        <v>4654</v>
      </c>
    </row>
    <row r="597" spans="1:4" ht="25.5" x14ac:dyDescent="0.25">
      <c r="A597" s="176">
        <v>445110</v>
      </c>
      <c r="B597" s="176" t="s">
        <v>3443</v>
      </c>
      <c r="C597" s="176">
        <v>445110</v>
      </c>
      <c r="D597" s="176" t="s">
        <v>3443</v>
      </c>
    </row>
    <row r="598" spans="1:4" x14ac:dyDescent="0.25">
      <c r="A598" s="176">
        <v>445120</v>
      </c>
      <c r="B598" s="176" t="s">
        <v>3598</v>
      </c>
      <c r="C598" s="176">
        <v>445120</v>
      </c>
      <c r="D598" s="176" t="s">
        <v>3598</v>
      </c>
    </row>
    <row r="599" spans="1:4" x14ac:dyDescent="0.25">
      <c r="A599" s="176">
        <v>445210</v>
      </c>
      <c r="B599" s="176" t="s">
        <v>3461</v>
      </c>
      <c r="C599" s="176">
        <v>445210</v>
      </c>
      <c r="D599" s="176" t="s">
        <v>3461</v>
      </c>
    </row>
    <row r="600" spans="1:4" x14ac:dyDescent="0.25">
      <c r="A600" s="176">
        <v>445220</v>
      </c>
      <c r="B600" s="176" t="s">
        <v>3473</v>
      </c>
      <c r="C600" s="176">
        <v>445220</v>
      </c>
      <c r="D600" s="176" t="s">
        <v>3473</v>
      </c>
    </row>
    <row r="601" spans="1:4" x14ac:dyDescent="0.25">
      <c r="A601" s="176">
        <v>445230</v>
      </c>
      <c r="B601" s="176" t="s">
        <v>3485</v>
      </c>
      <c r="C601" s="176">
        <v>445230</v>
      </c>
      <c r="D601" s="176" t="s">
        <v>3485</v>
      </c>
    </row>
    <row r="602" spans="1:4" x14ac:dyDescent="0.25">
      <c r="A602" s="176">
        <v>445291</v>
      </c>
      <c r="B602" s="176" t="s">
        <v>3616</v>
      </c>
      <c r="C602" s="176">
        <v>445291</v>
      </c>
      <c r="D602" s="176" t="s">
        <v>3616</v>
      </c>
    </row>
    <row r="603" spans="1:4" x14ac:dyDescent="0.25">
      <c r="A603" s="176">
        <v>445292</v>
      </c>
      <c r="B603" s="176" t="s">
        <v>3467</v>
      </c>
      <c r="C603" s="176">
        <v>445292</v>
      </c>
      <c r="D603" s="176" t="s">
        <v>3467</v>
      </c>
    </row>
    <row r="604" spans="1:4" x14ac:dyDescent="0.25">
      <c r="A604" s="176">
        <v>445299</v>
      </c>
      <c r="B604" s="176" t="s">
        <v>3455</v>
      </c>
      <c r="C604" s="176">
        <v>445299</v>
      </c>
      <c r="D604" s="176" t="s">
        <v>3455</v>
      </c>
    </row>
    <row r="605" spans="1:4" x14ac:dyDescent="0.25">
      <c r="A605" s="176">
        <v>445310</v>
      </c>
      <c r="B605" s="176" t="s">
        <v>3533</v>
      </c>
      <c r="C605" s="176">
        <v>445310</v>
      </c>
      <c r="D605" s="176" t="s">
        <v>3533</v>
      </c>
    </row>
    <row r="606" spans="1:4" x14ac:dyDescent="0.25">
      <c r="A606" s="176">
        <v>446110</v>
      </c>
      <c r="B606" s="176" t="s">
        <v>3401</v>
      </c>
      <c r="C606" s="176">
        <v>446110</v>
      </c>
      <c r="D606" s="176" t="s">
        <v>3401</v>
      </c>
    </row>
    <row r="607" spans="1:4" ht="25.5" x14ac:dyDescent="0.25">
      <c r="A607" s="176">
        <v>446120</v>
      </c>
      <c r="B607" s="176" t="s">
        <v>3345</v>
      </c>
      <c r="C607" s="176">
        <v>446120</v>
      </c>
      <c r="D607" s="176" t="s">
        <v>3345</v>
      </c>
    </row>
    <row r="608" spans="1:4" x14ac:dyDescent="0.25">
      <c r="A608" s="176">
        <v>446130</v>
      </c>
      <c r="B608" s="176" t="s">
        <v>3717</v>
      </c>
      <c r="C608" s="176">
        <v>446130</v>
      </c>
      <c r="D608" s="176" t="s">
        <v>3717</v>
      </c>
    </row>
    <row r="609" spans="1:4" x14ac:dyDescent="0.25">
      <c r="A609" s="176">
        <v>446191</v>
      </c>
      <c r="B609" s="176" t="s">
        <v>3404</v>
      </c>
      <c r="C609" s="176">
        <v>446191</v>
      </c>
      <c r="D609" s="176" t="s">
        <v>3404</v>
      </c>
    </row>
    <row r="610" spans="1:4" ht="25.5" x14ac:dyDescent="0.25">
      <c r="A610" s="176">
        <v>446199</v>
      </c>
      <c r="B610" s="176" t="s">
        <v>4655</v>
      </c>
      <c r="C610" s="176">
        <v>446199</v>
      </c>
      <c r="D610" s="176" t="s">
        <v>4655</v>
      </c>
    </row>
    <row r="611" spans="1:4" ht="25.5" x14ac:dyDescent="0.25">
      <c r="A611" s="176">
        <v>447110</v>
      </c>
      <c r="B611" s="176" t="s">
        <v>3600</v>
      </c>
      <c r="C611" s="176">
        <v>447110</v>
      </c>
      <c r="D611" s="176" t="s">
        <v>3600</v>
      </c>
    </row>
    <row r="612" spans="1:4" x14ac:dyDescent="0.25">
      <c r="A612" s="176">
        <v>447190</v>
      </c>
      <c r="B612" s="176" t="s">
        <v>3631</v>
      </c>
      <c r="C612" s="176">
        <v>447190</v>
      </c>
      <c r="D612" s="176" t="s">
        <v>3631</v>
      </c>
    </row>
    <row r="613" spans="1:4" x14ac:dyDescent="0.25">
      <c r="A613" s="176">
        <v>448110</v>
      </c>
      <c r="B613" s="176" t="s">
        <v>3419</v>
      </c>
      <c r="C613" s="176">
        <v>448110</v>
      </c>
      <c r="D613" s="176" t="s">
        <v>3419</v>
      </c>
    </row>
    <row r="614" spans="1:4" x14ac:dyDescent="0.25">
      <c r="A614" s="176">
        <v>448120</v>
      </c>
      <c r="B614" s="176" t="s">
        <v>3428</v>
      </c>
      <c r="C614" s="176">
        <v>448120</v>
      </c>
      <c r="D614" s="176" t="s">
        <v>3428</v>
      </c>
    </row>
    <row r="615" spans="1:4" x14ac:dyDescent="0.25">
      <c r="A615" s="176">
        <v>448130</v>
      </c>
      <c r="B615" s="176" t="s">
        <v>3430</v>
      </c>
      <c r="C615" s="176">
        <v>448130</v>
      </c>
      <c r="D615" s="176" t="s">
        <v>3430</v>
      </c>
    </row>
    <row r="616" spans="1:4" x14ac:dyDescent="0.25">
      <c r="A616" s="176">
        <v>448140</v>
      </c>
      <c r="B616" s="176" t="s">
        <v>3647</v>
      </c>
      <c r="C616" s="176">
        <v>448140</v>
      </c>
      <c r="D616" s="176" t="s">
        <v>3647</v>
      </c>
    </row>
    <row r="617" spans="1:4" x14ac:dyDescent="0.25">
      <c r="A617" s="176">
        <v>448150</v>
      </c>
      <c r="B617" s="176" t="s">
        <v>3640</v>
      </c>
      <c r="C617" s="176">
        <v>448150</v>
      </c>
      <c r="D617" s="176" t="s">
        <v>3640</v>
      </c>
    </row>
    <row r="618" spans="1:4" x14ac:dyDescent="0.25">
      <c r="A618" s="176">
        <v>448190</v>
      </c>
      <c r="B618" s="176" t="s">
        <v>3421</v>
      </c>
      <c r="C618" s="176">
        <v>448190</v>
      </c>
      <c r="D618" s="176" t="s">
        <v>3421</v>
      </c>
    </row>
    <row r="619" spans="1:4" x14ac:dyDescent="0.25">
      <c r="A619" s="176">
        <v>448210</v>
      </c>
      <c r="B619" s="176" t="s">
        <v>3437</v>
      </c>
      <c r="C619" s="176">
        <v>448210</v>
      </c>
      <c r="D619" s="176" t="s">
        <v>3437</v>
      </c>
    </row>
    <row r="620" spans="1:4" x14ac:dyDescent="0.25">
      <c r="A620" s="176">
        <v>448310</v>
      </c>
      <c r="B620" s="176" t="s">
        <v>3371</v>
      </c>
      <c r="C620" s="176">
        <v>448310</v>
      </c>
      <c r="D620" s="176" t="s">
        <v>3371</v>
      </c>
    </row>
    <row r="621" spans="1:4" x14ac:dyDescent="0.25">
      <c r="A621" s="176">
        <v>448320</v>
      </c>
      <c r="B621" s="176" t="s">
        <v>3696</v>
      </c>
      <c r="C621" s="176">
        <v>448320</v>
      </c>
      <c r="D621" s="176" t="s">
        <v>3696</v>
      </c>
    </row>
    <row r="622" spans="1:4" x14ac:dyDescent="0.25">
      <c r="A622" s="176">
        <v>451110</v>
      </c>
      <c r="B622" s="176" t="s">
        <v>3355</v>
      </c>
      <c r="C622" s="176">
        <v>451110</v>
      </c>
      <c r="D622" s="176" t="s">
        <v>3355</v>
      </c>
    </row>
    <row r="623" spans="1:4" x14ac:dyDescent="0.25">
      <c r="A623" s="176">
        <v>451120</v>
      </c>
      <c r="B623" s="176" t="s">
        <v>3361</v>
      </c>
      <c r="C623" s="176">
        <v>451120</v>
      </c>
      <c r="D623" s="176" t="s">
        <v>3361</v>
      </c>
    </row>
    <row r="624" spans="1:4" ht="25.5" x14ac:dyDescent="0.25">
      <c r="A624" s="176">
        <v>451130</v>
      </c>
      <c r="B624" s="176" t="s">
        <v>3412</v>
      </c>
      <c r="C624" s="176">
        <v>451130</v>
      </c>
      <c r="D624" s="176" t="s">
        <v>3412</v>
      </c>
    </row>
    <row r="625" spans="1:4" x14ac:dyDescent="0.25">
      <c r="A625" s="176">
        <v>451140</v>
      </c>
      <c r="B625" s="176" t="s">
        <v>3671</v>
      </c>
      <c r="C625" s="176">
        <v>451140</v>
      </c>
      <c r="D625" s="176" t="s">
        <v>3671</v>
      </c>
    </row>
    <row r="626" spans="1:4" x14ac:dyDescent="0.25">
      <c r="A626" s="176">
        <v>451211</v>
      </c>
      <c r="B626" s="176" t="s">
        <v>3549</v>
      </c>
      <c r="C626" s="176">
        <v>451211</v>
      </c>
      <c r="D626" s="176" t="s">
        <v>3549</v>
      </c>
    </row>
    <row r="627" spans="1:4" x14ac:dyDescent="0.25">
      <c r="A627" s="176">
        <v>451212</v>
      </c>
      <c r="B627" s="176" t="s">
        <v>3714</v>
      </c>
      <c r="C627" s="176">
        <v>451212</v>
      </c>
      <c r="D627" s="176" t="s">
        <v>3714</v>
      </c>
    </row>
    <row r="628" spans="1:4" ht="25.5" x14ac:dyDescent="0.25">
      <c r="A628" s="176">
        <v>452111</v>
      </c>
      <c r="B628" s="176" t="s">
        <v>3588</v>
      </c>
      <c r="C628" s="177">
        <v>452210</v>
      </c>
      <c r="D628" s="176" t="s">
        <v>4808</v>
      </c>
    </row>
    <row r="629" spans="1:4" ht="25.5" x14ac:dyDescent="0.25">
      <c r="A629" s="178">
        <v>452112</v>
      </c>
      <c r="B629" s="176" t="s">
        <v>4809</v>
      </c>
      <c r="C629" s="177">
        <v>452210</v>
      </c>
      <c r="D629" s="176" t="s">
        <v>4808</v>
      </c>
    </row>
    <row r="630" spans="1:4" ht="25.5" x14ac:dyDescent="0.25">
      <c r="A630" s="178">
        <v>452112</v>
      </c>
      <c r="B630" s="176" t="s">
        <v>4810</v>
      </c>
      <c r="C630" s="177">
        <v>452311</v>
      </c>
      <c r="D630" s="176" t="s">
        <v>3594</v>
      </c>
    </row>
    <row r="631" spans="1:4" x14ac:dyDescent="0.25">
      <c r="A631" s="176">
        <v>452910</v>
      </c>
      <c r="B631" s="176" t="s">
        <v>3594</v>
      </c>
      <c r="C631" s="177">
        <v>452311</v>
      </c>
      <c r="D631" s="176" t="s">
        <v>3594</v>
      </c>
    </row>
    <row r="632" spans="1:4" x14ac:dyDescent="0.25">
      <c r="A632" s="176">
        <v>452990</v>
      </c>
      <c r="B632" s="176" t="s">
        <v>3592</v>
      </c>
      <c r="C632" s="176">
        <v>452319</v>
      </c>
      <c r="D632" s="176" t="s">
        <v>3592</v>
      </c>
    </row>
    <row r="633" spans="1:4" x14ac:dyDescent="0.25">
      <c r="A633" s="176">
        <v>453110</v>
      </c>
      <c r="B633" s="176" t="s">
        <v>3711</v>
      </c>
      <c r="C633" s="176">
        <v>453110</v>
      </c>
      <c r="D633" s="176" t="s">
        <v>3711</v>
      </c>
    </row>
    <row r="634" spans="1:4" x14ac:dyDescent="0.25">
      <c r="A634" s="176">
        <v>453210</v>
      </c>
      <c r="B634" s="176" t="s">
        <v>3271</v>
      </c>
      <c r="C634" s="176">
        <v>453210</v>
      </c>
      <c r="D634" s="176" t="s">
        <v>3271</v>
      </c>
    </row>
    <row r="635" spans="1:4" x14ac:dyDescent="0.25">
      <c r="A635" s="176">
        <v>453220</v>
      </c>
      <c r="B635" s="176" t="s">
        <v>3573</v>
      </c>
      <c r="C635" s="176">
        <v>453220</v>
      </c>
      <c r="D635" s="176" t="s">
        <v>3573</v>
      </c>
    </row>
    <row r="636" spans="1:4" x14ac:dyDescent="0.25">
      <c r="A636" s="176">
        <v>453310</v>
      </c>
      <c r="B636" s="176" t="s">
        <v>3688</v>
      </c>
      <c r="C636" s="176">
        <v>453310</v>
      </c>
      <c r="D636" s="176" t="s">
        <v>3688</v>
      </c>
    </row>
    <row r="637" spans="1:4" x14ac:dyDescent="0.25">
      <c r="A637" s="176">
        <v>453910</v>
      </c>
      <c r="B637" s="176" t="s">
        <v>3493</v>
      </c>
      <c r="C637" s="176">
        <v>453910</v>
      </c>
      <c r="D637" s="176" t="s">
        <v>3493</v>
      </c>
    </row>
    <row r="638" spans="1:4" x14ac:dyDescent="0.25">
      <c r="A638" s="176">
        <v>453920</v>
      </c>
      <c r="B638" s="176" t="s">
        <v>3724</v>
      </c>
      <c r="C638" s="176">
        <v>453920</v>
      </c>
      <c r="D638" s="176" t="s">
        <v>3724</v>
      </c>
    </row>
    <row r="639" spans="1:4" x14ac:dyDescent="0.25">
      <c r="A639" s="176">
        <v>453930</v>
      </c>
      <c r="B639" s="176" t="s">
        <v>3586</v>
      </c>
      <c r="C639" s="176">
        <v>453930</v>
      </c>
      <c r="D639" s="176" t="s">
        <v>3586</v>
      </c>
    </row>
    <row r="640" spans="1:4" x14ac:dyDescent="0.25">
      <c r="A640" s="176">
        <v>453991</v>
      </c>
      <c r="B640" s="176" t="s">
        <v>3560</v>
      </c>
      <c r="C640" s="176">
        <v>453991</v>
      </c>
      <c r="D640" s="176" t="s">
        <v>3560</v>
      </c>
    </row>
    <row r="641" spans="1:4" ht="25.5" x14ac:dyDescent="0.25">
      <c r="A641" s="176">
        <v>453998</v>
      </c>
      <c r="B641" s="176" t="s">
        <v>3339</v>
      </c>
      <c r="C641" s="176">
        <v>453998</v>
      </c>
      <c r="D641" s="176" t="s">
        <v>3339</v>
      </c>
    </row>
    <row r="642" spans="1:4" ht="25.5" x14ac:dyDescent="0.25">
      <c r="A642" s="176">
        <v>454111</v>
      </c>
      <c r="B642" s="176" t="s">
        <v>3698</v>
      </c>
      <c r="C642" s="177">
        <v>454110</v>
      </c>
      <c r="D642" s="176" t="s">
        <v>4811</v>
      </c>
    </row>
    <row r="643" spans="1:4" ht="25.5" x14ac:dyDescent="0.25">
      <c r="A643" s="176">
        <v>454112</v>
      </c>
      <c r="B643" s="176" t="s">
        <v>3700</v>
      </c>
      <c r="C643" s="177">
        <v>454110</v>
      </c>
      <c r="D643" s="176" t="s">
        <v>4811</v>
      </c>
    </row>
    <row r="644" spans="1:4" ht="25.5" x14ac:dyDescent="0.25">
      <c r="A644" s="176">
        <v>454113</v>
      </c>
      <c r="B644" s="176" t="s">
        <v>3702</v>
      </c>
      <c r="C644" s="177">
        <v>454110</v>
      </c>
      <c r="D644" s="176" t="s">
        <v>4811</v>
      </c>
    </row>
    <row r="645" spans="1:4" x14ac:dyDescent="0.25">
      <c r="A645" s="176">
        <v>454210</v>
      </c>
      <c r="B645" s="176" t="s">
        <v>3704</v>
      </c>
      <c r="C645" s="176">
        <v>454210</v>
      </c>
      <c r="D645" s="176" t="s">
        <v>3704</v>
      </c>
    </row>
    <row r="646" spans="1:4" x14ac:dyDescent="0.25">
      <c r="A646" s="176">
        <v>454310</v>
      </c>
      <c r="B646" s="176" t="s">
        <v>4789</v>
      </c>
      <c r="C646" s="176">
        <v>454310</v>
      </c>
      <c r="D646" s="176" t="s">
        <v>4789</v>
      </c>
    </row>
    <row r="647" spans="1:4" x14ac:dyDescent="0.25">
      <c r="A647" s="176">
        <v>454390</v>
      </c>
      <c r="B647" s="176" t="s">
        <v>3449</v>
      </c>
      <c r="C647" s="176">
        <v>454390</v>
      </c>
      <c r="D647" s="176" t="s">
        <v>3449</v>
      </c>
    </row>
    <row r="648" spans="1:4" x14ac:dyDescent="0.25">
      <c r="A648" s="176">
        <v>481111</v>
      </c>
      <c r="B648" s="176" t="s">
        <v>3044</v>
      </c>
      <c r="C648" s="176">
        <v>481111</v>
      </c>
      <c r="D648" s="176" t="s">
        <v>3044</v>
      </c>
    </row>
    <row r="649" spans="1:4" x14ac:dyDescent="0.25">
      <c r="A649" s="176">
        <v>481112</v>
      </c>
      <c r="B649" s="176" t="s">
        <v>3046</v>
      </c>
      <c r="C649" s="176">
        <v>481112</v>
      </c>
      <c r="D649" s="176" t="s">
        <v>3046</v>
      </c>
    </row>
    <row r="650" spans="1:4" ht="25.5" x14ac:dyDescent="0.25">
      <c r="A650" s="176">
        <v>481211</v>
      </c>
      <c r="B650" s="176" t="s">
        <v>3049</v>
      </c>
      <c r="C650" s="176">
        <v>481211</v>
      </c>
      <c r="D650" s="176" t="s">
        <v>3049</v>
      </c>
    </row>
    <row r="651" spans="1:4" ht="25.5" x14ac:dyDescent="0.25">
      <c r="A651" s="176">
        <v>481212</v>
      </c>
      <c r="B651" s="176" t="s">
        <v>3051</v>
      </c>
      <c r="C651" s="176">
        <v>481212</v>
      </c>
      <c r="D651" s="176" t="s">
        <v>3051</v>
      </c>
    </row>
    <row r="652" spans="1:4" x14ac:dyDescent="0.25">
      <c r="A652" s="176">
        <v>481219</v>
      </c>
      <c r="B652" s="176" t="s">
        <v>3053</v>
      </c>
      <c r="C652" s="176">
        <v>481219</v>
      </c>
      <c r="D652" s="176" t="s">
        <v>3053</v>
      </c>
    </row>
    <row r="653" spans="1:4" x14ac:dyDescent="0.25">
      <c r="A653" s="176">
        <v>482111</v>
      </c>
      <c r="B653" s="176" t="s">
        <v>2936</v>
      </c>
      <c r="C653" s="176">
        <v>482111</v>
      </c>
      <c r="D653" s="176" t="s">
        <v>2936</v>
      </c>
    </row>
    <row r="654" spans="1:4" x14ac:dyDescent="0.25">
      <c r="A654" s="176">
        <v>482112</v>
      </c>
      <c r="B654" s="176" t="s">
        <v>2938</v>
      </c>
      <c r="C654" s="176">
        <v>482112</v>
      </c>
      <c r="D654" s="176" t="s">
        <v>2938</v>
      </c>
    </row>
    <row r="655" spans="1:4" x14ac:dyDescent="0.25">
      <c r="A655" s="176">
        <v>483111</v>
      </c>
      <c r="B655" s="176" t="s">
        <v>3012</v>
      </c>
      <c r="C655" s="176">
        <v>483111</v>
      </c>
      <c r="D655" s="176" t="s">
        <v>3012</v>
      </c>
    </row>
    <row r="656" spans="1:4" x14ac:dyDescent="0.25">
      <c r="A656" s="176">
        <v>483112</v>
      </c>
      <c r="B656" s="176" t="s">
        <v>3019</v>
      </c>
      <c r="C656" s="176">
        <v>483112</v>
      </c>
      <c r="D656" s="176" t="s">
        <v>3019</v>
      </c>
    </row>
    <row r="657" spans="1:4" ht="25.5" x14ac:dyDescent="0.25">
      <c r="A657" s="176">
        <v>483113</v>
      </c>
      <c r="B657" s="176" t="s">
        <v>3014</v>
      </c>
      <c r="C657" s="176">
        <v>483113</v>
      </c>
      <c r="D657" s="176" t="s">
        <v>3014</v>
      </c>
    </row>
    <row r="658" spans="1:4" ht="25.5" x14ac:dyDescent="0.25">
      <c r="A658" s="176">
        <v>483114</v>
      </c>
      <c r="B658" s="176" t="s">
        <v>3021</v>
      </c>
      <c r="C658" s="176">
        <v>483114</v>
      </c>
      <c r="D658" s="176" t="s">
        <v>3021</v>
      </c>
    </row>
    <row r="659" spans="1:4" x14ac:dyDescent="0.25">
      <c r="A659" s="176">
        <v>483211</v>
      </c>
      <c r="B659" s="176" t="s">
        <v>3017</v>
      </c>
      <c r="C659" s="176">
        <v>483211</v>
      </c>
      <c r="D659" s="176" t="s">
        <v>3017</v>
      </c>
    </row>
    <row r="660" spans="1:4" x14ac:dyDescent="0.25">
      <c r="A660" s="176">
        <v>483212</v>
      </c>
      <c r="B660" s="176" t="s">
        <v>3024</v>
      </c>
      <c r="C660" s="176">
        <v>483212</v>
      </c>
      <c r="D660" s="176" t="s">
        <v>3024</v>
      </c>
    </row>
    <row r="661" spans="1:4" x14ac:dyDescent="0.25">
      <c r="A661" s="176">
        <v>484110</v>
      </c>
      <c r="B661" s="176" t="s">
        <v>2973</v>
      </c>
      <c r="C661" s="176">
        <v>484110</v>
      </c>
      <c r="D661" s="176" t="s">
        <v>2973</v>
      </c>
    </row>
    <row r="662" spans="1:4" ht="25.5" x14ac:dyDescent="0.25">
      <c r="A662" s="176">
        <v>484121</v>
      </c>
      <c r="B662" s="176" t="s">
        <v>2985</v>
      </c>
      <c r="C662" s="176">
        <v>484121</v>
      </c>
      <c r="D662" s="176" t="s">
        <v>2985</v>
      </c>
    </row>
    <row r="663" spans="1:4" ht="25.5" x14ac:dyDescent="0.25">
      <c r="A663" s="176">
        <v>484122</v>
      </c>
      <c r="B663" s="176" t="s">
        <v>2987</v>
      </c>
      <c r="C663" s="176">
        <v>484122</v>
      </c>
      <c r="D663" s="176" t="s">
        <v>2987</v>
      </c>
    </row>
    <row r="664" spans="1:4" ht="25.5" x14ac:dyDescent="0.25">
      <c r="A664" s="176">
        <v>484210</v>
      </c>
      <c r="B664" s="176" t="s">
        <v>2975</v>
      </c>
      <c r="C664" s="176">
        <v>484210</v>
      </c>
      <c r="D664" s="176" t="s">
        <v>2975</v>
      </c>
    </row>
    <row r="665" spans="1:4" ht="25.5" x14ac:dyDescent="0.25">
      <c r="A665" s="176">
        <v>484220</v>
      </c>
      <c r="B665" s="176" t="s">
        <v>2977</v>
      </c>
      <c r="C665" s="176">
        <v>484220</v>
      </c>
      <c r="D665" s="176" t="s">
        <v>2977</v>
      </c>
    </row>
    <row r="666" spans="1:4" ht="25.5" x14ac:dyDescent="0.25">
      <c r="A666" s="176">
        <v>484230</v>
      </c>
      <c r="B666" s="176" t="s">
        <v>2990</v>
      </c>
      <c r="C666" s="176">
        <v>484230</v>
      </c>
      <c r="D666" s="176" t="s">
        <v>2990</v>
      </c>
    </row>
    <row r="667" spans="1:4" x14ac:dyDescent="0.25">
      <c r="A667" s="176">
        <v>485111</v>
      </c>
      <c r="B667" s="176" t="s">
        <v>2942</v>
      </c>
      <c r="C667" s="176">
        <v>485111</v>
      </c>
      <c r="D667" s="176" t="s">
        <v>2942</v>
      </c>
    </row>
    <row r="668" spans="1:4" x14ac:dyDescent="0.25">
      <c r="A668" s="176">
        <v>485112</v>
      </c>
      <c r="B668" s="176" t="s">
        <v>2944</v>
      </c>
      <c r="C668" s="176">
        <v>485112</v>
      </c>
      <c r="D668" s="176" t="s">
        <v>2944</v>
      </c>
    </row>
    <row r="669" spans="1:4" ht="25.5" x14ac:dyDescent="0.25">
      <c r="A669" s="176">
        <v>485113</v>
      </c>
      <c r="B669" s="176" t="s">
        <v>2946</v>
      </c>
      <c r="C669" s="176">
        <v>485113</v>
      </c>
      <c r="D669" s="176" t="s">
        <v>2946</v>
      </c>
    </row>
    <row r="670" spans="1:4" x14ac:dyDescent="0.25">
      <c r="A670" s="176">
        <v>485119</v>
      </c>
      <c r="B670" s="176" t="s">
        <v>2948</v>
      </c>
      <c r="C670" s="176">
        <v>485119</v>
      </c>
      <c r="D670" s="176" t="s">
        <v>2948</v>
      </c>
    </row>
    <row r="671" spans="1:4" x14ac:dyDescent="0.25">
      <c r="A671" s="176">
        <v>485210</v>
      </c>
      <c r="B671" s="176" t="s">
        <v>2965</v>
      </c>
      <c r="C671" s="176">
        <v>485210</v>
      </c>
      <c r="D671" s="176" t="s">
        <v>2965</v>
      </c>
    </row>
    <row r="672" spans="1:4" x14ac:dyDescent="0.25">
      <c r="A672" s="176">
        <v>485310</v>
      </c>
      <c r="B672" s="176" t="s">
        <v>2963</v>
      </c>
      <c r="C672" s="176">
        <v>485310</v>
      </c>
      <c r="D672" s="176" t="s">
        <v>2963</v>
      </c>
    </row>
    <row r="673" spans="1:4" x14ac:dyDescent="0.25">
      <c r="A673" s="176">
        <v>485320</v>
      </c>
      <c r="B673" s="176" t="s">
        <v>2952</v>
      </c>
      <c r="C673" s="176">
        <v>485320</v>
      </c>
      <c r="D673" s="176" t="s">
        <v>2952</v>
      </c>
    </row>
    <row r="674" spans="1:4" ht="25.5" x14ac:dyDescent="0.25">
      <c r="A674" s="176">
        <v>485410</v>
      </c>
      <c r="B674" s="176" t="s">
        <v>2954</v>
      </c>
      <c r="C674" s="176">
        <v>485410</v>
      </c>
      <c r="D674" s="176" t="s">
        <v>2954</v>
      </c>
    </row>
    <row r="675" spans="1:4" x14ac:dyDescent="0.25">
      <c r="A675" s="176">
        <v>485510</v>
      </c>
      <c r="B675" s="176" t="s">
        <v>2967</v>
      </c>
      <c r="C675" s="176">
        <v>485510</v>
      </c>
      <c r="D675" s="176" t="s">
        <v>2967</v>
      </c>
    </row>
    <row r="676" spans="1:4" x14ac:dyDescent="0.25">
      <c r="A676" s="176">
        <v>485991</v>
      </c>
      <c r="B676" s="176" t="s">
        <v>2956</v>
      </c>
      <c r="C676" s="176">
        <v>485991</v>
      </c>
      <c r="D676" s="176" t="s">
        <v>2956</v>
      </c>
    </row>
    <row r="677" spans="1:4" ht="25.5" x14ac:dyDescent="0.25">
      <c r="A677" s="176">
        <v>485999</v>
      </c>
      <c r="B677" s="176" t="s">
        <v>2950</v>
      </c>
      <c r="C677" s="176">
        <v>485999</v>
      </c>
      <c r="D677" s="176" t="s">
        <v>2950</v>
      </c>
    </row>
    <row r="678" spans="1:4" x14ac:dyDescent="0.25">
      <c r="A678" s="176">
        <v>486110</v>
      </c>
      <c r="B678" s="176" t="s">
        <v>3068</v>
      </c>
      <c r="C678" s="176">
        <v>486110</v>
      </c>
      <c r="D678" s="176" t="s">
        <v>3068</v>
      </c>
    </row>
    <row r="679" spans="1:4" x14ac:dyDescent="0.25">
      <c r="A679" s="176">
        <v>486210</v>
      </c>
      <c r="B679" s="176" t="s">
        <v>3134</v>
      </c>
      <c r="C679" s="176">
        <v>486210</v>
      </c>
      <c r="D679" s="176" t="s">
        <v>3134</v>
      </c>
    </row>
    <row r="680" spans="1:4" ht="25.5" x14ac:dyDescent="0.25">
      <c r="A680" s="176">
        <v>486910</v>
      </c>
      <c r="B680" s="176" t="s">
        <v>3070</v>
      </c>
      <c r="C680" s="176">
        <v>486910</v>
      </c>
      <c r="D680" s="176" t="s">
        <v>3070</v>
      </c>
    </row>
    <row r="681" spans="1:4" x14ac:dyDescent="0.25">
      <c r="A681" s="176">
        <v>486990</v>
      </c>
      <c r="B681" s="176" t="s">
        <v>3072</v>
      </c>
      <c r="C681" s="176">
        <v>486990</v>
      </c>
      <c r="D681" s="176" t="s">
        <v>3072</v>
      </c>
    </row>
    <row r="682" spans="1:4" ht="25.5" x14ac:dyDescent="0.25">
      <c r="A682" s="176">
        <v>487110</v>
      </c>
      <c r="B682" s="176" t="s">
        <v>2959</v>
      </c>
      <c r="C682" s="176">
        <v>487110</v>
      </c>
      <c r="D682" s="176" t="s">
        <v>2959</v>
      </c>
    </row>
    <row r="683" spans="1:4" ht="25.5" x14ac:dyDescent="0.25">
      <c r="A683" s="176">
        <v>487210</v>
      </c>
      <c r="B683" s="176" t="s">
        <v>3027</v>
      </c>
      <c r="C683" s="176">
        <v>487210</v>
      </c>
      <c r="D683" s="176" t="s">
        <v>3027</v>
      </c>
    </row>
    <row r="684" spans="1:4" ht="25.5" x14ac:dyDescent="0.25">
      <c r="A684" s="176">
        <v>487990</v>
      </c>
      <c r="B684" s="176" t="s">
        <v>3055</v>
      </c>
      <c r="C684" s="176">
        <v>487990</v>
      </c>
      <c r="D684" s="176" t="s">
        <v>3055</v>
      </c>
    </row>
    <row r="685" spans="1:4" x14ac:dyDescent="0.25">
      <c r="A685" s="176">
        <v>488111</v>
      </c>
      <c r="B685" s="176" t="s">
        <v>3058</v>
      </c>
      <c r="C685" s="176">
        <v>488111</v>
      </c>
      <c r="D685" s="176" t="s">
        <v>3058</v>
      </c>
    </row>
    <row r="686" spans="1:4" x14ac:dyDescent="0.25">
      <c r="A686" s="176">
        <v>488119</v>
      </c>
      <c r="B686" s="176" t="s">
        <v>3060</v>
      </c>
      <c r="C686" s="176">
        <v>488119</v>
      </c>
      <c r="D686" s="176" t="s">
        <v>3060</v>
      </c>
    </row>
    <row r="687" spans="1:4" ht="25.5" x14ac:dyDescent="0.25">
      <c r="A687" s="176">
        <v>488190</v>
      </c>
      <c r="B687" s="176" t="s">
        <v>3062</v>
      </c>
      <c r="C687" s="176">
        <v>488190</v>
      </c>
      <c r="D687" s="176" t="s">
        <v>3062</v>
      </c>
    </row>
    <row r="688" spans="1:4" x14ac:dyDescent="0.25">
      <c r="A688" s="176">
        <v>488210</v>
      </c>
      <c r="B688" s="176" t="s">
        <v>2940</v>
      </c>
      <c r="C688" s="176">
        <v>488210</v>
      </c>
      <c r="D688" s="176" t="s">
        <v>2940</v>
      </c>
    </row>
    <row r="689" spans="1:4" x14ac:dyDescent="0.25">
      <c r="A689" s="176">
        <v>488310</v>
      </c>
      <c r="B689" s="176" t="s">
        <v>3029</v>
      </c>
      <c r="C689" s="176">
        <v>488310</v>
      </c>
      <c r="D689" s="176" t="s">
        <v>3029</v>
      </c>
    </row>
    <row r="690" spans="1:4" x14ac:dyDescent="0.25">
      <c r="A690" s="176">
        <v>488320</v>
      </c>
      <c r="B690" s="176" t="s">
        <v>3031</v>
      </c>
      <c r="C690" s="176">
        <v>488320</v>
      </c>
      <c r="D690" s="176" t="s">
        <v>3031</v>
      </c>
    </row>
    <row r="691" spans="1:4" x14ac:dyDescent="0.25">
      <c r="A691" s="176">
        <v>488330</v>
      </c>
      <c r="B691" s="176" t="s">
        <v>3033</v>
      </c>
      <c r="C691" s="176">
        <v>488330</v>
      </c>
      <c r="D691" s="176" t="s">
        <v>3033</v>
      </c>
    </row>
    <row r="692" spans="1:4" ht="25.5" x14ac:dyDescent="0.25">
      <c r="A692" s="176">
        <v>488390</v>
      </c>
      <c r="B692" s="176" t="s">
        <v>2819</v>
      </c>
      <c r="C692" s="176">
        <v>488390</v>
      </c>
      <c r="D692" s="176" t="s">
        <v>2819</v>
      </c>
    </row>
    <row r="693" spans="1:4" x14ac:dyDescent="0.25">
      <c r="A693" s="176">
        <v>488410</v>
      </c>
      <c r="B693" s="176" t="s">
        <v>4152</v>
      </c>
      <c r="C693" s="176">
        <v>488410</v>
      </c>
      <c r="D693" s="176" t="s">
        <v>4152</v>
      </c>
    </row>
    <row r="694" spans="1:4" ht="25.5" x14ac:dyDescent="0.25">
      <c r="A694" s="176">
        <v>488490</v>
      </c>
      <c r="B694" s="176" t="s">
        <v>2971</v>
      </c>
      <c r="C694" s="176">
        <v>488490</v>
      </c>
      <c r="D694" s="176" t="s">
        <v>2971</v>
      </c>
    </row>
    <row r="695" spans="1:4" x14ac:dyDescent="0.25">
      <c r="A695" s="176">
        <v>488510</v>
      </c>
      <c r="B695" s="176" t="s">
        <v>3080</v>
      </c>
      <c r="C695" s="176">
        <v>488510</v>
      </c>
      <c r="D695" s="176" t="s">
        <v>3080</v>
      </c>
    </row>
    <row r="696" spans="1:4" x14ac:dyDescent="0.25">
      <c r="A696" s="176">
        <v>488991</v>
      </c>
      <c r="B696" s="176" t="s">
        <v>3085</v>
      </c>
      <c r="C696" s="176">
        <v>488991</v>
      </c>
      <c r="D696" s="176" t="s">
        <v>3085</v>
      </c>
    </row>
    <row r="697" spans="1:4" ht="25.5" x14ac:dyDescent="0.25">
      <c r="A697" s="176">
        <v>488999</v>
      </c>
      <c r="B697" s="176" t="s">
        <v>3076</v>
      </c>
      <c r="C697" s="176">
        <v>488999</v>
      </c>
      <c r="D697" s="176" t="s">
        <v>3076</v>
      </c>
    </row>
    <row r="698" spans="1:4" x14ac:dyDescent="0.25">
      <c r="A698" s="176">
        <v>491110</v>
      </c>
      <c r="B698" s="176" t="s">
        <v>3010</v>
      </c>
      <c r="C698" s="176">
        <v>491110</v>
      </c>
      <c r="D698" s="176" t="s">
        <v>3010</v>
      </c>
    </row>
    <row r="699" spans="1:4" x14ac:dyDescent="0.25">
      <c r="A699" s="176">
        <v>492110</v>
      </c>
      <c r="B699" s="176" t="s">
        <v>4656</v>
      </c>
      <c r="C699" s="176">
        <v>492110</v>
      </c>
      <c r="D699" s="176" t="s">
        <v>4656</v>
      </c>
    </row>
    <row r="700" spans="1:4" x14ac:dyDescent="0.25">
      <c r="A700" s="176">
        <v>492210</v>
      </c>
      <c r="B700" s="176" t="s">
        <v>2997</v>
      </c>
      <c r="C700" s="176">
        <v>492210</v>
      </c>
      <c r="D700" s="176" t="s">
        <v>2997</v>
      </c>
    </row>
    <row r="701" spans="1:4" x14ac:dyDescent="0.25">
      <c r="A701" s="176">
        <v>493110</v>
      </c>
      <c r="B701" s="176" t="s">
        <v>4657</v>
      </c>
      <c r="C701" s="176">
        <v>493110</v>
      </c>
      <c r="D701" s="176" t="s">
        <v>4657</v>
      </c>
    </row>
    <row r="702" spans="1:4" x14ac:dyDescent="0.25">
      <c r="A702" s="176">
        <v>493120</v>
      </c>
      <c r="B702" s="176" t="s">
        <v>2999</v>
      </c>
      <c r="C702" s="176">
        <v>493120</v>
      </c>
      <c r="D702" s="176" t="s">
        <v>2999</v>
      </c>
    </row>
    <row r="703" spans="1:4" x14ac:dyDescent="0.25">
      <c r="A703" s="176">
        <v>493130</v>
      </c>
      <c r="B703" s="176" t="s">
        <v>2998</v>
      </c>
      <c r="C703" s="176">
        <v>493130</v>
      </c>
      <c r="D703" s="176" t="s">
        <v>2998</v>
      </c>
    </row>
    <row r="704" spans="1:4" x14ac:dyDescent="0.25">
      <c r="A704" s="176">
        <v>493190</v>
      </c>
      <c r="B704" s="176" t="s">
        <v>3007</v>
      </c>
      <c r="C704" s="176">
        <v>493190</v>
      </c>
      <c r="D704" s="176" t="s">
        <v>3007</v>
      </c>
    </row>
    <row r="705" spans="1:4" x14ac:dyDescent="0.25">
      <c r="A705" s="176">
        <v>511110</v>
      </c>
      <c r="B705" s="176" t="s">
        <v>2093</v>
      </c>
      <c r="C705" s="176">
        <v>511110</v>
      </c>
      <c r="D705" s="176" t="s">
        <v>2093</v>
      </c>
    </row>
    <row r="706" spans="1:4" x14ac:dyDescent="0.25">
      <c r="A706" s="176">
        <v>511120</v>
      </c>
      <c r="B706" s="176" t="s">
        <v>2097</v>
      </c>
      <c r="C706" s="176">
        <v>511120</v>
      </c>
      <c r="D706" s="176" t="s">
        <v>2097</v>
      </c>
    </row>
    <row r="707" spans="1:4" x14ac:dyDescent="0.25">
      <c r="A707" s="176">
        <v>511130</v>
      </c>
      <c r="B707" s="176" t="s">
        <v>4658</v>
      </c>
      <c r="C707" s="176">
        <v>511130</v>
      </c>
      <c r="D707" s="176" t="s">
        <v>4658</v>
      </c>
    </row>
    <row r="708" spans="1:4" x14ac:dyDescent="0.25">
      <c r="A708" s="176">
        <v>511140</v>
      </c>
      <c r="B708" s="176" t="s">
        <v>2108</v>
      </c>
      <c r="C708" s="176">
        <v>511140</v>
      </c>
      <c r="D708" s="176" t="s">
        <v>2108</v>
      </c>
    </row>
    <row r="709" spans="1:4" x14ac:dyDescent="0.25">
      <c r="A709" s="176">
        <v>511191</v>
      </c>
      <c r="B709" s="176" t="s">
        <v>2135</v>
      </c>
      <c r="C709" s="176">
        <v>511191</v>
      </c>
      <c r="D709" s="176" t="s">
        <v>2135</v>
      </c>
    </row>
    <row r="710" spans="1:4" x14ac:dyDescent="0.25">
      <c r="A710" s="176">
        <v>511199</v>
      </c>
      <c r="B710" s="176" t="s">
        <v>2110</v>
      </c>
      <c r="C710" s="176">
        <v>511199</v>
      </c>
      <c r="D710" s="176" t="s">
        <v>2110</v>
      </c>
    </row>
    <row r="711" spans="1:4" x14ac:dyDescent="0.25">
      <c r="A711" s="176">
        <v>511210</v>
      </c>
      <c r="B711" s="176" t="s">
        <v>4659</v>
      </c>
      <c r="C711" s="176">
        <v>511210</v>
      </c>
      <c r="D711" s="176" t="s">
        <v>4659</v>
      </c>
    </row>
    <row r="712" spans="1:4" x14ac:dyDescent="0.25">
      <c r="A712" s="176">
        <v>512110</v>
      </c>
      <c r="B712" s="176" t="s">
        <v>4203</v>
      </c>
      <c r="C712" s="176">
        <v>512110</v>
      </c>
      <c r="D712" s="176" t="s">
        <v>4203</v>
      </c>
    </row>
    <row r="713" spans="1:4" x14ac:dyDescent="0.25">
      <c r="A713" s="176">
        <v>512120</v>
      </c>
      <c r="B713" s="176" t="s">
        <v>4218</v>
      </c>
      <c r="C713" s="176">
        <v>512120</v>
      </c>
      <c r="D713" s="176" t="s">
        <v>4218</v>
      </c>
    </row>
    <row r="714" spans="1:4" ht="25.5" x14ac:dyDescent="0.25">
      <c r="A714" s="176">
        <v>512131</v>
      </c>
      <c r="B714" s="176" t="s">
        <v>4224</v>
      </c>
      <c r="C714" s="176">
        <v>512131</v>
      </c>
      <c r="D714" s="176" t="s">
        <v>4224</v>
      </c>
    </row>
    <row r="715" spans="1:4" x14ac:dyDescent="0.25">
      <c r="A715" s="176">
        <v>512132</v>
      </c>
      <c r="B715" s="176" t="s">
        <v>4225</v>
      </c>
      <c r="C715" s="176">
        <v>512132</v>
      </c>
      <c r="D715" s="176" t="s">
        <v>4225</v>
      </c>
    </row>
    <row r="716" spans="1:4" ht="25.5" x14ac:dyDescent="0.25">
      <c r="A716" s="176">
        <v>512191</v>
      </c>
      <c r="B716" s="176" t="s">
        <v>4660</v>
      </c>
      <c r="C716" s="176">
        <v>512191</v>
      </c>
      <c r="D716" s="176" t="s">
        <v>4660</v>
      </c>
    </row>
    <row r="717" spans="1:4" ht="25.5" x14ac:dyDescent="0.25">
      <c r="A717" s="176">
        <v>512199</v>
      </c>
      <c r="B717" s="176" t="s">
        <v>4661</v>
      </c>
      <c r="C717" s="176">
        <v>512199</v>
      </c>
      <c r="D717" s="176" t="s">
        <v>4661</v>
      </c>
    </row>
    <row r="718" spans="1:4" x14ac:dyDescent="0.25">
      <c r="A718" s="176">
        <v>512210</v>
      </c>
      <c r="B718" s="176" t="s">
        <v>4662</v>
      </c>
      <c r="C718" s="177">
        <v>512250</v>
      </c>
      <c r="D718" s="176" t="s">
        <v>4812</v>
      </c>
    </row>
    <row r="719" spans="1:4" ht="25.5" x14ac:dyDescent="0.25">
      <c r="A719" s="176">
        <v>512220</v>
      </c>
      <c r="B719" s="176" t="s">
        <v>2741</v>
      </c>
      <c r="C719" s="177">
        <v>512250</v>
      </c>
      <c r="D719" s="176" t="s">
        <v>4812</v>
      </c>
    </row>
    <row r="720" spans="1:4" x14ac:dyDescent="0.25">
      <c r="A720" s="176">
        <v>512230</v>
      </c>
      <c r="B720" s="176" t="s">
        <v>2102</v>
      </c>
      <c r="C720" s="176">
        <v>512230</v>
      </c>
      <c r="D720" s="176" t="s">
        <v>2102</v>
      </c>
    </row>
    <row r="721" spans="1:4" x14ac:dyDescent="0.25">
      <c r="A721" s="176">
        <v>512240</v>
      </c>
      <c r="B721" s="176" t="s">
        <v>4071</v>
      </c>
      <c r="C721" s="176">
        <v>512240</v>
      </c>
      <c r="D721" s="176" t="s">
        <v>4071</v>
      </c>
    </row>
    <row r="722" spans="1:4" x14ac:dyDescent="0.25">
      <c r="A722" s="176">
        <v>512290</v>
      </c>
      <c r="B722" s="176" t="s">
        <v>4073</v>
      </c>
      <c r="C722" s="176">
        <v>512290</v>
      </c>
      <c r="D722" s="176" t="s">
        <v>4073</v>
      </c>
    </row>
    <row r="723" spans="1:4" x14ac:dyDescent="0.25">
      <c r="A723" s="176">
        <v>515111</v>
      </c>
      <c r="B723" s="176" t="s">
        <v>3104</v>
      </c>
      <c r="C723" s="176">
        <v>515111</v>
      </c>
      <c r="D723" s="176" t="s">
        <v>3104</v>
      </c>
    </row>
    <row r="724" spans="1:4" x14ac:dyDescent="0.25">
      <c r="A724" s="176">
        <v>515112</v>
      </c>
      <c r="B724" s="176" t="s">
        <v>3106</v>
      </c>
      <c r="C724" s="176">
        <v>515112</v>
      </c>
      <c r="D724" s="176" t="s">
        <v>3106</v>
      </c>
    </row>
    <row r="725" spans="1:4" x14ac:dyDescent="0.25">
      <c r="A725" s="176">
        <v>515120</v>
      </c>
      <c r="B725" s="176" t="s">
        <v>4663</v>
      </c>
      <c r="C725" s="176">
        <v>515120</v>
      </c>
      <c r="D725" s="176" t="s">
        <v>4663</v>
      </c>
    </row>
    <row r="726" spans="1:4" ht="25.5" x14ac:dyDescent="0.25">
      <c r="A726" s="176">
        <v>515210</v>
      </c>
      <c r="B726" s="176" t="s">
        <v>3110</v>
      </c>
      <c r="C726" s="176">
        <v>515210</v>
      </c>
      <c r="D726" s="176" t="s">
        <v>3110</v>
      </c>
    </row>
    <row r="727" spans="1:4" x14ac:dyDescent="0.25">
      <c r="A727" s="176">
        <v>517110</v>
      </c>
      <c r="B727" s="176" t="s">
        <v>3100</v>
      </c>
      <c r="C727" s="176">
        <v>517311</v>
      </c>
      <c r="D727" s="176" t="s">
        <v>3100</v>
      </c>
    </row>
    <row r="728" spans="1:4" ht="25.5" x14ac:dyDescent="0.25">
      <c r="A728" s="176">
        <v>517210</v>
      </c>
      <c r="B728" s="176" t="s">
        <v>4665</v>
      </c>
      <c r="C728" s="176">
        <v>517312</v>
      </c>
      <c r="D728" s="176" t="s">
        <v>4665</v>
      </c>
    </row>
    <row r="729" spans="1:4" x14ac:dyDescent="0.25">
      <c r="A729" s="176">
        <v>517410</v>
      </c>
      <c r="B729" s="176" t="s">
        <v>3116</v>
      </c>
      <c r="C729" s="176">
        <v>517410</v>
      </c>
      <c r="D729" s="176" t="s">
        <v>3116</v>
      </c>
    </row>
    <row r="730" spans="1:4" x14ac:dyDescent="0.25">
      <c r="A730" s="176">
        <v>517911</v>
      </c>
      <c r="B730" s="176" t="s">
        <v>3098</v>
      </c>
      <c r="C730" s="176">
        <v>517911</v>
      </c>
      <c r="D730" s="176" t="s">
        <v>3098</v>
      </c>
    </row>
    <row r="731" spans="1:4" x14ac:dyDescent="0.25">
      <c r="A731" s="176">
        <v>517919</v>
      </c>
      <c r="B731" s="176" t="s">
        <v>4666</v>
      </c>
      <c r="C731" s="176">
        <v>517919</v>
      </c>
      <c r="D731" s="176" t="s">
        <v>4666</v>
      </c>
    </row>
    <row r="732" spans="1:4" ht="25.5" x14ac:dyDescent="0.25">
      <c r="A732" s="176">
        <v>518210</v>
      </c>
      <c r="B732" s="176" t="s">
        <v>4043</v>
      </c>
      <c r="C732" s="176">
        <v>518210</v>
      </c>
      <c r="D732" s="176" t="s">
        <v>4043</v>
      </c>
    </row>
    <row r="733" spans="1:4" x14ac:dyDescent="0.25">
      <c r="A733" s="176">
        <v>519110</v>
      </c>
      <c r="B733" s="176" t="s">
        <v>4056</v>
      </c>
      <c r="C733" s="176">
        <v>519110</v>
      </c>
      <c r="D733" s="176" t="s">
        <v>4056</v>
      </c>
    </row>
    <row r="734" spans="1:4" x14ac:dyDescent="0.25">
      <c r="A734" s="176">
        <v>519120</v>
      </c>
      <c r="B734" s="176" t="s">
        <v>4222</v>
      </c>
      <c r="C734" s="176">
        <v>519120</v>
      </c>
      <c r="D734" s="176" t="s">
        <v>4222</v>
      </c>
    </row>
    <row r="735" spans="1:4" ht="25.5" x14ac:dyDescent="0.25">
      <c r="A735" s="176">
        <v>519130</v>
      </c>
      <c r="B735" s="176" t="s">
        <v>4664</v>
      </c>
      <c r="C735" s="176">
        <v>519130</v>
      </c>
      <c r="D735" s="176" t="s">
        <v>4664</v>
      </c>
    </row>
    <row r="736" spans="1:4" x14ac:dyDescent="0.25">
      <c r="A736" s="176">
        <v>519190</v>
      </c>
      <c r="B736" s="176" t="s">
        <v>4076</v>
      </c>
      <c r="C736" s="176">
        <v>519190</v>
      </c>
      <c r="D736" s="176" t="s">
        <v>4076</v>
      </c>
    </row>
    <row r="737" spans="1:4" x14ac:dyDescent="0.25">
      <c r="A737" s="176">
        <v>521110</v>
      </c>
      <c r="B737" s="176" t="s">
        <v>4790</v>
      </c>
      <c r="C737" s="176">
        <v>521110</v>
      </c>
      <c r="D737" s="176" t="s">
        <v>4790</v>
      </c>
    </row>
    <row r="738" spans="1:4" x14ac:dyDescent="0.25">
      <c r="A738" s="176">
        <v>522110</v>
      </c>
      <c r="B738" s="176" t="s">
        <v>3730</v>
      </c>
      <c r="C738" s="176">
        <v>522110</v>
      </c>
      <c r="D738" s="176" t="s">
        <v>3730</v>
      </c>
    </row>
    <row r="739" spans="1:4" x14ac:dyDescent="0.25">
      <c r="A739" s="176">
        <v>522120</v>
      </c>
      <c r="B739" s="176" t="s">
        <v>3739</v>
      </c>
      <c r="C739" s="176">
        <v>522120</v>
      </c>
      <c r="D739" s="176" t="s">
        <v>3739</v>
      </c>
    </row>
    <row r="740" spans="1:4" x14ac:dyDescent="0.25">
      <c r="A740" s="176">
        <v>522130</v>
      </c>
      <c r="B740" s="176" t="s">
        <v>3742</v>
      </c>
      <c r="C740" s="176">
        <v>522130</v>
      </c>
      <c r="D740" s="176" t="s">
        <v>3742</v>
      </c>
    </row>
    <row r="741" spans="1:4" x14ac:dyDescent="0.25">
      <c r="A741" s="176">
        <v>522190</v>
      </c>
      <c r="B741" s="176" t="s">
        <v>3735</v>
      </c>
      <c r="C741" s="176">
        <v>522190</v>
      </c>
      <c r="D741" s="176" t="s">
        <v>3735</v>
      </c>
    </row>
    <row r="742" spans="1:4" x14ac:dyDescent="0.25">
      <c r="A742" s="176">
        <v>522210</v>
      </c>
      <c r="B742" s="176" t="s">
        <v>3732</v>
      </c>
      <c r="C742" s="176">
        <v>522210</v>
      </c>
      <c r="D742" s="176" t="s">
        <v>3732</v>
      </c>
    </row>
    <row r="743" spans="1:4" x14ac:dyDescent="0.25">
      <c r="A743" s="176">
        <v>522220</v>
      </c>
      <c r="B743" s="176" t="s">
        <v>3766</v>
      </c>
      <c r="C743" s="176">
        <v>522220</v>
      </c>
      <c r="D743" s="176" t="s">
        <v>3766</v>
      </c>
    </row>
    <row r="744" spans="1:4" x14ac:dyDescent="0.25">
      <c r="A744" s="176">
        <v>522291</v>
      </c>
      <c r="B744" s="176" t="s">
        <v>3768</v>
      </c>
      <c r="C744" s="176">
        <v>522291</v>
      </c>
      <c r="D744" s="176" t="s">
        <v>3768</v>
      </c>
    </row>
    <row r="745" spans="1:4" x14ac:dyDescent="0.25">
      <c r="A745" s="176">
        <v>522292</v>
      </c>
      <c r="B745" s="176" t="s">
        <v>3760</v>
      </c>
      <c r="C745" s="176">
        <v>522292</v>
      </c>
      <c r="D745" s="176" t="s">
        <v>3760</v>
      </c>
    </row>
    <row r="746" spans="1:4" x14ac:dyDescent="0.25">
      <c r="A746" s="176">
        <v>522293</v>
      </c>
      <c r="B746" s="176" t="s">
        <v>3746</v>
      </c>
      <c r="C746" s="176">
        <v>522293</v>
      </c>
      <c r="D746" s="176" t="s">
        <v>3746</v>
      </c>
    </row>
    <row r="747" spans="1:4" x14ac:dyDescent="0.25">
      <c r="A747" s="176">
        <v>522294</v>
      </c>
      <c r="B747" s="176" t="s">
        <v>3762</v>
      </c>
      <c r="C747" s="176">
        <v>522294</v>
      </c>
      <c r="D747" s="176" t="s">
        <v>3762</v>
      </c>
    </row>
    <row r="748" spans="1:4" ht="25.5" x14ac:dyDescent="0.25">
      <c r="A748" s="176">
        <v>522298</v>
      </c>
      <c r="B748" s="176" t="s">
        <v>3690</v>
      </c>
      <c r="C748" s="176">
        <v>522298</v>
      </c>
      <c r="D748" s="176" t="s">
        <v>3690</v>
      </c>
    </row>
    <row r="749" spans="1:4" ht="25.5" x14ac:dyDescent="0.25">
      <c r="A749" s="176">
        <v>522310</v>
      </c>
      <c r="B749" s="176" t="s">
        <v>3784</v>
      </c>
      <c r="C749" s="176">
        <v>522310</v>
      </c>
      <c r="D749" s="176" t="s">
        <v>3784</v>
      </c>
    </row>
    <row r="750" spans="1:4" ht="25.5" x14ac:dyDescent="0.25">
      <c r="A750" s="176">
        <v>522320</v>
      </c>
      <c r="B750" s="176" t="s">
        <v>3753</v>
      </c>
      <c r="C750" s="176">
        <v>522320</v>
      </c>
      <c r="D750" s="176" t="s">
        <v>3753</v>
      </c>
    </row>
    <row r="751" spans="1:4" ht="25.5" x14ac:dyDescent="0.25">
      <c r="A751" s="179">
        <v>522390</v>
      </c>
      <c r="B751" s="176" t="s">
        <v>3755</v>
      </c>
      <c r="C751" s="179">
        <v>522390</v>
      </c>
      <c r="D751" s="176" t="s">
        <v>3755</v>
      </c>
    </row>
    <row r="752" spans="1:4" ht="25.5" x14ac:dyDescent="0.25">
      <c r="A752" s="176">
        <v>523110</v>
      </c>
      <c r="B752" s="176" t="s">
        <v>3786</v>
      </c>
      <c r="C752" s="176">
        <v>523110</v>
      </c>
      <c r="D752" s="176" t="s">
        <v>3786</v>
      </c>
    </row>
    <row r="753" spans="1:4" x14ac:dyDescent="0.25">
      <c r="A753" s="176">
        <v>523120</v>
      </c>
      <c r="B753" s="176" t="s">
        <v>3788</v>
      </c>
      <c r="C753" s="176">
        <v>523120</v>
      </c>
      <c r="D753" s="176" t="s">
        <v>3788</v>
      </c>
    </row>
    <row r="754" spans="1:4" x14ac:dyDescent="0.25">
      <c r="A754" s="176">
        <v>523130</v>
      </c>
      <c r="B754" s="176" t="s">
        <v>3757</v>
      </c>
      <c r="C754" s="176">
        <v>523130</v>
      </c>
      <c r="D754" s="176" t="s">
        <v>3757</v>
      </c>
    </row>
    <row r="755" spans="1:4" x14ac:dyDescent="0.25">
      <c r="A755" s="176">
        <v>523140</v>
      </c>
      <c r="B755" s="176" t="s">
        <v>3794</v>
      </c>
      <c r="C755" s="176">
        <v>523140</v>
      </c>
      <c r="D755" s="176" t="s">
        <v>3794</v>
      </c>
    </row>
    <row r="756" spans="1:4" x14ac:dyDescent="0.25">
      <c r="A756" s="176">
        <v>523210</v>
      </c>
      <c r="B756" s="176" t="s">
        <v>3796</v>
      </c>
      <c r="C756" s="176">
        <v>523210</v>
      </c>
      <c r="D756" s="176" t="s">
        <v>3796</v>
      </c>
    </row>
    <row r="757" spans="1:4" x14ac:dyDescent="0.25">
      <c r="A757" s="176">
        <v>523910</v>
      </c>
      <c r="B757" s="176" t="s">
        <v>3775</v>
      </c>
      <c r="C757" s="176">
        <v>523910</v>
      </c>
      <c r="D757" s="176" t="s">
        <v>3775</v>
      </c>
    </row>
    <row r="758" spans="1:4" x14ac:dyDescent="0.25">
      <c r="A758" s="176">
        <v>523920</v>
      </c>
      <c r="B758" s="176" t="s">
        <v>3798</v>
      </c>
      <c r="C758" s="176">
        <v>523920</v>
      </c>
      <c r="D758" s="176" t="s">
        <v>3798</v>
      </c>
    </row>
    <row r="759" spans="1:4" x14ac:dyDescent="0.25">
      <c r="A759" s="176">
        <v>523930</v>
      </c>
      <c r="B759" s="176" t="s">
        <v>3800</v>
      </c>
      <c r="C759" s="176">
        <v>523930</v>
      </c>
      <c r="D759" s="176" t="s">
        <v>3800</v>
      </c>
    </row>
    <row r="760" spans="1:4" x14ac:dyDescent="0.25">
      <c r="A760" s="176">
        <v>523991</v>
      </c>
      <c r="B760" s="176" t="s">
        <v>3751</v>
      </c>
      <c r="C760" s="176">
        <v>523991</v>
      </c>
      <c r="D760" s="176" t="s">
        <v>3751</v>
      </c>
    </row>
    <row r="761" spans="1:4" ht="25.5" x14ac:dyDescent="0.25">
      <c r="A761" s="176">
        <v>523999</v>
      </c>
      <c r="B761" s="176" t="s">
        <v>3791</v>
      </c>
      <c r="C761" s="176">
        <v>523999</v>
      </c>
      <c r="D761" s="176" t="s">
        <v>3791</v>
      </c>
    </row>
    <row r="762" spans="1:4" x14ac:dyDescent="0.25">
      <c r="A762" s="176">
        <v>524113</v>
      </c>
      <c r="B762" s="176" t="s">
        <v>3804</v>
      </c>
      <c r="C762" s="176">
        <v>524113</v>
      </c>
      <c r="D762" s="176" t="s">
        <v>3804</v>
      </c>
    </row>
    <row r="763" spans="1:4" ht="25.5" x14ac:dyDescent="0.25">
      <c r="A763" s="176">
        <v>524114</v>
      </c>
      <c r="B763" s="176" t="s">
        <v>3811</v>
      </c>
      <c r="C763" s="176">
        <v>524114</v>
      </c>
      <c r="D763" s="176" t="s">
        <v>3811</v>
      </c>
    </row>
    <row r="764" spans="1:4" ht="25.5" x14ac:dyDescent="0.25">
      <c r="A764" s="176">
        <v>524126</v>
      </c>
      <c r="B764" s="176" t="s">
        <v>3819</v>
      </c>
      <c r="C764" s="176">
        <v>524126</v>
      </c>
      <c r="D764" s="176" t="s">
        <v>3819</v>
      </c>
    </row>
    <row r="765" spans="1:4" x14ac:dyDescent="0.25">
      <c r="A765" s="176">
        <v>524127</v>
      </c>
      <c r="B765" s="176" t="s">
        <v>3827</v>
      </c>
      <c r="C765" s="176">
        <v>524127</v>
      </c>
      <c r="D765" s="176" t="s">
        <v>3827</v>
      </c>
    </row>
    <row r="766" spans="1:4" ht="25.5" x14ac:dyDescent="0.25">
      <c r="A766" s="176">
        <v>524128</v>
      </c>
      <c r="B766" s="176" t="s">
        <v>3806</v>
      </c>
      <c r="C766" s="176">
        <v>524128</v>
      </c>
      <c r="D766" s="176" t="s">
        <v>3806</v>
      </c>
    </row>
    <row r="767" spans="1:4" x14ac:dyDescent="0.25">
      <c r="A767" s="176">
        <v>524130</v>
      </c>
      <c r="B767" s="176" t="s">
        <v>3808</v>
      </c>
      <c r="C767" s="176">
        <v>524130</v>
      </c>
      <c r="D767" s="176" t="s">
        <v>3808</v>
      </c>
    </row>
    <row r="768" spans="1:4" x14ac:dyDescent="0.25">
      <c r="A768" s="176">
        <v>524210</v>
      </c>
      <c r="B768" s="176" t="s">
        <v>3840</v>
      </c>
      <c r="C768" s="176">
        <v>524210</v>
      </c>
      <c r="D768" s="176" t="s">
        <v>3840</v>
      </c>
    </row>
    <row r="769" spans="1:4" x14ac:dyDescent="0.25">
      <c r="A769" s="176">
        <v>524291</v>
      </c>
      <c r="B769" s="176" t="s">
        <v>3842</v>
      </c>
      <c r="C769" s="176">
        <v>524291</v>
      </c>
      <c r="D769" s="176" t="s">
        <v>3842</v>
      </c>
    </row>
    <row r="770" spans="1:4" ht="25.5" x14ac:dyDescent="0.25">
      <c r="A770" s="176">
        <v>524292</v>
      </c>
      <c r="B770" s="176" t="s">
        <v>3831</v>
      </c>
      <c r="C770" s="176">
        <v>524292</v>
      </c>
      <c r="D770" s="176" t="s">
        <v>3831</v>
      </c>
    </row>
    <row r="771" spans="1:4" x14ac:dyDescent="0.25">
      <c r="A771" s="176">
        <v>524298</v>
      </c>
      <c r="B771" s="176" t="s">
        <v>3845</v>
      </c>
      <c r="C771" s="176">
        <v>524298</v>
      </c>
      <c r="D771" s="176" t="s">
        <v>3845</v>
      </c>
    </row>
    <row r="772" spans="1:4" x14ac:dyDescent="0.25">
      <c r="A772" s="176">
        <v>525110</v>
      </c>
      <c r="B772" s="176" t="s">
        <v>3833</v>
      </c>
      <c r="C772" s="176">
        <v>525110</v>
      </c>
      <c r="D772" s="176" t="s">
        <v>3833</v>
      </c>
    </row>
    <row r="773" spans="1:4" x14ac:dyDescent="0.25">
      <c r="A773" s="176">
        <v>525120</v>
      </c>
      <c r="B773" s="176" t="s">
        <v>3835</v>
      </c>
      <c r="C773" s="176">
        <v>525120</v>
      </c>
      <c r="D773" s="176" t="s">
        <v>3835</v>
      </c>
    </row>
    <row r="774" spans="1:4" x14ac:dyDescent="0.25">
      <c r="A774" s="176">
        <v>525190</v>
      </c>
      <c r="B774" s="176" t="s">
        <v>3814</v>
      </c>
      <c r="C774" s="176">
        <v>525190</v>
      </c>
      <c r="D774" s="176" t="s">
        <v>3814</v>
      </c>
    </row>
    <row r="775" spans="1:4" x14ac:dyDescent="0.25">
      <c r="A775" s="176">
        <v>525910</v>
      </c>
      <c r="B775" s="176" t="s">
        <v>3882</v>
      </c>
      <c r="C775" s="176">
        <v>525910</v>
      </c>
      <c r="D775" s="176" t="s">
        <v>3882</v>
      </c>
    </row>
    <row r="776" spans="1:4" x14ac:dyDescent="0.25">
      <c r="A776" s="176">
        <v>525920</v>
      </c>
      <c r="B776" s="176" t="s">
        <v>3890</v>
      </c>
      <c r="C776" s="176">
        <v>525920</v>
      </c>
      <c r="D776" s="176" t="s">
        <v>3890</v>
      </c>
    </row>
    <row r="777" spans="1:4" x14ac:dyDescent="0.25">
      <c r="A777" s="176">
        <v>525990</v>
      </c>
      <c r="B777" s="176" t="s">
        <v>3837</v>
      </c>
      <c r="C777" s="176">
        <v>525990</v>
      </c>
      <c r="D777" s="176" t="s">
        <v>3837</v>
      </c>
    </row>
    <row r="778" spans="1:4" ht="25.5" x14ac:dyDescent="0.25">
      <c r="A778" s="176">
        <v>531110</v>
      </c>
      <c r="B778" s="176" t="s">
        <v>3851</v>
      </c>
      <c r="C778" s="176">
        <v>531110</v>
      </c>
      <c r="D778" s="176" t="s">
        <v>3851</v>
      </c>
    </row>
    <row r="779" spans="1:4" ht="25.5" x14ac:dyDescent="0.25">
      <c r="A779" s="176">
        <v>531120</v>
      </c>
      <c r="B779" s="176" t="s">
        <v>4672</v>
      </c>
      <c r="C779" s="176">
        <v>531120</v>
      </c>
      <c r="D779" s="176" t="s">
        <v>4672</v>
      </c>
    </row>
    <row r="780" spans="1:4" ht="25.5" x14ac:dyDescent="0.25">
      <c r="A780" s="176">
        <v>531130</v>
      </c>
      <c r="B780" s="176" t="s">
        <v>3003</v>
      </c>
      <c r="C780" s="176">
        <v>531130</v>
      </c>
      <c r="D780" s="176" t="s">
        <v>3003</v>
      </c>
    </row>
    <row r="781" spans="1:4" x14ac:dyDescent="0.25">
      <c r="A781" s="176">
        <v>531190</v>
      </c>
      <c r="B781" s="176" t="s">
        <v>3854</v>
      </c>
      <c r="C781" s="176">
        <v>531190</v>
      </c>
      <c r="D781" s="176" t="s">
        <v>3854</v>
      </c>
    </row>
    <row r="782" spans="1:4" ht="25.5" x14ac:dyDescent="0.25">
      <c r="A782" s="176">
        <v>531210</v>
      </c>
      <c r="B782" s="176" t="s">
        <v>3859</v>
      </c>
      <c r="C782" s="176">
        <v>531210</v>
      </c>
      <c r="D782" s="176" t="s">
        <v>3859</v>
      </c>
    </row>
    <row r="783" spans="1:4" x14ac:dyDescent="0.25">
      <c r="A783" s="176">
        <v>531311</v>
      </c>
      <c r="B783" s="176" t="s">
        <v>3861</v>
      </c>
      <c r="C783" s="176">
        <v>531311</v>
      </c>
      <c r="D783" s="176" t="s">
        <v>3861</v>
      </c>
    </row>
    <row r="784" spans="1:4" x14ac:dyDescent="0.25">
      <c r="A784" s="176">
        <v>531312</v>
      </c>
      <c r="B784" s="176" t="s">
        <v>3863</v>
      </c>
      <c r="C784" s="176">
        <v>531312</v>
      </c>
      <c r="D784" s="176" t="s">
        <v>3863</v>
      </c>
    </row>
    <row r="785" spans="1:4" x14ac:dyDescent="0.25">
      <c r="A785" s="176">
        <v>531320</v>
      </c>
      <c r="B785" s="176" t="s">
        <v>3865</v>
      </c>
      <c r="C785" s="176">
        <v>531320</v>
      </c>
      <c r="D785" s="176" t="s">
        <v>3865</v>
      </c>
    </row>
    <row r="786" spans="1:4" x14ac:dyDescent="0.25">
      <c r="A786" s="176">
        <v>531390</v>
      </c>
      <c r="B786" s="176" t="s">
        <v>3867</v>
      </c>
      <c r="C786" s="176">
        <v>531390</v>
      </c>
      <c r="D786" s="176" t="s">
        <v>3867</v>
      </c>
    </row>
    <row r="787" spans="1:4" x14ac:dyDescent="0.25">
      <c r="A787" s="176">
        <v>532111</v>
      </c>
      <c r="B787" s="176" t="s">
        <v>4128</v>
      </c>
      <c r="C787" s="176">
        <v>532111</v>
      </c>
      <c r="D787" s="176" t="s">
        <v>4128</v>
      </c>
    </row>
    <row r="788" spans="1:4" x14ac:dyDescent="0.25">
      <c r="A788" s="176">
        <v>532112</v>
      </c>
      <c r="B788" s="176" t="s">
        <v>4129</v>
      </c>
      <c r="C788" s="176">
        <v>532112</v>
      </c>
      <c r="D788" s="176" t="s">
        <v>4129</v>
      </c>
    </row>
    <row r="789" spans="1:4" ht="38.25" x14ac:dyDescent="0.25">
      <c r="A789" s="176">
        <v>532120</v>
      </c>
      <c r="B789" s="176" t="s">
        <v>4127</v>
      </c>
      <c r="C789" s="176">
        <v>532120</v>
      </c>
      <c r="D789" s="176" t="s">
        <v>4127</v>
      </c>
    </row>
    <row r="790" spans="1:4" ht="25.5" x14ac:dyDescent="0.25">
      <c r="A790" s="176">
        <v>532210</v>
      </c>
      <c r="B790" s="176" t="s">
        <v>4006</v>
      </c>
      <c r="C790" s="176">
        <v>532210</v>
      </c>
      <c r="D790" s="176" t="s">
        <v>4006</v>
      </c>
    </row>
    <row r="791" spans="1:4" x14ac:dyDescent="0.25">
      <c r="A791" s="176">
        <v>532220</v>
      </c>
      <c r="B791" s="176" t="s">
        <v>3948</v>
      </c>
      <c r="C791" s="176">
        <v>532281</v>
      </c>
      <c r="D791" s="176" t="s">
        <v>3948</v>
      </c>
    </row>
    <row r="792" spans="1:4" x14ac:dyDescent="0.25">
      <c r="A792" s="176">
        <v>532230</v>
      </c>
      <c r="B792" s="176" t="s">
        <v>4227</v>
      </c>
      <c r="C792" s="176">
        <v>532282</v>
      </c>
      <c r="D792" s="176" t="s">
        <v>4227</v>
      </c>
    </row>
    <row r="793" spans="1:4" x14ac:dyDescent="0.25">
      <c r="A793" s="176">
        <v>532291</v>
      </c>
      <c r="B793" s="176" t="s">
        <v>3998</v>
      </c>
      <c r="C793" s="176">
        <v>532283</v>
      </c>
      <c r="D793" s="176" t="s">
        <v>3998</v>
      </c>
    </row>
    <row r="794" spans="1:4" x14ac:dyDescent="0.25">
      <c r="A794" s="176">
        <v>532292</v>
      </c>
      <c r="B794" s="176" t="s">
        <v>4278</v>
      </c>
      <c r="C794" s="176">
        <v>532284</v>
      </c>
      <c r="D794" s="176" t="s">
        <v>4278</v>
      </c>
    </row>
    <row r="795" spans="1:4" x14ac:dyDescent="0.25">
      <c r="A795" s="176">
        <v>532299</v>
      </c>
      <c r="B795" s="176" t="s">
        <v>4008</v>
      </c>
      <c r="C795" s="176">
        <v>532289</v>
      </c>
      <c r="D795" s="176" t="s">
        <v>4008</v>
      </c>
    </row>
    <row r="796" spans="1:4" x14ac:dyDescent="0.25">
      <c r="A796" s="176">
        <v>532310</v>
      </c>
      <c r="B796" s="176" t="s">
        <v>4010</v>
      </c>
      <c r="C796" s="176">
        <v>532310</v>
      </c>
      <c r="D796" s="176" t="s">
        <v>4010</v>
      </c>
    </row>
    <row r="797" spans="1:4" ht="38.25" x14ac:dyDescent="0.25">
      <c r="A797" s="176">
        <v>532411</v>
      </c>
      <c r="B797" s="176" t="s">
        <v>3040</v>
      </c>
      <c r="C797" s="176">
        <v>532411</v>
      </c>
      <c r="D797" s="176" t="s">
        <v>3040</v>
      </c>
    </row>
    <row r="798" spans="1:4" ht="38.25" x14ac:dyDescent="0.25">
      <c r="A798" s="176">
        <v>532412</v>
      </c>
      <c r="B798" s="176" t="s">
        <v>4004</v>
      </c>
      <c r="C798" s="176">
        <v>532412</v>
      </c>
      <c r="D798" s="176" t="s">
        <v>4004</v>
      </c>
    </row>
    <row r="799" spans="1:4" ht="25.5" x14ac:dyDescent="0.25">
      <c r="A799" s="176">
        <v>532420</v>
      </c>
      <c r="B799" s="176" t="s">
        <v>4014</v>
      </c>
      <c r="C799" s="176">
        <v>532420</v>
      </c>
      <c r="D799" s="176" t="s">
        <v>4014</v>
      </c>
    </row>
    <row r="800" spans="1:4" ht="38.25" x14ac:dyDescent="0.25">
      <c r="A800" s="176">
        <v>532490</v>
      </c>
      <c r="B800" s="176" t="s">
        <v>4000</v>
      </c>
      <c r="C800" s="176">
        <v>532490</v>
      </c>
      <c r="D800" s="176" t="s">
        <v>4000</v>
      </c>
    </row>
    <row r="801" spans="1:4" ht="25.5" x14ac:dyDescent="0.25">
      <c r="A801" s="176">
        <v>533110</v>
      </c>
      <c r="B801" s="176" t="s">
        <v>3895</v>
      </c>
      <c r="C801" s="176">
        <v>533110</v>
      </c>
      <c r="D801" s="176" t="s">
        <v>3895</v>
      </c>
    </row>
    <row r="802" spans="1:4" x14ac:dyDescent="0.25">
      <c r="A802" s="176">
        <v>541110</v>
      </c>
      <c r="B802" s="176" t="s">
        <v>4675</v>
      </c>
      <c r="C802" s="176">
        <v>541110</v>
      </c>
      <c r="D802" s="176" t="s">
        <v>4675</v>
      </c>
    </row>
    <row r="803" spans="1:4" x14ac:dyDescent="0.25">
      <c r="A803" s="176">
        <v>541120</v>
      </c>
      <c r="B803" s="176" t="s">
        <v>4558</v>
      </c>
      <c r="C803" s="176">
        <v>541120</v>
      </c>
      <c r="D803" s="176" t="s">
        <v>4558</v>
      </c>
    </row>
    <row r="804" spans="1:4" x14ac:dyDescent="0.25">
      <c r="A804" s="176">
        <v>541191</v>
      </c>
      <c r="B804" s="176" t="s">
        <v>3873</v>
      </c>
      <c r="C804" s="176">
        <v>541191</v>
      </c>
      <c r="D804" s="176" t="s">
        <v>3873</v>
      </c>
    </row>
    <row r="805" spans="1:4" x14ac:dyDescent="0.25">
      <c r="A805" s="176">
        <v>541199</v>
      </c>
      <c r="B805" s="176" t="s">
        <v>4079</v>
      </c>
      <c r="C805" s="176">
        <v>541199</v>
      </c>
      <c r="D805" s="176" t="s">
        <v>4079</v>
      </c>
    </row>
    <row r="806" spans="1:4" x14ac:dyDescent="0.25">
      <c r="A806" s="176">
        <v>541211</v>
      </c>
      <c r="B806" s="176" t="s">
        <v>4460</v>
      </c>
      <c r="C806" s="176">
        <v>541211</v>
      </c>
      <c r="D806" s="176" t="s">
        <v>4460</v>
      </c>
    </row>
    <row r="807" spans="1:4" x14ac:dyDescent="0.25">
      <c r="A807" s="176">
        <v>541213</v>
      </c>
      <c r="B807" s="176" t="s">
        <v>3946</v>
      </c>
      <c r="C807" s="176">
        <v>541213</v>
      </c>
      <c r="D807" s="176" t="s">
        <v>3946</v>
      </c>
    </row>
    <row r="808" spans="1:4" x14ac:dyDescent="0.25">
      <c r="A808" s="176">
        <v>541214</v>
      </c>
      <c r="B808" s="176" t="s">
        <v>4212</v>
      </c>
      <c r="C808" s="176">
        <v>541214</v>
      </c>
      <c r="D808" s="176" t="s">
        <v>4212</v>
      </c>
    </row>
    <row r="809" spans="1:4" x14ac:dyDescent="0.25">
      <c r="A809" s="176">
        <v>541219</v>
      </c>
      <c r="B809" s="176" t="s">
        <v>4463</v>
      </c>
      <c r="C809" s="176">
        <v>541219</v>
      </c>
      <c r="D809" s="176" t="s">
        <v>4463</v>
      </c>
    </row>
    <row r="810" spans="1:4" x14ac:dyDescent="0.25">
      <c r="A810" s="176">
        <v>541310</v>
      </c>
      <c r="B810" s="176" t="s">
        <v>4455</v>
      </c>
      <c r="C810" s="176">
        <v>541310</v>
      </c>
      <c r="D810" s="176" t="s">
        <v>4455</v>
      </c>
    </row>
    <row r="811" spans="1:4" x14ac:dyDescent="0.25">
      <c r="A811" s="176">
        <v>541320</v>
      </c>
      <c r="B811" s="176" t="s">
        <v>1424</v>
      </c>
      <c r="C811" s="176">
        <v>541320</v>
      </c>
      <c r="D811" s="176" t="s">
        <v>1424</v>
      </c>
    </row>
    <row r="812" spans="1:4" x14ac:dyDescent="0.25">
      <c r="A812" s="176">
        <v>541330</v>
      </c>
      <c r="B812" s="176" t="s">
        <v>4454</v>
      </c>
      <c r="C812" s="176">
        <v>541330</v>
      </c>
      <c r="D812" s="176" t="s">
        <v>4454</v>
      </c>
    </row>
    <row r="813" spans="1:4" x14ac:dyDescent="0.25">
      <c r="A813" s="176">
        <v>541340</v>
      </c>
      <c r="B813" s="176" t="s">
        <v>4081</v>
      </c>
      <c r="C813" s="176">
        <v>541340</v>
      </c>
      <c r="D813" s="176" t="s">
        <v>4081</v>
      </c>
    </row>
    <row r="814" spans="1:4" x14ac:dyDescent="0.25">
      <c r="A814" s="176">
        <v>541350</v>
      </c>
      <c r="B814" s="176" t="s">
        <v>4676</v>
      </c>
      <c r="C814" s="176">
        <v>541350</v>
      </c>
      <c r="D814" s="176" t="s">
        <v>4676</v>
      </c>
    </row>
    <row r="815" spans="1:4" ht="25.5" x14ac:dyDescent="0.25">
      <c r="A815" s="176">
        <v>541360</v>
      </c>
      <c r="B815" s="176" t="s">
        <v>1469</v>
      </c>
      <c r="C815" s="176">
        <v>541360</v>
      </c>
      <c r="D815" s="176" t="s">
        <v>1469</v>
      </c>
    </row>
    <row r="816" spans="1:4" ht="25.5" x14ac:dyDescent="0.25">
      <c r="A816" s="176">
        <v>541370</v>
      </c>
      <c r="B816" s="176" t="s">
        <v>4085</v>
      </c>
      <c r="C816" s="176">
        <v>541370</v>
      </c>
      <c r="D816" s="176" t="s">
        <v>4085</v>
      </c>
    </row>
    <row r="817" spans="1:4" x14ac:dyDescent="0.25">
      <c r="A817" s="176">
        <v>541380</v>
      </c>
      <c r="B817" s="176" t="s">
        <v>4472</v>
      </c>
      <c r="C817" s="176">
        <v>541380</v>
      </c>
      <c r="D817" s="176" t="s">
        <v>4472</v>
      </c>
    </row>
    <row r="818" spans="1:4" x14ac:dyDescent="0.25">
      <c r="A818" s="176">
        <v>541410</v>
      </c>
      <c r="B818" s="176" t="s">
        <v>4087</v>
      </c>
      <c r="C818" s="176">
        <v>541410</v>
      </c>
      <c r="D818" s="176" t="s">
        <v>4087</v>
      </c>
    </row>
    <row r="819" spans="1:4" x14ac:dyDescent="0.25">
      <c r="A819" s="176">
        <v>541420</v>
      </c>
      <c r="B819" s="176" t="s">
        <v>4089</v>
      </c>
      <c r="C819" s="176">
        <v>541420</v>
      </c>
      <c r="D819" s="176" t="s">
        <v>4089</v>
      </c>
    </row>
    <row r="820" spans="1:4" x14ac:dyDescent="0.25">
      <c r="A820" s="176">
        <v>541430</v>
      </c>
      <c r="B820" s="176" t="s">
        <v>3988</v>
      </c>
      <c r="C820" s="176">
        <v>541430</v>
      </c>
      <c r="D820" s="176" t="s">
        <v>3988</v>
      </c>
    </row>
    <row r="821" spans="1:4" x14ac:dyDescent="0.25">
      <c r="A821" s="176">
        <v>541490</v>
      </c>
      <c r="B821" s="176" t="s">
        <v>4091</v>
      </c>
      <c r="C821" s="176">
        <v>541490</v>
      </c>
      <c r="D821" s="176" t="s">
        <v>4091</v>
      </c>
    </row>
    <row r="822" spans="1:4" ht="25.5" x14ac:dyDescent="0.25">
      <c r="A822" s="176">
        <v>541511</v>
      </c>
      <c r="B822" s="176" t="s">
        <v>4026</v>
      </c>
      <c r="C822" s="176">
        <v>541511</v>
      </c>
      <c r="D822" s="176" t="s">
        <v>4026</v>
      </c>
    </row>
    <row r="823" spans="1:4" x14ac:dyDescent="0.25">
      <c r="A823" s="176">
        <v>541512</v>
      </c>
      <c r="B823" s="176" t="s">
        <v>4032</v>
      </c>
      <c r="C823" s="176">
        <v>541512</v>
      </c>
      <c r="D823" s="176" t="s">
        <v>4032</v>
      </c>
    </row>
    <row r="824" spans="1:4" ht="25.5" x14ac:dyDescent="0.25">
      <c r="A824" s="176">
        <v>541513</v>
      </c>
      <c r="B824" s="176" t="s">
        <v>4037</v>
      </c>
      <c r="C824" s="176">
        <v>541513</v>
      </c>
      <c r="D824" s="176" t="s">
        <v>4037</v>
      </c>
    </row>
    <row r="825" spans="1:4" x14ac:dyDescent="0.25">
      <c r="A825" s="176">
        <v>541519</v>
      </c>
      <c r="B825" s="176" t="s">
        <v>4046</v>
      </c>
      <c r="C825" s="176">
        <v>541519</v>
      </c>
      <c r="D825" s="176" t="s">
        <v>4046</v>
      </c>
    </row>
    <row r="826" spans="1:4" ht="25.5" x14ac:dyDescent="0.25">
      <c r="A826" s="176">
        <v>541611</v>
      </c>
      <c r="B826" s="176" t="s">
        <v>4677</v>
      </c>
      <c r="C826" s="176">
        <v>541611</v>
      </c>
      <c r="D826" s="176" t="s">
        <v>4677</v>
      </c>
    </row>
    <row r="827" spans="1:4" x14ac:dyDescent="0.25">
      <c r="A827" s="176">
        <v>541612</v>
      </c>
      <c r="B827" s="176" t="s">
        <v>4791</v>
      </c>
      <c r="C827" s="176">
        <v>541612</v>
      </c>
      <c r="D827" s="176" t="s">
        <v>4791</v>
      </c>
    </row>
    <row r="828" spans="1:4" x14ac:dyDescent="0.25">
      <c r="A828" s="176">
        <v>541613</v>
      </c>
      <c r="B828" s="176" t="s">
        <v>4490</v>
      </c>
      <c r="C828" s="176">
        <v>541613</v>
      </c>
      <c r="D828" s="176" t="s">
        <v>4490</v>
      </c>
    </row>
    <row r="829" spans="1:4" ht="25.5" x14ac:dyDescent="0.25">
      <c r="A829" s="176">
        <v>541614</v>
      </c>
      <c r="B829" s="176" t="s">
        <v>3082</v>
      </c>
      <c r="C829" s="176">
        <v>541614</v>
      </c>
      <c r="D829" s="176" t="s">
        <v>3082</v>
      </c>
    </row>
    <row r="830" spans="1:4" x14ac:dyDescent="0.25">
      <c r="A830" s="176">
        <v>541618</v>
      </c>
      <c r="B830" s="176" t="s">
        <v>4499</v>
      </c>
      <c r="C830" s="176">
        <v>541618</v>
      </c>
      <c r="D830" s="176" t="s">
        <v>4499</v>
      </c>
    </row>
    <row r="831" spans="1:4" x14ac:dyDescent="0.25">
      <c r="A831" s="176">
        <v>541620</v>
      </c>
      <c r="B831" s="176" t="s">
        <v>4511</v>
      </c>
      <c r="C831" s="176">
        <v>541620</v>
      </c>
      <c r="D831" s="176" t="s">
        <v>4511</v>
      </c>
    </row>
    <row r="832" spans="1:4" ht="25.5" x14ac:dyDescent="0.25">
      <c r="A832" s="176">
        <v>541690</v>
      </c>
      <c r="B832" s="176" t="s">
        <v>1426</v>
      </c>
      <c r="C832" s="176">
        <v>541690</v>
      </c>
      <c r="D832" s="176" t="s">
        <v>1426</v>
      </c>
    </row>
    <row r="833" spans="1:4" ht="51" x14ac:dyDescent="0.25">
      <c r="A833" s="178">
        <v>541711</v>
      </c>
      <c r="B833" s="176" t="s">
        <v>4813</v>
      </c>
      <c r="C833" s="177">
        <v>541713</v>
      </c>
      <c r="D833" s="176" t="s">
        <v>4814</v>
      </c>
    </row>
    <row r="834" spans="1:4" ht="51" x14ac:dyDescent="0.25">
      <c r="A834" s="178">
        <v>541711</v>
      </c>
      <c r="B834" s="176" t="s">
        <v>4815</v>
      </c>
      <c r="C834" s="176">
        <v>541714</v>
      </c>
      <c r="D834" s="176" t="s">
        <v>4816</v>
      </c>
    </row>
    <row r="835" spans="1:4" ht="63.75" x14ac:dyDescent="0.25">
      <c r="A835" s="178">
        <v>541712</v>
      </c>
      <c r="B835" s="176" t="s">
        <v>4817</v>
      </c>
      <c r="C835" s="177">
        <v>541713</v>
      </c>
      <c r="D835" s="176" t="s">
        <v>4814</v>
      </c>
    </row>
    <row r="836" spans="1:4" ht="63.75" x14ac:dyDescent="0.25">
      <c r="A836" s="178">
        <v>541712</v>
      </c>
      <c r="B836" s="176" t="s">
        <v>4818</v>
      </c>
      <c r="C836" s="176">
        <v>541715</v>
      </c>
      <c r="D836" s="176" t="s">
        <v>4819</v>
      </c>
    </row>
    <row r="837" spans="1:4" ht="25.5" x14ac:dyDescent="0.25">
      <c r="A837" s="176">
        <v>541720</v>
      </c>
      <c r="B837" s="176" t="s">
        <v>4466</v>
      </c>
      <c r="C837" s="176">
        <v>541720</v>
      </c>
      <c r="D837" s="176" t="s">
        <v>4466</v>
      </c>
    </row>
    <row r="838" spans="1:4" x14ac:dyDescent="0.25">
      <c r="A838" s="176">
        <v>541810</v>
      </c>
      <c r="B838" s="176" t="s">
        <v>3961</v>
      </c>
      <c r="C838" s="176">
        <v>541810</v>
      </c>
      <c r="D838" s="176" t="s">
        <v>3961</v>
      </c>
    </row>
    <row r="839" spans="1:4" x14ac:dyDescent="0.25">
      <c r="A839" s="176">
        <v>541820</v>
      </c>
      <c r="B839" s="176" t="s">
        <v>4493</v>
      </c>
      <c r="C839" s="176">
        <v>541820</v>
      </c>
      <c r="D839" s="176" t="s">
        <v>4493</v>
      </c>
    </row>
    <row r="840" spans="1:4" x14ac:dyDescent="0.25">
      <c r="A840" s="176">
        <v>541830</v>
      </c>
      <c r="B840" s="176" t="s">
        <v>3968</v>
      </c>
      <c r="C840" s="176">
        <v>541830</v>
      </c>
      <c r="D840" s="176" t="s">
        <v>3968</v>
      </c>
    </row>
    <row r="841" spans="1:4" x14ac:dyDescent="0.25">
      <c r="A841" s="176">
        <v>541840</v>
      </c>
      <c r="B841" s="176" t="s">
        <v>3965</v>
      </c>
      <c r="C841" s="176">
        <v>541840</v>
      </c>
      <c r="D841" s="176" t="s">
        <v>3965</v>
      </c>
    </row>
    <row r="842" spans="1:4" x14ac:dyDescent="0.25">
      <c r="A842" s="176">
        <v>541850</v>
      </c>
      <c r="B842" s="176" t="s">
        <v>4792</v>
      </c>
      <c r="C842" s="176">
        <v>541850</v>
      </c>
      <c r="D842" s="176" t="s">
        <v>4792</v>
      </c>
    </row>
    <row r="843" spans="1:4" x14ac:dyDescent="0.25">
      <c r="A843" s="176">
        <v>541860</v>
      </c>
      <c r="B843" s="176" t="s">
        <v>3980</v>
      </c>
      <c r="C843" s="176">
        <v>541860</v>
      </c>
      <c r="D843" s="176" t="s">
        <v>3980</v>
      </c>
    </row>
    <row r="844" spans="1:4" x14ac:dyDescent="0.25">
      <c r="A844" s="176">
        <v>541870</v>
      </c>
      <c r="B844" s="176" t="s">
        <v>3971</v>
      </c>
      <c r="C844" s="176">
        <v>541870</v>
      </c>
      <c r="D844" s="176" t="s">
        <v>3971</v>
      </c>
    </row>
    <row r="845" spans="1:4" x14ac:dyDescent="0.25">
      <c r="A845" s="176">
        <v>541890</v>
      </c>
      <c r="B845" s="176" t="s">
        <v>3577</v>
      </c>
      <c r="C845" s="176">
        <v>541890</v>
      </c>
      <c r="D845" s="176" t="s">
        <v>3577</v>
      </c>
    </row>
    <row r="846" spans="1:4" ht="25.5" x14ac:dyDescent="0.25">
      <c r="A846" s="176">
        <v>541910</v>
      </c>
      <c r="B846" s="176" t="s">
        <v>4468</v>
      </c>
      <c r="C846" s="176">
        <v>541910</v>
      </c>
      <c r="D846" s="176" t="s">
        <v>4468</v>
      </c>
    </row>
    <row r="847" spans="1:4" x14ac:dyDescent="0.25">
      <c r="A847" s="176">
        <v>541921</v>
      </c>
      <c r="B847" s="176" t="s">
        <v>3929</v>
      </c>
      <c r="C847" s="176">
        <v>541921</v>
      </c>
      <c r="D847" s="176" t="s">
        <v>3929</v>
      </c>
    </row>
    <row r="848" spans="1:4" x14ac:dyDescent="0.25">
      <c r="A848" s="176">
        <v>541922</v>
      </c>
      <c r="B848" s="176" t="s">
        <v>3986</v>
      </c>
      <c r="C848" s="176">
        <v>541922</v>
      </c>
      <c r="D848" s="176" t="s">
        <v>3986</v>
      </c>
    </row>
    <row r="849" spans="1:4" x14ac:dyDescent="0.25">
      <c r="A849" s="176">
        <v>541930</v>
      </c>
      <c r="B849" s="176" t="s">
        <v>4095</v>
      </c>
      <c r="C849" s="176">
        <v>541930</v>
      </c>
      <c r="D849" s="176" t="s">
        <v>4095</v>
      </c>
    </row>
    <row r="850" spans="1:4" x14ac:dyDescent="0.25">
      <c r="A850" s="176">
        <v>541940</v>
      </c>
      <c r="B850" s="176" t="s">
        <v>1412</v>
      </c>
      <c r="C850" s="176">
        <v>541940</v>
      </c>
      <c r="D850" s="176" t="s">
        <v>1412</v>
      </c>
    </row>
    <row r="851" spans="1:4" ht="25.5" x14ac:dyDescent="0.25">
      <c r="A851" s="176">
        <v>541990</v>
      </c>
      <c r="B851" s="176" t="s">
        <v>3042</v>
      </c>
      <c r="C851" s="176">
        <v>541990</v>
      </c>
      <c r="D851" s="176" t="s">
        <v>3042</v>
      </c>
    </row>
    <row r="852" spans="1:4" x14ac:dyDescent="0.25">
      <c r="A852" s="176">
        <v>551111</v>
      </c>
      <c r="B852" s="176" t="s">
        <v>3877</v>
      </c>
      <c r="C852" s="176">
        <v>551111</v>
      </c>
      <c r="D852" s="176" t="s">
        <v>3877</v>
      </c>
    </row>
    <row r="853" spans="1:4" x14ac:dyDescent="0.25">
      <c r="A853" s="176">
        <v>551112</v>
      </c>
      <c r="B853" s="176" t="s">
        <v>4686</v>
      </c>
      <c r="C853" s="176">
        <v>551112</v>
      </c>
      <c r="D853" s="176" t="s">
        <v>4686</v>
      </c>
    </row>
    <row r="854" spans="1:4" ht="25.5" x14ac:dyDescent="0.25">
      <c r="A854" s="176">
        <v>551114</v>
      </c>
      <c r="B854" s="176" t="s">
        <v>4555</v>
      </c>
      <c r="C854" s="176">
        <v>551114</v>
      </c>
      <c r="D854" s="176" t="s">
        <v>4555</v>
      </c>
    </row>
    <row r="855" spans="1:4" x14ac:dyDescent="0.25">
      <c r="A855" s="176">
        <v>561110</v>
      </c>
      <c r="B855" s="176" t="s">
        <v>4485</v>
      </c>
      <c r="C855" s="176">
        <v>561110</v>
      </c>
      <c r="D855" s="176" t="s">
        <v>4485</v>
      </c>
    </row>
    <row r="856" spans="1:4" x14ac:dyDescent="0.25">
      <c r="A856" s="176">
        <v>561210</v>
      </c>
      <c r="B856" s="176" t="s">
        <v>4495</v>
      </c>
      <c r="C856" s="176">
        <v>561210</v>
      </c>
      <c r="D856" s="176" t="s">
        <v>4495</v>
      </c>
    </row>
    <row r="857" spans="1:4" x14ac:dyDescent="0.25">
      <c r="A857" s="176">
        <v>561311</v>
      </c>
      <c r="B857" s="176" t="s">
        <v>3951</v>
      </c>
      <c r="C857" s="176">
        <v>561311</v>
      </c>
      <c r="D857" s="176" t="s">
        <v>3951</v>
      </c>
    </row>
    <row r="858" spans="1:4" x14ac:dyDescent="0.25">
      <c r="A858" s="176">
        <v>561312</v>
      </c>
      <c r="B858" s="176" t="s">
        <v>4681</v>
      </c>
      <c r="C858" s="176">
        <v>561312</v>
      </c>
      <c r="D858" s="176" t="s">
        <v>4681</v>
      </c>
    </row>
    <row r="859" spans="1:4" x14ac:dyDescent="0.25">
      <c r="A859" s="176">
        <v>561320</v>
      </c>
      <c r="B859" s="176" t="s">
        <v>4022</v>
      </c>
      <c r="C859" s="176">
        <v>561320</v>
      </c>
      <c r="D859" s="176" t="s">
        <v>4022</v>
      </c>
    </row>
    <row r="860" spans="1:4" x14ac:dyDescent="0.25">
      <c r="A860" s="176">
        <v>561330</v>
      </c>
      <c r="B860" s="176" t="s">
        <v>4024</v>
      </c>
      <c r="C860" s="176">
        <v>561330</v>
      </c>
      <c r="D860" s="176" t="s">
        <v>4024</v>
      </c>
    </row>
    <row r="861" spans="1:4" x14ac:dyDescent="0.25">
      <c r="A861" s="176">
        <v>561410</v>
      </c>
      <c r="B861" s="176" t="s">
        <v>3990</v>
      </c>
      <c r="C861" s="176">
        <v>561410</v>
      </c>
      <c r="D861" s="176" t="s">
        <v>3990</v>
      </c>
    </row>
    <row r="862" spans="1:4" x14ac:dyDescent="0.25">
      <c r="A862" s="176">
        <v>561421</v>
      </c>
      <c r="B862" s="176" t="s">
        <v>4099</v>
      </c>
      <c r="C862" s="176">
        <v>561421</v>
      </c>
      <c r="D862" s="176" t="s">
        <v>4099</v>
      </c>
    </row>
    <row r="863" spans="1:4" ht="25.5" x14ac:dyDescent="0.25">
      <c r="A863" s="176">
        <v>561422</v>
      </c>
      <c r="B863" s="176" t="s">
        <v>4687</v>
      </c>
      <c r="C863" s="176">
        <v>561422</v>
      </c>
      <c r="D863" s="176" t="s">
        <v>4687</v>
      </c>
    </row>
    <row r="864" spans="1:4" x14ac:dyDescent="0.25">
      <c r="A864" s="176">
        <v>561431</v>
      </c>
      <c r="B864" s="176" t="s">
        <v>4103</v>
      </c>
      <c r="C864" s="176">
        <v>561431</v>
      </c>
      <c r="D864" s="176" t="s">
        <v>4103</v>
      </c>
    </row>
    <row r="865" spans="1:4" ht="25.5" x14ac:dyDescent="0.25">
      <c r="A865" s="176">
        <v>561439</v>
      </c>
      <c r="B865" s="176" t="s">
        <v>3983</v>
      </c>
      <c r="C865" s="176">
        <v>561439</v>
      </c>
      <c r="D865" s="176" t="s">
        <v>3983</v>
      </c>
    </row>
    <row r="866" spans="1:4" x14ac:dyDescent="0.25">
      <c r="A866" s="176">
        <v>561440</v>
      </c>
      <c r="B866" s="176" t="s">
        <v>3975</v>
      </c>
      <c r="C866" s="176">
        <v>561440</v>
      </c>
      <c r="D866" s="176" t="s">
        <v>3975</v>
      </c>
    </row>
    <row r="867" spans="1:4" x14ac:dyDescent="0.25">
      <c r="A867" s="176">
        <v>561450</v>
      </c>
      <c r="B867" s="176" t="s">
        <v>4688</v>
      </c>
      <c r="C867" s="176">
        <v>561450</v>
      </c>
      <c r="D867" s="176" t="s">
        <v>4688</v>
      </c>
    </row>
    <row r="868" spans="1:4" x14ac:dyDescent="0.25">
      <c r="A868" s="176">
        <v>561491</v>
      </c>
      <c r="B868" s="176" t="s">
        <v>4107</v>
      </c>
      <c r="C868" s="176">
        <v>561491</v>
      </c>
      <c r="D868" s="176" t="s">
        <v>4107</v>
      </c>
    </row>
    <row r="869" spans="1:4" x14ac:dyDescent="0.25">
      <c r="A869" s="176">
        <v>561492</v>
      </c>
      <c r="B869" s="176" t="s">
        <v>3992</v>
      </c>
      <c r="C869" s="176">
        <v>561492</v>
      </c>
      <c r="D869" s="176" t="s">
        <v>3992</v>
      </c>
    </row>
    <row r="870" spans="1:4" x14ac:dyDescent="0.25">
      <c r="A870" s="176">
        <v>561499</v>
      </c>
      <c r="B870" s="176" t="s">
        <v>4109</v>
      </c>
      <c r="C870" s="176">
        <v>561499</v>
      </c>
      <c r="D870" s="176" t="s">
        <v>4109</v>
      </c>
    </row>
    <row r="871" spans="1:4" x14ac:dyDescent="0.25">
      <c r="A871" s="176">
        <v>561510</v>
      </c>
      <c r="B871" s="176" t="s">
        <v>3073</v>
      </c>
      <c r="C871" s="176">
        <v>561510</v>
      </c>
      <c r="D871" s="176" t="s">
        <v>3073</v>
      </c>
    </row>
    <row r="872" spans="1:4" x14ac:dyDescent="0.25">
      <c r="A872" s="176">
        <v>561520</v>
      </c>
      <c r="B872" s="176" t="s">
        <v>3074</v>
      </c>
      <c r="C872" s="176">
        <v>561520</v>
      </c>
      <c r="D872" s="176" t="s">
        <v>3074</v>
      </c>
    </row>
    <row r="873" spans="1:4" x14ac:dyDescent="0.25">
      <c r="A873" s="176">
        <v>561591</v>
      </c>
      <c r="B873" s="176" t="s">
        <v>4111</v>
      </c>
      <c r="C873" s="176">
        <v>561591</v>
      </c>
      <c r="D873" s="176" t="s">
        <v>4111</v>
      </c>
    </row>
    <row r="874" spans="1:4" ht="25.5" x14ac:dyDescent="0.25">
      <c r="A874" s="176">
        <v>561599</v>
      </c>
      <c r="B874" s="176" t="s">
        <v>3078</v>
      </c>
      <c r="C874" s="176">
        <v>561599</v>
      </c>
      <c r="D874" s="176" t="s">
        <v>3078</v>
      </c>
    </row>
    <row r="875" spans="1:4" x14ac:dyDescent="0.25">
      <c r="A875" s="176">
        <v>561611</v>
      </c>
      <c r="B875" s="176" t="s">
        <v>4048</v>
      </c>
      <c r="C875" s="176">
        <v>561611</v>
      </c>
      <c r="D875" s="176" t="s">
        <v>4048</v>
      </c>
    </row>
    <row r="876" spans="1:4" x14ac:dyDescent="0.25">
      <c r="A876" s="176">
        <v>561612</v>
      </c>
      <c r="B876" s="176" t="s">
        <v>4050</v>
      </c>
      <c r="C876" s="176">
        <v>561612</v>
      </c>
      <c r="D876" s="176" t="s">
        <v>4050</v>
      </c>
    </row>
    <row r="877" spans="1:4" x14ac:dyDescent="0.25">
      <c r="A877" s="176">
        <v>561613</v>
      </c>
      <c r="B877" s="176" t="s">
        <v>4052</v>
      </c>
      <c r="C877" s="176">
        <v>561613</v>
      </c>
      <c r="D877" s="176" t="s">
        <v>4052</v>
      </c>
    </row>
    <row r="878" spans="1:4" ht="25.5" x14ac:dyDescent="0.25">
      <c r="A878" s="176">
        <v>561621</v>
      </c>
      <c r="B878" s="176" t="s">
        <v>4054</v>
      </c>
      <c r="C878" s="176">
        <v>561621</v>
      </c>
      <c r="D878" s="176" t="s">
        <v>4054</v>
      </c>
    </row>
    <row r="879" spans="1:4" x14ac:dyDescent="0.25">
      <c r="A879" s="176">
        <v>561622</v>
      </c>
      <c r="B879" s="176" t="s">
        <v>4188</v>
      </c>
      <c r="C879" s="176">
        <v>561622</v>
      </c>
      <c r="D879" s="176" t="s">
        <v>4188</v>
      </c>
    </row>
    <row r="880" spans="1:4" x14ac:dyDescent="0.25">
      <c r="A880" s="176">
        <v>561710</v>
      </c>
      <c r="B880" s="176" t="s">
        <v>3171</v>
      </c>
      <c r="C880" s="176">
        <v>561710</v>
      </c>
      <c r="D880" s="176" t="s">
        <v>3171</v>
      </c>
    </row>
    <row r="881" spans="1:4" x14ac:dyDescent="0.25">
      <c r="A881" s="176">
        <v>561720</v>
      </c>
      <c r="B881" s="176" t="s">
        <v>3064</v>
      </c>
      <c r="C881" s="176">
        <v>561720</v>
      </c>
      <c r="D881" s="176" t="s">
        <v>3064</v>
      </c>
    </row>
    <row r="882" spans="1:4" x14ac:dyDescent="0.25">
      <c r="A882" s="176">
        <v>561730</v>
      </c>
      <c r="B882" s="176" t="s">
        <v>1428</v>
      </c>
      <c r="C882" s="176">
        <v>561730</v>
      </c>
      <c r="D882" s="176" t="s">
        <v>1428</v>
      </c>
    </row>
    <row r="883" spans="1:4" ht="25.5" x14ac:dyDescent="0.25">
      <c r="A883" s="176">
        <v>561740</v>
      </c>
      <c r="B883" s="176" t="s">
        <v>3923</v>
      </c>
      <c r="C883" s="176">
        <v>561740</v>
      </c>
      <c r="D883" s="176" t="s">
        <v>3923</v>
      </c>
    </row>
    <row r="884" spans="1:4" ht="25.5" x14ac:dyDescent="0.25">
      <c r="A884" s="176">
        <v>561790</v>
      </c>
      <c r="B884" s="176" t="s">
        <v>1610</v>
      </c>
      <c r="C884" s="176">
        <v>561790</v>
      </c>
      <c r="D884" s="176" t="s">
        <v>1610</v>
      </c>
    </row>
    <row r="885" spans="1:4" x14ac:dyDescent="0.25">
      <c r="A885" s="176">
        <v>561910</v>
      </c>
      <c r="B885" s="176" t="s">
        <v>4115</v>
      </c>
      <c r="C885" s="176">
        <v>561910</v>
      </c>
      <c r="D885" s="176" t="s">
        <v>4115</v>
      </c>
    </row>
    <row r="886" spans="1:4" x14ac:dyDescent="0.25">
      <c r="A886" s="176">
        <v>561920</v>
      </c>
      <c r="B886" s="176" t="s">
        <v>4117</v>
      </c>
      <c r="C886" s="176">
        <v>561920</v>
      </c>
      <c r="D886" s="176" t="s">
        <v>4117</v>
      </c>
    </row>
    <row r="887" spans="1:4" x14ac:dyDescent="0.25">
      <c r="A887" s="176">
        <v>561990</v>
      </c>
      <c r="B887" s="176" t="s">
        <v>3953</v>
      </c>
      <c r="C887" s="176">
        <v>561990</v>
      </c>
      <c r="D887" s="176" t="s">
        <v>3953</v>
      </c>
    </row>
    <row r="888" spans="1:4" x14ac:dyDescent="0.25">
      <c r="A888" s="176">
        <v>562111</v>
      </c>
      <c r="B888" s="176" t="s">
        <v>2979</v>
      </c>
      <c r="C888" s="176">
        <v>562111</v>
      </c>
      <c r="D888" s="176" t="s">
        <v>2979</v>
      </c>
    </row>
    <row r="889" spans="1:4" x14ac:dyDescent="0.25">
      <c r="A889" s="176">
        <v>562112</v>
      </c>
      <c r="B889" s="176" t="s">
        <v>2981</v>
      </c>
      <c r="C889" s="176">
        <v>562112</v>
      </c>
      <c r="D889" s="176" t="s">
        <v>2981</v>
      </c>
    </row>
    <row r="890" spans="1:4" x14ac:dyDescent="0.25">
      <c r="A890" s="176">
        <v>562119</v>
      </c>
      <c r="B890" s="176" t="s">
        <v>2983</v>
      </c>
      <c r="C890" s="176">
        <v>562119</v>
      </c>
      <c r="D890" s="176" t="s">
        <v>2983</v>
      </c>
    </row>
    <row r="891" spans="1:4" ht="25.5" x14ac:dyDescent="0.25">
      <c r="A891" s="176">
        <v>562211</v>
      </c>
      <c r="B891" s="176" t="s">
        <v>3159</v>
      </c>
      <c r="C891" s="176">
        <v>562211</v>
      </c>
      <c r="D891" s="176" t="s">
        <v>3159</v>
      </c>
    </row>
    <row r="892" spans="1:4" x14ac:dyDescent="0.25">
      <c r="A892" s="176">
        <v>562212</v>
      </c>
      <c r="B892" s="176" t="s">
        <v>3161</v>
      </c>
      <c r="C892" s="176">
        <v>562212</v>
      </c>
      <c r="D892" s="176" t="s">
        <v>3161</v>
      </c>
    </row>
    <row r="893" spans="1:4" ht="25.5" x14ac:dyDescent="0.25">
      <c r="A893" s="176">
        <v>562213</v>
      </c>
      <c r="B893" s="176" t="s">
        <v>3163</v>
      </c>
      <c r="C893" s="176">
        <v>562213</v>
      </c>
      <c r="D893" s="176" t="s">
        <v>3163</v>
      </c>
    </row>
    <row r="894" spans="1:4" ht="25.5" x14ac:dyDescent="0.25">
      <c r="A894" s="176">
        <v>562219</v>
      </c>
      <c r="B894" s="176" t="s">
        <v>3165</v>
      </c>
      <c r="C894" s="176">
        <v>562219</v>
      </c>
      <c r="D894" s="176" t="s">
        <v>3165</v>
      </c>
    </row>
    <row r="895" spans="1:4" x14ac:dyDescent="0.25">
      <c r="A895" s="176">
        <v>562910</v>
      </c>
      <c r="B895" s="176" t="s">
        <v>1612</v>
      </c>
      <c r="C895" s="176">
        <v>562910</v>
      </c>
      <c r="D895" s="176" t="s">
        <v>1612</v>
      </c>
    </row>
    <row r="896" spans="1:4" x14ac:dyDescent="0.25">
      <c r="A896" s="176">
        <v>562920</v>
      </c>
      <c r="B896" s="176" t="s">
        <v>3167</v>
      </c>
      <c r="C896" s="176">
        <v>562920</v>
      </c>
      <c r="D896" s="176" t="s">
        <v>3167</v>
      </c>
    </row>
    <row r="897" spans="1:4" x14ac:dyDescent="0.25">
      <c r="A897" s="176">
        <v>562991</v>
      </c>
      <c r="B897" s="176" t="s">
        <v>4017</v>
      </c>
      <c r="C897" s="176">
        <v>562991</v>
      </c>
      <c r="D897" s="176" t="s">
        <v>4017</v>
      </c>
    </row>
    <row r="898" spans="1:4" ht="25.5" x14ac:dyDescent="0.25">
      <c r="A898" s="176">
        <v>562998</v>
      </c>
      <c r="B898" s="176" t="s">
        <v>3175</v>
      </c>
      <c r="C898" s="176">
        <v>562998</v>
      </c>
      <c r="D898" s="176" t="s">
        <v>3175</v>
      </c>
    </row>
    <row r="899" spans="1:4" x14ac:dyDescent="0.25">
      <c r="A899" s="176">
        <v>611110</v>
      </c>
      <c r="B899" s="176" t="s">
        <v>4364</v>
      </c>
      <c r="C899" s="176">
        <v>611110</v>
      </c>
      <c r="D899" s="176" t="s">
        <v>4364</v>
      </c>
    </row>
    <row r="900" spans="1:4" x14ac:dyDescent="0.25">
      <c r="A900" s="176">
        <v>611210</v>
      </c>
      <c r="B900" s="176" t="s">
        <v>4367</v>
      </c>
      <c r="C900" s="176">
        <v>611210</v>
      </c>
      <c r="D900" s="176" t="s">
        <v>4367</v>
      </c>
    </row>
    <row r="901" spans="1:4" ht="25.5" x14ac:dyDescent="0.25">
      <c r="A901" s="176">
        <v>611310</v>
      </c>
      <c r="B901" s="176" t="s">
        <v>4365</v>
      </c>
      <c r="C901" s="176">
        <v>611310</v>
      </c>
      <c r="D901" s="176" t="s">
        <v>4365</v>
      </c>
    </row>
    <row r="902" spans="1:4" x14ac:dyDescent="0.25">
      <c r="A902" s="176">
        <v>611410</v>
      </c>
      <c r="B902" s="176" t="s">
        <v>4373</v>
      </c>
      <c r="C902" s="176">
        <v>611410</v>
      </c>
      <c r="D902" s="176" t="s">
        <v>4373</v>
      </c>
    </row>
    <row r="903" spans="1:4" x14ac:dyDescent="0.25">
      <c r="A903" s="176">
        <v>611420</v>
      </c>
      <c r="B903" s="176" t="s">
        <v>4689</v>
      </c>
      <c r="C903" s="176">
        <v>611420</v>
      </c>
      <c r="D903" s="176" t="s">
        <v>4689</v>
      </c>
    </row>
    <row r="904" spans="1:4" ht="25.5" x14ac:dyDescent="0.25">
      <c r="A904" s="176">
        <v>611430</v>
      </c>
      <c r="B904" s="176" t="s">
        <v>4380</v>
      </c>
      <c r="C904" s="176">
        <v>611430</v>
      </c>
      <c r="D904" s="176" t="s">
        <v>4380</v>
      </c>
    </row>
    <row r="905" spans="1:4" x14ac:dyDescent="0.25">
      <c r="A905" s="176">
        <v>611511</v>
      </c>
      <c r="B905" s="176" t="s">
        <v>3931</v>
      </c>
      <c r="C905" s="176">
        <v>611511</v>
      </c>
      <c r="D905" s="176" t="s">
        <v>3931</v>
      </c>
    </row>
    <row r="906" spans="1:4" x14ac:dyDescent="0.25">
      <c r="A906" s="176">
        <v>611512</v>
      </c>
      <c r="B906" s="176" t="s">
        <v>4375</v>
      </c>
      <c r="C906" s="176">
        <v>611512</v>
      </c>
      <c r="D906" s="176" t="s">
        <v>4375</v>
      </c>
    </row>
    <row r="907" spans="1:4" x14ac:dyDescent="0.25">
      <c r="A907" s="176">
        <v>611513</v>
      </c>
      <c r="B907" s="176" t="s">
        <v>4377</v>
      </c>
      <c r="C907" s="176">
        <v>611513</v>
      </c>
      <c r="D907" s="176" t="s">
        <v>4377</v>
      </c>
    </row>
    <row r="908" spans="1:4" x14ac:dyDescent="0.25">
      <c r="A908" s="176">
        <v>611519</v>
      </c>
      <c r="B908" s="176" t="s">
        <v>4372</v>
      </c>
      <c r="C908" s="176">
        <v>611519</v>
      </c>
      <c r="D908" s="176" t="s">
        <v>4372</v>
      </c>
    </row>
    <row r="909" spans="1:4" x14ac:dyDescent="0.25">
      <c r="A909" s="176">
        <v>611610</v>
      </c>
      <c r="B909" s="176" t="s">
        <v>4229</v>
      </c>
      <c r="C909" s="176">
        <v>611610</v>
      </c>
      <c r="D909" s="176" t="s">
        <v>4229</v>
      </c>
    </row>
    <row r="910" spans="1:4" x14ac:dyDescent="0.25">
      <c r="A910" s="176">
        <v>611620</v>
      </c>
      <c r="B910" s="176" t="s">
        <v>4281</v>
      </c>
      <c r="C910" s="176">
        <v>611620</v>
      </c>
      <c r="D910" s="176" t="s">
        <v>4281</v>
      </c>
    </row>
    <row r="911" spans="1:4" x14ac:dyDescent="0.25">
      <c r="A911" s="176">
        <v>611630</v>
      </c>
      <c r="B911" s="176" t="s">
        <v>4386</v>
      </c>
      <c r="C911" s="176">
        <v>611630</v>
      </c>
      <c r="D911" s="176" t="s">
        <v>4386</v>
      </c>
    </row>
    <row r="912" spans="1:4" x14ac:dyDescent="0.25">
      <c r="A912" s="176">
        <v>611691</v>
      </c>
      <c r="B912" s="176" t="s">
        <v>4388</v>
      </c>
      <c r="C912" s="176">
        <v>611691</v>
      </c>
      <c r="D912" s="176" t="s">
        <v>4388</v>
      </c>
    </row>
    <row r="913" spans="1:4" x14ac:dyDescent="0.25">
      <c r="A913" s="176">
        <v>611692</v>
      </c>
      <c r="B913" s="176" t="s">
        <v>4390</v>
      </c>
      <c r="C913" s="176">
        <v>611692</v>
      </c>
      <c r="D913" s="176" t="s">
        <v>4390</v>
      </c>
    </row>
    <row r="914" spans="1:4" ht="25.5" x14ac:dyDescent="0.25">
      <c r="A914" s="176">
        <v>611699</v>
      </c>
      <c r="B914" s="176" t="s">
        <v>4283</v>
      </c>
      <c r="C914" s="176">
        <v>611699</v>
      </c>
      <c r="D914" s="176" t="s">
        <v>4283</v>
      </c>
    </row>
    <row r="915" spans="1:4" x14ac:dyDescent="0.25">
      <c r="A915" s="176">
        <v>611710</v>
      </c>
      <c r="B915" s="176" t="s">
        <v>4393</v>
      </c>
      <c r="C915" s="176">
        <v>611710</v>
      </c>
      <c r="D915" s="176" t="s">
        <v>4393</v>
      </c>
    </row>
    <row r="916" spans="1:4" ht="25.5" x14ac:dyDescent="0.25">
      <c r="A916" s="176">
        <v>621111</v>
      </c>
      <c r="B916" s="176" t="s">
        <v>4299</v>
      </c>
      <c r="C916" s="176">
        <v>621111</v>
      </c>
      <c r="D916" s="176" t="s">
        <v>4299</v>
      </c>
    </row>
    <row r="917" spans="1:4" ht="25.5" x14ac:dyDescent="0.25">
      <c r="A917" s="176">
        <v>621112</v>
      </c>
      <c r="B917" s="176" t="s">
        <v>4301</v>
      </c>
      <c r="C917" s="176">
        <v>621112</v>
      </c>
      <c r="D917" s="176" t="s">
        <v>4301</v>
      </c>
    </row>
    <row r="918" spans="1:4" x14ac:dyDescent="0.25">
      <c r="A918" s="176">
        <v>621210</v>
      </c>
      <c r="B918" s="176" t="s">
        <v>4307</v>
      </c>
      <c r="C918" s="176">
        <v>621210</v>
      </c>
      <c r="D918" s="176" t="s">
        <v>4307</v>
      </c>
    </row>
    <row r="919" spans="1:4" x14ac:dyDescent="0.25">
      <c r="A919" s="176">
        <v>621310</v>
      </c>
      <c r="B919" s="176" t="s">
        <v>4311</v>
      </c>
      <c r="C919" s="176">
        <v>621310</v>
      </c>
      <c r="D919" s="176" t="s">
        <v>4311</v>
      </c>
    </row>
    <row r="920" spans="1:4" x14ac:dyDescent="0.25">
      <c r="A920" s="176">
        <v>621320</v>
      </c>
      <c r="B920" s="176" t="s">
        <v>4313</v>
      </c>
      <c r="C920" s="176">
        <v>621320</v>
      </c>
      <c r="D920" s="176" t="s">
        <v>4313</v>
      </c>
    </row>
    <row r="921" spans="1:4" ht="25.5" x14ac:dyDescent="0.25">
      <c r="A921" s="176">
        <v>621330</v>
      </c>
      <c r="B921" s="176" t="s">
        <v>4317</v>
      </c>
      <c r="C921" s="176">
        <v>621330</v>
      </c>
      <c r="D921" s="176" t="s">
        <v>4317</v>
      </c>
    </row>
    <row r="922" spans="1:4" ht="25.5" x14ac:dyDescent="0.25">
      <c r="A922" s="176">
        <v>621340</v>
      </c>
      <c r="B922" s="176" t="s">
        <v>4690</v>
      </c>
      <c r="C922" s="176">
        <v>621340</v>
      </c>
      <c r="D922" s="176" t="s">
        <v>4690</v>
      </c>
    </row>
    <row r="923" spans="1:4" x14ac:dyDescent="0.25">
      <c r="A923" s="176">
        <v>621391</v>
      </c>
      <c r="B923" s="176" t="s">
        <v>4315</v>
      </c>
      <c r="C923" s="176">
        <v>621391</v>
      </c>
      <c r="D923" s="176" t="s">
        <v>4315</v>
      </c>
    </row>
    <row r="924" spans="1:4" ht="25.5" x14ac:dyDescent="0.25">
      <c r="A924" s="176">
        <v>621399</v>
      </c>
      <c r="B924" s="176" t="s">
        <v>4321</v>
      </c>
      <c r="C924" s="176">
        <v>621399</v>
      </c>
      <c r="D924" s="176" t="s">
        <v>4321</v>
      </c>
    </row>
    <row r="925" spans="1:4" x14ac:dyDescent="0.25">
      <c r="A925" s="176">
        <v>621410</v>
      </c>
      <c r="B925" s="176" t="s">
        <v>4350</v>
      </c>
      <c r="C925" s="176">
        <v>621410</v>
      </c>
      <c r="D925" s="176" t="s">
        <v>4350</v>
      </c>
    </row>
    <row r="926" spans="1:4" ht="25.5" x14ac:dyDescent="0.25">
      <c r="A926" s="176">
        <v>621420</v>
      </c>
      <c r="B926" s="176" t="s">
        <v>4352</v>
      </c>
      <c r="C926" s="176">
        <v>621420</v>
      </c>
      <c r="D926" s="176" t="s">
        <v>4352</v>
      </c>
    </row>
    <row r="927" spans="1:4" x14ac:dyDescent="0.25">
      <c r="A927" s="176">
        <v>621491</v>
      </c>
      <c r="B927" s="176" t="s">
        <v>4303</v>
      </c>
      <c r="C927" s="176">
        <v>621491</v>
      </c>
      <c r="D927" s="176" t="s">
        <v>4303</v>
      </c>
    </row>
    <row r="928" spans="1:4" x14ac:dyDescent="0.25">
      <c r="A928" s="176">
        <v>621492</v>
      </c>
      <c r="B928" s="176" t="s">
        <v>4347</v>
      </c>
      <c r="C928" s="176">
        <v>621492</v>
      </c>
      <c r="D928" s="176" t="s">
        <v>4347</v>
      </c>
    </row>
    <row r="929" spans="1:4" ht="25.5" x14ac:dyDescent="0.25">
      <c r="A929" s="176">
        <v>621493</v>
      </c>
      <c r="B929" s="176" t="s">
        <v>4305</v>
      </c>
      <c r="C929" s="176">
        <v>621493</v>
      </c>
      <c r="D929" s="176" t="s">
        <v>4305</v>
      </c>
    </row>
    <row r="930" spans="1:4" x14ac:dyDescent="0.25">
      <c r="A930" s="176">
        <v>621498</v>
      </c>
      <c r="B930" s="176" t="s">
        <v>4354</v>
      </c>
      <c r="C930" s="176">
        <v>621498</v>
      </c>
      <c r="D930" s="176" t="s">
        <v>4354</v>
      </c>
    </row>
    <row r="931" spans="1:4" x14ac:dyDescent="0.25">
      <c r="A931" s="176">
        <v>621511</v>
      </c>
      <c r="B931" s="176" t="s">
        <v>4342</v>
      </c>
      <c r="C931" s="176">
        <v>621511</v>
      </c>
      <c r="D931" s="176" t="s">
        <v>4342</v>
      </c>
    </row>
    <row r="932" spans="1:4" x14ac:dyDescent="0.25">
      <c r="A932" s="176">
        <v>621512</v>
      </c>
      <c r="B932" s="176" t="s">
        <v>4344</v>
      </c>
      <c r="C932" s="176">
        <v>621512</v>
      </c>
      <c r="D932" s="176" t="s">
        <v>4344</v>
      </c>
    </row>
    <row r="933" spans="1:4" x14ac:dyDescent="0.25">
      <c r="A933" s="176">
        <v>621610</v>
      </c>
      <c r="B933" s="176" t="s">
        <v>4346</v>
      </c>
      <c r="C933" s="176">
        <v>621610</v>
      </c>
      <c r="D933" s="176" t="s">
        <v>4346</v>
      </c>
    </row>
    <row r="934" spans="1:4" x14ac:dyDescent="0.25">
      <c r="A934" s="176">
        <v>621910</v>
      </c>
      <c r="B934" s="176" t="s">
        <v>2961</v>
      </c>
      <c r="C934" s="176">
        <v>621910</v>
      </c>
      <c r="D934" s="176" t="s">
        <v>2961</v>
      </c>
    </row>
    <row r="935" spans="1:4" x14ac:dyDescent="0.25">
      <c r="A935" s="176">
        <v>621991</v>
      </c>
      <c r="B935" s="176" t="s">
        <v>4359</v>
      </c>
      <c r="C935" s="176">
        <v>621991</v>
      </c>
      <c r="D935" s="176" t="s">
        <v>4359</v>
      </c>
    </row>
    <row r="936" spans="1:4" ht="25.5" x14ac:dyDescent="0.25">
      <c r="A936" s="176">
        <v>621999</v>
      </c>
      <c r="B936" s="176" t="s">
        <v>4361</v>
      </c>
      <c r="C936" s="176">
        <v>621999</v>
      </c>
      <c r="D936" s="176" t="s">
        <v>4361</v>
      </c>
    </row>
    <row r="937" spans="1:4" x14ac:dyDescent="0.25">
      <c r="A937" s="176">
        <v>622110</v>
      </c>
      <c r="B937" s="176" t="s">
        <v>4334</v>
      </c>
      <c r="C937" s="176">
        <v>622110</v>
      </c>
      <c r="D937" s="176" t="s">
        <v>4334</v>
      </c>
    </row>
    <row r="938" spans="1:4" ht="25.5" x14ac:dyDescent="0.25">
      <c r="A938" s="176">
        <v>622210</v>
      </c>
      <c r="B938" s="176" t="s">
        <v>4336</v>
      </c>
      <c r="C938" s="176">
        <v>622210</v>
      </c>
      <c r="D938" s="176" t="s">
        <v>4336</v>
      </c>
    </row>
    <row r="939" spans="1:4" ht="25.5" x14ac:dyDescent="0.25">
      <c r="A939" s="176">
        <v>622310</v>
      </c>
      <c r="B939" s="176" t="s">
        <v>4340</v>
      </c>
      <c r="C939" s="176">
        <v>622310</v>
      </c>
      <c r="D939" s="176" t="s">
        <v>4340</v>
      </c>
    </row>
    <row r="940" spans="1:4" ht="25.5" x14ac:dyDescent="0.25">
      <c r="A940" s="176">
        <v>623110</v>
      </c>
      <c r="B940" s="176" t="s">
        <v>4793</v>
      </c>
      <c r="C940" s="176">
        <v>623110</v>
      </c>
      <c r="D940" s="176" t="s">
        <v>4793</v>
      </c>
    </row>
    <row r="941" spans="1:4" ht="25.5" x14ac:dyDescent="0.25">
      <c r="A941" s="176">
        <v>623210</v>
      </c>
      <c r="B941" s="176" t="s">
        <v>4794</v>
      </c>
      <c r="C941" s="176">
        <v>623210</v>
      </c>
      <c r="D941" s="176" t="s">
        <v>4794</v>
      </c>
    </row>
    <row r="942" spans="1:4" ht="25.5" x14ac:dyDescent="0.25">
      <c r="A942" s="176">
        <v>623220</v>
      </c>
      <c r="B942" s="176" t="s">
        <v>4415</v>
      </c>
      <c r="C942" s="176">
        <v>623220</v>
      </c>
      <c r="D942" s="176" t="s">
        <v>4415</v>
      </c>
    </row>
    <row r="943" spans="1:4" ht="25.5" x14ac:dyDescent="0.25">
      <c r="A943" s="176">
        <v>623311</v>
      </c>
      <c r="B943" s="176" t="s">
        <v>4691</v>
      </c>
      <c r="C943" s="176">
        <v>623311</v>
      </c>
      <c r="D943" s="176" t="s">
        <v>4691</v>
      </c>
    </row>
    <row r="944" spans="1:4" x14ac:dyDescent="0.25">
      <c r="A944" s="176">
        <v>623312</v>
      </c>
      <c r="B944" s="176" t="s">
        <v>4795</v>
      </c>
      <c r="C944" s="176">
        <v>623312</v>
      </c>
      <c r="D944" s="176" t="s">
        <v>4795</v>
      </c>
    </row>
    <row r="945" spans="1:4" x14ac:dyDescent="0.25">
      <c r="A945" s="176">
        <v>623990</v>
      </c>
      <c r="B945" s="176" t="s">
        <v>4419</v>
      </c>
      <c r="C945" s="176">
        <v>623990</v>
      </c>
      <c r="D945" s="176" t="s">
        <v>4419</v>
      </c>
    </row>
    <row r="946" spans="1:4" x14ac:dyDescent="0.25">
      <c r="A946" s="176">
        <v>624110</v>
      </c>
      <c r="B946" s="176" t="s">
        <v>4395</v>
      </c>
      <c r="C946" s="176">
        <v>624110</v>
      </c>
      <c r="D946" s="176" t="s">
        <v>4395</v>
      </c>
    </row>
    <row r="947" spans="1:4" ht="25.5" x14ac:dyDescent="0.25">
      <c r="A947" s="176">
        <v>624120</v>
      </c>
      <c r="B947" s="176" t="s">
        <v>4397</v>
      </c>
      <c r="C947" s="176">
        <v>624120</v>
      </c>
      <c r="D947" s="176" t="s">
        <v>4397</v>
      </c>
    </row>
    <row r="948" spans="1:4" x14ac:dyDescent="0.25">
      <c r="A948" s="176">
        <v>624190</v>
      </c>
      <c r="B948" s="176" t="s">
        <v>4399</v>
      </c>
      <c r="C948" s="176">
        <v>624190</v>
      </c>
      <c r="D948" s="176" t="s">
        <v>4399</v>
      </c>
    </row>
    <row r="949" spans="1:4" x14ac:dyDescent="0.25">
      <c r="A949" s="176">
        <v>624210</v>
      </c>
      <c r="B949" s="176" t="s">
        <v>4401</v>
      </c>
      <c r="C949" s="176">
        <v>624210</v>
      </c>
      <c r="D949" s="176" t="s">
        <v>4401</v>
      </c>
    </row>
    <row r="950" spans="1:4" x14ac:dyDescent="0.25">
      <c r="A950" s="176">
        <v>624221</v>
      </c>
      <c r="B950" s="176" t="s">
        <v>4403</v>
      </c>
      <c r="C950" s="176">
        <v>624221</v>
      </c>
      <c r="D950" s="176" t="s">
        <v>4403</v>
      </c>
    </row>
    <row r="951" spans="1:4" x14ac:dyDescent="0.25">
      <c r="A951" s="176">
        <v>624229</v>
      </c>
      <c r="B951" s="176" t="s">
        <v>4405</v>
      </c>
      <c r="C951" s="176">
        <v>624229</v>
      </c>
      <c r="D951" s="176" t="s">
        <v>4405</v>
      </c>
    </row>
    <row r="952" spans="1:4" x14ac:dyDescent="0.25">
      <c r="A952" s="176">
        <v>624230</v>
      </c>
      <c r="B952" s="176" t="s">
        <v>4407</v>
      </c>
      <c r="C952" s="176">
        <v>624230</v>
      </c>
      <c r="D952" s="176" t="s">
        <v>4407</v>
      </c>
    </row>
    <row r="953" spans="1:4" x14ac:dyDescent="0.25">
      <c r="A953" s="176">
        <v>624310</v>
      </c>
      <c r="B953" s="176" t="s">
        <v>4411</v>
      </c>
      <c r="C953" s="176">
        <v>624310</v>
      </c>
      <c r="D953" s="176" t="s">
        <v>4411</v>
      </c>
    </row>
    <row r="954" spans="1:4" x14ac:dyDescent="0.25">
      <c r="A954" s="176">
        <v>624410</v>
      </c>
      <c r="B954" s="176" t="s">
        <v>4412</v>
      </c>
      <c r="C954" s="176">
        <v>624410</v>
      </c>
      <c r="D954" s="176" t="s">
        <v>4412</v>
      </c>
    </row>
    <row r="955" spans="1:4" x14ac:dyDescent="0.25">
      <c r="A955" s="176">
        <v>711110</v>
      </c>
      <c r="B955" s="176" t="s">
        <v>3673</v>
      </c>
      <c r="C955" s="176">
        <v>711110</v>
      </c>
      <c r="D955" s="176" t="s">
        <v>3673</v>
      </c>
    </row>
    <row r="956" spans="1:4" x14ac:dyDescent="0.25">
      <c r="A956" s="176">
        <v>711120</v>
      </c>
      <c r="B956" s="176" t="s">
        <v>4238</v>
      </c>
      <c r="C956" s="176">
        <v>711120</v>
      </c>
      <c r="D956" s="176" t="s">
        <v>4238</v>
      </c>
    </row>
    <row r="957" spans="1:4" x14ac:dyDescent="0.25">
      <c r="A957" s="176">
        <v>711130</v>
      </c>
      <c r="B957" s="176" t="s">
        <v>4244</v>
      </c>
      <c r="C957" s="176">
        <v>711130</v>
      </c>
      <c r="D957" s="176" t="s">
        <v>4244</v>
      </c>
    </row>
    <row r="958" spans="1:4" x14ac:dyDescent="0.25">
      <c r="A958" s="176">
        <v>711190</v>
      </c>
      <c r="B958" s="176" t="s">
        <v>4246</v>
      </c>
      <c r="C958" s="176">
        <v>711190</v>
      </c>
      <c r="D958" s="176" t="s">
        <v>4246</v>
      </c>
    </row>
    <row r="959" spans="1:4" x14ac:dyDescent="0.25">
      <c r="A959" s="176">
        <v>711211</v>
      </c>
      <c r="B959" s="176" t="s">
        <v>4250</v>
      </c>
      <c r="C959" s="176">
        <v>711211</v>
      </c>
      <c r="D959" s="176" t="s">
        <v>4250</v>
      </c>
    </row>
    <row r="960" spans="1:4" x14ac:dyDescent="0.25">
      <c r="A960" s="176">
        <v>711212</v>
      </c>
      <c r="B960" s="176" t="s">
        <v>4255</v>
      </c>
      <c r="C960" s="176">
        <v>711212</v>
      </c>
      <c r="D960" s="176" t="s">
        <v>4255</v>
      </c>
    </row>
    <row r="961" spans="1:4" x14ac:dyDescent="0.25">
      <c r="A961" s="176">
        <v>711219</v>
      </c>
      <c r="B961" s="176" t="s">
        <v>4257</v>
      </c>
      <c r="C961" s="176">
        <v>711219</v>
      </c>
      <c r="D961" s="176" t="s">
        <v>4257</v>
      </c>
    </row>
    <row r="962" spans="1:4" ht="25.5" x14ac:dyDescent="0.25">
      <c r="A962" s="176">
        <v>711310</v>
      </c>
      <c r="B962" s="176" t="s">
        <v>3849</v>
      </c>
      <c r="C962" s="176">
        <v>711310</v>
      </c>
      <c r="D962" s="176" t="s">
        <v>3849</v>
      </c>
    </row>
    <row r="963" spans="1:4" ht="25.5" x14ac:dyDescent="0.25">
      <c r="A963" s="176">
        <v>711320</v>
      </c>
      <c r="B963" s="176" t="s">
        <v>4121</v>
      </c>
      <c r="C963" s="176">
        <v>711320</v>
      </c>
      <c r="D963" s="176" t="s">
        <v>4121</v>
      </c>
    </row>
    <row r="964" spans="1:4" ht="38.25" x14ac:dyDescent="0.25">
      <c r="A964" s="176">
        <v>711410</v>
      </c>
      <c r="B964" s="176" t="s">
        <v>4692</v>
      </c>
      <c r="C964" s="176">
        <v>711410</v>
      </c>
      <c r="D964" s="176" t="s">
        <v>4692</v>
      </c>
    </row>
    <row r="965" spans="1:4" ht="25.5" x14ac:dyDescent="0.25">
      <c r="A965" s="176">
        <v>711510</v>
      </c>
      <c r="B965" s="176" t="s">
        <v>4058</v>
      </c>
      <c r="C965" s="176">
        <v>711510</v>
      </c>
      <c r="D965" s="176" t="s">
        <v>4058</v>
      </c>
    </row>
    <row r="966" spans="1:4" x14ac:dyDescent="0.25">
      <c r="A966" s="176">
        <v>712110</v>
      </c>
      <c r="B966" s="176" t="s">
        <v>4431</v>
      </c>
      <c r="C966" s="176">
        <v>712110</v>
      </c>
      <c r="D966" s="176" t="s">
        <v>4431</v>
      </c>
    </row>
    <row r="967" spans="1:4" x14ac:dyDescent="0.25">
      <c r="A967" s="176">
        <v>712120</v>
      </c>
      <c r="B967" s="176" t="s">
        <v>4433</v>
      </c>
      <c r="C967" s="176">
        <v>712120</v>
      </c>
      <c r="D967" s="176" t="s">
        <v>4433</v>
      </c>
    </row>
    <row r="968" spans="1:4" x14ac:dyDescent="0.25">
      <c r="A968" s="176">
        <v>712130</v>
      </c>
      <c r="B968" s="176" t="s">
        <v>4435</v>
      </c>
      <c r="C968" s="176">
        <v>712130</v>
      </c>
      <c r="D968" s="176" t="s">
        <v>4435</v>
      </c>
    </row>
    <row r="969" spans="1:4" ht="25.5" x14ac:dyDescent="0.25">
      <c r="A969" s="176">
        <v>712190</v>
      </c>
      <c r="B969" s="176" t="s">
        <v>4289</v>
      </c>
      <c r="C969" s="176">
        <v>712190</v>
      </c>
      <c r="D969" s="176" t="s">
        <v>4289</v>
      </c>
    </row>
    <row r="970" spans="1:4" x14ac:dyDescent="0.25">
      <c r="A970" s="176">
        <v>713110</v>
      </c>
      <c r="B970" s="176" t="s">
        <v>4268</v>
      </c>
      <c r="C970" s="176">
        <v>713110</v>
      </c>
      <c r="D970" s="176" t="s">
        <v>4268</v>
      </c>
    </row>
    <row r="971" spans="1:4" x14ac:dyDescent="0.25">
      <c r="A971" s="176">
        <v>713120</v>
      </c>
      <c r="B971" s="176" t="s">
        <v>4263</v>
      </c>
      <c r="C971" s="176">
        <v>713120</v>
      </c>
      <c r="D971" s="176" t="s">
        <v>4263</v>
      </c>
    </row>
    <row r="972" spans="1:4" x14ac:dyDescent="0.25">
      <c r="A972" s="176">
        <v>713210</v>
      </c>
      <c r="B972" s="176" t="s">
        <v>4291</v>
      </c>
      <c r="C972" s="176">
        <v>713210</v>
      </c>
      <c r="D972" s="176" t="s">
        <v>4291</v>
      </c>
    </row>
    <row r="973" spans="1:4" x14ac:dyDescent="0.25">
      <c r="A973" s="176">
        <v>713290</v>
      </c>
      <c r="B973" s="176" t="s">
        <v>4265</v>
      </c>
      <c r="C973" s="176">
        <v>713290</v>
      </c>
      <c r="D973" s="176" t="s">
        <v>4265</v>
      </c>
    </row>
    <row r="974" spans="1:4" x14ac:dyDescent="0.25">
      <c r="A974" s="176">
        <v>713910</v>
      </c>
      <c r="B974" s="176" t="s">
        <v>4261</v>
      </c>
      <c r="C974" s="176">
        <v>713910</v>
      </c>
      <c r="D974" s="176" t="s">
        <v>4261</v>
      </c>
    </row>
    <row r="975" spans="1:4" x14ac:dyDescent="0.25">
      <c r="A975" s="176">
        <v>713920</v>
      </c>
      <c r="B975" s="176" t="s">
        <v>4294</v>
      </c>
      <c r="C975" s="176">
        <v>713920</v>
      </c>
      <c r="D975" s="176" t="s">
        <v>4294</v>
      </c>
    </row>
    <row r="976" spans="1:4" x14ac:dyDescent="0.25">
      <c r="A976" s="176">
        <v>713930</v>
      </c>
      <c r="B976" s="176" t="s">
        <v>3034</v>
      </c>
      <c r="C976" s="176">
        <v>713930</v>
      </c>
      <c r="D976" s="176" t="s">
        <v>3034</v>
      </c>
    </row>
    <row r="977" spans="1:4" x14ac:dyDescent="0.25">
      <c r="A977" s="176">
        <v>713940</v>
      </c>
      <c r="B977" s="176" t="s">
        <v>4259</v>
      </c>
      <c r="C977" s="176">
        <v>713940</v>
      </c>
      <c r="D977" s="176" t="s">
        <v>4259</v>
      </c>
    </row>
    <row r="978" spans="1:4" x14ac:dyDescent="0.25">
      <c r="A978" s="176">
        <v>713950</v>
      </c>
      <c r="B978" s="176" t="s">
        <v>4248</v>
      </c>
      <c r="C978" s="176">
        <v>713950</v>
      </c>
      <c r="D978" s="176" t="s">
        <v>4248</v>
      </c>
    </row>
    <row r="979" spans="1:4" ht="25.5" x14ac:dyDescent="0.25">
      <c r="A979" s="176">
        <v>713990</v>
      </c>
      <c r="B979" s="176" t="s">
        <v>4231</v>
      </c>
      <c r="C979" s="176">
        <v>713990</v>
      </c>
      <c r="D979" s="176" t="s">
        <v>4231</v>
      </c>
    </row>
    <row r="980" spans="1:4" ht="25.5" x14ac:dyDescent="0.25">
      <c r="A980" s="176">
        <v>721110</v>
      </c>
      <c r="B980" s="176" t="s">
        <v>3901</v>
      </c>
      <c r="C980" s="176">
        <v>721110</v>
      </c>
      <c r="D980" s="176" t="s">
        <v>3901</v>
      </c>
    </row>
    <row r="981" spans="1:4" x14ac:dyDescent="0.25">
      <c r="A981" s="176">
        <v>721120</v>
      </c>
      <c r="B981" s="176" t="s">
        <v>3903</v>
      </c>
      <c r="C981" s="176">
        <v>721120</v>
      </c>
      <c r="D981" s="176" t="s">
        <v>3903</v>
      </c>
    </row>
    <row r="982" spans="1:4" x14ac:dyDescent="0.25">
      <c r="A982" s="176">
        <v>721191</v>
      </c>
      <c r="B982" s="176" t="s">
        <v>3905</v>
      </c>
      <c r="C982" s="176">
        <v>721191</v>
      </c>
      <c r="D982" s="176" t="s">
        <v>3905</v>
      </c>
    </row>
    <row r="983" spans="1:4" x14ac:dyDescent="0.25">
      <c r="A983" s="176">
        <v>721199</v>
      </c>
      <c r="B983" s="176" t="s">
        <v>3907</v>
      </c>
      <c r="C983" s="176">
        <v>721199</v>
      </c>
      <c r="D983" s="176" t="s">
        <v>3907</v>
      </c>
    </row>
    <row r="984" spans="1:4" ht="25.5" x14ac:dyDescent="0.25">
      <c r="A984" s="176">
        <v>721211</v>
      </c>
      <c r="B984" s="176" t="s">
        <v>3912</v>
      </c>
      <c r="C984" s="176">
        <v>721211</v>
      </c>
      <c r="D984" s="176" t="s">
        <v>3912</v>
      </c>
    </row>
    <row r="985" spans="1:4" ht="25.5" x14ac:dyDescent="0.25">
      <c r="A985" s="176">
        <v>721214</v>
      </c>
      <c r="B985" s="176" t="s">
        <v>3910</v>
      </c>
      <c r="C985" s="176">
        <v>721214</v>
      </c>
      <c r="D985" s="176" t="s">
        <v>3910</v>
      </c>
    </row>
    <row r="986" spans="1:4" ht="25.5" x14ac:dyDescent="0.25">
      <c r="A986" s="176">
        <v>721310</v>
      </c>
      <c r="B986" s="176" t="s">
        <v>3908</v>
      </c>
      <c r="C986" s="176">
        <v>721310</v>
      </c>
      <c r="D986" s="176" t="s">
        <v>4820</v>
      </c>
    </row>
    <row r="987" spans="1:4" x14ac:dyDescent="0.25">
      <c r="A987" s="176">
        <v>722310</v>
      </c>
      <c r="B987" s="176" t="s">
        <v>3092</v>
      </c>
      <c r="C987" s="176">
        <v>722310</v>
      </c>
      <c r="D987" s="176" t="s">
        <v>3092</v>
      </c>
    </row>
    <row r="988" spans="1:4" x14ac:dyDescent="0.25">
      <c r="A988" s="176">
        <v>722320</v>
      </c>
      <c r="B988" s="176" t="s">
        <v>3683</v>
      </c>
      <c r="C988" s="176">
        <v>722320</v>
      </c>
      <c r="D988" s="176" t="s">
        <v>3683</v>
      </c>
    </row>
    <row r="989" spans="1:4" x14ac:dyDescent="0.25">
      <c r="A989" s="176">
        <v>722330</v>
      </c>
      <c r="B989" s="176" t="s">
        <v>3707</v>
      </c>
      <c r="C989" s="176">
        <v>722330</v>
      </c>
      <c r="D989" s="176" t="s">
        <v>3707</v>
      </c>
    </row>
    <row r="990" spans="1:4" x14ac:dyDescent="0.25">
      <c r="A990" s="176">
        <v>722410</v>
      </c>
      <c r="B990" s="176" t="s">
        <v>3684</v>
      </c>
      <c r="C990" s="176">
        <v>722410</v>
      </c>
      <c r="D990" s="176" t="s">
        <v>3684</v>
      </c>
    </row>
    <row r="991" spans="1:4" x14ac:dyDescent="0.25">
      <c r="A991" s="176">
        <v>722511</v>
      </c>
      <c r="B991" s="176" t="s">
        <v>3675</v>
      </c>
      <c r="C991" s="176">
        <v>722511</v>
      </c>
      <c r="D991" s="176" t="s">
        <v>3675</v>
      </c>
    </row>
    <row r="992" spans="1:4" x14ac:dyDescent="0.25">
      <c r="A992" s="176">
        <v>722513</v>
      </c>
      <c r="B992" s="176" t="s">
        <v>3677</v>
      </c>
      <c r="C992" s="176">
        <v>722513</v>
      </c>
      <c r="D992" s="176" t="s">
        <v>3677</v>
      </c>
    </row>
    <row r="993" spans="1:4" x14ac:dyDescent="0.25">
      <c r="A993" s="176">
        <v>722514</v>
      </c>
      <c r="B993" s="176" t="s">
        <v>4693</v>
      </c>
      <c r="C993" s="176">
        <v>722514</v>
      </c>
      <c r="D993" s="176" t="s">
        <v>4693</v>
      </c>
    </row>
    <row r="994" spans="1:4" x14ac:dyDescent="0.25">
      <c r="A994" s="176">
        <v>722515</v>
      </c>
      <c r="B994" s="176" t="s">
        <v>3618</v>
      </c>
      <c r="C994" s="176">
        <v>722515</v>
      </c>
      <c r="D994" s="176" t="s">
        <v>3618</v>
      </c>
    </row>
    <row r="995" spans="1:4" x14ac:dyDescent="0.25">
      <c r="A995" s="176">
        <v>811111</v>
      </c>
      <c r="B995" s="176" t="s">
        <v>4145</v>
      </c>
      <c r="C995" s="176">
        <v>811111</v>
      </c>
      <c r="D995" s="176" t="s">
        <v>4145</v>
      </c>
    </row>
    <row r="996" spans="1:4" x14ac:dyDescent="0.25">
      <c r="A996" s="176">
        <v>811112</v>
      </c>
      <c r="B996" s="176" t="s">
        <v>4136</v>
      </c>
      <c r="C996" s="176">
        <v>811112</v>
      </c>
      <c r="D996" s="176" t="s">
        <v>4136</v>
      </c>
    </row>
    <row r="997" spans="1:4" x14ac:dyDescent="0.25">
      <c r="A997" s="176">
        <v>811113</v>
      </c>
      <c r="B997" s="176" t="s">
        <v>4143</v>
      </c>
      <c r="C997" s="176">
        <v>811113</v>
      </c>
      <c r="D997" s="176" t="s">
        <v>4143</v>
      </c>
    </row>
    <row r="998" spans="1:4" ht="25.5" x14ac:dyDescent="0.25">
      <c r="A998" s="176">
        <v>811118</v>
      </c>
      <c r="B998" s="176" t="s">
        <v>4147</v>
      </c>
      <c r="C998" s="176">
        <v>811118</v>
      </c>
      <c r="D998" s="176" t="s">
        <v>4147</v>
      </c>
    </row>
    <row r="999" spans="1:4" ht="25.5" x14ac:dyDescent="0.25">
      <c r="A999" s="176">
        <v>811121</v>
      </c>
      <c r="B999" s="176" t="s">
        <v>4694</v>
      </c>
      <c r="C999" s="176">
        <v>811121</v>
      </c>
      <c r="D999" s="176" t="s">
        <v>4694</v>
      </c>
    </row>
    <row r="1000" spans="1:4" x14ac:dyDescent="0.25">
      <c r="A1000" s="176">
        <v>811122</v>
      </c>
      <c r="B1000" s="176" t="s">
        <v>4141</v>
      </c>
      <c r="C1000" s="176">
        <v>811122</v>
      </c>
      <c r="D1000" s="176" t="s">
        <v>4141</v>
      </c>
    </row>
    <row r="1001" spans="1:4" ht="25.5" x14ac:dyDescent="0.25">
      <c r="A1001" s="176">
        <v>811191</v>
      </c>
      <c r="B1001" s="176" t="s">
        <v>4155</v>
      </c>
      <c r="C1001" s="176">
        <v>811191</v>
      </c>
      <c r="D1001" s="176" t="s">
        <v>4155</v>
      </c>
    </row>
    <row r="1002" spans="1:4" x14ac:dyDescent="0.25">
      <c r="A1002" s="176">
        <v>811192</v>
      </c>
      <c r="B1002" s="176" t="s">
        <v>4150</v>
      </c>
      <c r="C1002" s="176">
        <v>811192</v>
      </c>
      <c r="D1002" s="176" t="s">
        <v>4150</v>
      </c>
    </row>
    <row r="1003" spans="1:4" ht="25.5" x14ac:dyDescent="0.25">
      <c r="A1003" s="176">
        <v>811198</v>
      </c>
      <c r="B1003" s="176" t="s">
        <v>4140</v>
      </c>
      <c r="C1003" s="176">
        <v>811198</v>
      </c>
      <c r="D1003" s="176" t="s">
        <v>4140</v>
      </c>
    </row>
    <row r="1004" spans="1:4" ht="25.5" x14ac:dyDescent="0.25">
      <c r="A1004" s="176">
        <v>811211</v>
      </c>
      <c r="B1004" s="176" t="s">
        <v>4160</v>
      </c>
      <c r="C1004" s="176">
        <v>811211</v>
      </c>
      <c r="D1004" s="176" t="s">
        <v>4160</v>
      </c>
    </row>
    <row r="1005" spans="1:4" ht="25.5" x14ac:dyDescent="0.25">
      <c r="A1005" s="176">
        <v>811212</v>
      </c>
      <c r="B1005" s="176" t="s">
        <v>4041</v>
      </c>
      <c r="C1005" s="176">
        <v>811212</v>
      </c>
      <c r="D1005" s="176" t="s">
        <v>4041</v>
      </c>
    </row>
    <row r="1006" spans="1:4" ht="25.5" x14ac:dyDescent="0.25">
      <c r="A1006" s="176">
        <v>811213</v>
      </c>
      <c r="B1006" s="176" t="s">
        <v>4162</v>
      </c>
      <c r="C1006" s="176">
        <v>811213</v>
      </c>
      <c r="D1006" s="176" t="s">
        <v>4162</v>
      </c>
    </row>
    <row r="1007" spans="1:4" ht="25.5" x14ac:dyDescent="0.25">
      <c r="A1007" s="176">
        <v>811219</v>
      </c>
      <c r="B1007" s="176" t="s">
        <v>4173</v>
      </c>
      <c r="C1007" s="176">
        <v>811219</v>
      </c>
      <c r="D1007" s="176" t="s">
        <v>4173</v>
      </c>
    </row>
    <row r="1008" spans="1:4" ht="38.25" x14ac:dyDescent="0.25">
      <c r="A1008" s="176">
        <v>811310</v>
      </c>
      <c r="B1008" s="176" t="s">
        <v>4165</v>
      </c>
      <c r="C1008" s="176">
        <v>811310</v>
      </c>
      <c r="D1008" s="176" t="s">
        <v>4165</v>
      </c>
    </row>
    <row r="1009" spans="1:4" ht="25.5" x14ac:dyDescent="0.25">
      <c r="A1009" s="176">
        <v>811411</v>
      </c>
      <c r="B1009" s="176" t="s">
        <v>4198</v>
      </c>
      <c r="C1009" s="176">
        <v>811411</v>
      </c>
      <c r="D1009" s="176" t="s">
        <v>4198</v>
      </c>
    </row>
    <row r="1010" spans="1:4" x14ac:dyDescent="0.25">
      <c r="A1010" s="176">
        <v>811412</v>
      </c>
      <c r="B1010" s="176" t="s">
        <v>4167</v>
      </c>
      <c r="C1010" s="176">
        <v>811412</v>
      </c>
      <c r="D1010" s="176" t="s">
        <v>4167</v>
      </c>
    </row>
    <row r="1011" spans="1:4" x14ac:dyDescent="0.25">
      <c r="A1011" s="176">
        <v>811420</v>
      </c>
      <c r="B1011" s="176" t="s">
        <v>3066</v>
      </c>
      <c r="C1011" s="176">
        <v>811420</v>
      </c>
      <c r="D1011" s="176" t="s">
        <v>3066</v>
      </c>
    </row>
    <row r="1012" spans="1:4" x14ac:dyDescent="0.25">
      <c r="A1012" s="176">
        <v>811430</v>
      </c>
      <c r="B1012" s="176" t="s">
        <v>3939</v>
      </c>
      <c r="C1012" s="176">
        <v>811430</v>
      </c>
      <c r="D1012" s="176" t="s">
        <v>3939</v>
      </c>
    </row>
    <row r="1013" spans="1:4" ht="25.5" x14ac:dyDescent="0.25">
      <c r="A1013" s="176">
        <v>811490</v>
      </c>
      <c r="B1013" s="176" t="s">
        <v>2823</v>
      </c>
      <c r="C1013" s="176">
        <v>811490</v>
      </c>
      <c r="D1013" s="176" t="s">
        <v>2823</v>
      </c>
    </row>
    <row r="1014" spans="1:4" x14ac:dyDescent="0.25">
      <c r="A1014" s="176">
        <v>812111</v>
      </c>
      <c r="B1014" s="176" t="s">
        <v>989</v>
      </c>
      <c r="C1014" s="176">
        <v>812111</v>
      </c>
      <c r="D1014" s="176" t="s">
        <v>989</v>
      </c>
    </row>
    <row r="1015" spans="1:4" x14ac:dyDescent="0.25">
      <c r="A1015" s="176">
        <v>812112</v>
      </c>
      <c r="B1015" s="176" t="s">
        <v>3933</v>
      </c>
      <c r="C1015" s="176">
        <v>812112</v>
      </c>
      <c r="D1015" s="176" t="s">
        <v>3933</v>
      </c>
    </row>
    <row r="1016" spans="1:4" x14ac:dyDescent="0.25">
      <c r="A1016" s="176">
        <v>812113</v>
      </c>
      <c r="B1016" s="176" t="s">
        <v>3935</v>
      </c>
      <c r="C1016" s="176">
        <v>812113</v>
      </c>
      <c r="D1016" s="176" t="s">
        <v>3935</v>
      </c>
    </row>
    <row r="1017" spans="1:4" x14ac:dyDescent="0.25">
      <c r="A1017" s="176">
        <v>812191</v>
      </c>
      <c r="B1017" s="176" t="s">
        <v>4695</v>
      </c>
      <c r="C1017" s="176">
        <v>812191</v>
      </c>
      <c r="D1017" s="176" t="s">
        <v>4695</v>
      </c>
    </row>
    <row r="1018" spans="1:4" x14ac:dyDescent="0.25">
      <c r="A1018" s="176">
        <v>812199</v>
      </c>
      <c r="B1018" s="176" t="s">
        <v>3957</v>
      </c>
      <c r="C1018" s="176">
        <v>812199</v>
      </c>
      <c r="D1018" s="176" t="s">
        <v>3957</v>
      </c>
    </row>
    <row r="1019" spans="1:4" x14ac:dyDescent="0.25">
      <c r="A1019" s="176">
        <v>812210</v>
      </c>
      <c r="B1019" s="176" t="s">
        <v>3943</v>
      </c>
      <c r="C1019" s="176">
        <v>812210</v>
      </c>
      <c r="D1019" s="176" t="s">
        <v>3943</v>
      </c>
    </row>
    <row r="1020" spans="1:4" x14ac:dyDescent="0.25">
      <c r="A1020" s="176">
        <v>812220</v>
      </c>
      <c r="B1020" s="176" t="s">
        <v>3869</v>
      </c>
      <c r="C1020" s="176">
        <v>812220</v>
      </c>
      <c r="D1020" s="176" t="s">
        <v>3869</v>
      </c>
    </row>
    <row r="1021" spans="1:4" ht="25.5" x14ac:dyDescent="0.25">
      <c r="A1021" s="176">
        <v>812310</v>
      </c>
      <c r="B1021" s="176" t="s">
        <v>3920</v>
      </c>
      <c r="C1021" s="176">
        <v>812310</v>
      </c>
      <c r="D1021" s="176" t="s">
        <v>3920</v>
      </c>
    </row>
    <row r="1022" spans="1:4" ht="25.5" x14ac:dyDescent="0.25">
      <c r="A1022" s="176">
        <v>812320</v>
      </c>
      <c r="B1022" s="176" t="s">
        <v>3916</v>
      </c>
      <c r="C1022" s="176">
        <v>812320</v>
      </c>
      <c r="D1022" s="176" t="s">
        <v>3916</v>
      </c>
    </row>
    <row r="1023" spans="1:4" x14ac:dyDescent="0.25">
      <c r="A1023" s="176">
        <v>812331</v>
      </c>
      <c r="B1023" s="176" t="s">
        <v>3918</v>
      </c>
      <c r="C1023" s="176">
        <v>812331</v>
      </c>
      <c r="D1023" s="176" t="s">
        <v>3918</v>
      </c>
    </row>
    <row r="1024" spans="1:4" x14ac:dyDescent="0.25">
      <c r="A1024" s="176">
        <v>812332</v>
      </c>
      <c r="B1024" s="176" t="s">
        <v>3924</v>
      </c>
      <c r="C1024" s="176">
        <v>812332</v>
      </c>
      <c r="D1024" s="176" t="s">
        <v>3924</v>
      </c>
    </row>
    <row r="1025" spans="1:4" x14ac:dyDescent="0.25">
      <c r="A1025" s="176">
        <v>812910</v>
      </c>
      <c r="B1025" s="176" t="s">
        <v>1420</v>
      </c>
      <c r="C1025" s="176">
        <v>812910</v>
      </c>
      <c r="D1025" s="176" t="s">
        <v>1420</v>
      </c>
    </row>
    <row r="1026" spans="1:4" ht="25.5" x14ac:dyDescent="0.25">
      <c r="A1026" s="176">
        <v>812921</v>
      </c>
      <c r="B1026" s="176" t="s">
        <v>4060</v>
      </c>
      <c r="C1026" s="176">
        <v>812921</v>
      </c>
      <c r="D1026" s="176" t="s">
        <v>4060</v>
      </c>
    </row>
    <row r="1027" spans="1:4" x14ac:dyDescent="0.25">
      <c r="A1027" s="176">
        <v>812922</v>
      </c>
      <c r="B1027" s="176" t="s">
        <v>4062</v>
      </c>
      <c r="C1027" s="176">
        <v>812922</v>
      </c>
      <c r="D1027" s="176" t="s">
        <v>4062</v>
      </c>
    </row>
    <row r="1028" spans="1:4" x14ac:dyDescent="0.25">
      <c r="A1028" s="176">
        <v>812930</v>
      </c>
      <c r="B1028" s="176" t="s">
        <v>3959</v>
      </c>
      <c r="C1028" s="176">
        <v>812930</v>
      </c>
      <c r="D1028" s="176" t="s">
        <v>3959</v>
      </c>
    </row>
    <row r="1029" spans="1:4" x14ac:dyDescent="0.25">
      <c r="A1029" s="176">
        <v>812990</v>
      </c>
      <c r="B1029" s="176" t="s">
        <v>3120</v>
      </c>
      <c r="C1029" s="176">
        <v>812990</v>
      </c>
      <c r="D1029" s="176" t="s">
        <v>3120</v>
      </c>
    </row>
    <row r="1030" spans="1:4" x14ac:dyDescent="0.25">
      <c r="A1030" s="176">
        <v>813110</v>
      </c>
      <c r="B1030" s="176" t="s">
        <v>4448</v>
      </c>
      <c r="C1030" s="176">
        <v>813110</v>
      </c>
      <c r="D1030" s="176" t="s">
        <v>4448</v>
      </c>
    </row>
    <row r="1031" spans="1:4" x14ac:dyDescent="0.25">
      <c r="A1031" s="176">
        <v>813211</v>
      </c>
      <c r="B1031" s="176" t="s">
        <v>3885</v>
      </c>
      <c r="C1031" s="176">
        <v>813211</v>
      </c>
      <c r="D1031" s="176" t="s">
        <v>3885</v>
      </c>
    </row>
    <row r="1032" spans="1:4" x14ac:dyDescent="0.25">
      <c r="A1032" s="176">
        <v>813212</v>
      </c>
      <c r="B1032" s="176" t="s">
        <v>4421</v>
      </c>
      <c r="C1032" s="176">
        <v>813212</v>
      </c>
      <c r="D1032" s="176" t="s">
        <v>4421</v>
      </c>
    </row>
    <row r="1033" spans="1:4" x14ac:dyDescent="0.25">
      <c r="A1033" s="176">
        <v>813219</v>
      </c>
      <c r="B1033" s="176" t="s">
        <v>4423</v>
      </c>
      <c r="C1033" s="176">
        <v>813219</v>
      </c>
      <c r="D1033" s="176" t="s">
        <v>4423</v>
      </c>
    </row>
    <row r="1034" spans="1:4" x14ac:dyDescent="0.25">
      <c r="A1034" s="176">
        <v>813311</v>
      </c>
      <c r="B1034" s="176" t="s">
        <v>4425</v>
      </c>
      <c r="C1034" s="176">
        <v>813311</v>
      </c>
      <c r="D1034" s="176" t="s">
        <v>4425</v>
      </c>
    </row>
    <row r="1035" spans="1:4" ht="25.5" x14ac:dyDescent="0.25">
      <c r="A1035" s="176">
        <v>813312</v>
      </c>
      <c r="B1035" s="176" t="s">
        <v>4427</v>
      </c>
      <c r="C1035" s="176">
        <v>813312</v>
      </c>
      <c r="D1035" s="176" t="s">
        <v>4427</v>
      </c>
    </row>
    <row r="1036" spans="1:4" x14ac:dyDescent="0.25">
      <c r="A1036" s="176">
        <v>813319</v>
      </c>
      <c r="B1036" s="176" t="s">
        <v>4429</v>
      </c>
      <c r="C1036" s="176">
        <v>813319</v>
      </c>
      <c r="D1036" s="176" t="s">
        <v>4429</v>
      </c>
    </row>
    <row r="1037" spans="1:4" x14ac:dyDescent="0.25">
      <c r="A1037" s="176">
        <v>813410</v>
      </c>
      <c r="B1037" s="176" t="s">
        <v>4443</v>
      </c>
      <c r="C1037" s="176">
        <v>813410</v>
      </c>
      <c r="D1037" s="176" t="s">
        <v>4443</v>
      </c>
    </row>
    <row r="1038" spans="1:4" x14ac:dyDescent="0.25">
      <c r="A1038" s="176">
        <v>813910</v>
      </c>
      <c r="B1038" s="176" t="s">
        <v>4437</v>
      </c>
      <c r="C1038" s="176">
        <v>813910</v>
      </c>
      <c r="D1038" s="176" t="s">
        <v>4437</v>
      </c>
    </row>
    <row r="1039" spans="1:4" x14ac:dyDescent="0.25">
      <c r="A1039" s="176">
        <v>813920</v>
      </c>
      <c r="B1039" s="176" t="s">
        <v>4439</v>
      </c>
      <c r="C1039" s="176">
        <v>813920</v>
      </c>
      <c r="D1039" s="176" t="s">
        <v>4439</v>
      </c>
    </row>
    <row r="1040" spans="1:4" ht="25.5" x14ac:dyDescent="0.25">
      <c r="A1040" s="176">
        <v>813930</v>
      </c>
      <c r="B1040" s="176" t="s">
        <v>4440</v>
      </c>
      <c r="C1040" s="176">
        <v>813930</v>
      </c>
      <c r="D1040" s="176" t="s">
        <v>4440</v>
      </c>
    </row>
    <row r="1041" spans="1:4" x14ac:dyDescent="0.25">
      <c r="A1041" s="176">
        <v>813940</v>
      </c>
      <c r="B1041" s="176" t="s">
        <v>4447</v>
      </c>
      <c r="C1041" s="176">
        <v>813940</v>
      </c>
      <c r="D1041" s="176" t="s">
        <v>4447</v>
      </c>
    </row>
    <row r="1042" spans="1:4" ht="38.25" x14ac:dyDescent="0.25">
      <c r="A1042" s="176">
        <v>813990</v>
      </c>
      <c r="B1042" s="176" t="s">
        <v>3871</v>
      </c>
      <c r="C1042" s="176">
        <v>813990</v>
      </c>
      <c r="D1042" s="176" t="s">
        <v>3871</v>
      </c>
    </row>
    <row r="1043" spans="1:4" x14ac:dyDescent="0.25">
      <c r="A1043" s="176">
        <v>814110</v>
      </c>
      <c r="B1043" s="176" t="s">
        <v>4502</v>
      </c>
      <c r="C1043" s="176">
        <v>814110</v>
      </c>
      <c r="D1043" s="176" t="s">
        <v>4502</v>
      </c>
    </row>
    <row r="1044" spans="1:4" x14ac:dyDescent="0.25">
      <c r="A1044" s="176">
        <v>921110</v>
      </c>
      <c r="B1044" s="176" t="s">
        <v>4515</v>
      </c>
      <c r="C1044" s="176">
        <v>921110</v>
      </c>
      <c r="D1044" s="176" t="s">
        <v>4515</v>
      </c>
    </row>
    <row r="1045" spans="1:4" x14ac:dyDescent="0.25">
      <c r="A1045" s="176">
        <v>921120</v>
      </c>
      <c r="B1045" s="176" t="s">
        <v>4516</v>
      </c>
      <c r="C1045" s="176">
        <v>921120</v>
      </c>
      <c r="D1045" s="176" t="s">
        <v>4516</v>
      </c>
    </row>
    <row r="1046" spans="1:4" x14ac:dyDescent="0.25">
      <c r="A1046" s="176">
        <v>921130</v>
      </c>
      <c r="B1046" s="176" t="s">
        <v>4529</v>
      </c>
      <c r="C1046" s="176">
        <v>921130</v>
      </c>
      <c r="D1046" s="176" t="s">
        <v>4529</v>
      </c>
    </row>
    <row r="1047" spans="1:4" ht="25.5" x14ac:dyDescent="0.25">
      <c r="A1047" s="176">
        <v>921140</v>
      </c>
      <c r="B1047" s="176" t="s">
        <v>4696</v>
      </c>
      <c r="C1047" s="176">
        <v>921140</v>
      </c>
      <c r="D1047" s="176" t="s">
        <v>4696</v>
      </c>
    </row>
    <row r="1048" spans="1:4" ht="25.5" x14ac:dyDescent="0.25">
      <c r="A1048" s="176">
        <v>921150</v>
      </c>
      <c r="B1048" s="176" t="s">
        <v>4446</v>
      </c>
      <c r="C1048" s="176">
        <v>921150</v>
      </c>
      <c r="D1048" s="176" t="s">
        <v>4446</v>
      </c>
    </row>
    <row r="1049" spans="1:4" x14ac:dyDescent="0.25">
      <c r="A1049" s="176">
        <v>921190</v>
      </c>
      <c r="B1049" s="176" t="s">
        <v>4520</v>
      </c>
      <c r="C1049" s="176">
        <v>921190</v>
      </c>
      <c r="D1049" s="176" t="s">
        <v>4520</v>
      </c>
    </row>
    <row r="1050" spans="1:4" x14ac:dyDescent="0.25">
      <c r="A1050" s="176">
        <v>922110</v>
      </c>
      <c r="B1050" s="176" t="s">
        <v>4521</v>
      </c>
      <c r="C1050" s="176">
        <v>922110</v>
      </c>
      <c r="D1050" s="176" t="s">
        <v>4521</v>
      </c>
    </row>
    <row r="1051" spans="1:4" x14ac:dyDescent="0.25">
      <c r="A1051" s="176">
        <v>922120</v>
      </c>
      <c r="B1051" s="176" t="s">
        <v>4522</v>
      </c>
      <c r="C1051" s="176">
        <v>922120</v>
      </c>
      <c r="D1051" s="176" t="s">
        <v>4522</v>
      </c>
    </row>
    <row r="1052" spans="1:4" x14ac:dyDescent="0.25">
      <c r="A1052" s="176">
        <v>922130</v>
      </c>
      <c r="B1052" s="176" t="s">
        <v>4523</v>
      </c>
      <c r="C1052" s="176">
        <v>922130</v>
      </c>
      <c r="D1052" s="176" t="s">
        <v>4523</v>
      </c>
    </row>
    <row r="1053" spans="1:4" x14ac:dyDescent="0.25">
      <c r="A1053" s="176">
        <v>922140</v>
      </c>
      <c r="B1053" s="176" t="s">
        <v>4524</v>
      </c>
      <c r="C1053" s="176">
        <v>922140</v>
      </c>
      <c r="D1053" s="176" t="s">
        <v>4524</v>
      </c>
    </row>
    <row r="1054" spans="1:4" x14ac:dyDescent="0.25">
      <c r="A1054" s="176">
        <v>922150</v>
      </c>
      <c r="B1054" s="176" t="s">
        <v>4409</v>
      </c>
      <c r="C1054" s="176">
        <v>922150</v>
      </c>
      <c r="D1054" s="176" t="s">
        <v>4409</v>
      </c>
    </row>
    <row r="1055" spans="1:4" x14ac:dyDescent="0.25">
      <c r="A1055" s="176">
        <v>922160</v>
      </c>
      <c r="B1055" s="176" t="s">
        <v>4525</v>
      </c>
      <c r="C1055" s="176">
        <v>922160</v>
      </c>
      <c r="D1055" s="176" t="s">
        <v>4525</v>
      </c>
    </row>
    <row r="1056" spans="1:4" ht="25.5" x14ac:dyDescent="0.25">
      <c r="A1056" s="176">
        <v>922190</v>
      </c>
      <c r="B1056" s="176" t="s">
        <v>4697</v>
      </c>
      <c r="C1056" s="176">
        <v>922190</v>
      </c>
      <c r="D1056" s="176" t="s">
        <v>4697</v>
      </c>
    </row>
    <row r="1057" spans="1:4" x14ac:dyDescent="0.25">
      <c r="A1057" s="176">
        <v>923110</v>
      </c>
      <c r="B1057" s="176" t="s">
        <v>4531</v>
      </c>
      <c r="C1057" s="176">
        <v>923110</v>
      </c>
      <c r="D1057" s="176" t="s">
        <v>4531</v>
      </c>
    </row>
    <row r="1058" spans="1:4" ht="25.5" x14ac:dyDescent="0.25">
      <c r="A1058" s="176">
        <v>923120</v>
      </c>
      <c r="B1058" s="176" t="s">
        <v>4532</v>
      </c>
      <c r="C1058" s="176">
        <v>923120</v>
      </c>
      <c r="D1058" s="176" t="s">
        <v>4532</v>
      </c>
    </row>
    <row r="1059" spans="1:4" ht="38.25" x14ac:dyDescent="0.25">
      <c r="A1059" s="176">
        <v>923130</v>
      </c>
      <c r="B1059" s="176" t="s">
        <v>4698</v>
      </c>
      <c r="C1059" s="176">
        <v>923130</v>
      </c>
      <c r="D1059" s="176" t="s">
        <v>4698</v>
      </c>
    </row>
    <row r="1060" spans="1:4" x14ac:dyDescent="0.25">
      <c r="A1060" s="176">
        <v>923140</v>
      </c>
      <c r="B1060" s="176" t="s">
        <v>4699</v>
      </c>
      <c r="C1060" s="176">
        <v>923140</v>
      </c>
      <c r="D1060" s="176" t="s">
        <v>4699</v>
      </c>
    </row>
    <row r="1061" spans="1:4" ht="38.25" x14ac:dyDescent="0.25">
      <c r="A1061" s="176">
        <v>924110</v>
      </c>
      <c r="B1061" s="176" t="s">
        <v>4538</v>
      </c>
      <c r="C1061" s="176">
        <v>924110</v>
      </c>
      <c r="D1061" s="176" t="s">
        <v>4538</v>
      </c>
    </row>
    <row r="1062" spans="1:4" x14ac:dyDescent="0.25">
      <c r="A1062" s="176">
        <v>924120</v>
      </c>
      <c r="B1062" s="176" t="s">
        <v>4540</v>
      </c>
      <c r="C1062" s="176">
        <v>924120</v>
      </c>
      <c r="D1062" s="176" t="s">
        <v>4540</v>
      </c>
    </row>
    <row r="1063" spans="1:4" x14ac:dyDescent="0.25">
      <c r="A1063" s="176">
        <v>925110</v>
      </c>
      <c r="B1063" s="176" t="s">
        <v>4541</v>
      </c>
      <c r="C1063" s="176">
        <v>925110</v>
      </c>
      <c r="D1063" s="176" t="s">
        <v>4541</v>
      </c>
    </row>
    <row r="1064" spans="1:4" ht="25.5" x14ac:dyDescent="0.25">
      <c r="A1064" s="176">
        <v>925120</v>
      </c>
      <c r="B1064" s="176" t="s">
        <v>4542</v>
      </c>
      <c r="C1064" s="176">
        <v>925120</v>
      </c>
      <c r="D1064" s="176" t="s">
        <v>4542</v>
      </c>
    </row>
    <row r="1065" spans="1:4" ht="25.5" x14ac:dyDescent="0.25">
      <c r="A1065" s="176">
        <v>926110</v>
      </c>
      <c r="B1065" s="176" t="s">
        <v>4543</v>
      </c>
      <c r="C1065" s="176">
        <v>926110</v>
      </c>
      <c r="D1065" s="176" t="s">
        <v>4543</v>
      </c>
    </row>
    <row r="1066" spans="1:4" ht="25.5" x14ac:dyDescent="0.25">
      <c r="A1066" s="176">
        <v>926120</v>
      </c>
      <c r="B1066" s="176" t="s">
        <v>4546</v>
      </c>
      <c r="C1066" s="176">
        <v>926120</v>
      </c>
      <c r="D1066" s="176" t="s">
        <v>4546</v>
      </c>
    </row>
    <row r="1067" spans="1:4" ht="38.25" x14ac:dyDescent="0.25">
      <c r="A1067" s="176">
        <v>926130</v>
      </c>
      <c r="B1067" s="176" t="s">
        <v>4547</v>
      </c>
      <c r="C1067" s="176">
        <v>926130</v>
      </c>
      <c r="D1067" s="176" t="s">
        <v>4547</v>
      </c>
    </row>
    <row r="1068" spans="1:4" ht="25.5" x14ac:dyDescent="0.25">
      <c r="A1068" s="176">
        <v>926140</v>
      </c>
      <c r="B1068" s="176" t="s">
        <v>4548</v>
      </c>
      <c r="C1068" s="176">
        <v>926140</v>
      </c>
      <c r="D1068" s="176" t="s">
        <v>4548</v>
      </c>
    </row>
    <row r="1069" spans="1:4" ht="25.5" x14ac:dyDescent="0.25">
      <c r="A1069" s="176">
        <v>926150</v>
      </c>
      <c r="B1069" s="176" t="s">
        <v>4549</v>
      </c>
      <c r="C1069" s="176">
        <v>926150</v>
      </c>
      <c r="D1069" s="176" t="s">
        <v>4549</v>
      </c>
    </row>
    <row r="1070" spans="1:4" x14ac:dyDescent="0.25">
      <c r="A1070" s="176">
        <v>927110</v>
      </c>
      <c r="B1070" s="176" t="s">
        <v>4550</v>
      </c>
      <c r="C1070" s="176">
        <v>927110</v>
      </c>
      <c r="D1070" s="176" t="s">
        <v>4550</v>
      </c>
    </row>
    <row r="1071" spans="1:4" x14ac:dyDescent="0.25">
      <c r="A1071" s="176">
        <v>928110</v>
      </c>
      <c r="B1071" s="176" t="s">
        <v>846</v>
      </c>
      <c r="C1071" s="176">
        <v>928110</v>
      </c>
      <c r="D1071" s="176" t="s">
        <v>846</v>
      </c>
    </row>
    <row r="1072" spans="1:4" x14ac:dyDescent="0.25">
      <c r="A1072" s="176">
        <v>928120</v>
      </c>
      <c r="B1072" s="176" t="s">
        <v>4551</v>
      </c>
      <c r="C1072" s="176">
        <v>928120</v>
      </c>
      <c r="D1072" s="176" t="s">
        <v>4551</v>
      </c>
    </row>
  </sheetData>
  <sheetProtection sheet="1" objects="1" scenarios="1" formatCells="0" formatColumns="0" formatRows="0" sort="0" autoFilter="0"/>
  <autoFilter ref="A1:D1072" xr:uid="{691A50BA-80C9-4E2C-8911-C10D36A6C062}"/>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A3A4-CF06-47A6-953D-E0B057C17637}">
  <sheetPr codeName="Sheet1"/>
  <dimension ref="A1:A16"/>
  <sheetViews>
    <sheetView showGridLines="0" tabSelected="1" zoomScaleNormal="100" workbookViewId="0"/>
  </sheetViews>
  <sheetFormatPr defaultRowHeight="15" x14ac:dyDescent="0.25"/>
  <cols>
    <col min="1" max="1" width="112.5703125" style="11" customWidth="1"/>
    <col min="2" max="16384" width="9.140625" style="11"/>
  </cols>
  <sheetData>
    <row r="1" spans="1:1" ht="18.75" x14ac:dyDescent="0.3">
      <c r="A1" s="21" t="s">
        <v>64</v>
      </c>
    </row>
    <row r="2" spans="1:1" ht="18.75" x14ac:dyDescent="0.3">
      <c r="A2" s="22" t="s">
        <v>65</v>
      </c>
    </row>
    <row r="3" spans="1:1" x14ac:dyDescent="0.25">
      <c r="A3" s="13"/>
    </row>
    <row r="4" spans="1:1" ht="40.5" x14ac:dyDescent="0.3">
      <c r="A4" s="23" t="s">
        <v>66</v>
      </c>
    </row>
    <row r="5" spans="1:1" x14ac:dyDescent="0.25">
      <c r="A5" s="13"/>
    </row>
    <row r="6" spans="1:1" ht="18.75" x14ac:dyDescent="0.25">
      <c r="A6" s="24" t="s">
        <v>67</v>
      </c>
    </row>
    <row r="7" spans="1:1" ht="15.75" x14ac:dyDescent="0.25">
      <c r="A7" s="25"/>
    </row>
    <row r="9" spans="1:1" x14ac:dyDescent="0.25">
      <c r="A9" s="13"/>
    </row>
    <row r="10" spans="1:1" x14ac:dyDescent="0.25">
      <c r="A10" s="13"/>
    </row>
    <row r="11" spans="1:1" x14ac:dyDescent="0.25">
      <c r="A11" s="13"/>
    </row>
    <row r="12" spans="1:1" x14ac:dyDescent="0.25">
      <c r="A12" s="13"/>
    </row>
    <row r="13" spans="1:1" x14ac:dyDescent="0.25">
      <c r="A13" s="13"/>
    </row>
    <row r="16" spans="1:1" ht="15.75" x14ac:dyDescent="0.25">
      <c r="A16" s="26"/>
    </row>
  </sheetData>
  <sheetProtection sheet="1" objects="1" scenarios="1" formatCells="0" formatColumns="0" formatRows="0" sort="0" autoFilter="0"/>
  <autoFilter ref="A1:A16" xr:uid="{EBB9A3A4-CF06-47A6-953D-E0B057C17637}"/>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A4E57-96D3-4000-A13F-3FB0F9C53BF9}">
  <sheetPr codeName="Sheet2"/>
  <dimension ref="A1:J9"/>
  <sheetViews>
    <sheetView workbookViewId="0"/>
  </sheetViews>
  <sheetFormatPr defaultColWidth="8.85546875" defaultRowHeight="15" x14ac:dyDescent="0.25"/>
  <cols>
    <col min="1" max="1" width="40.140625" style="11" customWidth="1"/>
    <col min="2" max="2" width="97.140625" style="11" customWidth="1"/>
    <col min="3" max="16384" width="8.85546875" style="11"/>
  </cols>
  <sheetData>
    <row r="1" spans="1:10" ht="33" customHeight="1" x14ac:dyDescent="0.25">
      <c r="A1" s="11" t="s">
        <v>68</v>
      </c>
      <c r="B1" s="27" t="s">
        <v>69</v>
      </c>
      <c r="C1" s="28"/>
      <c r="D1" s="28"/>
      <c r="E1" s="28"/>
      <c r="F1" s="28"/>
      <c r="G1" s="28"/>
      <c r="H1" s="28"/>
      <c r="I1" s="28"/>
      <c r="J1" s="28"/>
    </row>
    <row r="2" spans="1:10" ht="33" customHeight="1" x14ac:dyDescent="0.25">
      <c r="B2" s="27"/>
      <c r="C2" s="28"/>
      <c r="D2" s="28"/>
      <c r="E2" s="28"/>
      <c r="F2" s="28"/>
      <c r="G2" s="28"/>
      <c r="H2" s="28"/>
      <c r="I2" s="28"/>
      <c r="J2" s="28"/>
    </row>
    <row r="3" spans="1:10" x14ac:dyDescent="0.25">
      <c r="A3" s="29" t="s">
        <v>70</v>
      </c>
      <c r="B3" s="29" t="s">
        <v>71</v>
      </c>
    </row>
    <row r="4" spans="1:10" x14ac:dyDescent="0.25">
      <c r="A4" s="11" t="s">
        <v>72</v>
      </c>
      <c r="B4" s="11" t="s">
        <v>73</v>
      </c>
    </row>
    <row r="5" spans="1:10" x14ac:dyDescent="0.25">
      <c r="A5" s="11" t="s">
        <v>74</v>
      </c>
      <c r="B5" s="11" t="s">
        <v>75</v>
      </c>
    </row>
    <row r="6" spans="1:10" x14ac:dyDescent="0.25">
      <c r="A6" s="11" t="s">
        <v>76</v>
      </c>
      <c r="B6" s="11" t="s">
        <v>77</v>
      </c>
    </row>
    <row r="7" spans="1:10" x14ac:dyDescent="0.25">
      <c r="A7" s="11" t="s">
        <v>78</v>
      </c>
      <c r="B7" s="11" t="s">
        <v>79</v>
      </c>
    </row>
    <row r="8" spans="1:10" x14ac:dyDescent="0.25">
      <c r="A8" s="11" t="s">
        <v>80</v>
      </c>
      <c r="B8" s="11" t="s">
        <v>81</v>
      </c>
    </row>
    <row r="9" spans="1:10" x14ac:dyDescent="0.25">
      <c r="A9" s="11" t="s">
        <v>82</v>
      </c>
      <c r="B9" s="11" t="s">
        <v>83</v>
      </c>
    </row>
  </sheetData>
  <sheetProtection sheet="1" objects="1" scenarios="1" formatCells="0" formatColumns="0" formatRows="0" sort="0" autoFilter="0"/>
  <autoFilter ref="A3:B3" xr:uid="{A02A4E57-96D3-4000-A13F-3FB0F9C53BF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BBD2F-E729-4ABB-B366-18DA5FB6E748}">
  <sheetPr codeName="Sheet3" filterMode="1"/>
  <dimension ref="A1:AD216"/>
  <sheetViews>
    <sheetView topLeftCell="H1" workbookViewId="0"/>
  </sheetViews>
  <sheetFormatPr defaultRowHeight="15" x14ac:dyDescent="0.25"/>
  <cols>
    <col min="1" max="1" width="11.42578125" style="11" customWidth="1"/>
    <col min="2" max="2" width="23.140625" style="11" customWidth="1"/>
    <col min="3" max="3" width="17" style="11" customWidth="1"/>
    <col min="4" max="4" width="14.5703125" style="11" customWidth="1"/>
    <col min="5" max="5" width="11.42578125" style="11" customWidth="1"/>
    <col min="6" max="6" width="9.7109375" style="11" customWidth="1"/>
    <col min="7" max="7" width="10" style="11" customWidth="1"/>
    <col min="8" max="8" width="14.5703125" style="11" customWidth="1"/>
    <col min="9" max="9" width="11.140625" style="11" customWidth="1"/>
    <col min="10" max="11" width="9.140625" style="11"/>
    <col min="12" max="12" width="16.85546875" style="11" customWidth="1"/>
    <col min="13" max="13" width="9.140625" style="11"/>
    <col min="14" max="14" width="14.42578125" style="11" customWidth="1"/>
    <col min="15" max="15" width="18.140625" style="11" customWidth="1"/>
    <col min="16" max="16" width="16.5703125" style="11" customWidth="1"/>
    <col min="17" max="17" width="13.42578125" style="11" customWidth="1"/>
    <col min="18" max="18" width="13.28515625" style="11" customWidth="1"/>
    <col min="19" max="19" width="17.42578125" style="11" customWidth="1"/>
    <col min="20" max="20" width="13.28515625" style="11" customWidth="1"/>
    <col min="21" max="21" width="11.42578125" style="11" customWidth="1"/>
    <col min="22" max="22" width="14.140625" style="11" customWidth="1"/>
    <col min="23" max="23" width="15" style="11" customWidth="1"/>
    <col min="24" max="24" width="16.7109375" style="11" customWidth="1"/>
    <col min="25" max="25" width="15.7109375" style="11" customWidth="1"/>
    <col min="26" max="26" width="17.85546875" style="11" customWidth="1"/>
    <col min="27" max="27" width="25" style="11" customWidth="1"/>
    <col min="28" max="29" width="18" style="11" customWidth="1"/>
    <col min="30" max="30" width="22.5703125" style="11" customWidth="1"/>
    <col min="31" max="16384" width="9.140625" style="11"/>
  </cols>
  <sheetData>
    <row r="1" spans="1:30" x14ac:dyDescent="0.25">
      <c r="V1" s="30" t="s">
        <v>84</v>
      </c>
      <c r="W1" s="30"/>
      <c r="X1" s="30"/>
      <c r="Y1" s="30"/>
      <c r="Z1" s="30"/>
      <c r="AA1" s="30"/>
      <c r="AB1" s="31" t="s">
        <v>85</v>
      </c>
      <c r="AC1" s="31"/>
      <c r="AD1" s="31"/>
    </row>
    <row r="2" spans="1:30" ht="51.6" customHeight="1" thickBot="1" x14ac:dyDescent="0.3">
      <c r="A2" s="32" t="s">
        <v>86</v>
      </c>
      <c r="B2" s="32" t="s">
        <v>87</v>
      </c>
      <c r="C2" s="33" t="s">
        <v>88</v>
      </c>
      <c r="D2" s="33" t="s">
        <v>89</v>
      </c>
      <c r="E2" s="33" t="s">
        <v>90</v>
      </c>
      <c r="F2" s="32" t="s">
        <v>91</v>
      </c>
      <c r="G2" s="32" t="s">
        <v>92</v>
      </c>
      <c r="H2" s="33" t="s">
        <v>93</v>
      </c>
      <c r="I2" s="32" t="s">
        <v>94</v>
      </c>
      <c r="J2" s="33" t="s">
        <v>95</v>
      </c>
      <c r="K2" s="33" t="s">
        <v>96</v>
      </c>
      <c r="L2" s="33" t="s">
        <v>97</v>
      </c>
      <c r="M2" s="33" t="s">
        <v>98</v>
      </c>
      <c r="N2" s="33" t="s">
        <v>99</v>
      </c>
      <c r="O2" s="33" t="s">
        <v>100</v>
      </c>
      <c r="P2" s="33" t="s">
        <v>101</v>
      </c>
      <c r="Q2" s="32" t="s">
        <v>102</v>
      </c>
      <c r="R2" s="32" t="s">
        <v>103</v>
      </c>
      <c r="S2" s="32" t="s">
        <v>104</v>
      </c>
      <c r="T2" s="32" t="s">
        <v>105</v>
      </c>
      <c r="U2" s="32" t="s">
        <v>106</v>
      </c>
      <c r="V2" s="32" t="s">
        <v>107</v>
      </c>
      <c r="W2" s="33" t="s">
        <v>108</v>
      </c>
      <c r="X2" s="33" t="s">
        <v>109</v>
      </c>
      <c r="Y2" s="33" t="s">
        <v>110</v>
      </c>
      <c r="Z2" s="33" t="s">
        <v>111</v>
      </c>
      <c r="AA2" s="33" t="s">
        <v>112</v>
      </c>
      <c r="AB2" s="32" t="s">
        <v>113</v>
      </c>
      <c r="AC2" s="32" t="s">
        <v>114</v>
      </c>
      <c r="AD2" s="32" t="s">
        <v>115</v>
      </c>
    </row>
    <row r="3" spans="1:30" customFormat="1" hidden="1" x14ac:dyDescent="0.25">
      <c r="A3">
        <v>2022</v>
      </c>
      <c r="B3" t="s">
        <v>116</v>
      </c>
      <c r="C3" t="s">
        <v>117</v>
      </c>
      <c r="D3" t="s">
        <v>118</v>
      </c>
      <c r="E3" t="s">
        <v>119</v>
      </c>
      <c r="F3">
        <v>40.331944</v>
      </c>
      <c r="G3">
        <v>-74.619721999999996</v>
      </c>
      <c r="H3" s="1">
        <v>110000321651</v>
      </c>
      <c r="I3">
        <v>2869</v>
      </c>
      <c r="J3" t="s">
        <v>120</v>
      </c>
      <c r="K3">
        <v>325180</v>
      </c>
      <c r="L3" t="s">
        <v>121</v>
      </c>
      <c r="M3" t="s">
        <v>122</v>
      </c>
      <c r="N3" t="s">
        <v>123</v>
      </c>
      <c r="O3" t="s">
        <v>124</v>
      </c>
      <c r="P3" t="s">
        <v>125</v>
      </c>
      <c r="Q3">
        <v>350</v>
      </c>
      <c r="R3">
        <v>3.0695E-2</v>
      </c>
      <c r="S3">
        <f>R3/Q3</f>
        <v>8.7700000000000004E-5</v>
      </c>
      <c r="T3">
        <f>R3/21</f>
        <v>1.4616666666666667E-3</v>
      </c>
      <c r="U3" t="s">
        <v>126</v>
      </c>
      <c r="V3">
        <v>0.15131833740831296</v>
      </c>
      <c r="W3" t="s">
        <v>127</v>
      </c>
      <c r="X3">
        <v>0.15131833740831296</v>
      </c>
      <c r="Y3" t="s">
        <v>127</v>
      </c>
      <c r="Z3">
        <v>0.15131833740831296</v>
      </c>
      <c r="AA3" t="s">
        <v>127</v>
      </c>
      <c r="AB3" s="4">
        <v>0.57957284954402377</v>
      </c>
      <c r="AC3" s="4">
        <v>0.57957284954402377</v>
      </c>
      <c r="AD3" s="4">
        <v>0.57957284954402377</v>
      </c>
    </row>
    <row r="4" spans="1:30" customFormat="1" hidden="1" x14ac:dyDescent="0.25">
      <c r="A4">
        <v>2023</v>
      </c>
      <c r="B4" t="s">
        <v>128</v>
      </c>
      <c r="C4" t="s">
        <v>129</v>
      </c>
      <c r="D4" t="s">
        <v>130</v>
      </c>
      <c r="E4" t="s">
        <v>119</v>
      </c>
      <c r="F4">
        <v>40.703099000000002</v>
      </c>
      <c r="G4">
        <v>-75.197676000000001</v>
      </c>
      <c r="H4" s="1">
        <v>110000322311</v>
      </c>
      <c r="I4">
        <v>2819</v>
      </c>
      <c r="J4" t="s">
        <v>131</v>
      </c>
      <c r="K4">
        <v>323120</v>
      </c>
      <c r="L4" t="s">
        <v>132</v>
      </c>
      <c r="M4" t="s">
        <v>133</v>
      </c>
      <c r="N4" t="s">
        <v>134</v>
      </c>
      <c r="O4" t="s">
        <v>124</v>
      </c>
      <c r="P4" t="s">
        <v>135</v>
      </c>
      <c r="Q4">
        <v>350</v>
      </c>
      <c r="R4">
        <v>0.15440000000000001</v>
      </c>
      <c r="S4">
        <f t="shared" ref="S4:S67" si="0">R4/Q4</f>
        <v>4.4114285714285718E-4</v>
      </c>
      <c r="T4">
        <f t="shared" ref="T4:T67" si="1">R4/21</f>
        <v>7.3523809523809531E-3</v>
      </c>
      <c r="U4" t="s">
        <v>136</v>
      </c>
      <c r="V4">
        <v>8328.8997560000007</v>
      </c>
      <c r="W4" t="s">
        <v>137</v>
      </c>
      <c r="X4">
        <v>15559.68657</v>
      </c>
      <c r="Y4" t="s">
        <v>138</v>
      </c>
      <c r="Z4">
        <v>6097.9706470000001</v>
      </c>
      <c r="AA4" t="s">
        <v>139</v>
      </c>
      <c r="AB4" s="4">
        <v>7.2342568155831457E-5</v>
      </c>
      <c r="AC4" s="4">
        <v>5.29653219592498E-5</v>
      </c>
      <c r="AD4" s="4">
        <v>2.8351654460277289E-5</v>
      </c>
    </row>
    <row r="5" spans="1:30" customFormat="1" hidden="1" x14ac:dyDescent="0.25">
      <c r="A5">
        <v>2023</v>
      </c>
      <c r="B5" t="s">
        <v>140</v>
      </c>
      <c r="C5" t="s">
        <v>141</v>
      </c>
      <c r="D5" t="s">
        <v>142</v>
      </c>
      <c r="E5" t="s">
        <v>143</v>
      </c>
      <c r="F5">
        <v>40.670580000000001</v>
      </c>
      <c r="G5">
        <v>-80.336500000000001</v>
      </c>
      <c r="H5" s="1">
        <v>110000329038</v>
      </c>
      <c r="I5">
        <v>2869</v>
      </c>
      <c r="J5" t="s">
        <v>120</v>
      </c>
      <c r="K5">
        <v>325180</v>
      </c>
      <c r="L5" t="s">
        <v>121</v>
      </c>
      <c r="M5" t="s">
        <v>122</v>
      </c>
      <c r="N5" t="s">
        <v>123</v>
      </c>
      <c r="O5" t="s">
        <v>124</v>
      </c>
      <c r="P5" t="s">
        <v>125</v>
      </c>
      <c r="Q5">
        <v>350</v>
      </c>
      <c r="R5">
        <v>2.8147999999999999E-2</v>
      </c>
      <c r="S5">
        <f t="shared" si="0"/>
        <v>8.0422857142857136E-5</v>
      </c>
      <c r="T5">
        <f t="shared" si="1"/>
        <v>1.3403809523809523E-3</v>
      </c>
      <c r="U5" t="s">
        <v>144</v>
      </c>
      <c r="V5">
        <v>0.58594544100000001</v>
      </c>
      <c r="W5" t="s">
        <v>145</v>
      </c>
      <c r="X5">
        <v>0.58594544100000001</v>
      </c>
      <c r="Y5" t="s">
        <v>145</v>
      </c>
      <c r="Z5">
        <v>0.58594544100000001</v>
      </c>
      <c r="AA5" t="s">
        <v>145</v>
      </c>
      <c r="AB5" s="4">
        <v>0.13725314938128708</v>
      </c>
      <c r="AC5" s="4">
        <v>0.13725314938128708</v>
      </c>
      <c r="AD5" s="4">
        <v>0.13725314938128708</v>
      </c>
    </row>
    <row r="6" spans="1:30" customFormat="1" hidden="1" x14ac:dyDescent="0.25">
      <c r="A6">
        <v>2022</v>
      </c>
      <c r="B6" t="s">
        <v>140</v>
      </c>
      <c r="C6" t="s">
        <v>141</v>
      </c>
      <c r="D6" t="s">
        <v>142</v>
      </c>
      <c r="E6" t="s">
        <v>143</v>
      </c>
      <c r="F6">
        <v>40.670580000000001</v>
      </c>
      <c r="G6">
        <v>-80.336500000000001</v>
      </c>
      <c r="H6" s="1">
        <v>110000329038</v>
      </c>
      <c r="I6">
        <v>2869</v>
      </c>
      <c r="J6" t="s">
        <v>120</v>
      </c>
      <c r="K6">
        <v>325180</v>
      </c>
      <c r="L6" t="s">
        <v>121</v>
      </c>
      <c r="M6" t="s">
        <v>122</v>
      </c>
      <c r="N6" t="s">
        <v>123</v>
      </c>
      <c r="O6" t="s">
        <v>124</v>
      </c>
      <c r="P6" t="s">
        <v>125</v>
      </c>
      <c r="Q6">
        <v>350</v>
      </c>
      <c r="R6">
        <v>6.8100000000000001E-3</v>
      </c>
      <c r="S6">
        <f t="shared" si="0"/>
        <v>1.9457142857142857E-5</v>
      </c>
      <c r="T6">
        <f t="shared" si="1"/>
        <v>3.2428571428571429E-4</v>
      </c>
      <c r="U6" t="s">
        <v>144</v>
      </c>
      <c r="V6">
        <v>0.58594544100000001</v>
      </c>
      <c r="W6" t="s">
        <v>145</v>
      </c>
      <c r="X6">
        <v>0.58594544100000001</v>
      </c>
      <c r="Y6" t="s">
        <v>145</v>
      </c>
      <c r="Z6">
        <v>0.58594544100000001</v>
      </c>
      <c r="AA6" t="s">
        <v>145</v>
      </c>
      <c r="AB6" s="4">
        <v>3.3206407108375906E-2</v>
      </c>
      <c r="AC6" s="4">
        <v>3.3206407108375906E-2</v>
      </c>
      <c r="AD6" s="4">
        <v>3.3206407108375906E-2</v>
      </c>
    </row>
    <row r="7" spans="1:30" customFormat="1" hidden="1" x14ac:dyDescent="0.25">
      <c r="A7">
        <v>2019</v>
      </c>
      <c r="B7" t="s">
        <v>146</v>
      </c>
      <c r="C7" t="s">
        <v>147</v>
      </c>
      <c r="D7" t="s">
        <v>148</v>
      </c>
      <c r="E7" t="s">
        <v>149</v>
      </c>
      <c r="F7">
        <v>39.585099999999997</v>
      </c>
      <c r="G7">
        <v>-75.649199999999993</v>
      </c>
      <c r="H7" s="1">
        <v>110000338536</v>
      </c>
      <c r="I7">
        <v>2821</v>
      </c>
      <c r="J7" t="s">
        <v>131</v>
      </c>
      <c r="K7">
        <v>323120</v>
      </c>
      <c r="L7" t="s">
        <v>132</v>
      </c>
      <c r="M7" t="s">
        <v>133</v>
      </c>
      <c r="N7" t="s">
        <v>134</v>
      </c>
      <c r="O7" t="s">
        <v>124</v>
      </c>
      <c r="P7" t="s">
        <v>150</v>
      </c>
      <c r="Q7">
        <v>350</v>
      </c>
      <c r="R7">
        <v>5.4479999999999997E-3</v>
      </c>
      <c r="S7">
        <f t="shared" si="0"/>
        <v>1.5565714285714283E-5</v>
      </c>
      <c r="T7">
        <f t="shared" si="1"/>
        <v>2.5942857142857142E-4</v>
      </c>
      <c r="U7" t="s">
        <v>151</v>
      </c>
      <c r="V7">
        <v>1.3202933990000001</v>
      </c>
      <c r="W7" t="s">
        <v>137</v>
      </c>
      <c r="X7">
        <v>1.39874688</v>
      </c>
      <c r="Y7" t="s">
        <v>138</v>
      </c>
      <c r="Z7">
        <v>0.71041326400000004</v>
      </c>
      <c r="AA7" t="s">
        <v>139</v>
      </c>
      <c r="AB7" s="4">
        <v>2.1910787811127187E-2</v>
      </c>
      <c r="AC7" s="4">
        <v>1.1789587297417279E-2</v>
      </c>
      <c r="AD7" s="4">
        <v>1.1128328154493744E-2</v>
      </c>
    </row>
    <row r="8" spans="1:30" customFormat="1" hidden="1" x14ac:dyDescent="0.25">
      <c r="A8">
        <v>2021</v>
      </c>
      <c r="B8" t="s">
        <v>152</v>
      </c>
      <c r="C8" t="s">
        <v>153</v>
      </c>
      <c r="D8" t="s">
        <v>154</v>
      </c>
      <c r="E8" t="s">
        <v>155</v>
      </c>
      <c r="F8">
        <v>35.607599999999998</v>
      </c>
      <c r="G8">
        <v>-89.237700000000004</v>
      </c>
      <c r="H8" s="1">
        <v>110000373621</v>
      </c>
      <c r="I8">
        <v>3087</v>
      </c>
      <c r="J8" t="s">
        <v>156</v>
      </c>
      <c r="K8">
        <v>325991</v>
      </c>
      <c r="L8" t="s">
        <v>157</v>
      </c>
      <c r="M8" t="s">
        <v>158</v>
      </c>
      <c r="N8" t="s">
        <v>159</v>
      </c>
      <c r="O8" t="s">
        <v>124</v>
      </c>
      <c r="P8" t="s">
        <v>160</v>
      </c>
      <c r="Q8">
        <v>350</v>
      </c>
      <c r="R8">
        <v>0.78056162500000004</v>
      </c>
      <c r="S8">
        <f t="shared" si="0"/>
        <v>2.2301760714285713E-3</v>
      </c>
      <c r="T8">
        <f t="shared" si="1"/>
        <v>3.7169601190476194E-2</v>
      </c>
      <c r="U8" t="s">
        <v>161</v>
      </c>
      <c r="V8">
        <v>4.4260613690000001</v>
      </c>
      <c r="W8" t="s">
        <v>145</v>
      </c>
      <c r="X8">
        <v>4.4260613690000001</v>
      </c>
      <c r="Y8" t="s">
        <v>145</v>
      </c>
      <c r="Z8">
        <v>4.4260613690000001</v>
      </c>
      <c r="AA8" t="s">
        <v>145</v>
      </c>
      <c r="AB8" s="4">
        <v>0.50387373456876516</v>
      </c>
      <c r="AC8" s="4">
        <v>0.50387373456876516</v>
      </c>
      <c r="AD8" s="4">
        <v>0.50387373456876516</v>
      </c>
    </row>
    <row r="9" spans="1:30" customFormat="1" hidden="1" x14ac:dyDescent="0.25">
      <c r="A9">
        <v>2021</v>
      </c>
      <c r="B9" t="s">
        <v>162</v>
      </c>
      <c r="C9" t="s">
        <v>163</v>
      </c>
      <c r="D9" t="s">
        <v>164</v>
      </c>
      <c r="E9" t="s">
        <v>165</v>
      </c>
      <c r="F9">
        <v>38.002597000000002</v>
      </c>
      <c r="G9">
        <v>-86.117904999999993</v>
      </c>
      <c r="H9" s="1">
        <v>110000377976</v>
      </c>
      <c r="I9">
        <v>2869</v>
      </c>
      <c r="J9" t="s">
        <v>120</v>
      </c>
      <c r="K9">
        <v>325180</v>
      </c>
      <c r="L9" t="s">
        <v>121</v>
      </c>
      <c r="M9" t="s">
        <v>122</v>
      </c>
      <c r="N9" t="s">
        <v>123</v>
      </c>
      <c r="O9" t="s">
        <v>124</v>
      </c>
      <c r="P9" t="s">
        <v>125</v>
      </c>
      <c r="Q9">
        <v>350</v>
      </c>
      <c r="R9">
        <v>0.78337699999999999</v>
      </c>
      <c r="S9">
        <f t="shared" si="0"/>
        <v>2.23822E-3</v>
      </c>
      <c r="T9">
        <f t="shared" si="1"/>
        <v>3.7303666666666666E-2</v>
      </c>
      <c r="U9" t="s">
        <v>166</v>
      </c>
      <c r="V9">
        <v>109171.4939</v>
      </c>
      <c r="W9" t="s">
        <v>137</v>
      </c>
      <c r="X9">
        <v>248481.08489999999</v>
      </c>
      <c r="Y9" t="s">
        <v>138</v>
      </c>
      <c r="Z9">
        <v>87507.184039999993</v>
      </c>
      <c r="AA9" t="s">
        <v>139</v>
      </c>
      <c r="AB9" s="4">
        <v>2.5577557140644562E-5</v>
      </c>
      <c r="AC9" s="4">
        <v>2.050187205508232E-5</v>
      </c>
      <c r="AD9" s="4">
        <v>9.0076071621337316E-6</v>
      </c>
    </row>
    <row r="10" spans="1:30" customFormat="1" hidden="1" x14ac:dyDescent="0.25">
      <c r="A10">
        <v>2023</v>
      </c>
      <c r="B10" t="s">
        <v>167</v>
      </c>
      <c r="C10" t="s">
        <v>168</v>
      </c>
      <c r="D10" t="s">
        <v>169</v>
      </c>
      <c r="E10" t="s">
        <v>165</v>
      </c>
      <c r="F10">
        <v>38.195278000000002</v>
      </c>
      <c r="G10">
        <v>-85.872221999999994</v>
      </c>
      <c r="H10" s="1">
        <v>110000378467</v>
      </c>
      <c r="I10">
        <v>2869</v>
      </c>
      <c r="J10" t="s">
        <v>120</v>
      </c>
      <c r="K10">
        <v>325180</v>
      </c>
      <c r="L10" t="s">
        <v>121</v>
      </c>
      <c r="M10" t="s">
        <v>122</v>
      </c>
      <c r="N10" t="s">
        <v>123</v>
      </c>
      <c r="O10" t="s">
        <v>124</v>
      </c>
      <c r="P10" t="s">
        <v>125</v>
      </c>
      <c r="Q10">
        <v>350</v>
      </c>
      <c r="R10">
        <v>0.91140500000000002</v>
      </c>
      <c r="S10">
        <f t="shared" si="0"/>
        <v>2.604014285714286E-3</v>
      </c>
      <c r="T10">
        <f t="shared" si="1"/>
        <v>4.3400238095238096E-2</v>
      </c>
      <c r="U10" t="s">
        <v>170</v>
      </c>
      <c r="V10">
        <v>106660.54029999999</v>
      </c>
      <c r="W10" t="s">
        <v>137</v>
      </c>
      <c r="X10">
        <v>241491.86919999999</v>
      </c>
      <c r="Y10" t="s">
        <v>138</v>
      </c>
      <c r="Z10">
        <v>85424.515090000001</v>
      </c>
      <c r="AA10" t="s">
        <v>139</v>
      </c>
      <c r="AB10" s="4">
        <v>3.0483219986332918E-5</v>
      </c>
      <c r="AC10" s="4">
        <v>2.4414036141107807E-5</v>
      </c>
      <c r="AD10" s="4">
        <v>1.0783030891850357E-5</v>
      </c>
    </row>
    <row r="11" spans="1:30" customFormat="1" hidden="1" x14ac:dyDescent="0.25">
      <c r="A11">
        <v>2019</v>
      </c>
      <c r="B11" t="s">
        <v>171</v>
      </c>
      <c r="C11" t="s">
        <v>172</v>
      </c>
      <c r="D11" t="s">
        <v>173</v>
      </c>
      <c r="E11" t="s">
        <v>174</v>
      </c>
      <c r="F11">
        <v>37.907200000000003</v>
      </c>
      <c r="G11">
        <v>-87.927099999999996</v>
      </c>
      <c r="H11" s="1">
        <v>110000403670</v>
      </c>
      <c r="I11">
        <v>2821</v>
      </c>
      <c r="J11" t="s">
        <v>131</v>
      </c>
      <c r="K11">
        <v>323120</v>
      </c>
      <c r="L11" t="s">
        <v>132</v>
      </c>
      <c r="M11" t="s">
        <v>133</v>
      </c>
      <c r="N11" t="s">
        <v>134</v>
      </c>
      <c r="O11" t="s">
        <v>124</v>
      </c>
      <c r="P11" t="s">
        <v>175</v>
      </c>
      <c r="Q11">
        <v>350</v>
      </c>
      <c r="R11">
        <v>10.859680000000001</v>
      </c>
      <c r="S11">
        <f t="shared" si="0"/>
        <v>3.1027657142857146E-2</v>
      </c>
      <c r="T11">
        <f t="shared" si="1"/>
        <v>0.51712761904761906</v>
      </c>
      <c r="U11" t="s">
        <v>176</v>
      </c>
      <c r="V11">
        <v>115692.4817</v>
      </c>
      <c r="W11" t="s">
        <v>137</v>
      </c>
      <c r="X11">
        <v>270269.05009999999</v>
      </c>
      <c r="Y11" t="s">
        <v>138</v>
      </c>
      <c r="Z11">
        <v>92923.698610000007</v>
      </c>
      <c r="AA11" t="s">
        <v>139</v>
      </c>
      <c r="AB11" s="4">
        <v>3.3390467240310747E-4</v>
      </c>
      <c r="AC11" s="4">
        <v>2.6819078203641942E-4</v>
      </c>
      <c r="AD11" s="4">
        <v>1.1480284972096087E-4</v>
      </c>
    </row>
    <row r="12" spans="1:30" customFormat="1" hidden="1" x14ac:dyDescent="0.25">
      <c r="A12">
        <v>2019</v>
      </c>
      <c r="B12" t="s">
        <v>177</v>
      </c>
      <c r="C12" t="s">
        <v>178</v>
      </c>
      <c r="D12" t="s">
        <v>179</v>
      </c>
      <c r="E12" t="s">
        <v>180</v>
      </c>
      <c r="F12">
        <v>41.441667000000002</v>
      </c>
      <c r="G12">
        <v>-88.159719999999993</v>
      </c>
      <c r="H12" s="1">
        <v>110000432504</v>
      </c>
      <c r="I12">
        <v>2843</v>
      </c>
      <c r="J12" t="s">
        <v>131</v>
      </c>
      <c r="K12">
        <v>323120</v>
      </c>
      <c r="L12" t="s">
        <v>132</v>
      </c>
      <c r="M12" t="s">
        <v>133</v>
      </c>
      <c r="N12" t="s">
        <v>134</v>
      </c>
      <c r="O12" t="s">
        <v>124</v>
      </c>
      <c r="P12" t="s">
        <v>181</v>
      </c>
      <c r="Q12">
        <v>350</v>
      </c>
      <c r="R12">
        <v>0.74501399999999995</v>
      </c>
      <c r="S12">
        <f t="shared" si="0"/>
        <v>2.1286114285714287E-3</v>
      </c>
      <c r="T12">
        <f t="shared" si="1"/>
        <v>3.5476857142857143E-2</v>
      </c>
      <c r="U12" t="s">
        <v>182</v>
      </c>
      <c r="V12">
        <v>12.110024449999999</v>
      </c>
      <c r="W12" t="s">
        <v>137</v>
      </c>
      <c r="X12">
        <v>19.752695370000001</v>
      </c>
      <c r="Y12" t="s">
        <v>138</v>
      </c>
      <c r="Z12">
        <v>7.0447361900000001</v>
      </c>
      <c r="AA12" t="s">
        <v>139</v>
      </c>
      <c r="AB12" s="4">
        <v>0.30215630098299373</v>
      </c>
      <c r="AC12" s="4">
        <v>0.17577267802885641</v>
      </c>
      <c r="AD12" s="4">
        <v>0.10776308694581101</v>
      </c>
    </row>
    <row r="13" spans="1:30" customFormat="1" hidden="1" x14ac:dyDescent="0.25">
      <c r="A13">
        <v>2023</v>
      </c>
      <c r="B13" t="s">
        <v>183</v>
      </c>
      <c r="C13" t="s">
        <v>184</v>
      </c>
      <c r="D13" t="s">
        <v>185</v>
      </c>
      <c r="E13" t="s">
        <v>180</v>
      </c>
      <c r="F13">
        <v>41.412897000000001</v>
      </c>
      <c r="G13">
        <v>-88.329773000000003</v>
      </c>
      <c r="H13" s="1">
        <v>110000433013</v>
      </c>
      <c r="I13">
        <v>2821</v>
      </c>
      <c r="J13" t="s">
        <v>131</v>
      </c>
      <c r="K13">
        <v>323120</v>
      </c>
      <c r="L13" t="s">
        <v>132</v>
      </c>
      <c r="M13" t="s">
        <v>133</v>
      </c>
      <c r="N13" t="s">
        <v>134</v>
      </c>
      <c r="O13" t="s">
        <v>124</v>
      </c>
      <c r="P13" t="s">
        <v>186</v>
      </c>
      <c r="Q13">
        <v>350</v>
      </c>
      <c r="R13">
        <v>2.09748</v>
      </c>
      <c r="S13">
        <f t="shared" si="0"/>
        <v>5.9928000000000004E-3</v>
      </c>
      <c r="T13">
        <f t="shared" si="1"/>
        <v>9.9879999999999997E-2</v>
      </c>
      <c r="U13" t="s">
        <v>187</v>
      </c>
      <c r="V13">
        <v>2.7410623279999999</v>
      </c>
      <c r="W13" t="s">
        <v>145</v>
      </c>
      <c r="X13">
        <v>2.7410623279999999</v>
      </c>
      <c r="Y13" t="s">
        <v>145</v>
      </c>
      <c r="Z13">
        <v>2.7410623279999999</v>
      </c>
      <c r="AA13" t="s">
        <v>145</v>
      </c>
      <c r="AB13" s="4">
        <v>2.1863056300411134</v>
      </c>
      <c r="AC13" s="4">
        <v>2.1863056300411134</v>
      </c>
      <c r="AD13" s="4">
        <v>2.1863056300411134</v>
      </c>
    </row>
    <row r="14" spans="1:30" customFormat="1" hidden="1" x14ac:dyDescent="0.25">
      <c r="A14">
        <v>2020</v>
      </c>
      <c r="B14" t="s">
        <v>188</v>
      </c>
      <c r="C14" t="s">
        <v>184</v>
      </c>
      <c r="D14" t="s">
        <v>185</v>
      </c>
      <c r="E14" t="s">
        <v>180</v>
      </c>
      <c r="F14">
        <v>41.305320000000002</v>
      </c>
      <c r="G14">
        <v>-88.561769999999996</v>
      </c>
      <c r="H14" s="1">
        <v>110000433022</v>
      </c>
      <c r="I14">
        <v>2821</v>
      </c>
      <c r="J14" t="s">
        <v>131</v>
      </c>
      <c r="K14">
        <v>323120</v>
      </c>
      <c r="L14" t="s">
        <v>132</v>
      </c>
      <c r="M14" t="s">
        <v>133</v>
      </c>
      <c r="N14" t="s">
        <v>134</v>
      </c>
      <c r="O14" t="s">
        <v>124</v>
      </c>
      <c r="P14" t="s">
        <v>189</v>
      </c>
      <c r="Q14">
        <v>350</v>
      </c>
      <c r="R14">
        <v>0.20465185</v>
      </c>
      <c r="S14">
        <f t="shared" si="0"/>
        <v>5.8471957142857138E-4</v>
      </c>
      <c r="T14">
        <f t="shared" si="1"/>
        <v>9.7453261904761907E-3</v>
      </c>
      <c r="U14" t="s">
        <v>190</v>
      </c>
      <c r="V14">
        <v>14.066014669999999</v>
      </c>
      <c r="W14" t="s">
        <v>137</v>
      </c>
      <c r="X14">
        <v>23.003356400000001</v>
      </c>
      <c r="Y14" t="s">
        <v>138</v>
      </c>
      <c r="Z14">
        <v>8.2258293820000006</v>
      </c>
      <c r="AA14" t="s">
        <v>139</v>
      </c>
      <c r="AB14" s="4">
        <v>7.1083357589214261E-2</v>
      </c>
      <c r="AC14" s="4">
        <v>4.1569668818536173E-2</v>
      </c>
      <c r="AD14" s="4">
        <v>2.5418880673803379E-2</v>
      </c>
    </row>
    <row r="15" spans="1:30" customFormat="1" hidden="1" x14ac:dyDescent="0.25">
      <c r="A15">
        <v>2023</v>
      </c>
      <c r="B15" t="s">
        <v>191</v>
      </c>
      <c r="C15" t="s">
        <v>192</v>
      </c>
      <c r="D15" t="s">
        <v>193</v>
      </c>
      <c r="E15" t="s">
        <v>194</v>
      </c>
      <c r="F15">
        <v>39.121471999999997</v>
      </c>
      <c r="G15">
        <v>-94.473416999999998</v>
      </c>
      <c r="H15" s="1">
        <v>110000443226</v>
      </c>
      <c r="I15">
        <v>2879</v>
      </c>
      <c r="J15" t="s">
        <v>195</v>
      </c>
      <c r="K15">
        <v>325320</v>
      </c>
      <c r="L15" t="s">
        <v>196</v>
      </c>
      <c r="M15" t="s">
        <v>197</v>
      </c>
      <c r="N15" t="s">
        <v>198</v>
      </c>
      <c r="O15" t="s">
        <v>124</v>
      </c>
      <c r="P15" t="s">
        <v>199</v>
      </c>
      <c r="Q15">
        <v>350</v>
      </c>
      <c r="R15">
        <v>13.2568</v>
      </c>
      <c r="S15">
        <f t="shared" si="0"/>
        <v>3.7876571428571426E-2</v>
      </c>
      <c r="T15">
        <f t="shared" si="1"/>
        <v>0.63127619047619044</v>
      </c>
      <c r="U15" t="s">
        <v>200</v>
      </c>
      <c r="V15">
        <v>260.00977999999998</v>
      </c>
      <c r="W15" t="s">
        <v>137</v>
      </c>
      <c r="X15">
        <v>414.3054874</v>
      </c>
      <c r="Y15" t="s">
        <v>138</v>
      </c>
      <c r="Z15">
        <v>168.49628509999999</v>
      </c>
      <c r="AA15" t="s">
        <v>139</v>
      </c>
      <c r="AB15" s="4">
        <v>0.22479173001406086</v>
      </c>
      <c r="AC15" s="4">
        <v>0.14567364130907473</v>
      </c>
      <c r="AD15" s="4">
        <v>9.1421843495890484E-2</v>
      </c>
    </row>
    <row r="16" spans="1:30" customFormat="1" hidden="1" x14ac:dyDescent="0.25">
      <c r="A16">
        <v>2021</v>
      </c>
      <c r="B16" t="s">
        <v>201</v>
      </c>
      <c r="C16" t="s">
        <v>202</v>
      </c>
      <c r="D16" t="s">
        <v>203</v>
      </c>
      <c r="E16" t="s">
        <v>204</v>
      </c>
      <c r="F16">
        <v>35.136057000000001</v>
      </c>
      <c r="G16">
        <v>-90.096892999999994</v>
      </c>
      <c r="H16" s="1">
        <v>110000452082</v>
      </c>
      <c r="I16">
        <v>2869</v>
      </c>
      <c r="J16" t="s">
        <v>120</v>
      </c>
      <c r="K16">
        <v>325180</v>
      </c>
      <c r="L16" t="s">
        <v>121</v>
      </c>
      <c r="M16" t="s">
        <v>122</v>
      </c>
      <c r="N16" t="s">
        <v>123</v>
      </c>
      <c r="O16" t="s">
        <v>124</v>
      </c>
      <c r="P16" t="s">
        <v>125</v>
      </c>
      <c r="Q16">
        <v>350</v>
      </c>
      <c r="R16">
        <v>5.9301479999999997E-2</v>
      </c>
      <c r="S16">
        <f t="shared" si="0"/>
        <v>1.6943279999999999E-4</v>
      </c>
      <c r="T16">
        <f t="shared" si="1"/>
        <v>2.82388E-3</v>
      </c>
      <c r="U16" t="s">
        <v>205</v>
      </c>
      <c r="V16">
        <v>746038.24690000003</v>
      </c>
      <c r="W16" t="s">
        <v>137</v>
      </c>
      <c r="X16">
        <v>1489612.5390000001</v>
      </c>
      <c r="Y16" t="s">
        <v>138</v>
      </c>
      <c r="Z16">
        <v>639845.75509999995</v>
      </c>
      <c r="AA16" t="s">
        <v>139</v>
      </c>
      <c r="AB16" s="4">
        <v>2.6480256944663131E-7</v>
      </c>
      <c r="AC16" s="4">
        <v>2.2711007204260803E-7</v>
      </c>
      <c r="AD16" s="4">
        <v>1.137428663924532E-7</v>
      </c>
    </row>
    <row r="17" spans="1:30" customFormat="1" hidden="1" x14ac:dyDescent="0.25">
      <c r="A17">
        <v>2021</v>
      </c>
      <c r="B17" t="s">
        <v>206</v>
      </c>
      <c r="C17" t="s">
        <v>207</v>
      </c>
      <c r="D17" t="s">
        <v>208</v>
      </c>
      <c r="E17" t="s">
        <v>209</v>
      </c>
      <c r="F17">
        <v>29.718139000000001</v>
      </c>
      <c r="G17">
        <v>-95.268749999999997</v>
      </c>
      <c r="H17" s="1">
        <v>110000460901</v>
      </c>
      <c r="I17">
        <v>2819</v>
      </c>
      <c r="J17" t="s">
        <v>131</v>
      </c>
      <c r="K17">
        <v>323120</v>
      </c>
      <c r="L17" t="s">
        <v>132</v>
      </c>
      <c r="M17" t="s">
        <v>133</v>
      </c>
      <c r="N17" t="s">
        <v>134</v>
      </c>
      <c r="O17" t="s">
        <v>124</v>
      </c>
      <c r="P17" t="s">
        <v>210</v>
      </c>
      <c r="Q17">
        <v>350</v>
      </c>
      <c r="R17">
        <v>14.064920000000001</v>
      </c>
      <c r="S17">
        <f t="shared" si="0"/>
        <v>4.0185485714285714E-2</v>
      </c>
      <c r="T17">
        <f t="shared" si="1"/>
        <v>0.66975809523809526</v>
      </c>
      <c r="U17" t="s">
        <v>211</v>
      </c>
      <c r="V17">
        <v>123.8117359</v>
      </c>
      <c r="W17" t="s">
        <v>137</v>
      </c>
      <c r="X17">
        <v>185.24007309999999</v>
      </c>
      <c r="Y17" t="s">
        <v>138</v>
      </c>
      <c r="Z17">
        <v>78.166386970000005</v>
      </c>
      <c r="AA17" t="s">
        <v>139</v>
      </c>
      <c r="AB17" s="4">
        <v>0.51410187002386043</v>
      </c>
      <c r="AC17" s="4">
        <v>0.32456927788123935</v>
      </c>
      <c r="AD17" s="4">
        <v>0.21693732377546615</v>
      </c>
    </row>
    <row r="18" spans="1:30" customFormat="1" hidden="1" x14ac:dyDescent="0.25">
      <c r="A18">
        <v>2021</v>
      </c>
      <c r="B18" t="s">
        <v>212</v>
      </c>
      <c r="C18" t="s">
        <v>207</v>
      </c>
      <c r="D18" t="s">
        <v>213</v>
      </c>
      <c r="E18" t="s">
        <v>209</v>
      </c>
      <c r="F18">
        <v>29.75487</v>
      </c>
      <c r="G18">
        <v>-95.103269999999995</v>
      </c>
      <c r="H18" s="1">
        <v>110000460983</v>
      </c>
      <c r="I18">
        <v>2869</v>
      </c>
      <c r="J18" t="s">
        <v>120</v>
      </c>
      <c r="K18">
        <v>325180</v>
      </c>
      <c r="L18" t="s">
        <v>121</v>
      </c>
      <c r="M18" t="s">
        <v>122</v>
      </c>
      <c r="N18" t="s">
        <v>123</v>
      </c>
      <c r="O18" t="s">
        <v>124</v>
      </c>
      <c r="P18" t="s">
        <v>125</v>
      </c>
      <c r="Q18">
        <v>350</v>
      </c>
      <c r="R18">
        <v>0.37450460000000002</v>
      </c>
      <c r="S18">
        <f t="shared" si="0"/>
        <v>1.0700131428571429E-3</v>
      </c>
      <c r="T18">
        <f t="shared" si="1"/>
        <v>1.7833552380952383E-2</v>
      </c>
      <c r="U18" t="s">
        <v>214</v>
      </c>
      <c r="V18">
        <v>24.86552567</v>
      </c>
      <c r="W18" t="s">
        <v>137</v>
      </c>
      <c r="X18">
        <v>50.48934929</v>
      </c>
      <c r="Y18" t="s">
        <v>138</v>
      </c>
      <c r="Z18">
        <v>14.835961299999999</v>
      </c>
      <c r="AA18" t="s">
        <v>139</v>
      </c>
      <c r="AB18" s="4">
        <v>7.2122939742175179E-2</v>
      </c>
      <c r="AC18" s="4">
        <v>4.3031993654897981E-2</v>
      </c>
      <c r="AD18" s="4">
        <v>2.1192848747390601E-2</v>
      </c>
    </row>
    <row r="19" spans="1:30" customFormat="1" hidden="1" x14ac:dyDescent="0.25">
      <c r="A19">
        <v>2023</v>
      </c>
      <c r="B19" t="s">
        <v>215</v>
      </c>
      <c r="C19" t="s">
        <v>207</v>
      </c>
      <c r="D19" t="s">
        <v>208</v>
      </c>
      <c r="E19" t="s">
        <v>209</v>
      </c>
      <c r="F19">
        <v>29.706247999999999</v>
      </c>
      <c r="G19">
        <v>-95.251079000000004</v>
      </c>
      <c r="H19" s="1">
        <v>110000461107</v>
      </c>
      <c r="I19">
        <v>2869</v>
      </c>
      <c r="J19" t="s">
        <v>120</v>
      </c>
      <c r="K19">
        <v>325180</v>
      </c>
      <c r="L19" t="s">
        <v>121</v>
      </c>
      <c r="M19" t="s">
        <v>122</v>
      </c>
      <c r="N19" t="s">
        <v>123</v>
      </c>
      <c r="O19" t="s">
        <v>124</v>
      </c>
      <c r="P19" t="s">
        <v>125</v>
      </c>
      <c r="Q19">
        <v>350</v>
      </c>
      <c r="R19">
        <v>5.7998500000000001E-2</v>
      </c>
      <c r="S19">
        <f t="shared" si="0"/>
        <v>1.6571000000000001E-4</v>
      </c>
      <c r="T19">
        <f t="shared" si="1"/>
        <v>2.7618333333333336E-3</v>
      </c>
      <c r="U19" t="s">
        <v>216</v>
      </c>
      <c r="V19">
        <v>270.42542789999999</v>
      </c>
      <c r="W19" t="s">
        <v>137</v>
      </c>
      <c r="X19">
        <v>343.92270689999998</v>
      </c>
      <c r="Y19" t="s">
        <v>138</v>
      </c>
      <c r="Z19">
        <v>175.4884783</v>
      </c>
      <c r="AA19" t="s">
        <v>139</v>
      </c>
      <c r="AB19" s="4">
        <v>9.4427851677371334E-4</v>
      </c>
      <c r="AC19" s="4">
        <v>6.1277521602472065E-4</v>
      </c>
      <c r="AD19" s="4">
        <v>4.8182337680943629E-4</v>
      </c>
    </row>
    <row r="20" spans="1:30" customFormat="1" hidden="1" x14ac:dyDescent="0.25">
      <c r="A20">
        <v>2020</v>
      </c>
      <c r="B20" t="s">
        <v>217</v>
      </c>
      <c r="C20" t="s">
        <v>218</v>
      </c>
      <c r="D20" t="s">
        <v>208</v>
      </c>
      <c r="E20" t="s">
        <v>209</v>
      </c>
      <c r="F20">
        <v>29.704027</v>
      </c>
      <c r="G20">
        <v>-95.079931999999999</v>
      </c>
      <c r="H20" s="1">
        <v>110000463631</v>
      </c>
      <c r="I20">
        <v>2821</v>
      </c>
      <c r="J20" t="s">
        <v>131</v>
      </c>
      <c r="K20">
        <v>323120</v>
      </c>
      <c r="L20" t="s">
        <v>132</v>
      </c>
      <c r="M20" t="s">
        <v>133</v>
      </c>
      <c r="N20" t="s">
        <v>134</v>
      </c>
      <c r="O20" t="s">
        <v>124</v>
      </c>
      <c r="P20" t="s">
        <v>219</v>
      </c>
      <c r="Q20">
        <v>350</v>
      </c>
      <c r="R20">
        <v>9.6111799999999997E-2</v>
      </c>
      <c r="S20">
        <f t="shared" si="0"/>
        <v>2.7460514285714287E-4</v>
      </c>
      <c r="T20">
        <f t="shared" si="1"/>
        <v>4.5767523809523807E-3</v>
      </c>
      <c r="U20" t="s">
        <v>220</v>
      </c>
      <c r="V20">
        <v>2.3530001466992667</v>
      </c>
      <c r="W20" t="s">
        <v>221</v>
      </c>
      <c r="X20">
        <v>2.3530001466992667</v>
      </c>
      <c r="Y20" t="s">
        <v>222</v>
      </c>
      <c r="Z20">
        <v>2.3530001466992667</v>
      </c>
      <c r="AA20" t="s">
        <v>223</v>
      </c>
      <c r="AB20" s="4">
        <v>0.11670426083158239</v>
      </c>
      <c r="AC20" s="4">
        <v>0.11670426083158239</v>
      </c>
      <c r="AD20" s="4">
        <v>0.11670426083158239</v>
      </c>
    </row>
    <row r="21" spans="1:30" customFormat="1" hidden="1" x14ac:dyDescent="0.25">
      <c r="A21">
        <v>2022</v>
      </c>
      <c r="B21" t="s">
        <v>224</v>
      </c>
      <c r="C21" t="s">
        <v>218</v>
      </c>
      <c r="D21" t="s">
        <v>208</v>
      </c>
      <c r="E21" t="s">
        <v>209</v>
      </c>
      <c r="F21">
        <v>29.726065999999999</v>
      </c>
      <c r="G21">
        <v>-95.079583999999997</v>
      </c>
      <c r="H21" s="1">
        <v>110000463677</v>
      </c>
      <c r="I21">
        <v>2821</v>
      </c>
      <c r="J21" t="s">
        <v>131</v>
      </c>
      <c r="K21">
        <v>323120</v>
      </c>
      <c r="L21" t="s">
        <v>132</v>
      </c>
      <c r="M21" t="s">
        <v>133</v>
      </c>
      <c r="N21" t="s">
        <v>134</v>
      </c>
      <c r="O21" t="s">
        <v>124</v>
      </c>
      <c r="P21" t="s">
        <v>225</v>
      </c>
      <c r="Q21">
        <v>350</v>
      </c>
      <c r="R21">
        <v>3.9936110000000002E-3</v>
      </c>
      <c r="S21">
        <f t="shared" si="0"/>
        <v>1.1410317142857143E-5</v>
      </c>
      <c r="T21">
        <f t="shared" si="1"/>
        <v>1.9017195238095239E-4</v>
      </c>
      <c r="U21" t="s">
        <v>226</v>
      </c>
      <c r="V21">
        <v>1.039119804</v>
      </c>
      <c r="W21" t="s">
        <v>137</v>
      </c>
      <c r="X21">
        <v>2.6397350429999999</v>
      </c>
      <c r="Y21" t="s">
        <v>138</v>
      </c>
      <c r="Z21">
        <v>0.55442813599999996</v>
      </c>
      <c r="AA21" t="s">
        <v>139</v>
      </c>
      <c r="AB21" s="4">
        <v>2.0580335668349169E-2</v>
      </c>
      <c r="AC21" s="4">
        <v>1.0980752266422152E-2</v>
      </c>
      <c r="AD21" s="4">
        <v>4.3225236461192605E-3</v>
      </c>
    </row>
    <row r="22" spans="1:30" customFormat="1" hidden="1" x14ac:dyDescent="0.25">
      <c r="A22">
        <v>2023</v>
      </c>
      <c r="B22" t="s">
        <v>227</v>
      </c>
      <c r="C22" t="s">
        <v>228</v>
      </c>
      <c r="D22" t="s">
        <v>229</v>
      </c>
      <c r="E22" t="s">
        <v>230</v>
      </c>
      <c r="F22">
        <v>37.318058999999998</v>
      </c>
      <c r="G22">
        <v>-122.09263199999999</v>
      </c>
      <c r="H22" s="1">
        <v>110000484039</v>
      </c>
      <c r="I22">
        <v>3241</v>
      </c>
      <c r="J22" t="s">
        <v>231</v>
      </c>
      <c r="K22">
        <v>326299</v>
      </c>
      <c r="L22" t="s">
        <v>232</v>
      </c>
      <c r="M22" t="s">
        <v>233</v>
      </c>
      <c r="N22" t="s">
        <v>234</v>
      </c>
      <c r="O22" t="s">
        <v>235</v>
      </c>
      <c r="P22" t="s">
        <v>236</v>
      </c>
      <c r="Q22">
        <v>250</v>
      </c>
      <c r="R22">
        <v>2.2587934E-2</v>
      </c>
      <c r="S22">
        <f t="shared" si="0"/>
        <v>9.0351736000000003E-5</v>
      </c>
      <c r="T22">
        <f t="shared" si="1"/>
        <v>1.0756159047619048E-3</v>
      </c>
      <c r="U22" t="s">
        <v>237</v>
      </c>
      <c r="V22">
        <v>0.317848411</v>
      </c>
      <c r="W22" t="s">
        <v>137</v>
      </c>
      <c r="X22">
        <v>0.91863879999999998</v>
      </c>
      <c r="Y22" t="s">
        <v>138</v>
      </c>
      <c r="Z22">
        <v>0.162663907</v>
      </c>
      <c r="AA22" t="s">
        <v>139</v>
      </c>
      <c r="AB22" s="4">
        <v>0.55545042330748884</v>
      </c>
      <c r="AC22" s="4">
        <v>0.28426046150660167</v>
      </c>
      <c r="AD22" s="4">
        <v>9.8353929749102703E-2</v>
      </c>
    </row>
    <row r="23" spans="1:30" customFormat="1" hidden="1" x14ac:dyDescent="0.25">
      <c r="A23">
        <v>2020</v>
      </c>
      <c r="B23" t="s">
        <v>238</v>
      </c>
      <c r="C23" t="s">
        <v>239</v>
      </c>
      <c r="D23" t="s">
        <v>240</v>
      </c>
      <c r="E23" t="s">
        <v>241</v>
      </c>
      <c r="F23">
        <v>45.543847</v>
      </c>
      <c r="G23">
        <v>-122.46656299999999</v>
      </c>
      <c r="H23" s="1">
        <v>110000487633</v>
      </c>
      <c r="I23">
        <v>3728</v>
      </c>
      <c r="J23" t="s">
        <v>242</v>
      </c>
      <c r="K23">
        <v>339940</v>
      </c>
      <c r="L23" t="s">
        <v>243</v>
      </c>
      <c r="M23" t="s">
        <v>244</v>
      </c>
      <c r="N23" t="s">
        <v>245</v>
      </c>
      <c r="O23" t="s">
        <v>124</v>
      </c>
      <c r="P23" t="s">
        <v>246</v>
      </c>
      <c r="Q23">
        <v>350</v>
      </c>
      <c r="R23">
        <v>3.5311779000000001E-2</v>
      </c>
      <c r="S23">
        <f t="shared" si="0"/>
        <v>1.0089079714285715E-4</v>
      </c>
      <c r="T23">
        <f t="shared" si="1"/>
        <v>1.6815132857142857E-3</v>
      </c>
      <c r="U23" t="s">
        <v>247</v>
      </c>
      <c r="V23">
        <v>5.1564792180000003</v>
      </c>
      <c r="W23" t="s">
        <v>137</v>
      </c>
      <c r="X23">
        <v>13.66344162</v>
      </c>
      <c r="Y23" t="s">
        <v>138</v>
      </c>
      <c r="Z23">
        <v>2.9108586490000001</v>
      </c>
      <c r="AA23" t="s">
        <v>139</v>
      </c>
      <c r="AB23" s="4">
        <v>3.4660149910583013E-2</v>
      </c>
      <c r="AC23" s="4">
        <v>1.9565830264703134E-2</v>
      </c>
      <c r="AD23" s="4">
        <v>7.3839959176300951E-3</v>
      </c>
    </row>
    <row r="24" spans="1:30" s="3" customFormat="1" hidden="1" x14ac:dyDescent="0.25">
      <c r="A24" s="3">
        <v>2019</v>
      </c>
      <c r="B24" s="6" t="s">
        <v>248</v>
      </c>
      <c r="C24" s="3" t="s">
        <v>249</v>
      </c>
      <c r="D24" s="3" t="s">
        <v>250</v>
      </c>
      <c r="E24" s="3" t="s">
        <v>251</v>
      </c>
      <c r="F24" s="3">
        <v>43.197788000000003</v>
      </c>
      <c r="G24" s="3">
        <v>-77.629835999999997</v>
      </c>
      <c r="H24" s="5">
        <v>110000492173</v>
      </c>
      <c r="I24" s="3">
        <v>3861</v>
      </c>
      <c r="J24" s="3" t="s">
        <v>242</v>
      </c>
      <c r="K24" s="3">
        <v>339940</v>
      </c>
      <c r="L24" s="3" t="s">
        <v>243</v>
      </c>
      <c r="M24" s="3" t="s">
        <v>244</v>
      </c>
      <c r="N24" s="3" t="s">
        <v>245</v>
      </c>
      <c r="O24" s="6" t="s">
        <v>252</v>
      </c>
      <c r="P24" s="3" t="s">
        <v>253</v>
      </c>
      <c r="Q24" s="3">
        <v>300</v>
      </c>
      <c r="R24" s="3">
        <v>4.2712320000000004</v>
      </c>
      <c r="S24" s="6">
        <f t="shared" si="0"/>
        <v>1.4237440000000001E-2</v>
      </c>
      <c r="T24" s="3">
        <f t="shared" si="1"/>
        <v>0.20339200000000002</v>
      </c>
      <c r="U24" s="6" t="s">
        <v>254</v>
      </c>
      <c r="V24" s="6">
        <v>2190.041565</v>
      </c>
      <c r="W24" s="3" t="s">
        <v>137</v>
      </c>
      <c r="X24" s="6">
        <v>4395.0255749999997</v>
      </c>
      <c r="Y24" s="3" t="s">
        <v>138</v>
      </c>
      <c r="Z24" s="3">
        <v>1529.781097</v>
      </c>
      <c r="AA24" s="3" t="s">
        <v>139</v>
      </c>
      <c r="AB24" s="7">
        <v>9.3068479064884139E-3</v>
      </c>
      <c r="AC24" s="7">
        <v>6.5009907700085134E-3</v>
      </c>
      <c r="AD24" s="7">
        <v>3.2394441754755887E-3</v>
      </c>
    </row>
    <row r="25" spans="1:30" customFormat="1" hidden="1" x14ac:dyDescent="0.25">
      <c r="A25">
        <v>2022</v>
      </c>
      <c r="B25" t="s">
        <v>255</v>
      </c>
      <c r="C25" t="s">
        <v>256</v>
      </c>
      <c r="D25" t="s">
        <v>257</v>
      </c>
      <c r="E25" t="s">
        <v>258</v>
      </c>
      <c r="F25">
        <v>40.506320000000002</v>
      </c>
      <c r="G25">
        <v>-81.474299999999999</v>
      </c>
      <c r="H25" s="1">
        <v>110000496981</v>
      </c>
      <c r="I25">
        <v>2869</v>
      </c>
      <c r="J25" t="s">
        <v>120</v>
      </c>
      <c r="K25">
        <v>325180</v>
      </c>
      <c r="L25" t="s">
        <v>121</v>
      </c>
      <c r="M25" t="s">
        <v>122</v>
      </c>
      <c r="N25" t="s">
        <v>123</v>
      </c>
      <c r="O25" t="s">
        <v>124</v>
      </c>
      <c r="P25" t="s">
        <v>125</v>
      </c>
      <c r="Q25">
        <v>350</v>
      </c>
      <c r="R25">
        <v>0.93744000000000005</v>
      </c>
      <c r="S25">
        <f t="shared" si="0"/>
        <v>2.6784000000000001E-3</v>
      </c>
      <c r="T25">
        <f t="shared" si="1"/>
        <v>4.4639999999999999E-2</v>
      </c>
      <c r="U25" t="s">
        <v>259</v>
      </c>
      <c r="V25">
        <v>293.05378969999998</v>
      </c>
      <c r="W25" t="s">
        <v>137</v>
      </c>
      <c r="X25">
        <v>522.96928070000001</v>
      </c>
      <c r="Y25" t="s">
        <v>138</v>
      </c>
      <c r="Z25">
        <v>190.71150710000001</v>
      </c>
      <c r="AA25" t="s">
        <v>139</v>
      </c>
      <c r="AB25" s="4">
        <v>1.4044249561698315E-2</v>
      </c>
      <c r="AC25" s="4">
        <v>9.1396190533549696E-3</v>
      </c>
      <c r="AD25" s="4">
        <v>5.1215245308767138E-3</v>
      </c>
    </row>
    <row r="26" spans="1:30" customFormat="1" hidden="1" x14ac:dyDescent="0.25">
      <c r="A26">
        <v>2019</v>
      </c>
      <c r="B26" t="s">
        <v>260</v>
      </c>
      <c r="C26" t="s">
        <v>261</v>
      </c>
      <c r="D26" t="s">
        <v>262</v>
      </c>
      <c r="E26" t="s">
        <v>230</v>
      </c>
      <c r="F26">
        <v>34.616678999999998</v>
      </c>
      <c r="G26">
        <v>-117.355046</v>
      </c>
      <c r="H26" s="1">
        <v>110000517637</v>
      </c>
      <c r="I26">
        <v>4952</v>
      </c>
      <c r="J26" t="s">
        <v>263</v>
      </c>
      <c r="K26">
        <v>339999</v>
      </c>
      <c r="L26" t="s">
        <v>264</v>
      </c>
      <c r="M26" t="s">
        <v>244</v>
      </c>
      <c r="N26" t="s">
        <v>245</v>
      </c>
      <c r="O26" t="s">
        <v>265</v>
      </c>
      <c r="P26" t="s">
        <v>266</v>
      </c>
      <c r="Q26">
        <v>365</v>
      </c>
      <c r="R26">
        <v>0.49044137500000001</v>
      </c>
      <c r="S26">
        <f t="shared" si="0"/>
        <v>1.3436750000000001E-3</v>
      </c>
      <c r="T26">
        <f t="shared" si="1"/>
        <v>2.3354351190476193E-2</v>
      </c>
      <c r="U26" t="s">
        <v>267</v>
      </c>
      <c r="V26">
        <v>18.158200488997554</v>
      </c>
      <c r="W26" t="s">
        <v>268</v>
      </c>
      <c r="X26">
        <v>18.158200488997554</v>
      </c>
      <c r="Y26" t="s">
        <v>222</v>
      </c>
      <c r="Z26">
        <v>18.158200488997554</v>
      </c>
      <c r="AA26" t="s">
        <v>223</v>
      </c>
      <c r="AB26" s="4">
        <v>7.3998246732332434E-2</v>
      </c>
      <c r="AC26" s="4">
        <v>7.3998246732332434E-2</v>
      </c>
      <c r="AD26" s="4">
        <v>7.3998246732332434E-2</v>
      </c>
    </row>
    <row r="27" spans="1:30" customFormat="1" hidden="1" x14ac:dyDescent="0.25">
      <c r="A27">
        <v>2023</v>
      </c>
      <c r="B27" t="s">
        <v>269</v>
      </c>
      <c r="C27" t="s">
        <v>270</v>
      </c>
      <c r="D27" t="s">
        <v>271</v>
      </c>
      <c r="E27" t="s">
        <v>230</v>
      </c>
      <c r="F27">
        <v>39.259749999999997</v>
      </c>
      <c r="G27">
        <v>-121.03075</v>
      </c>
      <c r="H27" s="1">
        <v>110000519920</v>
      </c>
      <c r="I27">
        <v>4952</v>
      </c>
      <c r="J27" t="s">
        <v>263</v>
      </c>
      <c r="K27">
        <v>339999</v>
      </c>
      <c r="L27" t="s">
        <v>264</v>
      </c>
      <c r="M27" t="s">
        <v>244</v>
      </c>
      <c r="N27" t="s">
        <v>245</v>
      </c>
      <c r="O27" t="s">
        <v>265</v>
      </c>
      <c r="P27" t="s">
        <v>266</v>
      </c>
      <c r="Q27">
        <v>365</v>
      </c>
      <c r="R27">
        <v>2.7037889999999998E-2</v>
      </c>
      <c r="S27">
        <f t="shared" si="0"/>
        <v>7.4076410958904101E-5</v>
      </c>
      <c r="T27">
        <f t="shared" si="1"/>
        <v>1.2875185714285714E-3</v>
      </c>
      <c r="U27" t="s">
        <v>272</v>
      </c>
      <c r="V27">
        <v>12</v>
      </c>
      <c r="W27" t="s">
        <v>221</v>
      </c>
      <c r="X27">
        <v>44</v>
      </c>
      <c r="Y27" t="s">
        <v>222</v>
      </c>
      <c r="Z27">
        <v>0.39550000000000002</v>
      </c>
      <c r="AA27" t="s">
        <v>223</v>
      </c>
      <c r="AB27" s="4">
        <v>0.1872981313752316</v>
      </c>
      <c r="AC27" s="4">
        <v>6.1730342465753417E-3</v>
      </c>
      <c r="AD27" s="4">
        <v>1.6835547945205477E-3</v>
      </c>
    </row>
    <row r="28" spans="1:30" customFormat="1" hidden="1" x14ac:dyDescent="0.25">
      <c r="A28">
        <v>2021</v>
      </c>
      <c r="B28" t="s">
        <v>273</v>
      </c>
      <c r="C28" t="s">
        <v>274</v>
      </c>
      <c r="D28" t="s">
        <v>275</v>
      </c>
      <c r="E28" t="s">
        <v>230</v>
      </c>
      <c r="F28">
        <v>39.814332999999998</v>
      </c>
      <c r="G28">
        <v>-121.58030599999999</v>
      </c>
      <c r="H28" s="1">
        <v>110000520026</v>
      </c>
      <c r="I28">
        <v>4941</v>
      </c>
      <c r="J28" t="s">
        <v>263</v>
      </c>
      <c r="K28">
        <v>339999</v>
      </c>
      <c r="L28" t="s">
        <v>264</v>
      </c>
      <c r="M28" t="s">
        <v>244</v>
      </c>
      <c r="N28" t="s">
        <v>245</v>
      </c>
      <c r="O28" t="s">
        <v>265</v>
      </c>
      <c r="P28" t="s">
        <v>276</v>
      </c>
      <c r="Q28">
        <v>365</v>
      </c>
      <c r="R28">
        <v>1.843235E-2</v>
      </c>
      <c r="S28">
        <f t="shared" si="0"/>
        <v>5.0499589041095894E-5</v>
      </c>
      <c r="T28">
        <f t="shared" si="1"/>
        <v>8.7773095238095238E-4</v>
      </c>
      <c r="U28" t="s">
        <v>277</v>
      </c>
      <c r="V28">
        <v>1.127139364</v>
      </c>
      <c r="W28" t="s">
        <v>137</v>
      </c>
      <c r="X28">
        <v>5.5873398490000001</v>
      </c>
      <c r="Y28" t="s">
        <v>138</v>
      </c>
      <c r="Z28">
        <v>1.0976884389999999</v>
      </c>
      <c r="AA28" t="s">
        <v>145</v>
      </c>
      <c r="AB28" s="4">
        <v>4.6005393923162101E-2</v>
      </c>
      <c r="AC28" s="4">
        <v>4.4803323044173171E-2</v>
      </c>
      <c r="AD28" s="4">
        <v>9.0382168269456716E-3</v>
      </c>
    </row>
    <row r="29" spans="1:30" customFormat="1" hidden="1" x14ac:dyDescent="0.25">
      <c r="A29">
        <v>2023</v>
      </c>
      <c r="B29" t="s">
        <v>278</v>
      </c>
      <c r="C29" t="s">
        <v>279</v>
      </c>
      <c r="D29" t="s">
        <v>262</v>
      </c>
      <c r="E29" t="s">
        <v>230</v>
      </c>
      <c r="F29">
        <v>34.055900000000001</v>
      </c>
      <c r="G29">
        <v>-117.36134</v>
      </c>
      <c r="H29" s="1">
        <v>110000525842</v>
      </c>
      <c r="I29">
        <v>4952</v>
      </c>
      <c r="J29" t="s">
        <v>263</v>
      </c>
      <c r="K29">
        <v>339999</v>
      </c>
      <c r="L29" t="s">
        <v>264</v>
      </c>
      <c r="M29" t="s">
        <v>244</v>
      </c>
      <c r="N29" t="s">
        <v>245</v>
      </c>
      <c r="O29" t="s">
        <v>265</v>
      </c>
      <c r="P29" t="s">
        <v>266</v>
      </c>
      <c r="Q29">
        <v>365</v>
      </c>
      <c r="R29">
        <v>2.4338193449999999</v>
      </c>
      <c r="S29">
        <f t="shared" si="0"/>
        <v>6.6679982054794517E-3</v>
      </c>
      <c r="T29">
        <f t="shared" si="1"/>
        <v>0.11589615928571428</v>
      </c>
      <c r="U29" t="s">
        <v>280</v>
      </c>
      <c r="V29">
        <v>24.589229828850858</v>
      </c>
      <c r="W29" t="s">
        <v>281</v>
      </c>
      <c r="X29">
        <v>24.589229828850858</v>
      </c>
      <c r="Y29" t="s">
        <v>281</v>
      </c>
      <c r="Z29">
        <v>24.589229828850858</v>
      </c>
      <c r="AA29" t="s">
        <v>281</v>
      </c>
      <c r="AB29" s="4">
        <v>0.27117556149138938</v>
      </c>
      <c r="AC29" s="4">
        <v>0.27117556149138938</v>
      </c>
      <c r="AD29" s="4">
        <v>0.27117556149138938</v>
      </c>
    </row>
    <row r="30" spans="1:30" customFormat="1" hidden="1" x14ac:dyDescent="0.25">
      <c r="A30">
        <v>2023</v>
      </c>
      <c r="B30" t="s">
        <v>282</v>
      </c>
      <c r="C30" t="s">
        <v>283</v>
      </c>
      <c r="D30" t="s">
        <v>284</v>
      </c>
      <c r="E30" t="s">
        <v>165</v>
      </c>
      <c r="F30">
        <v>38.041639000000004</v>
      </c>
      <c r="G30">
        <v>-84.208667000000005</v>
      </c>
      <c r="H30" s="1">
        <v>110000542896</v>
      </c>
      <c r="I30">
        <v>4952</v>
      </c>
      <c r="J30" t="s">
        <v>263</v>
      </c>
      <c r="K30">
        <v>339999</v>
      </c>
      <c r="L30" t="s">
        <v>264</v>
      </c>
      <c r="M30" t="s">
        <v>244</v>
      </c>
      <c r="N30" t="s">
        <v>245</v>
      </c>
      <c r="O30" t="s">
        <v>265</v>
      </c>
      <c r="P30" t="s">
        <v>285</v>
      </c>
      <c r="Q30">
        <v>365</v>
      </c>
      <c r="R30">
        <v>0.55833642100000003</v>
      </c>
      <c r="S30">
        <f t="shared" si="0"/>
        <v>1.5296888246575343E-3</v>
      </c>
      <c r="T30">
        <f t="shared" si="1"/>
        <v>2.6587448619047622E-2</v>
      </c>
      <c r="U30" t="s">
        <v>286</v>
      </c>
      <c r="V30">
        <v>15.460951120000001</v>
      </c>
      <c r="W30" t="s">
        <v>145</v>
      </c>
      <c r="X30">
        <v>15.460951120000001</v>
      </c>
      <c r="Y30" t="s">
        <v>145</v>
      </c>
      <c r="Z30">
        <v>15.460951120000001</v>
      </c>
      <c r="AA30" t="s">
        <v>145</v>
      </c>
      <c r="AB30" s="4">
        <v>9.8938856528610133E-2</v>
      </c>
      <c r="AC30" s="4">
        <v>9.8938856528610133E-2</v>
      </c>
      <c r="AD30" s="4">
        <v>9.8938856528610133E-2</v>
      </c>
    </row>
    <row r="31" spans="1:30" customFormat="1" hidden="1" x14ac:dyDescent="0.25">
      <c r="A31">
        <v>2021</v>
      </c>
      <c r="B31" t="s">
        <v>287</v>
      </c>
      <c r="C31" t="s">
        <v>184</v>
      </c>
      <c r="D31" t="s">
        <v>288</v>
      </c>
      <c r="E31" t="s">
        <v>180</v>
      </c>
      <c r="F31">
        <v>41.405655000000003</v>
      </c>
      <c r="G31">
        <v>-88.335212999999996</v>
      </c>
      <c r="H31" s="1">
        <v>110000547196</v>
      </c>
      <c r="I31">
        <v>2869</v>
      </c>
      <c r="J31" t="s">
        <v>120</v>
      </c>
      <c r="K31">
        <v>325180</v>
      </c>
      <c r="L31" t="s">
        <v>121</v>
      </c>
      <c r="M31" t="s">
        <v>122</v>
      </c>
      <c r="N31" t="s">
        <v>123</v>
      </c>
      <c r="O31" t="s">
        <v>124</v>
      </c>
      <c r="P31" t="s">
        <v>125</v>
      </c>
      <c r="Q31">
        <v>350</v>
      </c>
      <c r="R31">
        <v>9.4559119999999997E-2</v>
      </c>
      <c r="S31">
        <f t="shared" si="0"/>
        <v>2.701689142857143E-4</v>
      </c>
      <c r="T31">
        <f t="shared" si="1"/>
        <v>4.5028152380952383E-3</v>
      </c>
      <c r="U31" t="s">
        <v>289</v>
      </c>
      <c r="V31">
        <v>1.2738386310000001</v>
      </c>
      <c r="W31" t="s">
        <v>137</v>
      </c>
      <c r="X31">
        <v>2.1535255389999999</v>
      </c>
      <c r="Y31" t="s">
        <v>138</v>
      </c>
      <c r="Z31">
        <v>1.1311045719999999</v>
      </c>
      <c r="AA31" t="s">
        <v>145</v>
      </c>
      <c r="AB31" s="4">
        <v>0.23885405556093384</v>
      </c>
      <c r="AC31" s="4">
        <v>0.21209037605777734</v>
      </c>
      <c r="AD31" s="4">
        <v>0.1254542420756099</v>
      </c>
    </row>
    <row r="32" spans="1:30" customFormat="1" hidden="1" x14ac:dyDescent="0.25">
      <c r="A32">
        <v>2019</v>
      </c>
      <c r="B32" t="s">
        <v>290</v>
      </c>
      <c r="C32" t="s">
        <v>291</v>
      </c>
      <c r="D32" t="s">
        <v>292</v>
      </c>
      <c r="E32" t="s">
        <v>165</v>
      </c>
      <c r="F32">
        <v>38.223610999999998</v>
      </c>
      <c r="G32">
        <v>-84.252778000000006</v>
      </c>
      <c r="H32" s="1">
        <v>110000551082</v>
      </c>
      <c r="I32">
        <v>4952</v>
      </c>
      <c r="J32" t="s">
        <v>263</v>
      </c>
      <c r="K32">
        <v>339999</v>
      </c>
      <c r="L32" t="s">
        <v>264</v>
      </c>
      <c r="M32" t="s">
        <v>244</v>
      </c>
      <c r="N32" t="s">
        <v>245</v>
      </c>
      <c r="O32" t="s">
        <v>265</v>
      </c>
      <c r="P32" t="s">
        <v>266</v>
      </c>
      <c r="Q32">
        <v>365</v>
      </c>
      <c r="R32">
        <v>8.2787885630000009</v>
      </c>
      <c r="S32">
        <f t="shared" si="0"/>
        <v>2.2681612501369866E-2</v>
      </c>
      <c r="T32">
        <f t="shared" si="1"/>
        <v>0.39422802680952385</v>
      </c>
      <c r="U32" t="s">
        <v>293</v>
      </c>
      <c r="V32">
        <v>256.48410760000002</v>
      </c>
      <c r="W32" t="s">
        <v>137</v>
      </c>
      <c r="X32">
        <v>461.348343</v>
      </c>
      <c r="Y32" t="s">
        <v>138</v>
      </c>
      <c r="Z32">
        <v>166.13165749999999</v>
      </c>
      <c r="AA32" t="s">
        <v>139</v>
      </c>
      <c r="AB32" s="4">
        <v>0.13652793719565379</v>
      </c>
      <c r="AC32" s="4">
        <v>8.8432818366832269E-2</v>
      </c>
      <c r="AD32" s="4">
        <v>4.9163745455069005E-2</v>
      </c>
    </row>
    <row r="33" spans="1:30" customFormat="1" hidden="1" x14ac:dyDescent="0.25">
      <c r="A33">
        <v>2020</v>
      </c>
      <c r="B33" t="s">
        <v>294</v>
      </c>
      <c r="C33" t="s">
        <v>295</v>
      </c>
      <c r="D33" t="s">
        <v>296</v>
      </c>
      <c r="E33" t="s">
        <v>165</v>
      </c>
      <c r="F33">
        <v>37.106380000000001</v>
      </c>
      <c r="G33">
        <v>-84.066829999999996</v>
      </c>
      <c r="H33" s="1">
        <v>110000557013</v>
      </c>
      <c r="I33">
        <v>4952</v>
      </c>
      <c r="J33" t="s">
        <v>263</v>
      </c>
      <c r="K33">
        <v>339999</v>
      </c>
      <c r="L33" t="s">
        <v>264</v>
      </c>
      <c r="M33" t="s">
        <v>244</v>
      </c>
      <c r="N33" t="s">
        <v>245</v>
      </c>
      <c r="O33" t="s">
        <v>265</v>
      </c>
      <c r="P33" t="s">
        <v>266</v>
      </c>
      <c r="Q33">
        <v>365</v>
      </c>
      <c r="R33">
        <v>2.8348892999999999</v>
      </c>
      <c r="S33">
        <f t="shared" si="0"/>
        <v>7.7668199999999998E-3</v>
      </c>
      <c r="T33">
        <f t="shared" si="1"/>
        <v>0.13499472857142858</v>
      </c>
      <c r="U33" t="s">
        <v>297</v>
      </c>
      <c r="V33">
        <v>12.896105309999999</v>
      </c>
      <c r="W33" t="s">
        <v>145</v>
      </c>
      <c r="X33">
        <v>12.896105309999999</v>
      </c>
      <c r="Y33" t="s">
        <v>145</v>
      </c>
      <c r="Z33">
        <v>12.896105309999999</v>
      </c>
      <c r="AA33" t="s">
        <v>145</v>
      </c>
      <c r="AB33" s="4">
        <v>0.60226090073701488</v>
      </c>
      <c r="AC33" s="4">
        <v>0.60226090073701488</v>
      </c>
      <c r="AD33" s="4">
        <v>0.60226090073701488</v>
      </c>
    </row>
    <row r="34" spans="1:30" customFormat="1" hidden="1" x14ac:dyDescent="0.25">
      <c r="A34">
        <v>2020</v>
      </c>
      <c r="B34" t="s">
        <v>298</v>
      </c>
      <c r="C34" t="s">
        <v>299</v>
      </c>
      <c r="D34" t="s">
        <v>300</v>
      </c>
      <c r="E34" t="s">
        <v>165</v>
      </c>
      <c r="F34">
        <v>37.642310000000002</v>
      </c>
      <c r="G34">
        <v>-85.903570000000002</v>
      </c>
      <c r="H34" s="1">
        <v>110000571373</v>
      </c>
      <c r="I34">
        <v>4952</v>
      </c>
      <c r="J34" t="s">
        <v>263</v>
      </c>
      <c r="K34">
        <v>339999</v>
      </c>
      <c r="L34" t="s">
        <v>264</v>
      </c>
      <c r="M34" t="s">
        <v>244</v>
      </c>
      <c r="N34" t="s">
        <v>245</v>
      </c>
      <c r="O34" t="s">
        <v>265</v>
      </c>
      <c r="P34" t="s">
        <v>266</v>
      </c>
      <c r="Q34">
        <v>365</v>
      </c>
      <c r="R34">
        <v>40.754987499999999</v>
      </c>
      <c r="S34">
        <f t="shared" si="0"/>
        <v>0.11165749999999999</v>
      </c>
      <c r="T34">
        <f t="shared" si="1"/>
        <v>1.9407136904761904</v>
      </c>
      <c r="U34" t="s">
        <v>301</v>
      </c>
      <c r="V34">
        <v>44.838630809999998</v>
      </c>
      <c r="W34" t="s">
        <v>137</v>
      </c>
      <c r="X34">
        <v>92.555517210000005</v>
      </c>
      <c r="Y34" t="s">
        <v>138</v>
      </c>
      <c r="Z34">
        <v>27.313887399999999</v>
      </c>
      <c r="AA34" t="s">
        <v>139</v>
      </c>
      <c r="AB34" s="4">
        <v>4.0879387970238179</v>
      </c>
      <c r="AC34" s="4">
        <v>2.4902076174702894</v>
      </c>
      <c r="AD34" s="4">
        <v>1.2063840532235299</v>
      </c>
    </row>
    <row r="35" spans="1:30" customFormat="1" hidden="1" x14ac:dyDescent="0.25">
      <c r="A35">
        <v>2020</v>
      </c>
      <c r="B35" t="s">
        <v>302</v>
      </c>
      <c r="C35" t="s">
        <v>303</v>
      </c>
      <c r="D35" t="s">
        <v>304</v>
      </c>
      <c r="E35" t="s">
        <v>305</v>
      </c>
      <c r="F35">
        <v>39.599829999999997</v>
      </c>
      <c r="G35">
        <v>-79.97148</v>
      </c>
      <c r="H35" s="1">
        <v>110000572782</v>
      </c>
      <c r="I35">
        <v>2869</v>
      </c>
      <c r="J35" t="s">
        <v>120</v>
      </c>
      <c r="K35">
        <v>325180</v>
      </c>
      <c r="L35" t="s">
        <v>121</v>
      </c>
      <c r="M35" t="s">
        <v>122</v>
      </c>
      <c r="N35" t="s">
        <v>123</v>
      </c>
      <c r="O35" t="s">
        <v>124</v>
      </c>
      <c r="P35" t="s">
        <v>125</v>
      </c>
      <c r="Q35">
        <v>350</v>
      </c>
      <c r="R35">
        <v>0.74926344</v>
      </c>
      <c r="S35">
        <f t="shared" si="0"/>
        <v>2.1407526857142858E-3</v>
      </c>
      <c r="T35">
        <f t="shared" si="1"/>
        <v>3.5679211428571431E-2</v>
      </c>
      <c r="U35" t="s">
        <v>306</v>
      </c>
      <c r="V35">
        <v>3692.7823960000001</v>
      </c>
      <c r="W35" t="s">
        <v>137</v>
      </c>
      <c r="X35">
        <v>7434.9923710000003</v>
      </c>
      <c r="Y35" t="s">
        <v>138</v>
      </c>
      <c r="Z35">
        <v>2627.3478620000001</v>
      </c>
      <c r="AA35" t="s">
        <v>139</v>
      </c>
      <c r="AB35" s="4">
        <v>8.1479605981245806E-4</v>
      </c>
      <c r="AC35" s="4">
        <v>5.7971265461867895E-4</v>
      </c>
      <c r="AD35" s="4">
        <v>2.879293722027527E-4</v>
      </c>
    </row>
    <row r="36" spans="1:30" customFormat="1" hidden="1" x14ac:dyDescent="0.25">
      <c r="A36">
        <v>2023</v>
      </c>
      <c r="B36" t="s">
        <v>307</v>
      </c>
      <c r="C36" t="s">
        <v>308</v>
      </c>
      <c r="D36" t="s">
        <v>309</v>
      </c>
      <c r="E36" t="s">
        <v>155</v>
      </c>
      <c r="F36">
        <v>36.527054999999997</v>
      </c>
      <c r="G36">
        <v>-82.538579999999996</v>
      </c>
      <c r="H36" s="1">
        <v>110000574423</v>
      </c>
      <c r="I36">
        <v>2869</v>
      </c>
      <c r="J36" t="s">
        <v>120</v>
      </c>
      <c r="K36">
        <v>325180</v>
      </c>
      <c r="L36" t="s">
        <v>121</v>
      </c>
      <c r="M36" t="s">
        <v>122</v>
      </c>
      <c r="N36" t="s">
        <v>123</v>
      </c>
      <c r="O36" t="s">
        <v>124</v>
      </c>
      <c r="P36" t="s">
        <v>125</v>
      </c>
      <c r="Q36">
        <v>350</v>
      </c>
      <c r="R36">
        <v>8.6997750000000007</v>
      </c>
      <c r="S36">
        <f t="shared" si="0"/>
        <v>2.4856500000000004E-2</v>
      </c>
      <c r="T36">
        <f t="shared" si="1"/>
        <v>0.41427500000000006</v>
      </c>
      <c r="U36" t="s">
        <v>310</v>
      </c>
      <c r="V36">
        <v>2721.4987780000001</v>
      </c>
      <c r="W36" t="s">
        <v>137</v>
      </c>
      <c r="X36">
        <v>4949.0723580000003</v>
      </c>
      <c r="Y36" t="s">
        <v>138</v>
      </c>
      <c r="Z36">
        <v>1915.6069319999999</v>
      </c>
      <c r="AA36" t="s">
        <v>139</v>
      </c>
      <c r="AB36" s="4">
        <v>1.297578307155552E-2</v>
      </c>
      <c r="AC36" s="4">
        <v>9.1333864269697654E-3</v>
      </c>
      <c r="AD36" s="4">
        <v>5.0224563720149195E-3</v>
      </c>
    </row>
    <row r="37" spans="1:30" customFormat="1" hidden="1" x14ac:dyDescent="0.25">
      <c r="A37">
        <v>2020</v>
      </c>
      <c r="B37" t="s">
        <v>311</v>
      </c>
      <c r="C37" t="s">
        <v>312</v>
      </c>
      <c r="D37" t="s">
        <v>313</v>
      </c>
      <c r="E37" t="s">
        <v>314</v>
      </c>
      <c r="F37">
        <v>29.808250000000001</v>
      </c>
      <c r="G37">
        <v>-90.01</v>
      </c>
      <c r="H37" s="1">
        <v>110000575244</v>
      </c>
      <c r="I37">
        <v>2869</v>
      </c>
      <c r="J37" t="s">
        <v>120</v>
      </c>
      <c r="K37">
        <v>325180</v>
      </c>
      <c r="L37" t="s">
        <v>121</v>
      </c>
      <c r="M37" t="s">
        <v>122</v>
      </c>
      <c r="N37" t="s">
        <v>123</v>
      </c>
      <c r="O37" t="s">
        <v>124</v>
      </c>
      <c r="P37" t="s">
        <v>125</v>
      </c>
      <c r="Q37">
        <v>350</v>
      </c>
      <c r="R37">
        <v>3.106428E-2</v>
      </c>
      <c r="S37">
        <f t="shared" si="0"/>
        <v>8.8755085714285712E-5</v>
      </c>
      <c r="T37">
        <f t="shared" si="1"/>
        <v>1.4792514285714286E-3</v>
      </c>
      <c r="U37" t="s">
        <v>315</v>
      </c>
      <c r="V37">
        <v>106.75016919315404</v>
      </c>
      <c r="W37" t="s">
        <v>137</v>
      </c>
      <c r="X37">
        <v>106.75016919315404</v>
      </c>
      <c r="Y37" t="s">
        <v>281</v>
      </c>
      <c r="Z37">
        <v>106.75016919315404</v>
      </c>
      <c r="AA37" t="s">
        <v>316</v>
      </c>
      <c r="AB37" s="4">
        <v>8.3142805660281461E-4</v>
      </c>
      <c r="AC37" s="4">
        <v>8.3142805660281461E-4</v>
      </c>
      <c r="AD37" s="4">
        <v>8.3142805660281461E-4</v>
      </c>
    </row>
    <row r="38" spans="1:30" customFormat="1" hidden="1" x14ac:dyDescent="0.25">
      <c r="A38">
        <v>2021</v>
      </c>
      <c r="B38" t="s">
        <v>317</v>
      </c>
      <c r="C38" t="s">
        <v>318</v>
      </c>
      <c r="D38" t="s">
        <v>319</v>
      </c>
      <c r="E38" t="s">
        <v>119</v>
      </c>
      <c r="F38">
        <v>39.80142</v>
      </c>
      <c r="G38">
        <v>-75.354990000000001</v>
      </c>
      <c r="H38" s="1">
        <v>110000582003</v>
      </c>
      <c r="I38">
        <v>2869</v>
      </c>
      <c r="J38" t="s">
        <v>120</v>
      </c>
      <c r="K38">
        <v>325180</v>
      </c>
      <c r="L38" t="s">
        <v>121</v>
      </c>
      <c r="M38" t="s">
        <v>122</v>
      </c>
      <c r="N38" t="s">
        <v>123</v>
      </c>
      <c r="O38" t="s">
        <v>124</v>
      </c>
      <c r="P38" t="s">
        <v>125</v>
      </c>
      <c r="Q38">
        <v>350</v>
      </c>
      <c r="R38">
        <v>1.0629999999999999</v>
      </c>
      <c r="S38">
        <f t="shared" si="0"/>
        <v>3.0371428571428572E-3</v>
      </c>
      <c r="T38">
        <f t="shared" si="1"/>
        <v>5.0619047619047619E-2</v>
      </c>
      <c r="U38" t="s">
        <v>320</v>
      </c>
      <c r="V38">
        <v>3.5938105130000002</v>
      </c>
      <c r="W38" t="s">
        <v>145</v>
      </c>
      <c r="X38">
        <v>3.5938105130000002</v>
      </c>
      <c r="Y38" t="s">
        <v>145</v>
      </c>
      <c r="Z38">
        <v>3.5938105130000002</v>
      </c>
      <c r="AA38" t="s">
        <v>145</v>
      </c>
      <c r="AB38" s="4">
        <v>0.84510378222683358</v>
      </c>
      <c r="AC38" s="4">
        <v>0.84510378222683358</v>
      </c>
      <c r="AD38" s="4">
        <v>0.84510378222683358</v>
      </c>
    </row>
    <row r="39" spans="1:30" s="3" customFormat="1" hidden="1" x14ac:dyDescent="0.25">
      <c r="A39" s="3">
        <v>2021</v>
      </c>
      <c r="B39" s="6" t="s">
        <v>321</v>
      </c>
      <c r="C39" s="3" t="s">
        <v>322</v>
      </c>
      <c r="D39" s="3" t="s">
        <v>323</v>
      </c>
      <c r="E39" s="3" t="s">
        <v>194</v>
      </c>
      <c r="F39" s="3">
        <v>39.683477000000003</v>
      </c>
      <c r="G39" s="3">
        <v>-91.334682999999998</v>
      </c>
      <c r="H39" s="5">
        <v>110000595981</v>
      </c>
      <c r="I39" s="3">
        <v>3241</v>
      </c>
      <c r="J39" s="3" t="s">
        <v>231</v>
      </c>
      <c r="K39" s="3">
        <v>326299</v>
      </c>
      <c r="L39" s="3" t="s">
        <v>232</v>
      </c>
      <c r="M39" s="3" t="s">
        <v>233</v>
      </c>
      <c r="N39" s="3" t="s">
        <v>234</v>
      </c>
      <c r="O39" s="6" t="s">
        <v>235</v>
      </c>
      <c r="P39" s="3" t="s">
        <v>324</v>
      </c>
      <c r="Q39" s="3">
        <v>250</v>
      </c>
      <c r="R39" s="3">
        <v>0.92907556300000005</v>
      </c>
      <c r="S39" s="6">
        <f t="shared" si="0"/>
        <v>3.7163022520000002E-3</v>
      </c>
      <c r="T39" s="3">
        <f t="shared" si="1"/>
        <v>4.4241693476190481E-2</v>
      </c>
      <c r="U39" s="6" t="s">
        <v>325</v>
      </c>
      <c r="V39" s="6">
        <v>1.046454768</v>
      </c>
      <c r="W39" s="3" t="s">
        <v>137</v>
      </c>
      <c r="X39" s="6">
        <v>1.79894797</v>
      </c>
      <c r="Y39" s="3" t="s">
        <v>138</v>
      </c>
      <c r="Z39" s="3">
        <v>0.55848000799999997</v>
      </c>
      <c r="AA39" s="3" t="s">
        <v>139</v>
      </c>
      <c r="AB39" s="7">
        <v>6.6543156402475931</v>
      </c>
      <c r="AC39" s="7">
        <v>3.5513262165192794</v>
      </c>
      <c r="AD39" s="7">
        <v>2.0658197535307261</v>
      </c>
    </row>
    <row r="40" spans="1:30" customFormat="1" hidden="1" x14ac:dyDescent="0.25">
      <c r="A40">
        <v>2021</v>
      </c>
      <c r="B40" t="s">
        <v>326</v>
      </c>
      <c r="C40" t="s">
        <v>327</v>
      </c>
      <c r="D40" t="s">
        <v>328</v>
      </c>
      <c r="E40" t="s">
        <v>314</v>
      </c>
      <c r="F40">
        <v>30.193916000000002</v>
      </c>
      <c r="G40">
        <v>-93.321347000000003</v>
      </c>
      <c r="H40" s="1">
        <v>110000597266</v>
      </c>
      <c r="I40">
        <v>2821</v>
      </c>
      <c r="J40" t="s">
        <v>131</v>
      </c>
      <c r="K40">
        <v>323120</v>
      </c>
      <c r="L40" t="s">
        <v>132</v>
      </c>
      <c r="M40" t="s">
        <v>133</v>
      </c>
      <c r="N40" t="s">
        <v>134</v>
      </c>
      <c r="O40" t="s">
        <v>124</v>
      </c>
      <c r="P40" t="s">
        <v>329</v>
      </c>
      <c r="Q40">
        <v>350</v>
      </c>
      <c r="R40">
        <v>0.82855000000000001</v>
      </c>
      <c r="S40">
        <f t="shared" si="0"/>
        <v>2.3672857142857141E-3</v>
      </c>
      <c r="T40">
        <f t="shared" si="1"/>
        <v>3.9454761904761902E-2</v>
      </c>
      <c r="U40" t="s">
        <v>330</v>
      </c>
      <c r="V40">
        <v>4460.437653</v>
      </c>
      <c r="W40" t="s">
        <v>137</v>
      </c>
      <c r="X40">
        <v>8621.1816220000001</v>
      </c>
      <c r="Y40" t="s">
        <v>138</v>
      </c>
      <c r="Z40">
        <v>3194.6888800000002</v>
      </c>
      <c r="AA40" t="s">
        <v>139</v>
      </c>
      <c r="AB40" s="4">
        <v>7.4100665298140517E-4</v>
      </c>
      <c r="AC40" s="4">
        <v>5.3072947061450924E-4</v>
      </c>
      <c r="AD40" s="4">
        <v>2.7458947254338614E-4</v>
      </c>
    </row>
    <row r="41" spans="1:30" customFormat="1" hidden="1" x14ac:dyDescent="0.25">
      <c r="A41">
        <v>2019</v>
      </c>
      <c r="B41" t="s">
        <v>331</v>
      </c>
      <c r="C41" t="s">
        <v>332</v>
      </c>
      <c r="D41" t="s">
        <v>333</v>
      </c>
      <c r="E41" t="s">
        <v>314</v>
      </c>
      <c r="F41">
        <v>30.486767</v>
      </c>
      <c r="G41">
        <v>-90.925479999999993</v>
      </c>
      <c r="H41" s="1">
        <v>110000597355</v>
      </c>
      <c r="I41">
        <v>2899</v>
      </c>
      <c r="J41" t="s">
        <v>334</v>
      </c>
      <c r="K41">
        <v>325920</v>
      </c>
      <c r="L41" t="s">
        <v>335</v>
      </c>
      <c r="M41" t="s">
        <v>336</v>
      </c>
      <c r="N41" t="s">
        <v>335</v>
      </c>
      <c r="O41" t="s">
        <v>124</v>
      </c>
      <c r="P41" t="s">
        <v>337</v>
      </c>
      <c r="Q41">
        <v>350</v>
      </c>
      <c r="R41">
        <v>3.3141999999999998E-2</v>
      </c>
      <c r="S41">
        <f t="shared" si="0"/>
        <v>9.4691428571428568E-5</v>
      </c>
      <c r="T41">
        <f t="shared" si="1"/>
        <v>1.5781904761904761E-3</v>
      </c>
      <c r="U41" t="s">
        <v>338</v>
      </c>
      <c r="V41">
        <v>5.7308037330000001</v>
      </c>
      <c r="W41" t="s">
        <v>145</v>
      </c>
      <c r="X41">
        <v>5.7308037330000001</v>
      </c>
      <c r="Y41" t="s">
        <v>145</v>
      </c>
      <c r="Z41">
        <v>5.7308037330000001</v>
      </c>
      <c r="AA41" t="s">
        <v>145</v>
      </c>
      <c r="AB41" s="4">
        <v>1.6523237050705776E-2</v>
      </c>
      <c r="AC41" s="4">
        <v>1.6523237050705776E-2</v>
      </c>
      <c r="AD41" s="4">
        <v>1.6523237050705776E-2</v>
      </c>
    </row>
    <row r="42" spans="1:30" customFormat="1" hidden="1" x14ac:dyDescent="0.25">
      <c r="A42">
        <v>2019</v>
      </c>
      <c r="B42" t="s">
        <v>339</v>
      </c>
      <c r="C42" t="s">
        <v>340</v>
      </c>
      <c r="D42" t="s">
        <v>341</v>
      </c>
      <c r="E42" t="s">
        <v>314</v>
      </c>
      <c r="F42">
        <v>30.241299999999999</v>
      </c>
      <c r="G42">
        <v>-91.100899999999996</v>
      </c>
      <c r="H42" s="1">
        <v>110000597426</v>
      </c>
      <c r="I42">
        <v>2819</v>
      </c>
      <c r="J42" t="s">
        <v>131</v>
      </c>
      <c r="K42">
        <v>323120</v>
      </c>
      <c r="L42" t="s">
        <v>132</v>
      </c>
      <c r="M42" t="s">
        <v>133</v>
      </c>
      <c r="N42" t="s">
        <v>134</v>
      </c>
      <c r="O42" t="s">
        <v>124</v>
      </c>
      <c r="P42" t="s">
        <v>342</v>
      </c>
      <c r="Q42">
        <v>350</v>
      </c>
      <c r="R42">
        <v>0.82855000000000001</v>
      </c>
      <c r="S42">
        <f t="shared" si="0"/>
        <v>2.3672857142857141E-3</v>
      </c>
      <c r="T42">
        <f t="shared" si="1"/>
        <v>3.9454761904761902E-2</v>
      </c>
      <c r="U42" t="s">
        <v>343</v>
      </c>
      <c r="V42">
        <v>111.7864218</v>
      </c>
      <c r="W42" t="s">
        <v>145</v>
      </c>
      <c r="X42">
        <v>111.7864218</v>
      </c>
      <c r="Y42" t="s">
        <v>145</v>
      </c>
      <c r="Z42">
        <v>111.7864218</v>
      </c>
      <c r="AA42" t="s">
        <v>145</v>
      </c>
      <c r="AB42" s="4">
        <v>2.1176862772484897E-2</v>
      </c>
      <c r="AC42" s="4">
        <v>2.1176862772484897E-2</v>
      </c>
      <c r="AD42" s="4">
        <v>2.1176862772484897E-2</v>
      </c>
    </row>
    <row r="43" spans="1:30" customFormat="1" hidden="1" x14ac:dyDescent="0.25">
      <c r="A43">
        <v>2020</v>
      </c>
      <c r="B43" t="s">
        <v>344</v>
      </c>
      <c r="C43" t="s">
        <v>345</v>
      </c>
      <c r="D43" t="s">
        <v>346</v>
      </c>
      <c r="E43" t="s">
        <v>209</v>
      </c>
      <c r="F43">
        <v>29.458400000000001</v>
      </c>
      <c r="G43">
        <v>-95.330399999999997</v>
      </c>
      <c r="H43" s="1">
        <v>110000599479</v>
      </c>
      <c r="I43">
        <v>2869</v>
      </c>
      <c r="J43" t="s">
        <v>120</v>
      </c>
      <c r="K43">
        <v>325180</v>
      </c>
      <c r="L43" t="s">
        <v>121</v>
      </c>
      <c r="M43" t="s">
        <v>122</v>
      </c>
      <c r="N43" t="s">
        <v>123</v>
      </c>
      <c r="O43" t="s">
        <v>124</v>
      </c>
      <c r="P43" t="s">
        <v>125</v>
      </c>
      <c r="Q43">
        <v>350</v>
      </c>
      <c r="R43">
        <v>1.4913900000000001E-2</v>
      </c>
      <c r="S43">
        <f t="shared" si="0"/>
        <v>4.2611142857142859E-5</v>
      </c>
      <c r="T43">
        <f t="shared" si="1"/>
        <v>7.1018571428571435E-4</v>
      </c>
      <c r="U43" t="s">
        <v>347</v>
      </c>
      <c r="V43">
        <v>15.96332518</v>
      </c>
      <c r="W43" t="s">
        <v>137</v>
      </c>
      <c r="X43">
        <v>30.868277800000001</v>
      </c>
      <c r="Y43" t="s">
        <v>138</v>
      </c>
      <c r="Z43">
        <v>9.3770517459999994</v>
      </c>
      <c r="AA43" t="s">
        <v>139</v>
      </c>
      <c r="AB43" s="4">
        <v>4.5441940613497886E-3</v>
      </c>
      <c r="AC43" s="4">
        <v>2.6693149689470189E-3</v>
      </c>
      <c r="AD43" s="4">
        <v>1.3804185362470355E-3</v>
      </c>
    </row>
    <row r="44" spans="1:30" customFormat="1" hidden="1" x14ac:dyDescent="0.25">
      <c r="A44">
        <v>2021</v>
      </c>
      <c r="B44" t="s">
        <v>348</v>
      </c>
      <c r="C44" t="s">
        <v>349</v>
      </c>
      <c r="D44" t="s">
        <v>350</v>
      </c>
      <c r="E44" t="s">
        <v>305</v>
      </c>
      <c r="F44">
        <v>38.772219999999997</v>
      </c>
      <c r="G44">
        <v>-82.205560000000006</v>
      </c>
      <c r="H44" s="1">
        <v>110000607772</v>
      </c>
      <c r="I44">
        <v>2869</v>
      </c>
      <c r="J44" t="s">
        <v>120</v>
      </c>
      <c r="K44">
        <v>325180</v>
      </c>
      <c r="L44" t="s">
        <v>121</v>
      </c>
      <c r="M44" t="s">
        <v>122</v>
      </c>
      <c r="N44" t="s">
        <v>123</v>
      </c>
      <c r="O44" t="s">
        <v>124</v>
      </c>
      <c r="P44" t="s">
        <v>125</v>
      </c>
      <c r="Q44">
        <v>350</v>
      </c>
      <c r="R44">
        <v>6.0027198999999998</v>
      </c>
      <c r="S44">
        <f t="shared" si="0"/>
        <v>1.7150628285714287E-2</v>
      </c>
      <c r="T44">
        <f t="shared" si="1"/>
        <v>0.28584380476190474</v>
      </c>
      <c r="U44" t="s">
        <v>351</v>
      </c>
      <c r="V44">
        <v>75410.459659999993</v>
      </c>
      <c r="W44" t="s">
        <v>137</v>
      </c>
      <c r="X44">
        <v>159336.19680000001</v>
      </c>
      <c r="Y44" t="s">
        <v>138</v>
      </c>
      <c r="Z44">
        <v>59663.701000000001</v>
      </c>
      <c r="AA44" t="s">
        <v>139</v>
      </c>
      <c r="AB44" s="4">
        <v>2.8745498516282602E-4</v>
      </c>
      <c r="AC44" s="4">
        <v>2.2743036394474469E-4</v>
      </c>
      <c r="AD44" s="4">
        <v>1.0763799205802487E-4</v>
      </c>
    </row>
    <row r="45" spans="1:30" customFormat="1" hidden="1" x14ac:dyDescent="0.25">
      <c r="A45">
        <v>2020</v>
      </c>
      <c r="B45" t="s">
        <v>352</v>
      </c>
      <c r="C45" t="s">
        <v>353</v>
      </c>
      <c r="D45" t="s">
        <v>354</v>
      </c>
      <c r="E45" t="s">
        <v>355</v>
      </c>
      <c r="F45">
        <v>34.632592000000002</v>
      </c>
      <c r="G45">
        <v>-84.927667999999997</v>
      </c>
      <c r="H45" s="1">
        <v>110000611703</v>
      </c>
      <c r="I45">
        <v>2821</v>
      </c>
      <c r="J45" t="s">
        <v>131</v>
      </c>
      <c r="K45">
        <v>323120</v>
      </c>
      <c r="L45" t="s">
        <v>132</v>
      </c>
      <c r="M45" t="s">
        <v>133</v>
      </c>
      <c r="N45" t="s">
        <v>134</v>
      </c>
      <c r="O45" t="s">
        <v>124</v>
      </c>
      <c r="P45" t="s">
        <v>356</v>
      </c>
      <c r="Q45">
        <v>350</v>
      </c>
      <c r="R45">
        <v>2.8147999999999999E-2</v>
      </c>
      <c r="S45">
        <f t="shared" si="0"/>
        <v>8.0422857142857136E-5</v>
      </c>
      <c r="T45">
        <f t="shared" si="1"/>
        <v>1.3403809523809523E-3</v>
      </c>
      <c r="U45" t="s">
        <v>357</v>
      </c>
      <c r="V45">
        <v>921.60880199999997</v>
      </c>
      <c r="W45" t="s">
        <v>137</v>
      </c>
      <c r="X45">
        <v>1845.305505</v>
      </c>
      <c r="Y45" t="s">
        <v>138</v>
      </c>
      <c r="Z45">
        <v>624.44136500000002</v>
      </c>
      <c r="AA45" t="s">
        <v>139</v>
      </c>
      <c r="AB45" s="4">
        <v>1.287916874995255E-4</v>
      </c>
      <c r="AC45" s="4">
        <v>8.7263551485543573E-5</v>
      </c>
      <c r="AD45" s="4">
        <v>4.3582407858723171E-5</v>
      </c>
    </row>
    <row r="46" spans="1:30" customFormat="1" hidden="1" x14ac:dyDescent="0.25">
      <c r="A46">
        <v>2020</v>
      </c>
      <c r="B46" t="s">
        <v>358</v>
      </c>
      <c r="C46" t="s">
        <v>327</v>
      </c>
      <c r="D46" t="s">
        <v>328</v>
      </c>
      <c r="E46" t="s">
        <v>314</v>
      </c>
      <c r="F46">
        <v>30.321895000000001</v>
      </c>
      <c r="G46">
        <v>-93.300735000000003</v>
      </c>
      <c r="H46" s="1">
        <v>110000613685</v>
      </c>
      <c r="I46">
        <v>4953</v>
      </c>
      <c r="J46" t="s">
        <v>263</v>
      </c>
      <c r="K46">
        <v>339999</v>
      </c>
      <c r="L46" t="s">
        <v>264</v>
      </c>
      <c r="M46" t="s">
        <v>244</v>
      </c>
      <c r="N46" t="s">
        <v>245</v>
      </c>
      <c r="O46" t="s">
        <v>235</v>
      </c>
      <c r="P46" t="s">
        <v>359</v>
      </c>
      <c r="Q46">
        <v>250</v>
      </c>
      <c r="R46">
        <v>0.52152568799999999</v>
      </c>
      <c r="S46">
        <f t="shared" si="0"/>
        <v>2.0861027519999999E-3</v>
      </c>
      <c r="T46">
        <f t="shared" si="1"/>
        <v>2.4834556571428572E-2</v>
      </c>
      <c r="U46" t="s">
        <v>360</v>
      </c>
      <c r="V46">
        <v>32.09046455</v>
      </c>
      <c r="W46" t="s">
        <v>137</v>
      </c>
      <c r="X46">
        <v>57.613231480000003</v>
      </c>
      <c r="Y46" t="s">
        <v>138</v>
      </c>
      <c r="Z46">
        <v>19.319391759999998</v>
      </c>
      <c r="AA46" t="s">
        <v>139</v>
      </c>
      <c r="AB46" s="4">
        <v>0.1079797323805602</v>
      </c>
      <c r="AC46" s="4">
        <v>6.5006935276666164E-2</v>
      </c>
      <c r="AD46" s="4">
        <v>3.6208744040406318E-2</v>
      </c>
    </row>
    <row r="47" spans="1:30" customFormat="1" hidden="1" x14ac:dyDescent="0.25">
      <c r="A47">
        <v>2019</v>
      </c>
      <c r="B47" t="s">
        <v>361</v>
      </c>
      <c r="C47" t="s">
        <v>362</v>
      </c>
      <c r="D47" t="s">
        <v>363</v>
      </c>
      <c r="E47" t="s">
        <v>194</v>
      </c>
      <c r="F47">
        <v>39.248446999999999</v>
      </c>
      <c r="G47">
        <v>-94.293233000000001</v>
      </c>
      <c r="H47" s="1">
        <v>110000614746</v>
      </c>
      <c r="I47">
        <v>4953</v>
      </c>
      <c r="J47" t="s">
        <v>263</v>
      </c>
      <c r="K47">
        <v>339999</v>
      </c>
      <c r="L47" t="s">
        <v>264</v>
      </c>
      <c r="M47" t="s">
        <v>244</v>
      </c>
      <c r="N47" t="s">
        <v>245</v>
      </c>
      <c r="O47" t="s">
        <v>235</v>
      </c>
      <c r="P47" t="s">
        <v>364</v>
      </c>
      <c r="Q47">
        <v>250</v>
      </c>
      <c r="R47">
        <v>4.8311483000000002E-2</v>
      </c>
      <c r="S47">
        <f t="shared" si="0"/>
        <v>1.93245932E-4</v>
      </c>
      <c r="T47">
        <f t="shared" si="1"/>
        <v>2.3005468095238096E-3</v>
      </c>
      <c r="U47" t="s">
        <v>365</v>
      </c>
      <c r="V47">
        <v>2.2738386309999998</v>
      </c>
      <c r="W47" t="s">
        <v>137</v>
      </c>
      <c r="X47">
        <v>3.1299900979999999</v>
      </c>
      <c r="Y47" t="s">
        <v>138</v>
      </c>
      <c r="Z47">
        <v>1.247126736</v>
      </c>
      <c r="AA47" t="s">
        <v>139</v>
      </c>
      <c r="AB47" s="4">
        <v>0.15495292212226297</v>
      </c>
      <c r="AC47" s="4">
        <v>8.4986651807834462E-2</v>
      </c>
      <c r="AD47" s="4">
        <v>6.1740109696666524E-2</v>
      </c>
    </row>
    <row r="48" spans="1:30" customFormat="1" hidden="1" x14ac:dyDescent="0.25">
      <c r="A48">
        <v>2019</v>
      </c>
      <c r="B48" t="s">
        <v>366</v>
      </c>
      <c r="C48" t="s">
        <v>367</v>
      </c>
      <c r="D48" t="s">
        <v>368</v>
      </c>
      <c r="E48" t="s">
        <v>165</v>
      </c>
      <c r="F48">
        <v>36.946111000000002</v>
      </c>
      <c r="G48">
        <v>-85.020832999999996</v>
      </c>
      <c r="H48" s="1">
        <v>110000719045</v>
      </c>
      <c r="I48">
        <v>4952</v>
      </c>
      <c r="J48" t="s">
        <v>263</v>
      </c>
      <c r="K48">
        <v>339999</v>
      </c>
      <c r="L48" t="s">
        <v>264</v>
      </c>
      <c r="M48" t="s">
        <v>244</v>
      </c>
      <c r="N48" t="s">
        <v>245</v>
      </c>
      <c r="O48" t="s">
        <v>265</v>
      </c>
      <c r="P48" t="s">
        <v>266</v>
      </c>
      <c r="Q48">
        <v>365</v>
      </c>
      <c r="R48">
        <v>0.69628860000000004</v>
      </c>
      <c r="S48">
        <f t="shared" si="0"/>
        <v>1.9076400000000002E-3</v>
      </c>
      <c r="T48">
        <f t="shared" si="1"/>
        <v>3.3156600000000001E-2</v>
      </c>
      <c r="U48" t="s">
        <v>369</v>
      </c>
      <c r="V48">
        <v>20.34963325</v>
      </c>
      <c r="W48" t="s">
        <v>137</v>
      </c>
      <c r="X48">
        <v>35.877188680000003</v>
      </c>
      <c r="Y48" t="s">
        <v>138</v>
      </c>
      <c r="Z48">
        <v>12.056209559999999</v>
      </c>
      <c r="AA48" t="s">
        <v>139</v>
      </c>
      <c r="AB48" s="4">
        <v>0.15822883556446746</v>
      </c>
      <c r="AC48" s="4">
        <v>9.3743212792299357E-2</v>
      </c>
      <c r="AD48" s="4">
        <v>5.3171390239487415E-2</v>
      </c>
    </row>
    <row r="49" spans="1:30" customFormat="1" hidden="1" x14ac:dyDescent="0.25">
      <c r="A49">
        <v>2019</v>
      </c>
      <c r="B49" t="s">
        <v>370</v>
      </c>
      <c r="C49" t="s">
        <v>371</v>
      </c>
      <c r="D49" t="s">
        <v>372</v>
      </c>
      <c r="E49" t="s">
        <v>230</v>
      </c>
      <c r="F49">
        <v>39.916111000000001</v>
      </c>
      <c r="G49">
        <v>-122.104444</v>
      </c>
      <c r="H49" s="1">
        <v>110000730451</v>
      </c>
      <c r="I49">
        <v>4952</v>
      </c>
      <c r="J49" t="s">
        <v>263</v>
      </c>
      <c r="K49">
        <v>339999</v>
      </c>
      <c r="L49" t="s">
        <v>264</v>
      </c>
      <c r="M49" t="s">
        <v>244</v>
      </c>
      <c r="N49" t="s">
        <v>245</v>
      </c>
      <c r="O49" t="s">
        <v>265</v>
      </c>
      <c r="P49" t="s">
        <v>266</v>
      </c>
      <c r="Q49">
        <v>365</v>
      </c>
      <c r="R49">
        <v>4.7259257999999998E-2</v>
      </c>
      <c r="S49">
        <f t="shared" si="0"/>
        <v>1.2947741917808219E-4</v>
      </c>
      <c r="T49">
        <f t="shared" si="1"/>
        <v>2.2504408571428569E-3</v>
      </c>
      <c r="U49" t="s">
        <v>373</v>
      </c>
      <c r="V49">
        <v>17518.00978</v>
      </c>
      <c r="W49" t="s">
        <v>137</v>
      </c>
      <c r="X49">
        <v>32623.077290000001</v>
      </c>
      <c r="Y49" t="s">
        <v>138</v>
      </c>
      <c r="Z49">
        <v>13165.83591</v>
      </c>
      <c r="AA49" t="s">
        <v>139</v>
      </c>
      <c r="AB49" s="4">
        <v>9.8343485414198952E-6</v>
      </c>
      <c r="AC49" s="4">
        <v>7.39110325911019E-6</v>
      </c>
      <c r="AD49" s="4">
        <v>3.968890427690311E-6</v>
      </c>
    </row>
    <row r="50" spans="1:30" customFormat="1" hidden="1" x14ac:dyDescent="0.25">
      <c r="A50">
        <v>2019</v>
      </c>
      <c r="B50" t="s">
        <v>374</v>
      </c>
      <c r="C50" t="s">
        <v>375</v>
      </c>
      <c r="D50" t="s">
        <v>376</v>
      </c>
      <c r="E50" t="s">
        <v>230</v>
      </c>
      <c r="F50">
        <v>38.368760000000002</v>
      </c>
      <c r="G50">
        <v>-122.76860000000001</v>
      </c>
      <c r="H50" s="1">
        <v>110000730460</v>
      </c>
      <c r="I50">
        <v>4952</v>
      </c>
      <c r="J50" t="s">
        <v>263</v>
      </c>
      <c r="K50">
        <v>339999</v>
      </c>
      <c r="L50" t="s">
        <v>264</v>
      </c>
      <c r="M50" t="s">
        <v>244</v>
      </c>
      <c r="N50" t="s">
        <v>245</v>
      </c>
      <c r="O50" t="s">
        <v>265</v>
      </c>
      <c r="P50" t="s">
        <v>266</v>
      </c>
      <c r="Q50">
        <v>365</v>
      </c>
      <c r="R50">
        <v>3.9515400000000001</v>
      </c>
      <c r="S50">
        <f t="shared" si="0"/>
        <v>1.0826136986301371E-2</v>
      </c>
      <c r="T50">
        <f t="shared" si="1"/>
        <v>0.18816857142857144</v>
      </c>
      <c r="U50" t="s">
        <v>377</v>
      </c>
      <c r="V50">
        <v>12.684596579999999</v>
      </c>
      <c r="W50" t="s">
        <v>137</v>
      </c>
      <c r="X50">
        <v>45.974085019999997</v>
      </c>
      <c r="Y50" t="s">
        <v>138</v>
      </c>
      <c r="Z50">
        <v>7.3910307230000001</v>
      </c>
      <c r="AA50" t="s">
        <v>139</v>
      </c>
      <c r="AB50" s="4">
        <v>1.4647668765077286</v>
      </c>
      <c r="AC50" s="4">
        <v>0.85348689790979315</v>
      </c>
      <c r="AD50" s="4">
        <v>0.23548346816672266</v>
      </c>
    </row>
    <row r="51" spans="1:30" customFormat="1" hidden="1" x14ac:dyDescent="0.25">
      <c r="A51">
        <v>2023</v>
      </c>
      <c r="B51" t="s">
        <v>378</v>
      </c>
      <c r="C51" t="s">
        <v>379</v>
      </c>
      <c r="D51" t="s">
        <v>380</v>
      </c>
      <c r="E51" t="s">
        <v>230</v>
      </c>
      <c r="F51">
        <v>32.664450000000002</v>
      </c>
      <c r="G51">
        <v>-115.55970499999999</v>
      </c>
      <c r="H51" s="1">
        <v>110000730825</v>
      </c>
      <c r="I51">
        <v>4952</v>
      </c>
      <c r="J51" t="s">
        <v>263</v>
      </c>
      <c r="K51">
        <v>339999</v>
      </c>
      <c r="L51" t="s">
        <v>264</v>
      </c>
      <c r="M51" t="s">
        <v>244</v>
      </c>
      <c r="N51" t="s">
        <v>245</v>
      </c>
      <c r="O51" t="s">
        <v>265</v>
      </c>
      <c r="P51" t="s">
        <v>266</v>
      </c>
      <c r="Q51">
        <v>365</v>
      </c>
      <c r="R51">
        <v>0.21565605299999999</v>
      </c>
      <c r="S51">
        <f t="shared" si="0"/>
        <v>5.9083850136986294E-4</v>
      </c>
      <c r="T51">
        <f t="shared" si="1"/>
        <v>1.0269335857142856E-2</v>
      </c>
      <c r="U51" t="s">
        <v>381</v>
      </c>
      <c r="V51">
        <v>7.9442127139999998</v>
      </c>
      <c r="W51" t="s">
        <v>145</v>
      </c>
      <c r="X51">
        <v>7.9442127139999998</v>
      </c>
      <c r="Y51" t="s">
        <v>145</v>
      </c>
      <c r="Z51">
        <v>7.9442127139999998</v>
      </c>
      <c r="AA51" t="s">
        <v>145</v>
      </c>
      <c r="AB51" s="4">
        <v>7.4373449281970344E-2</v>
      </c>
      <c r="AC51" s="4">
        <v>7.4373449281970344E-2</v>
      </c>
      <c r="AD51" s="4">
        <v>7.4373449281970344E-2</v>
      </c>
    </row>
    <row r="52" spans="1:30" customFormat="1" hidden="1" x14ac:dyDescent="0.25">
      <c r="A52">
        <v>2022</v>
      </c>
      <c r="B52" t="s">
        <v>382</v>
      </c>
      <c r="C52" t="s">
        <v>383</v>
      </c>
      <c r="D52" t="s">
        <v>384</v>
      </c>
      <c r="E52" t="s">
        <v>165</v>
      </c>
      <c r="F52">
        <v>38.217222</v>
      </c>
      <c r="G52">
        <v>-84.564166999999998</v>
      </c>
      <c r="H52" s="1">
        <v>110000732208</v>
      </c>
      <c r="I52">
        <v>4952</v>
      </c>
      <c r="J52" t="s">
        <v>263</v>
      </c>
      <c r="K52">
        <v>339999</v>
      </c>
      <c r="L52" t="s">
        <v>264</v>
      </c>
      <c r="M52" t="s">
        <v>244</v>
      </c>
      <c r="N52" t="s">
        <v>245</v>
      </c>
      <c r="O52" t="s">
        <v>265</v>
      </c>
      <c r="P52" t="s">
        <v>285</v>
      </c>
      <c r="Q52">
        <v>365</v>
      </c>
      <c r="R52">
        <v>8.7726837500000006</v>
      </c>
      <c r="S52">
        <f t="shared" si="0"/>
        <v>2.4034750000000001E-2</v>
      </c>
      <c r="T52">
        <f t="shared" si="1"/>
        <v>0.41774684523809524</v>
      </c>
      <c r="U52" t="s">
        <v>385</v>
      </c>
      <c r="V52">
        <v>152.51833740000001</v>
      </c>
      <c r="W52" t="s">
        <v>137</v>
      </c>
      <c r="X52">
        <v>295.705896</v>
      </c>
      <c r="Y52" t="s">
        <v>138</v>
      </c>
      <c r="Z52">
        <v>96.999167900000003</v>
      </c>
      <c r="AA52" t="s">
        <v>139</v>
      </c>
      <c r="AB52" s="4">
        <v>0.24778305340493542</v>
      </c>
      <c r="AC52" s="4">
        <v>0.15758596906918551</v>
      </c>
      <c r="AD52" s="4">
        <v>8.1279238341598711E-2</v>
      </c>
    </row>
    <row r="53" spans="1:30" customFormat="1" hidden="1" x14ac:dyDescent="0.25">
      <c r="A53">
        <v>2020</v>
      </c>
      <c r="B53" t="s">
        <v>386</v>
      </c>
      <c r="C53" t="s">
        <v>387</v>
      </c>
      <c r="D53" t="s">
        <v>388</v>
      </c>
      <c r="E53" t="s">
        <v>165</v>
      </c>
      <c r="F53">
        <v>38.057777999999999</v>
      </c>
      <c r="G53">
        <v>-84.743888999999996</v>
      </c>
      <c r="H53" s="1">
        <v>110000732226</v>
      </c>
      <c r="I53">
        <v>4952</v>
      </c>
      <c r="J53" t="s">
        <v>263</v>
      </c>
      <c r="K53">
        <v>339999</v>
      </c>
      <c r="L53" t="s">
        <v>264</v>
      </c>
      <c r="M53" t="s">
        <v>244</v>
      </c>
      <c r="N53" t="s">
        <v>245</v>
      </c>
      <c r="O53" t="s">
        <v>265</v>
      </c>
      <c r="P53" t="s">
        <v>266</v>
      </c>
      <c r="Q53">
        <v>365</v>
      </c>
      <c r="R53">
        <v>5.636622</v>
      </c>
      <c r="S53">
        <f t="shared" si="0"/>
        <v>1.54428E-2</v>
      </c>
      <c r="T53">
        <f t="shared" si="1"/>
        <v>0.26841057142857144</v>
      </c>
      <c r="U53" t="s">
        <v>389</v>
      </c>
      <c r="V53">
        <v>8.0577014669999993</v>
      </c>
      <c r="W53" t="s">
        <v>145</v>
      </c>
      <c r="X53">
        <v>8.0577014669999993</v>
      </c>
      <c r="Y53" t="s">
        <v>145</v>
      </c>
      <c r="Z53">
        <v>8.0577014669999993</v>
      </c>
      <c r="AA53" t="s">
        <v>145</v>
      </c>
      <c r="AB53" s="4">
        <v>1.9165266997350774</v>
      </c>
      <c r="AC53" s="4">
        <v>1.9165266997350774</v>
      </c>
      <c r="AD53" s="4">
        <v>1.9165266997350774</v>
      </c>
    </row>
    <row r="54" spans="1:30" customFormat="1" hidden="1" x14ac:dyDescent="0.25">
      <c r="A54">
        <v>2019</v>
      </c>
      <c r="B54" t="s">
        <v>390</v>
      </c>
      <c r="C54" t="s">
        <v>391</v>
      </c>
      <c r="D54" t="s">
        <v>392</v>
      </c>
      <c r="E54" t="s">
        <v>165</v>
      </c>
      <c r="F54">
        <v>38.474601999999997</v>
      </c>
      <c r="G54">
        <v>-82.623778999999999</v>
      </c>
      <c r="H54" s="1">
        <v>110000732244</v>
      </c>
      <c r="I54">
        <v>4952</v>
      </c>
      <c r="J54" t="s">
        <v>263</v>
      </c>
      <c r="K54">
        <v>339999</v>
      </c>
      <c r="L54" t="s">
        <v>264</v>
      </c>
      <c r="M54" t="s">
        <v>244</v>
      </c>
      <c r="N54" t="s">
        <v>245</v>
      </c>
      <c r="O54" t="s">
        <v>265</v>
      </c>
      <c r="P54" t="s">
        <v>266</v>
      </c>
      <c r="Q54">
        <v>365</v>
      </c>
      <c r="R54">
        <v>24.038535</v>
      </c>
      <c r="S54">
        <f t="shared" si="0"/>
        <v>6.5859000000000001E-2</v>
      </c>
      <c r="T54">
        <f t="shared" si="1"/>
        <v>1.1446921428571428</v>
      </c>
      <c r="U54" t="s">
        <v>393</v>
      </c>
      <c r="V54">
        <v>23.946126889999999</v>
      </c>
      <c r="W54" t="s">
        <v>145</v>
      </c>
      <c r="X54">
        <v>23.946126889999999</v>
      </c>
      <c r="Y54" t="s">
        <v>145</v>
      </c>
      <c r="Z54">
        <v>23.946126889999999</v>
      </c>
      <c r="AA54" t="s">
        <v>145</v>
      </c>
      <c r="AB54" s="4">
        <v>2.7502986308613857</v>
      </c>
      <c r="AC54" s="4">
        <v>2.7502986308613857</v>
      </c>
      <c r="AD54" s="4">
        <v>2.7502986308613857</v>
      </c>
    </row>
    <row r="55" spans="1:30" customFormat="1" hidden="1" x14ac:dyDescent="0.25">
      <c r="A55">
        <v>2019</v>
      </c>
      <c r="B55" t="s">
        <v>394</v>
      </c>
      <c r="C55" t="s">
        <v>395</v>
      </c>
      <c r="D55" t="s">
        <v>300</v>
      </c>
      <c r="E55" t="s">
        <v>165</v>
      </c>
      <c r="F55">
        <v>37.845027999999999</v>
      </c>
      <c r="G55">
        <v>-85.940962999999996</v>
      </c>
      <c r="H55" s="1">
        <v>110000732253</v>
      </c>
      <c r="I55">
        <v>4952</v>
      </c>
      <c r="J55" t="s">
        <v>263</v>
      </c>
      <c r="K55">
        <v>339999</v>
      </c>
      <c r="L55" t="s">
        <v>264</v>
      </c>
      <c r="M55" t="s">
        <v>244</v>
      </c>
      <c r="N55" t="s">
        <v>245</v>
      </c>
      <c r="O55" t="s">
        <v>265</v>
      </c>
      <c r="P55" t="s">
        <v>266</v>
      </c>
      <c r="Q55">
        <v>365</v>
      </c>
      <c r="R55">
        <v>13.52167594</v>
      </c>
      <c r="S55">
        <f t="shared" si="0"/>
        <v>3.7045687506849313E-2</v>
      </c>
      <c r="T55">
        <f t="shared" si="1"/>
        <v>0.64388933047619046</v>
      </c>
      <c r="U55" t="s">
        <v>396</v>
      </c>
      <c r="V55">
        <v>9.949180685</v>
      </c>
      <c r="W55" t="s">
        <v>145</v>
      </c>
      <c r="X55">
        <v>9.949180685</v>
      </c>
      <c r="Y55" t="s">
        <v>145</v>
      </c>
      <c r="Z55">
        <v>9.949180685</v>
      </c>
      <c r="AA55" t="s">
        <v>145</v>
      </c>
      <c r="AB55" s="4">
        <v>3.7234912783021099</v>
      </c>
      <c r="AC55" s="4">
        <v>3.7234912783021099</v>
      </c>
      <c r="AD55" s="4">
        <v>3.7234912783021099</v>
      </c>
    </row>
    <row r="56" spans="1:30" customFormat="1" hidden="1" x14ac:dyDescent="0.25">
      <c r="A56">
        <v>2021</v>
      </c>
      <c r="B56" t="s">
        <v>397</v>
      </c>
      <c r="C56" t="s">
        <v>168</v>
      </c>
      <c r="D56" t="s">
        <v>169</v>
      </c>
      <c r="E56" t="s">
        <v>165</v>
      </c>
      <c r="F56">
        <v>38.322221999999996</v>
      </c>
      <c r="G56">
        <v>-85.555000000000007</v>
      </c>
      <c r="H56" s="1">
        <v>110000732271</v>
      </c>
      <c r="I56">
        <v>4952</v>
      </c>
      <c r="J56" t="s">
        <v>263</v>
      </c>
      <c r="K56">
        <v>339999</v>
      </c>
      <c r="L56" t="s">
        <v>264</v>
      </c>
      <c r="M56" t="s">
        <v>244</v>
      </c>
      <c r="N56" t="s">
        <v>245</v>
      </c>
      <c r="O56" t="s">
        <v>265</v>
      </c>
      <c r="P56" t="s">
        <v>266</v>
      </c>
      <c r="Q56">
        <v>365</v>
      </c>
      <c r="R56">
        <v>14.702879810000001</v>
      </c>
      <c r="S56">
        <f t="shared" si="0"/>
        <v>4.0281862493150689E-2</v>
      </c>
      <c r="T56">
        <f t="shared" si="1"/>
        <v>0.7001371338095238</v>
      </c>
      <c r="U56" t="s">
        <v>398</v>
      </c>
      <c r="V56">
        <v>16.75850587</v>
      </c>
      <c r="W56" t="s">
        <v>145</v>
      </c>
      <c r="X56">
        <v>16.75850587</v>
      </c>
      <c r="Y56" t="s">
        <v>145</v>
      </c>
      <c r="Z56">
        <v>16.75850587</v>
      </c>
      <c r="AA56" t="s">
        <v>145</v>
      </c>
      <c r="AB56" s="4">
        <v>2.4036666995033662</v>
      </c>
      <c r="AC56" s="4">
        <v>2.4036666995033662</v>
      </c>
      <c r="AD56" s="4">
        <v>2.4036666995033662</v>
      </c>
    </row>
    <row r="57" spans="1:30" customFormat="1" hidden="1" x14ac:dyDescent="0.25">
      <c r="A57">
        <v>2023</v>
      </c>
      <c r="B57" t="s">
        <v>399</v>
      </c>
      <c r="C57" t="s">
        <v>400</v>
      </c>
      <c r="D57" t="s">
        <v>401</v>
      </c>
      <c r="E57" t="s">
        <v>165</v>
      </c>
      <c r="F57">
        <v>38.213957000000001</v>
      </c>
      <c r="G57">
        <v>-84.873705000000001</v>
      </c>
      <c r="H57" s="1">
        <v>110000732299</v>
      </c>
      <c r="I57">
        <v>4952</v>
      </c>
      <c r="J57" t="s">
        <v>263</v>
      </c>
      <c r="K57">
        <v>339999</v>
      </c>
      <c r="L57" t="s">
        <v>264</v>
      </c>
      <c r="M57" t="s">
        <v>244</v>
      </c>
      <c r="N57" t="s">
        <v>245</v>
      </c>
      <c r="O57" t="s">
        <v>265</v>
      </c>
      <c r="P57" t="s">
        <v>285</v>
      </c>
      <c r="Q57">
        <v>365</v>
      </c>
      <c r="R57">
        <v>13.4007925</v>
      </c>
      <c r="S57">
        <f t="shared" si="0"/>
        <v>3.6714499999999997E-2</v>
      </c>
      <c r="T57">
        <f t="shared" si="1"/>
        <v>0.63813297619047615</v>
      </c>
      <c r="U57" t="s">
        <v>402</v>
      </c>
      <c r="V57">
        <v>4951.8092909999996</v>
      </c>
      <c r="W57" t="s">
        <v>137</v>
      </c>
      <c r="X57">
        <v>11003.00452</v>
      </c>
      <c r="Y57" t="s">
        <v>138</v>
      </c>
      <c r="Z57">
        <v>3559.693534</v>
      </c>
      <c r="AA57" t="s">
        <v>139</v>
      </c>
      <c r="AB57" s="4">
        <v>1.0313949683961755E-2</v>
      </c>
      <c r="AC57" s="4">
        <v>7.414360659391557E-3</v>
      </c>
      <c r="AD57" s="4">
        <v>3.3367704187764889E-3</v>
      </c>
    </row>
    <row r="58" spans="1:30" customFormat="1" hidden="1" x14ac:dyDescent="0.25">
      <c r="A58">
        <v>2019</v>
      </c>
      <c r="B58" t="s">
        <v>403</v>
      </c>
      <c r="C58" t="s">
        <v>404</v>
      </c>
      <c r="D58" t="s">
        <v>405</v>
      </c>
      <c r="E58" t="s">
        <v>165</v>
      </c>
      <c r="F58">
        <v>37.776316000000001</v>
      </c>
      <c r="G58">
        <v>-84.867384999999999</v>
      </c>
      <c r="H58" s="1">
        <v>110000732324</v>
      </c>
      <c r="I58">
        <v>4952</v>
      </c>
      <c r="J58" t="s">
        <v>263</v>
      </c>
      <c r="K58">
        <v>339999</v>
      </c>
      <c r="L58" t="s">
        <v>264</v>
      </c>
      <c r="M58" t="s">
        <v>244</v>
      </c>
      <c r="N58" t="s">
        <v>245</v>
      </c>
      <c r="O58" t="s">
        <v>265</v>
      </c>
      <c r="P58" t="s">
        <v>266</v>
      </c>
      <c r="Q58">
        <v>365</v>
      </c>
      <c r="R58">
        <v>1.8070347</v>
      </c>
      <c r="S58">
        <f t="shared" si="0"/>
        <v>4.9507800000000001E-3</v>
      </c>
      <c r="T58">
        <f t="shared" si="1"/>
        <v>8.6049271428571425E-2</v>
      </c>
      <c r="U58" t="s">
        <v>406</v>
      </c>
      <c r="V58">
        <v>7.30110978</v>
      </c>
      <c r="W58" t="s">
        <v>145</v>
      </c>
      <c r="X58">
        <v>10.26542957</v>
      </c>
      <c r="Y58" t="s">
        <v>138</v>
      </c>
      <c r="Z58">
        <v>7.30110978</v>
      </c>
      <c r="AA58" t="s">
        <v>145</v>
      </c>
      <c r="AB58" s="4">
        <v>0.67808595531075544</v>
      </c>
      <c r="AC58" s="4">
        <v>0.67808595531075544</v>
      </c>
      <c r="AD58" s="4">
        <v>0.48227694381814357</v>
      </c>
    </row>
    <row r="59" spans="1:30" customFormat="1" hidden="1" x14ac:dyDescent="0.25">
      <c r="A59">
        <v>2021</v>
      </c>
      <c r="B59" t="s">
        <v>407</v>
      </c>
      <c r="C59" t="s">
        <v>408</v>
      </c>
      <c r="D59" t="s">
        <v>409</v>
      </c>
      <c r="E59" t="s">
        <v>165</v>
      </c>
      <c r="F59">
        <v>37.621431000000001</v>
      </c>
      <c r="G59">
        <v>-84.733756</v>
      </c>
      <c r="H59" s="1">
        <v>110000732351</v>
      </c>
      <c r="I59">
        <v>4952</v>
      </c>
      <c r="J59" t="s">
        <v>263</v>
      </c>
      <c r="K59">
        <v>339999</v>
      </c>
      <c r="L59" t="s">
        <v>264</v>
      </c>
      <c r="M59" t="s">
        <v>244</v>
      </c>
      <c r="N59" t="s">
        <v>245</v>
      </c>
      <c r="O59" t="s">
        <v>265</v>
      </c>
      <c r="P59" t="s">
        <v>285</v>
      </c>
      <c r="Q59">
        <v>365</v>
      </c>
      <c r="R59">
        <v>25.31644563</v>
      </c>
      <c r="S59">
        <f t="shared" si="0"/>
        <v>6.9360125013698634E-2</v>
      </c>
      <c r="T59">
        <f t="shared" si="1"/>
        <v>1.2055450300000001</v>
      </c>
      <c r="U59" t="s">
        <v>410</v>
      </c>
      <c r="V59">
        <v>19.482235939999999</v>
      </c>
      <c r="W59" t="s">
        <v>145</v>
      </c>
      <c r="X59">
        <v>22.693241560000001</v>
      </c>
      <c r="Y59" t="s">
        <v>138</v>
      </c>
      <c r="Z59">
        <v>19.482235939999999</v>
      </c>
      <c r="AA59" t="s">
        <v>145</v>
      </c>
      <c r="AB59" s="4">
        <v>3.5601727249022654</v>
      </c>
      <c r="AC59" s="4">
        <v>3.5601727249022654</v>
      </c>
      <c r="AD59" s="4">
        <v>3.0564220995186302</v>
      </c>
    </row>
    <row r="60" spans="1:30" customFormat="1" hidden="1" x14ac:dyDescent="0.25">
      <c r="A60">
        <v>2019</v>
      </c>
      <c r="B60" t="s">
        <v>411</v>
      </c>
      <c r="C60" t="s">
        <v>168</v>
      </c>
      <c r="D60" t="s">
        <v>169</v>
      </c>
      <c r="E60" t="s">
        <v>165</v>
      </c>
      <c r="F60">
        <v>38.08614</v>
      </c>
      <c r="G60">
        <v>-85.898780000000002</v>
      </c>
      <c r="H60" s="1">
        <v>110000732379</v>
      </c>
      <c r="I60">
        <v>4952</v>
      </c>
      <c r="J60" t="s">
        <v>263</v>
      </c>
      <c r="K60">
        <v>339999</v>
      </c>
      <c r="L60" t="s">
        <v>264</v>
      </c>
      <c r="M60" t="s">
        <v>244</v>
      </c>
      <c r="N60" t="s">
        <v>245</v>
      </c>
      <c r="O60" t="s">
        <v>265</v>
      </c>
      <c r="P60" t="s">
        <v>266</v>
      </c>
      <c r="Q60">
        <v>365</v>
      </c>
      <c r="R60">
        <v>212.68922760000001</v>
      </c>
      <c r="S60">
        <f t="shared" si="0"/>
        <v>0.5827102126027397</v>
      </c>
      <c r="T60">
        <f t="shared" si="1"/>
        <v>10.128058457142858</v>
      </c>
      <c r="U60" t="s">
        <v>412</v>
      </c>
      <c r="V60">
        <v>106675.81909999999</v>
      </c>
      <c r="W60" t="s">
        <v>137</v>
      </c>
      <c r="X60">
        <v>241564.2972</v>
      </c>
      <c r="Y60" t="s">
        <v>138</v>
      </c>
      <c r="Z60">
        <v>85437.182610000003</v>
      </c>
      <c r="AA60" t="s">
        <v>139</v>
      </c>
      <c r="AB60" s="4">
        <v>6.8203350672583667E-3</v>
      </c>
      <c r="AC60" s="4">
        <v>5.4624395436466792E-3</v>
      </c>
      <c r="AD60" s="4">
        <v>2.4122364908929087E-3</v>
      </c>
    </row>
    <row r="61" spans="1:30" customFormat="1" hidden="1" x14ac:dyDescent="0.25">
      <c r="A61">
        <v>2021</v>
      </c>
      <c r="B61" t="s">
        <v>413</v>
      </c>
      <c r="C61" t="s">
        <v>414</v>
      </c>
      <c r="D61" t="s">
        <v>415</v>
      </c>
      <c r="E61" t="s">
        <v>416</v>
      </c>
      <c r="F61">
        <v>39.463894000000003</v>
      </c>
      <c r="G61">
        <v>-118.75532800000001</v>
      </c>
      <c r="H61" s="1">
        <v>110000734616</v>
      </c>
      <c r="I61">
        <v>4952</v>
      </c>
      <c r="J61" t="s">
        <v>263</v>
      </c>
      <c r="K61">
        <v>339999</v>
      </c>
      <c r="L61" t="s">
        <v>264</v>
      </c>
      <c r="M61" t="s">
        <v>244</v>
      </c>
      <c r="N61" t="s">
        <v>245</v>
      </c>
      <c r="O61" t="s">
        <v>235</v>
      </c>
      <c r="P61" t="s">
        <v>417</v>
      </c>
      <c r="Q61">
        <v>365</v>
      </c>
      <c r="R61">
        <v>3.5919650000000001</v>
      </c>
      <c r="S61">
        <f t="shared" si="0"/>
        <v>9.8410000000000008E-3</v>
      </c>
      <c r="T61">
        <f t="shared" si="1"/>
        <v>0.17104595238095238</v>
      </c>
      <c r="U61" t="s">
        <v>418</v>
      </c>
      <c r="V61">
        <v>4.485958210268949</v>
      </c>
      <c r="W61" t="s">
        <v>281</v>
      </c>
      <c r="X61">
        <v>4.485958210268949</v>
      </c>
      <c r="Y61" t="s">
        <v>281</v>
      </c>
      <c r="Z61">
        <v>4.485958210268949</v>
      </c>
      <c r="AA61" t="s">
        <v>281</v>
      </c>
      <c r="AB61" s="4">
        <v>2.1937342121183061</v>
      </c>
      <c r="AC61" s="4">
        <v>2.1937342121183061</v>
      </c>
      <c r="AD61" s="4">
        <v>2.1937342121183061</v>
      </c>
    </row>
    <row r="62" spans="1:30" customFormat="1" hidden="1" x14ac:dyDescent="0.25">
      <c r="A62">
        <v>2019</v>
      </c>
      <c r="B62" t="s">
        <v>419</v>
      </c>
      <c r="C62" t="s">
        <v>420</v>
      </c>
      <c r="D62" t="s">
        <v>421</v>
      </c>
      <c r="E62" t="s">
        <v>165</v>
      </c>
      <c r="F62">
        <v>36.856732000000001</v>
      </c>
      <c r="G62">
        <v>-86.889048000000003</v>
      </c>
      <c r="H62" s="1">
        <v>110000736730</v>
      </c>
      <c r="I62">
        <v>4952</v>
      </c>
      <c r="J62" t="s">
        <v>263</v>
      </c>
      <c r="K62">
        <v>339999</v>
      </c>
      <c r="L62" t="s">
        <v>264</v>
      </c>
      <c r="M62" t="s">
        <v>244</v>
      </c>
      <c r="N62" t="s">
        <v>245</v>
      </c>
      <c r="O62" t="s">
        <v>265</v>
      </c>
      <c r="P62" t="s">
        <v>266</v>
      </c>
      <c r="Q62">
        <v>365</v>
      </c>
      <c r="R62">
        <v>1.4202077</v>
      </c>
      <c r="S62">
        <f t="shared" si="0"/>
        <v>3.89098E-3</v>
      </c>
      <c r="T62">
        <f t="shared" si="1"/>
        <v>6.7628938095238095E-2</v>
      </c>
      <c r="U62" t="s">
        <v>422</v>
      </c>
      <c r="V62">
        <v>12.91687042</v>
      </c>
      <c r="W62" t="s">
        <v>137</v>
      </c>
      <c r="X62">
        <v>22.50925041</v>
      </c>
      <c r="Y62" t="s">
        <v>138</v>
      </c>
      <c r="Z62">
        <v>7.5311803780000002</v>
      </c>
      <c r="AA62" t="s">
        <v>139</v>
      </c>
      <c r="AB62" s="4">
        <v>0.516649423424552</v>
      </c>
      <c r="AC62" s="4">
        <v>0.30123240951425445</v>
      </c>
      <c r="AD62" s="4">
        <v>0.17286137606214494</v>
      </c>
    </row>
    <row r="63" spans="1:30" customFormat="1" hidden="1" x14ac:dyDescent="0.25">
      <c r="A63">
        <v>2020</v>
      </c>
      <c r="B63" t="s">
        <v>423</v>
      </c>
      <c r="C63" t="s">
        <v>424</v>
      </c>
      <c r="D63" t="s">
        <v>425</v>
      </c>
      <c r="E63" t="s">
        <v>165</v>
      </c>
      <c r="F63">
        <v>37.349167000000001</v>
      </c>
      <c r="G63">
        <v>-85.379444000000007</v>
      </c>
      <c r="H63" s="1">
        <v>110000736776</v>
      </c>
      <c r="I63">
        <v>4952</v>
      </c>
      <c r="J63" t="s">
        <v>263</v>
      </c>
      <c r="K63">
        <v>339999</v>
      </c>
      <c r="L63" t="s">
        <v>264</v>
      </c>
      <c r="M63" t="s">
        <v>244</v>
      </c>
      <c r="N63" t="s">
        <v>245</v>
      </c>
      <c r="O63" t="s">
        <v>265</v>
      </c>
      <c r="P63" t="s">
        <v>266</v>
      </c>
      <c r="Q63">
        <v>365</v>
      </c>
      <c r="R63">
        <v>2.0066650629999998</v>
      </c>
      <c r="S63">
        <f t="shared" si="0"/>
        <v>5.4977125013698624E-3</v>
      </c>
      <c r="T63">
        <f t="shared" si="1"/>
        <v>9.5555479190476175E-2</v>
      </c>
      <c r="U63" t="s">
        <v>426</v>
      </c>
      <c r="V63">
        <v>10.777648579999999</v>
      </c>
      <c r="W63" t="s">
        <v>145</v>
      </c>
      <c r="X63">
        <v>10.777648579999999</v>
      </c>
      <c r="Y63" t="s">
        <v>145</v>
      </c>
      <c r="Z63">
        <v>10.777648579999999</v>
      </c>
      <c r="AA63" t="s">
        <v>145</v>
      </c>
      <c r="AB63" s="4">
        <v>0.51010315103165693</v>
      </c>
      <c r="AC63" s="4">
        <v>0.51010315103165693</v>
      </c>
      <c r="AD63" s="4">
        <v>0.51010315103165693</v>
      </c>
    </row>
    <row r="64" spans="1:30" customFormat="1" hidden="1" x14ac:dyDescent="0.25">
      <c r="A64">
        <v>2021</v>
      </c>
      <c r="B64" s="2" t="s">
        <v>427</v>
      </c>
      <c r="C64" t="s">
        <v>428</v>
      </c>
      <c r="D64" t="s">
        <v>429</v>
      </c>
      <c r="E64" t="s">
        <v>165</v>
      </c>
      <c r="F64">
        <v>37.047736999999998</v>
      </c>
      <c r="G64">
        <v>-88.35866</v>
      </c>
      <c r="H64" s="1">
        <v>110000741608</v>
      </c>
      <c r="I64">
        <v>2869</v>
      </c>
      <c r="J64" t="s">
        <v>120</v>
      </c>
      <c r="K64">
        <v>325180</v>
      </c>
      <c r="L64" t="s">
        <v>121</v>
      </c>
      <c r="M64" t="s">
        <v>122</v>
      </c>
      <c r="N64" t="s">
        <v>123</v>
      </c>
      <c r="O64" s="2" t="s">
        <v>124</v>
      </c>
      <c r="P64" t="s">
        <v>125</v>
      </c>
      <c r="Q64">
        <v>350</v>
      </c>
      <c r="R64">
        <v>8.2026450000000004</v>
      </c>
      <c r="S64" s="2">
        <f t="shared" si="0"/>
        <v>2.3436128571428572E-2</v>
      </c>
      <c r="T64">
        <f t="shared" si="1"/>
        <v>0.3906021428571429</v>
      </c>
      <c r="U64" s="2" t="s">
        <v>430</v>
      </c>
      <c r="V64" s="2">
        <v>5.069164303</v>
      </c>
      <c r="W64" t="s">
        <v>145</v>
      </c>
      <c r="X64">
        <v>5.069164303</v>
      </c>
      <c r="Y64" t="s">
        <v>145</v>
      </c>
      <c r="Z64">
        <v>5.069164303</v>
      </c>
      <c r="AA64" t="s">
        <v>145</v>
      </c>
      <c r="AB64" s="9">
        <v>4.6232726284998797</v>
      </c>
      <c r="AC64" s="9">
        <v>4.6232726284998797</v>
      </c>
      <c r="AD64" s="9">
        <v>4.6232726284998797</v>
      </c>
    </row>
    <row r="65" spans="1:30" s="3" customFormat="1" hidden="1" x14ac:dyDescent="0.25">
      <c r="A65" s="3">
        <v>2020</v>
      </c>
      <c r="B65" s="6" t="s">
        <v>431</v>
      </c>
      <c r="C65" s="3" t="s">
        <v>432</v>
      </c>
      <c r="D65" s="3" t="s">
        <v>433</v>
      </c>
      <c r="E65" s="3" t="s">
        <v>180</v>
      </c>
      <c r="F65" s="3">
        <v>39.795811999999998</v>
      </c>
      <c r="G65" s="3">
        <v>-88.347945999999993</v>
      </c>
      <c r="H65" s="5">
        <v>110000746211</v>
      </c>
      <c r="I65" s="3">
        <v>2869</v>
      </c>
      <c r="J65" s="3" t="s">
        <v>120</v>
      </c>
      <c r="K65" s="3">
        <v>325180</v>
      </c>
      <c r="L65" s="3" t="s">
        <v>121</v>
      </c>
      <c r="M65" s="3" t="s">
        <v>122</v>
      </c>
      <c r="N65" s="3" t="s">
        <v>123</v>
      </c>
      <c r="O65" s="6" t="s">
        <v>124</v>
      </c>
      <c r="P65" s="3" t="s">
        <v>125</v>
      </c>
      <c r="Q65" s="3">
        <v>350</v>
      </c>
      <c r="R65" s="3">
        <v>7.036301538</v>
      </c>
      <c r="S65" s="6">
        <f t="shared" si="0"/>
        <v>2.010371868E-2</v>
      </c>
      <c r="T65" s="3">
        <f t="shared" si="1"/>
        <v>0.33506197799999998</v>
      </c>
      <c r="U65" s="6" t="s">
        <v>434</v>
      </c>
      <c r="V65" s="6">
        <v>5.6744376999999999E-2</v>
      </c>
      <c r="W65" s="3" t="s">
        <v>145</v>
      </c>
      <c r="X65" s="6">
        <v>0.10308218099999999</v>
      </c>
      <c r="Y65" s="3" t="s">
        <v>138</v>
      </c>
      <c r="Z65" s="3">
        <v>5.6744376999999999E-2</v>
      </c>
      <c r="AA65" s="3" t="s">
        <v>145</v>
      </c>
      <c r="AB65" s="7">
        <v>354.28565336086075</v>
      </c>
      <c r="AC65" s="7">
        <v>354.28565336086075</v>
      </c>
      <c r="AD65" s="7">
        <v>195.02612852166953</v>
      </c>
    </row>
    <row r="66" spans="1:30" customFormat="1" hidden="1" x14ac:dyDescent="0.25">
      <c r="A66">
        <v>2022</v>
      </c>
      <c r="B66" t="s">
        <v>435</v>
      </c>
      <c r="C66" t="s">
        <v>436</v>
      </c>
      <c r="D66" t="s">
        <v>437</v>
      </c>
      <c r="E66" t="s">
        <v>165</v>
      </c>
      <c r="F66">
        <v>37.8125</v>
      </c>
      <c r="G66">
        <v>-87.05</v>
      </c>
      <c r="H66" s="1">
        <v>110000747835</v>
      </c>
      <c r="I66">
        <v>2821</v>
      </c>
      <c r="J66" t="s">
        <v>131</v>
      </c>
      <c r="K66">
        <v>323120</v>
      </c>
      <c r="L66" t="s">
        <v>132</v>
      </c>
      <c r="M66" t="s">
        <v>133</v>
      </c>
      <c r="N66" t="s">
        <v>134</v>
      </c>
      <c r="O66" t="s">
        <v>124</v>
      </c>
      <c r="P66" t="s">
        <v>438</v>
      </c>
      <c r="Q66">
        <v>350</v>
      </c>
      <c r="R66">
        <v>0.89140380299999999</v>
      </c>
      <c r="S66">
        <f t="shared" si="0"/>
        <v>2.5468680085714286E-3</v>
      </c>
      <c r="T66">
        <f t="shared" si="1"/>
        <v>4.2447800142857144E-2</v>
      </c>
      <c r="U66" t="s">
        <v>439</v>
      </c>
      <c r="V66">
        <v>11.809290949999999</v>
      </c>
      <c r="W66" t="s">
        <v>137</v>
      </c>
      <c r="X66">
        <v>20.990457379999999</v>
      </c>
      <c r="Y66" t="s">
        <v>138</v>
      </c>
      <c r="Z66">
        <v>6.863712928</v>
      </c>
      <c r="AA66" t="s">
        <v>139</v>
      </c>
      <c r="AB66" s="4">
        <v>0.37106272294426423</v>
      </c>
      <c r="AC66" s="4">
        <v>0.21566646290236663</v>
      </c>
      <c r="AD66" s="4">
        <v>0.12133456467690505</v>
      </c>
    </row>
    <row r="67" spans="1:30" customFormat="1" hidden="1" x14ac:dyDescent="0.25">
      <c r="A67">
        <v>2021</v>
      </c>
      <c r="B67" t="s">
        <v>440</v>
      </c>
      <c r="C67" t="s">
        <v>441</v>
      </c>
      <c r="D67" t="s">
        <v>442</v>
      </c>
      <c r="E67" t="s">
        <v>209</v>
      </c>
      <c r="F67">
        <v>30.311361000000002</v>
      </c>
      <c r="G67">
        <v>-95.387083000000004</v>
      </c>
      <c r="H67" s="1">
        <v>110000748095</v>
      </c>
      <c r="I67">
        <v>2869</v>
      </c>
      <c r="J67" t="s">
        <v>120</v>
      </c>
      <c r="K67">
        <v>325180</v>
      </c>
      <c r="L67" t="s">
        <v>121</v>
      </c>
      <c r="M67" t="s">
        <v>122</v>
      </c>
      <c r="N67" t="s">
        <v>123</v>
      </c>
      <c r="O67" t="s">
        <v>124</v>
      </c>
      <c r="P67" t="s">
        <v>125</v>
      </c>
      <c r="Q67">
        <v>350</v>
      </c>
      <c r="R67">
        <v>4.0184674999999999</v>
      </c>
      <c r="S67">
        <f t="shared" si="0"/>
        <v>1.1481335714285714E-2</v>
      </c>
      <c r="T67">
        <f t="shared" si="1"/>
        <v>0.19135559523809523</v>
      </c>
      <c r="U67" t="s">
        <v>443</v>
      </c>
      <c r="V67">
        <v>5.3202933989999996</v>
      </c>
      <c r="W67" t="s">
        <v>137</v>
      </c>
      <c r="X67">
        <v>11.944370579999999</v>
      </c>
      <c r="Y67" t="s">
        <v>138</v>
      </c>
      <c r="Z67">
        <v>3.0066406529999998</v>
      </c>
      <c r="AA67" t="s">
        <v>139</v>
      </c>
      <c r="AB67" s="4">
        <v>3.8186591080745673</v>
      </c>
      <c r="AC67" s="4">
        <v>2.1580267953725527</v>
      </c>
      <c r="AD67" s="4">
        <v>0.96123405058366118</v>
      </c>
    </row>
    <row r="68" spans="1:30" customFormat="1" hidden="1" x14ac:dyDescent="0.25">
      <c r="A68">
        <v>2020</v>
      </c>
      <c r="B68" t="s">
        <v>444</v>
      </c>
      <c r="C68" t="s">
        <v>445</v>
      </c>
      <c r="D68" t="s">
        <v>446</v>
      </c>
      <c r="E68" t="s">
        <v>165</v>
      </c>
      <c r="F68">
        <v>38.551630000000003</v>
      </c>
      <c r="G68">
        <v>-82.778199999999998</v>
      </c>
      <c r="H68" s="1">
        <v>110000759723</v>
      </c>
      <c r="I68">
        <v>4952</v>
      </c>
      <c r="J68" t="s">
        <v>263</v>
      </c>
      <c r="K68">
        <v>339999</v>
      </c>
      <c r="L68" t="s">
        <v>264</v>
      </c>
      <c r="M68" t="s">
        <v>244</v>
      </c>
      <c r="N68" t="s">
        <v>245</v>
      </c>
      <c r="O68" t="s">
        <v>265</v>
      </c>
      <c r="P68" t="s">
        <v>266</v>
      </c>
      <c r="Q68">
        <v>365</v>
      </c>
      <c r="R68">
        <v>1.3815249999999999</v>
      </c>
      <c r="S68">
        <f t="shared" ref="S68:S131" si="2">R68/Q68</f>
        <v>3.7849999999999997E-3</v>
      </c>
      <c r="T68">
        <f t="shared" ref="T68:T131" si="3">R68/21</f>
        <v>6.5786904761904755E-2</v>
      </c>
      <c r="U68" t="s">
        <v>447</v>
      </c>
      <c r="V68">
        <v>3.8704156479999998</v>
      </c>
      <c r="W68" t="s">
        <v>137</v>
      </c>
      <c r="X68">
        <v>5.8390554540000004</v>
      </c>
      <c r="Y68" t="s">
        <v>138</v>
      </c>
      <c r="Z68">
        <v>2.1629161539999999</v>
      </c>
      <c r="AA68" t="s">
        <v>139</v>
      </c>
      <c r="AB68" s="4">
        <v>1.7499522545061168</v>
      </c>
      <c r="AC68" s="4">
        <v>0.97793114337884146</v>
      </c>
      <c r="AD68" s="4">
        <v>0.64822127993443091</v>
      </c>
    </row>
    <row r="69" spans="1:30" customFormat="1" hidden="1" x14ac:dyDescent="0.25">
      <c r="A69">
        <v>2021</v>
      </c>
      <c r="B69" t="s">
        <v>448</v>
      </c>
      <c r="C69" t="s">
        <v>383</v>
      </c>
      <c r="D69" t="s">
        <v>384</v>
      </c>
      <c r="E69" t="s">
        <v>165</v>
      </c>
      <c r="F69">
        <v>38.267437999999999</v>
      </c>
      <c r="G69">
        <v>-84.527996000000002</v>
      </c>
      <c r="H69" s="1">
        <v>110000759741</v>
      </c>
      <c r="I69">
        <v>4952</v>
      </c>
      <c r="J69" t="s">
        <v>263</v>
      </c>
      <c r="K69">
        <v>339999</v>
      </c>
      <c r="L69" t="s">
        <v>264</v>
      </c>
      <c r="M69" t="s">
        <v>244</v>
      </c>
      <c r="N69" t="s">
        <v>245</v>
      </c>
      <c r="O69" t="s">
        <v>265</v>
      </c>
      <c r="P69" t="s">
        <v>266</v>
      </c>
      <c r="Q69">
        <v>365</v>
      </c>
      <c r="R69">
        <v>4.5728477500000002</v>
      </c>
      <c r="S69">
        <f t="shared" si="2"/>
        <v>1.2528350000000001E-2</v>
      </c>
      <c r="T69">
        <f t="shared" si="3"/>
        <v>0.21775465476190478</v>
      </c>
      <c r="U69" t="s">
        <v>449</v>
      </c>
      <c r="V69">
        <v>5.1448234719999997</v>
      </c>
      <c r="W69" t="s">
        <v>145</v>
      </c>
      <c r="X69">
        <v>5.1448234719999997</v>
      </c>
      <c r="Y69" t="s">
        <v>145</v>
      </c>
      <c r="Z69">
        <v>5.1448234719999997</v>
      </c>
      <c r="AA69" t="s">
        <v>145</v>
      </c>
      <c r="AB69" s="4">
        <v>2.4351370009454816</v>
      </c>
      <c r="AC69" s="4">
        <v>2.4351370009454816</v>
      </c>
      <c r="AD69" s="4">
        <v>2.4351370009454816</v>
      </c>
    </row>
    <row r="70" spans="1:30" customFormat="1" hidden="1" x14ac:dyDescent="0.25">
      <c r="A70">
        <v>2019</v>
      </c>
      <c r="B70" t="s">
        <v>450</v>
      </c>
      <c r="C70" t="s">
        <v>451</v>
      </c>
      <c r="D70" t="s">
        <v>350</v>
      </c>
      <c r="E70" t="s">
        <v>165</v>
      </c>
      <c r="F70">
        <v>38.686529999999998</v>
      </c>
      <c r="G70">
        <v>-83.788679999999999</v>
      </c>
      <c r="H70" s="1">
        <v>110000761104</v>
      </c>
      <c r="I70">
        <v>4952</v>
      </c>
      <c r="J70" t="s">
        <v>263</v>
      </c>
      <c r="K70">
        <v>339999</v>
      </c>
      <c r="L70" t="s">
        <v>264</v>
      </c>
      <c r="M70" t="s">
        <v>244</v>
      </c>
      <c r="N70" t="s">
        <v>245</v>
      </c>
      <c r="O70" t="s">
        <v>265</v>
      </c>
      <c r="P70" t="s">
        <v>266</v>
      </c>
      <c r="Q70">
        <v>365</v>
      </c>
      <c r="R70">
        <v>0.46971849999999998</v>
      </c>
      <c r="S70">
        <f t="shared" si="2"/>
        <v>1.2868999999999999E-3</v>
      </c>
      <c r="T70">
        <f t="shared" si="3"/>
        <v>2.2367547619047617E-2</v>
      </c>
      <c r="U70" t="s">
        <v>452</v>
      </c>
      <c r="V70">
        <v>5.0880790950000003</v>
      </c>
      <c r="W70" t="s">
        <v>145</v>
      </c>
      <c r="X70">
        <v>5.0880790950000003</v>
      </c>
      <c r="Y70" t="s">
        <v>145</v>
      </c>
      <c r="Z70">
        <v>5.0880790950000003</v>
      </c>
      <c r="AA70" t="s">
        <v>145</v>
      </c>
      <c r="AB70" s="4">
        <v>0.25292452730631143</v>
      </c>
      <c r="AC70" s="4">
        <v>0.25292452730631143</v>
      </c>
      <c r="AD70" s="4">
        <v>0.25292452730631143</v>
      </c>
    </row>
    <row r="71" spans="1:30" s="3" customFormat="1" hidden="1" x14ac:dyDescent="0.25">
      <c r="A71" s="3">
        <v>2022</v>
      </c>
      <c r="B71" s="6" t="s">
        <v>453</v>
      </c>
      <c r="C71" s="3" t="s">
        <v>454</v>
      </c>
      <c r="D71" s="3" t="s">
        <v>454</v>
      </c>
      <c r="E71" s="3" t="s">
        <v>314</v>
      </c>
      <c r="F71" s="3">
        <v>30.27083</v>
      </c>
      <c r="G71" s="3">
        <v>-92.037279999999996</v>
      </c>
      <c r="H71" s="5">
        <v>110000846602</v>
      </c>
      <c r="I71" s="3">
        <v>2821</v>
      </c>
      <c r="J71" s="3" t="s">
        <v>131</v>
      </c>
      <c r="K71" s="3">
        <v>323120</v>
      </c>
      <c r="L71" s="3" t="s">
        <v>132</v>
      </c>
      <c r="M71" s="3" t="s">
        <v>133</v>
      </c>
      <c r="N71" s="3" t="s">
        <v>134</v>
      </c>
      <c r="O71" s="6" t="s">
        <v>455</v>
      </c>
      <c r="P71" s="3" t="s">
        <v>456</v>
      </c>
      <c r="Q71" s="3">
        <v>260</v>
      </c>
      <c r="R71" s="3">
        <v>9.5877840000000002E-3</v>
      </c>
      <c r="S71" s="3">
        <f t="shared" si="2"/>
        <v>3.687609230769231E-5</v>
      </c>
      <c r="T71" s="3">
        <f t="shared" si="3"/>
        <v>4.5656114285714286E-4</v>
      </c>
      <c r="U71" s="6" t="s">
        <v>457</v>
      </c>
      <c r="V71" s="6">
        <v>1.891479218</v>
      </c>
      <c r="W71" s="3" t="s">
        <v>145</v>
      </c>
      <c r="X71" s="3">
        <v>1.891479218</v>
      </c>
      <c r="Y71" s="3" t="s">
        <v>145</v>
      </c>
      <c r="Z71" s="3">
        <v>1.891479218</v>
      </c>
      <c r="AA71" s="3" t="s">
        <v>145</v>
      </c>
      <c r="AB71" s="7">
        <v>1.949590138594497E-2</v>
      </c>
      <c r="AC71" s="7">
        <v>1.949590138594497E-2</v>
      </c>
      <c r="AD71" s="7">
        <v>1.949590138594497E-2</v>
      </c>
    </row>
    <row r="72" spans="1:30" customFormat="1" hidden="1" x14ac:dyDescent="0.25">
      <c r="A72">
        <v>2021</v>
      </c>
      <c r="B72" t="s">
        <v>458</v>
      </c>
      <c r="C72" t="s">
        <v>459</v>
      </c>
      <c r="D72" t="s">
        <v>460</v>
      </c>
      <c r="E72" t="s">
        <v>461</v>
      </c>
      <c r="F72">
        <v>34.047217000000003</v>
      </c>
      <c r="G72">
        <v>-81.151325999999997</v>
      </c>
      <c r="H72" s="1">
        <v>110000854246</v>
      </c>
      <c r="I72">
        <v>2824</v>
      </c>
      <c r="J72" t="s">
        <v>131</v>
      </c>
      <c r="K72">
        <v>323120</v>
      </c>
      <c r="L72" t="s">
        <v>132</v>
      </c>
      <c r="M72" t="s">
        <v>133</v>
      </c>
      <c r="N72" t="s">
        <v>134</v>
      </c>
      <c r="O72" t="s">
        <v>124</v>
      </c>
      <c r="P72" t="s">
        <v>462</v>
      </c>
      <c r="Q72">
        <v>350</v>
      </c>
      <c r="R72">
        <v>0.33141999999999999</v>
      </c>
      <c r="S72">
        <f t="shared" si="2"/>
        <v>9.4691428571428565E-4</v>
      </c>
      <c r="T72">
        <f t="shared" si="3"/>
        <v>1.5781904761904761E-2</v>
      </c>
      <c r="U72" t="s">
        <v>463</v>
      </c>
      <c r="V72">
        <v>26.989306790000001</v>
      </c>
      <c r="W72" t="s">
        <v>145</v>
      </c>
      <c r="X72">
        <v>26.989306790000001</v>
      </c>
      <c r="Y72" t="s">
        <v>145</v>
      </c>
      <c r="Z72">
        <v>26.989306790000001</v>
      </c>
      <c r="AA72" t="s">
        <v>145</v>
      </c>
      <c r="AB72" s="4">
        <v>3.5084794621888314E-2</v>
      </c>
      <c r="AC72" s="4">
        <v>3.5084794621888314E-2</v>
      </c>
      <c r="AD72" s="4">
        <v>3.5084794621888314E-2</v>
      </c>
    </row>
    <row r="73" spans="1:30" x14ac:dyDescent="0.25">
      <c r="A73" s="11">
        <v>2020</v>
      </c>
      <c r="B73" s="11" t="s">
        <v>464</v>
      </c>
      <c r="C73" s="11" t="s">
        <v>465</v>
      </c>
      <c r="D73" s="11" t="s">
        <v>466</v>
      </c>
      <c r="E73" s="11" t="s">
        <v>314</v>
      </c>
      <c r="F73" s="11">
        <v>30.233011999999999</v>
      </c>
      <c r="G73" s="11">
        <v>-91.022057000000004</v>
      </c>
      <c r="H73" s="34">
        <v>110000911309</v>
      </c>
      <c r="I73" s="11">
        <v>4789</v>
      </c>
      <c r="J73" s="11" t="s">
        <v>263</v>
      </c>
      <c r="K73" s="11">
        <v>339999</v>
      </c>
      <c r="L73" s="11" t="s">
        <v>264</v>
      </c>
      <c r="M73" s="11" t="s">
        <v>244</v>
      </c>
      <c r="N73" s="11" t="s">
        <v>245</v>
      </c>
      <c r="O73" s="11" t="s">
        <v>4822</v>
      </c>
      <c r="P73" s="11" t="s">
        <v>467</v>
      </c>
      <c r="Q73" s="11">
        <v>250</v>
      </c>
      <c r="R73" s="11">
        <v>2.3930663000000001E-2</v>
      </c>
      <c r="S73" s="11">
        <f t="shared" si="2"/>
        <v>9.5722652E-5</v>
      </c>
      <c r="T73" s="11">
        <f t="shared" si="3"/>
        <v>1.139555380952381E-3</v>
      </c>
      <c r="U73" s="11" t="s">
        <v>468</v>
      </c>
      <c r="V73" s="11">
        <v>3.0660146699999999</v>
      </c>
      <c r="W73" s="11" t="s">
        <v>137</v>
      </c>
      <c r="X73" s="11">
        <v>5.5268658630000003</v>
      </c>
      <c r="Y73" s="11" t="s">
        <v>138</v>
      </c>
      <c r="Z73" s="11">
        <v>1.891479218</v>
      </c>
      <c r="AA73" s="11" t="s">
        <v>145</v>
      </c>
      <c r="AB73" s="35">
        <v>5.0607297764135417E-2</v>
      </c>
      <c r="AC73" s="35">
        <v>3.1220545986493927E-2</v>
      </c>
      <c r="AD73" s="35">
        <v>1.7319517855648021E-2</v>
      </c>
    </row>
    <row r="74" spans="1:30" customFormat="1" hidden="1" x14ac:dyDescent="0.25">
      <c r="A74">
        <v>2022</v>
      </c>
      <c r="B74" t="s">
        <v>469</v>
      </c>
      <c r="C74" t="s">
        <v>470</v>
      </c>
      <c r="D74" t="s">
        <v>471</v>
      </c>
      <c r="E74" t="s">
        <v>461</v>
      </c>
      <c r="F74">
        <v>35.118552999999999</v>
      </c>
      <c r="G74">
        <v>-81.559533000000002</v>
      </c>
      <c r="H74" s="1">
        <v>110000915984</v>
      </c>
      <c r="I74">
        <v>2261</v>
      </c>
      <c r="J74" t="s">
        <v>472</v>
      </c>
      <c r="K74">
        <v>313310</v>
      </c>
      <c r="L74" t="s">
        <v>473</v>
      </c>
      <c r="M74" t="s">
        <v>474</v>
      </c>
      <c r="N74" t="s">
        <v>475</v>
      </c>
      <c r="O74" t="s">
        <v>124</v>
      </c>
      <c r="P74" t="s">
        <v>476</v>
      </c>
      <c r="Q74">
        <v>350</v>
      </c>
      <c r="R74">
        <v>9.7768899999999999</v>
      </c>
      <c r="S74">
        <f t="shared" si="2"/>
        <v>2.7933971428571427E-2</v>
      </c>
      <c r="T74">
        <f t="shared" si="3"/>
        <v>0.46556619047619047</v>
      </c>
      <c r="U74" t="s">
        <v>477</v>
      </c>
      <c r="V74">
        <v>241.85085570000001</v>
      </c>
      <c r="W74" t="s">
        <v>137</v>
      </c>
      <c r="X74">
        <v>373.63074130000001</v>
      </c>
      <c r="Y74" t="s">
        <v>138</v>
      </c>
      <c r="Z74">
        <v>156.3297073</v>
      </c>
      <c r="AA74" t="s">
        <v>139</v>
      </c>
      <c r="AB74" s="4">
        <v>0.17868626450483624</v>
      </c>
      <c r="AC74" s="4">
        <v>0.11550081701270336</v>
      </c>
      <c r="AD74" s="4">
        <v>7.4763578958676608E-2</v>
      </c>
    </row>
    <row r="75" spans="1:30" customFormat="1" hidden="1" x14ac:dyDescent="0.25">
      <c r="A75">
        <v>2021</v>
      </c>
      <c r="B75" t="s">
        <v>478</v>
      </c>
      <c r="C75" t="s">
        <v>479</v>
      </c>
      <c r="D75" t="s">
        <v>480</v>
      </c>
      <c r="E75" t="s">
        <v>143</v>
      </c>
      <c r="F75">
        <v>40.700989999999997</v>
      </c>
      <c r="G75">
        <v>-75.214780000000005</v>
      </c>
      <c r="H75" s="1">
        <v>110001075345</v>
      </c>
      <c r="I75">
        <v>4953</v>
      </c>
      <c r="J75" t="s">
        <v>263</v>
      </c>
      <c r="K75">
        <v>339999</v>
      </c>
      <c r="L75" t="s">
        <v>264</v>
      </c>
      <c r="M75" t="s">
        <v>244</v>
      </c>
      <c r="N75" t="s">
        <v>245</v>
      </c>
      <c r="O75" t="s">
        <v>235</v>
      </c>
      <c r="P75" t="s">
        <v>481</v>
      </c>
      <c r="Q75">
        <v>250</v>
      </c>
      <c r="R75">
        <v>6.8386622999999994E-2</v>
      </c>
      <c r="S75">
        <f t="shared" si="2"/>
        <v>2.7354649199999999E-4</v>
      </c>
      <c r="T75">
        <f t="shared" si="3"/>
        <v>3.2565058571428569E-3</v>
      </c>
      <c r="U75" t="s">
        <v>482</v>
      </c>
      <c r="V75">
        <v>3551.4278730000001</v>
      </c>
      <c r="W75" t="s">
        <v>137</v>
      </c>
      <c r="X75">
        <v>5744.5991029999996</v>
      </c>
      <c r="Y75" t="s">
        <v>138</v>
      </c>
      <c r="Z75">
        <v>2523.3075909999998</v>
      </c>
      <c r="AA75" t="s">
        <v>139</v>
      </c>
      <c r="AB75" s="4">
        <v>1.084079059468101E-4</v>
      </c>
      <c r="AC75" s="4">
        <v>7.7024369290914769E-5</v>
      </c>
      <c r="AD75" s="4">
        <v>4.7618029926082375E-5</v>
      </c>
    </row>
    <row r="76" spans="1:30" customFormat="1" hidden="1" x14ac:dyDescent="0.25">
      <c r="A76">
        <v>2021</v>
      </c>
      <c r="B76" t="s">
        <v>483</v>
      </c>
      <c r="C76" t="s">
        <v>484</v>
      </c>
      <c r="D76" t="s">
        <v>485</v>
      </c>
      <c r="E76" t="s">
        <v>230</v>
      </c>
      <c r="F76">
        <v>37.894722000000002</v>
      </c>
      <c r="G76">
        <v>-121.587222</v>
      </c>
      <c r="H76" s="1">
        <v>110001103911</v>
      </c>
      <c r="I76">
        <v>4952</v>
      </c>
      <c r="J76" t="s">
        <v>263</v>
      </c>
      <c r="K76">
        <v>339999</v>
      </c>
      <c r="L76" t="s">
        <v>264</v>
      </c>
      <c r="M76" t="s">
        <v>244</v>
      </c>
      <c r="N76" t="s">
        <v>245</v>
      </c>
      <c r="O76" t="s">
        <v>235</v>
      </c>
      <c r="P76" t="s">
        <v>417</v>
      </c>
      <c r="Q76">
        <v>250</v>
      </c>
      <c r="R76">
        <v>6.9950434000000006E-2</v>
      </c>
      <c r="S76">
        <f t="shared" si="2"/>
        <v>2.7980173600000003E-4</v>
      </c>
      <c r="T76">
        <f t="shared" si="3"/>
        <v>3.3309730476190477E-3</v>
      </c>
      <c r="U76" t="s">
        <v>486</v>
      </c>
      <c r="V76">
        <v>7.9442127139999998</v>
      </c>
      <c r="W76" t="s">
        <v>145</v>
      </c>
      <c r="X76">
        <v>7.9442127139999998</v>
      </c>
      <c r="Y76" t="s">
        <v>145</v>
      </c>
      <c r="Z76">
        <v>7.9442127139999998</v>
      </c>
      <c r="AA76" t="s">
        <v>145</v>
      </c>
      <c r="AB76" s="4">
        <v>3.5220826288665269E-2</v>
      </c>
      <c r="AC76" s="4">
        <v>3.5220826288665269E-2</v>
      </c>
      <c r="AD76" s="4">
        <v>3.5220826288665269E-2</v>
      </c>
    </row>
    <row r="77" spans="1:30" customFormat="1" hidden="1" x14ac:dyDescent="0.25">
      <c r="A77">
        <v>2019</v>
      </c>
      <c r="B77" t="s">
        <v>487</v>
      </c>
      <c r="C77" t="s">
        <v>488</v>
      </c>
      <c r="D77" t="s">
        <v>489</v>
      </c>
      <c r="E77" t="s">
        <v>165</v>
      </c>
      <c r="F77">
        <v>36.983809999999998</v>
      </c>
      <c r="G77">
        <v>-85.957089999999994</v>
      </c>
      <c r="H77" s="1">
        <v>110001123276</v>
      </c>
      <c r="I77">
        <v>4952</v>
      </c>
      <c r="J77" t="s">
        <v>263</v>
      </c>
      <c r="K77">
        <v>339999</v>
      </c>
      <c r="L77" t="s">
        <v>264</v>
      </c>
      <c r="M77" t="s">
        <v>244</v>
      </c>
      <c r="N77" t="s">
        <v>245</v>
      </c>
      <c r="O77" t="s">
        <v>265</v>
      </c>
      <c r="P77" t="s">
        <v>266</v>
      </c>
      <c r="Q77">
        <v>365</v>
      </c>
      <c r="R77">
        <v>5.2014416250000002</v>
      </c>
      <c r="S77">
        <f t="shared" si="2"/>
        <v>1.4250525E-2</v>
      </c>
      <c r="T77">
        <f t="shared" si="3"/>
        <v>0.24768769642857144</v>
      </c>
      <c r="U77" t="s">
        <v>490</v>
      </c>
      <c r="V77">
        <v>8.2846789730000001</v>
      </c>
      <c r="W77" t="s">
        <v>145</v>
      </c>
      <c r="X77">
        <v>8.2846789730000001</v>
      </c>
      <c r="Y77" t="s">
        <v>145</v>
      </c>
      <c r="Z77">
        <v>8.2846789730000001</v>
      </c>
      <c r="AA77" t="s">
        <v>145</v>
      </c>
      <c r="AB77" s="4">
        <v>1.7201058781448091</v>
      </c>
      <c r="AC77" s="4">
        <v>1.7201058781448091</v>
      </c>
      <c r="AD77" s="4">
        <v>1.7201058781448091</v>
      </c>
    </row>
    <row r="78" spans="1:30" x14ac:dyDescent="0.25">
      <c r="A78" s="11">
        <v>2023</v>
      </c>
      <c r="B78" s="11" t="s">
        <v>491</v>
      </c>
      <c r="C78" s="11" t="s">
        <v>492</v>
      </c>
      <c r="D78" s="11" t="s">
        <v>485</v>
      </c>
      <c r="E78" s="11" t="s">
        <v>230</v>
      </c>
      <c r="F78" s="11">
        <v>38.055900000000001</v>
      </c>
      <c r="G78" s="11">
        <v>-122.21435</v>
      </c>
      <c r="H78" s="34">
        <v>110001163062</v>
      </c>
      <c r="I78" s="11">
        <v>4931</v>
      </c>
      <c r="J78" s="11" t="s">
        <v>263</v>
      </c>
      <c r="K78" s="11">
        <v>339999</v>
      </c>
      <c r="L78" s="11" t="s">
        <v>264</v>
      </c>
      <c r="M78" s="11" t="s">
        <v>244</v>
      </c>
      <c r="N78" s="11" t="s">
        <v>245</v>
      </c>
      <c r="O78" s="11" t="s">
        <v>4822</v>
      </c>
      <c r="P78" s="11" t="s">
        <v>493</v>
      </c>
      <c r="Q78" s="11">
        <v>250</v>
      </c>
      <c r="R78" s="11">
        <v>2.7174159999999998E-3</v>
      </c>
      <c r="S78" s="11">
        <f t="shared" si="2"/>
        <v>1.0869664E-5</v>
      </c>
      <c r="T78" s="11">
        <f t="shared" si="3"/>
        <v>1.2940076190476188E-4</v>
      </c>
      <c r="U78" s="11" t="s">
        <v>494</v>
      </c>
      <c r="V78" s="11">
        <v>1.8929924009779953</v>
      </c>
      <c r="W78" s="11" t="s">
        <v>127</v>
      </c>
      <c r="X78" s="11">
        <v>1.8929924009779953</v>
      </c>
      <c r="Y78" s="11" t="s">
        <v>127</v>
      </c>
      <c r="Z78" s="11">
        <v>1.8929924009779953</v>
      </c>
      <c r="AA78" s="11" t="s">
        <v>127</v>
      </c>
      <c r="AB78" s="35">
        <v>5.7420536893778859E-3</v>
      </c>
      <c r="AC78" s="35">
        <v>5.7420536893778859E-3</v>
      </c>
      <c r="AD78" s="35">
        <v>5.7420536893778859E-3</v>
      </c>
    </row>
    <row r="79" spans="1:30" customFormat="1" hidden="1" x14ac:dyDescent="0.25">
      <c r="A79">
        <v>2019</v>
      </c>
      <c r="B79" t="s">
        <v>495</v>
      </c>
      <c r="C79" t="s">
        <v>496</v>
      </c>
      <c r="D79" t="s">
        <v>380</v>
      </c>
      <c r="E79" t="s">
        <v>230</v>
      </c>
      <c r="F79">
        <v>33.227348999999997</v>
      </c>
      <c r="G79">
        <v>-115.528569</v>
      </c>
      <c r="H79" s="1">
        <v>110001177958</v>
      </c>
      <c r="I79">
        <v>4952</v>
      </c>
      <c r="J79" t="s">
        <v>263</v>
      </c>
      <c r="K79">
        <v>339999</v>
      </c>
      <c r="L79" t="s">
        <v>264</v>
      </c>
      <c r="M79" t="s">
        <v>244</v>
      </c>
      <c r="N79" t="s">
        <v>245</v>
      </c>
      <c r="O79" t="s">
        <v>265</v>
      </c>
      <c r="P79" t="s">
        <v>266</v>
      </c>
      <c r="Q79">
        <v>365</v>
      </c>
      <c r="R79">
        <v>3.5919649999999997E-2</v>
      </c>
      <c r="S79">
        <f t="shared" si="2"/>
        <v>9.8409999999999988E-5</v>
      </c>
      <c r="T79">
        <f t="shared" si="3"/>
        <v>1.7104595238095236E-3</v>
      </c>
      <c r="U79" t="s">
        <v>497</v>
      </c>
      <c r="V79">
        <v>0.37829584352078244</v>
      </c>
      <c r="W79" t="s">
        <v>281</v>
      </c>
      <c r="X79">
        <v>0.37829584352078244</v>
      </c>
      <c r="Y79" t="s">
        <v>281</v>
      </c>
      <c r="Z79">
        <v>0.37829584352078244</v>
      </c>
      <c r="AA79" t="s">
        <v>281</v>
      </c>
      <c r="AB79" s="4">
        <v>0.26014031527310089</v>
      </c>
      <c r="AC79" s="4">
        <v>0.26014031527310089</v>
      </c>
      <c r="AD79" s="4">
        <v>0.26014031527310089</v>
      </c>
    </row>
    <row r="80" spans="1:30" customFormat="1" hidden="1" x14ac:dyDescent="0.25">
      <c r="A80">
        <v>2020</v>
      </c>
      <c r="B80" t="s">
        <v>498</v>
      </c>
      <c r="C80" t="s">
        <v>499</v>
      </c>
      <c r="D80" t="s">
        <v>500</v>
      </c>
      <c r="E80" t="s">
        <v>501</v>
      </c>
      <c r="F80">
        <v>41.775967999999999</v>
      </c>
      <c r="G80">
        <v>-86.654864000000003</v>
      </c>
      <c r="H80" s="1">
        <v>110001847761</v>
      </c>
      <c r="I80">
        <v>4953</v>
      </c>
      <c r="J80" t="s">
        <v>263</v>
      </c>
      <c r="K80">
        <v>339999</v>
      </c>
      <c r="L80" t="s">
        <v>264</v>
      </c>
      <c r="M80" t="s">
        <v>244</v>
      </c>
      <c r="N80" t="s">
        <v>245</v>
      </c>
      <c r="O80" t="s">
        <v>235</v>
      </c>
      <c r="P80" t="s">
        <v>502</v>
      </c>
      <c r="Q80">
        <v>250</v>
      </c>
      <c r="R80">
        <v>5.8307924999999997E-2</v>
      </c>
      <c r="S80">
        <f t="shared" si="2"/>
        <v>2.332317E-4</v>
      </c>
      <c r="T80">
        <f t="shared" si="3"/>
        <v>2.7765678571428569E-3</v>
      </c>
      <c r="U80" t="s">
        <v>503</v>
      </c>
      <c r="V80">
        <v>78.78728606</v>
      </c>
      <c r="W80" t="s">
        <v>137</v>
      </c>
      <c r="X80">
        <v>114.05361720000001</v>
      </c>
      <c r="Y80" t="s">
        <v>138</v>
      </c>
      <c r="Z80">
        <v>48.95582873</v>
      </c>
      <c r="AA80" t="s">
        <v>139</v>
      </c>
      <c r="AB80" s="4">
        <v>4.7641252543453782E-3</v>
      </c>
      <c r="AC80" s="4">
        <v>2.9602707703674899E-3</v>
      </c>
      <c r="AD80" s="4">
        <v>2.0449303207193677E-3</v>
      </c>
    </row>
    <row r="81" spans="1:30" customFormat="1" hidden="1" x14ac:dyDescent="0.25">
      <c r="A81">
        <v>2020</v>
      </c>
      <c r="B81" t="s">
        <v>504</v>
      </c>
      <c r="C81" t="s">
        <v>505</v>
      </c>
      <c r="D81" t="s">
        <v>429</v>
      </c>
      <c r="E81" t="s">
        <v>165</v>
      </c>
      <c r="F81">
        <v>36.866140000000001</v>
      </c>
      <c r="G81">
        <v>-88.342470000000006</v>
      </c>
      <c r="H81" s="1">
        <v>110001855635</v>
      </c>
      <c r="I81">
        <v>4952</v>
      </c>
      <c r="J81" t="s">
        <v>263</v>
      </c>
      <c r="K81">
        <v>339999</v>
      </c>
      <c r="L81" t="s">
        <v>264</v>
      </c>
      <c r="M81" t="s">
        <v>244</v>
      </c>
      <c r="N81" t="s">
        <v>245</v>
      </c>
      <c r="O81" t="s">
        <v>265</v>
      </c>
      <c r="P81" t="s">
        <v>266</v>
      </c>
      <c r="Q81">
        <v>365</v>
      </c>
      <c r="R81">
        <v>5.7747745000000004</v>
      </c>
      <c r="S81">
        <f t="shared" si="2"/>
        <v>1.58213E-2</v>
      </c>
      <c r="T81">
        <f t="shared" si="3"/>
        <v>0.27498926190476192</v>
      </c>
      <c r="U81" t="s">
        <v>506</v>
      </c>
      <c r="V81">
        <v>118.27872859999999</v>
      </c>
      <c r="W81" t="s">
        <v>137</v>
      </c>
      <c r="X81">
        <v>289.25009540000002</v>
      </c>
      <c r="Y81" t="s">
        <v>138</v>
      </c>
      <c r="Z81">
        <v>74.553145439999994</v>
      </c>
      <c r="AA81" t="s">
        <v>139</v>
      </c>
      <c r="AB81" s="4">
        <v>0.21221505687822259</v>
      </c>
      <c r="AC81" s="4">
        <v>0.13376285142111344</v>
      </c>
      <c r="AD81" s="4">
        <v>5.4697648338269129E-2</v>
      </c>
    </row>
    <row r="82" spans="1:30" customFormat="1" hidden="1" x14ac:dyDescent="0.25">
      <c r="A82">
        <v>2021</v>
      </c>
      <c r="B82" t="s">
        <v>507</v>
      </c>
      <c r="C82" t="s">
        <v>508</v>
      </c>
      <c r="D82" t="s">
        <v>509</v>
      </c>
      <c r="E82" t="s">
        <v>165</v>
      </c>
      <c r="F82">
        <v>37.318492999999997</v>
      </c>
      <c r="G82">
        <v>-87.549857000000003</v>
      </c>
      <c r="H82" s="1">
        <v>110002041380</v>
      </c>
      <c r="I82">
        <v>4952</v>
      </c>
      <c r="J82" t="s">
        <v>263</v>
      </c>
      <c r="K82">
        <v>339999</v>
      </c>
      <c r="L82" t="s">
        <v>264</v>
      </c>
      <c r="M82" t="s">
        <v>244</v>
      </c>
      <c r="N82" t="s">
        <v>245</v>
      </c>
      <c r="O82" t="s">
        <v>265</v>
      </c>
      <c r="P82" t="s">
        <v>266</v>
      </c>
      <c r="Q82">
        <v>365</v>
      </c>
      <c r="R82">
        <v>19.372434309999999</v>
      </c>
      <c r="S82">
        <f t="shared" si="2"/>
        <v>5.3075162493150682E-2</v>
      </c>
      <c r="T82">
        <f t="shared" si="3"/>
        <v>0.92249687190476182</v>
      </c>
      <c r="U82" t="s">
        <v>510</v>
      </c>
      <c r="V82">
        <v>19.028280930000001</v>
      </c>
      <c r="W82" t="s">
        <v>145</v>
      </c>
      <c r="X82">
        <v>19.028280930000001</v>
      </c>
      <c r="Y82" t="s">
        <v>145</v>
      </c>
      <c r="Z82">
        <v>19.028280930000001</v>
      </c>
      <c r="AA82" t="s">
        <v>145</v>
      </c>
      <c r="AB82" s="4">
        <v>2.7892778485035055</v>
      </c>
      <c r="AC82" s="4">
        <v>2.7892778485035055</v>
      </c>
      <c r="AD82" s="4">
        <v>2.7892778485035055</v>
      </c>
    </row>
    <row r="83" spans="1:30" customFormat="1" hidden="1" x14ac:dyDescent="0.25">
      <c r="A83">
        <v>2021</v>
      </c>
      <c r="B83" t="s">
        <v>511</v>
      </c>
      <c r="C83" t="s">
        <v>512</v>
      </c>
      <c r="D83" t="s">
        <v>380</v>
      </c>
      <c r="E83" t="s">
        <v>230</v>
      </c>
      <c r="F83">
        <v>33.147531999999998</v>
      </c>
      <c r="G83">
        <v>-115.54533000000001</v>
      </c>
      <c r="H83" s="1">
        <v>110002043217</v>
      </c>
      <c r="I83">
        <v>4952</v>
      </c>
      <c r="J83" t="s">
        <v>263</v>
      </c>
      <c r="K83">
        <v>339999</v>
      </c>
      <c r="L83" t="s">
        <v>264</v>
      </c>
      <c r="M83" t="s">
        <v>244</v>
      </c>
      <c r="N83" t="s">
        <v>245</v>
      </c>
      <c r="O83" t="s">
        <v>265</v>
      </c>
      <c r="P83" t="s">
        <v>266</v>
      </c>
      <c r="Q83">
        <v>365</v>
      </c>
      <c r="R83">
        <v>3.8959009999999998E-3</v>
      </c>
      <c r="S83">
        <f t="shared" si="2"/>
        <v>1.0673701369863013E-5</v>
      </c>
      <c r="T83">
        <f t="shared" si="3"/>
        <v>1.8551909523809523E-4</v>
      </c>
      <c r="U83" t="s">
        <v>513</v>
      </c>
      <c r="V83">
        <v>2.3832638141809293</v>
      </c>
      <c r="W83" t="s">
        <v>281</v>
      </c>
      <c r="X83">
        <v>2.3832638141809293</v>
      </c>
      <c r="Y83" t="s">
        <v>281</v>
      </c>
      <c r="Z83">
        <v>2.3832638141809293</v>
      </c>
      <c r="AA83" t="s">
        <v>281</v>
      </c>
      <c r="AB83" s="4">
        <v>4.4786067351638573E-3</v>
      </c>
      <c r="AC83" s="4">
        <v>4.4786067351638573E-3</v>
      </c>
      <c r="AD83" s="4">
        <v>4.4786067351638573E-3</v>
      </c>
    </row>
    <row r="84" spans="1:30" customFormat="1" hidden="1" x14ac:dyDescent="0.25">
      <c r="A84">
        <v>2020</v>
      </c>
      <c r="B84" t="s">
        <v>514</v>
      </c>
      <c r="C84" t="s">
        <v>515</v>
      </c>
      <c r="D84" t="s">
        <v>516</v>
      </c>
      <c r="E84" t="s">
        <v>165</v>
      </c>
      <c r="F84">
        <v>38.391995999999999</v>
      </c>
      <c r="G84">
        <v>-85.416021999999998</v>
      </c>
      <c r="H84" s="1">
        <v>110002108059</v>
      </c>
      <c r="I84">
        <v>9223</v>
      </c>
      <c r="J84" t="s">
        <v>517</v>
      </c>
      <c r="K84">
        <v>922150</v>
      </c>
      <c r="L84" t="s">
        <v>518</v>
      </c>
      <c r="M84" t="s">
        <v>519</v>
      </c>
      <c r="N84" t="s">
        <v>520</v>
      </c>
      <c r="O84" t="s">
        <v>265</v>
      </c>
      <c r="P84" t="s">
        <v>266</v>
      </c>
      <c r="Q84">
        <v>365</v>
      </c>
      <c r="R84">
        <v>2.1137332500000001</v>
      </c>
      <c r="S84">
        <f t="shared" si="2"/>
        <v>5.7910500000000007E-3</v>
      </c>
      <c r="T84">
        <f t="shared" si="3"/>
        <v>0.1006539642857143</v>
      </c>
      <c r="U84" t="s">
        <v>521</v>
      </c>
      <c r="V84">
        <v>3.8948655259999998</v>
      </c>
      <c r="W84" t="s">
        <v>137</v>
      </c>
      <c r="X84">
        <v>5.7348930310000004</v>
      </c>
      <c r="Y84" t="s">
        <v>138</v>
      </c>
      <c r="Z84">
        <v>2.9734053299999998</v>
      </c>
      <c r="AA84" t="s">
        <v>145</v>
      </c>
      <c r="AB84" s="4">
        <v>1.9476153962500635</v>
      </c>
      <c r="AC84" s="4">
        <v>1.4868420902704105</v>
      </c>
      <c r="AD84" s="4">
        <v>1.0097921563133687</v>
      </c>
    </row>
    <row r="85" spans="1:30" x14ac:dyDescent="0.25">
      <c r="A85" s="11">
        <v>2021</v>
      </c>
      <c r="B85" s="11" t="s">
        <v>522</v>
      </c>
      <c r="C85" s="11" t="s">
        <v>523</v>
      </c>
      <c r="D85" s="11" t="s">
        <v>380</v>
      </c>
      <c r="E85" s="11" t="s">
        <v>230</v>
      </c>
      <c r="F85" s="11">
        <v>32.803809999999999</v>
      </c>
      <c r="G85" s="11">
        <v>-115.53973999999999</v>
      </c>
      <c r="H85" s="34">
        <v>110002672484</v>
      </c>
      <c r="I85" s="11">
        <v>921</v>
      </c>
      <c r="J85" s="11" t="s">
        <v>524</v>
      </c>
      <c r="K85" s="11">
        <v>112511</v>
      </c>
      <c r="L85" s="11" t="s">
        <v>525</v>
      </c>
      <c r="M85" s="11" t="s">
        <v>526</v>
      </c>
      <c r="N85" s="11" t="s">
        <v>527</v>
      </c>
      <c r="O85" s="11" t="s">
        <v>4822</v>
      </c>
      <c r="P85" s="11" t="s">
        <v>528</v>
      </c>
      <c r="Q85" s="11">
        <v>250</v>
      </c>
      <c r="R85" s="11">
        <v>5.3188712999999999E-2</v>
      </c>
      <c r="S85" s="11">
        <f t="shared" si="2"/>
        <v>2.1275485199999999E-4</v>
      </c>
      <c r="T85" s="11">
        <f t="shared" si="3"/>
        <v>2.5327958571428571E-3</v>
      </c>
      <c r="U85" s="11" t="s">
        <v>529</v>
      </c>
      <c r="V85" s="11">
        <v>0.12925108068459656</v>
      </c>
      <c r="W85" s="11" t="s">
        <v>281</v>
      </c>
      <c r="X85" s="11">
        <v>0.12925108068459656</v>
      </c>
      <c r="Y85" s="11" t="s">
        <v>281</v>
      </c>
      <c r="Z85" s="11">
        <v>0.12925108068459656</v>
      </c>
      <c r="AA85" s="11" t="s">
        <v>281</v>
      </c>
      <c r="AB85" s="35">
        <v>1.6460585928807243</v>
      </c>
      <c r="AC85" s="35">
        <v>1.6460585928807243</v>
      </c>
      <c r="AD85" s="35">
        <v>1.6460585928807243</v>
      </c>
    </row>
    <row r="86" spans="1:30" customFormat="1" hidden="1" x14ac:dyDescent="0.25">
      <c r="A86">
        <v>2019</v>
      </c>
      <c r="B86" t="s">
        <v>530</v>
      </c>
      <c r="C86" t="s">
        <v>531</v>
      </c>
      <c r="D86" t="s">
        <v>421</v>
      </c>
      <c r="E86" t="s">
        <v>165</v>
      </c>
      <c r="F86">
        <v>36.864350000000002</v>
      </c>
      <c r="G86">
        <v>-86.705910000000003</v>
      </c>
      <c r="H86" s="1">
        <v>110003250277</v>
      </c>
      <c r="I86">
        <v>4952</v>
      </c>
      <c r="J86" t="s">
        <v>263</v>
      </c>
      <c r="K86">
        <v>339999</v>
      </c>
      <c r="L86" t="s">
        <v>264</v>
      </c>
      <c r="M86" t="s">
        <v>244</v>
      </c>
      <c r="N86" t="s">
        <v>245</v>
      </c>
      <c r="O86" t="s">
        <v>265</v>
      </c>
      <c r="P86" t="s">
        <v>266</v>
      </c>
      <c r="Q86">
        <v>365</v>
      </c>
      <c r="R86">
        <v>0.22104399999999999</v>
      </c>
      <c r="S86">
        <f t="shared" si="2"/>
        <v>6.0559999999999998E-4</v>
      </c>
      <c r="T86">
        <f t="shared" si="3"/>
        <v>1.0525904761904761E-2</v>
      </c>
      <c r="U86" t="s">
        <v>532</v>
      </c>
      <c r="V86">
        <v>20.45476773</v>
      </c>
      <c r="W86" t="s">
        <v>137</v>
      </c>
      <c r="X86">
        <v>36.515676659999997</v>
      </c>
      <c r="Y86" t="s">
        <v>138</v>
      </c>
      <c r="Z86">
        <v>12.1206952</v>
      </c>
      <c r="AA86" t="s">
        <v>139</v>
      </c>
      <c r="AB86" s="4">
        <v>4.9964130770320837E-2</v>
      </c>
      <c r="AC86" s="4">
        <v>2.9606789380052276E-2</v>
      </c>
      <c r="AD86" s="4">
        <v>1.6584657752306872E-2</v>
      </c>
    </row>
    <row r="87" spans="1:30" customFormat="1" hidden="1" x14ac:dyDescent="0.25">
      <c r="A87">
        <v>2019</v>
      </c>
      <c r="B87" t="s">
        <v>533</v>
      </c>
      <c r="C87" t="s">
        <v>534</v>
      </c>
      <c r="D87" t="s">
        <v>535</v>
      </c>
      <c r="E87" t="s">
        <v>165</v>
      </c>
      <c r="F87">
        <v>38.421495999999998</v>
      </c>
      <c r="G87">
        <v>-83.734424000000004</v>
      </c>
      <c r="H87" s="1">
        <v>110003251427</v>
      </c>
      <c r="I87">
        <v>4952</v>
      </c>
      <c r="J87" t="s">
        <v>263</v>
      </c>
      <c r="K87">
        <v>339999</v>
      </c>
      <c r="L87" t="s">
        <v>264</v>
      </c>
      <c r="M87" t="s">
        <v>244</v>
      </c>
      <c r="N87" t="s">
        <v>245</v>
      </c>
      <c r="O87" t="s">
        <v>265</v>
      </c>
      <c r="P87" t="s">
        <v>266</v>
      </c>
      <c r="Q87">
        <v>365</v>
      </c>
      <c r="R87">
        <v>0.47524460000000002</v>
      </c>
      <c r="S87">
        <f t="shared" si="2"/>
        <v>1.30204E-3</v>
      </c>
      <c r="T87">
        <f t="shared" si="3"/>
        <v>2.2630695238095237E-2</v>
      </c>
      <c r="U87" t="s">
        <v>536</v>
      </c>
      <c r="V87">
        <v>6.0709046449999997</v>
      </c>
      <c r="W87" t="s">
        <v>137</v>
      </c>
      <c r="X87">
        <v>9.6062304150000006</v>
      </c>
      <c r="Y87" t="s">
        <v>138</v>
      </c>
      <c r="Z87">
        <v>3.4468068019999998</v>
      </c>
      <c r="AA87" t="s">
        <v>139</v>
      </c>
      <c r="AB87" s="4">
        <v>0.37775253293700567</v>
      </c>
      <c r="AC87" s="4">
        <v>0.21447215466847447</v>
      </c>
      <c r="AD87" s="4">
        <v>0.13554120021594337</v>
      </c>
    </row>
    <row r="88" spans="1:30" x14ac:dyDescent="0.25">
      <c r="A88" s="11">
        <v>2023</v>
      </c>
      <c r="B88" s="11" t="s">
        <v>537</v>
      </c>
      <c r="C88" s="11" t="s">
        <v>538</v>
      </c>
      <c r="D88" s="11" t="s">
        <v>284</v>
      </c>
      <c r="E88" s="11" t="s">
        <v>416</v>
      </c>
      <c r="F88" s="11">
        <v>36.170819999999999</v>
      </c>
      <c r="G88" s="11">
        <v>-115.14431</v>
      </c>
      <c r="H88" s="34">
        <v>110004300596</v>
      </c>
      <c r="I88" s="11">
        <v>7011</v>
      </c>
      <c r="J88" s="11" t="s">
        <v>539</v>
      </c>
      <c r="K88" s="11">
        <v>517810</v>
      </c>
      <c r="L88" s="11" t="s">
        <v>540</v>
      </c>
      <c r="M88" s="11" t="s">
        <v>541</v>
      </c>
      <c r="N88" s="11" t="s">
        <v>541</v>
      </c>
      <c r="O88" s="11" t="s">
        <v>4822</v>
      </c>
      <c r="P88" s="11" t="s">
        <v>542</v>
      </c>
      <c r="Q88" s="11">
        <v>250</v>
      </c>
      <c r="R88" s="11">
        <v>2.289878E-3</v>
      </c>
      <c r="S88" s="11">
        <f t="shared" si="2"/>
        <v>9.1595120000000005E-6</v>
      </c>
      <c r="T88" s="11">
        <f t="shared" si="3"/>
        <v>1.0904180952380952E-4</v>
      </c>
      <c r="U88" s="11" t="s">
        <v>543</v>
      </c>
      <c r="V88" s="11" t="s">
        <v>544</v>
      </c>
      <c r="W88" s="11" t="s">
        <v>545</v>
      </c>
      <c r="X88" s="11" t="s">
        <v>544</v>
      </c>
      <c r="Y88" s="11" t="s">
        <v>544</v>
      </c>
      <c r="Z88" s="11" t="s">
        <v>544</v>
      </c>
      <c r="AA88" s="11" t="s">
        <v>545</v>
      </c>
      <c r="AB88" s="35">
        <v>1</v>
      </c>
      <c r="AC88" s="35">
        <v>1</v>
      </c>
      <c r="AD88" s="35">
        <v>1</v>
      </c>
    </row>
    <row r="89" spans="1:30" customFormat="1" hidden="1" x14ac:dyDescent="0.25">
      <c r="A89">
        <v>2023</v>
      </c>
      <c r="B89" t="s">
        <v>546</v>
      </c>
      <c r="C89" t="s">
        <v>538</v>
      </c>
      <c r="D89" t="s">
        <v>547</v>
      </c>
      <c r="E89" t="s">
        <v>416</v>
      </c>
      <c r="F89">
        <v>36.122100000000003</v>
      </c>
      <c r="G89">
        <v>-115.17139</v>
      </c>
      <c r="H89" s="1">
        <v>110004306938</v>
      </c>
      <c r="I89">
        <v>7011</v>
      </c>
      <c r="J89" t="s">
        <v>539</v>
      </c>
      <c r="K89">
        <v>517810</v>
      </c>
      <c r="L89" t="s">
        <v>540</v>
      </c>
      <c r="M89" t="s">
        <v>541</v>
      </c>
      <c r="N89" t="s">
        <v>541</v>
      </c>
      <c r="O89" t="s">
        <v>235</v>
      </c>
      <c r="P89" t="s">
        <v>548</v>
      </c>
      <c r="Q89">
        <v>250</v>
      </c>
      <c r="R89">
        <v>0.67112412200000005</v>
      </c>
      <c r="S89">
        <f t="shared" si="2"/>
        <v>2.684496488E-3</v>
      </c>
      <c r="T89">
        <f t="shared" si="3"/>
        <v>3.1958291523809523E-2</v>
      </c>
      <c r="U89" t="s">
        <v>549</v>
      </c>
      <c r="V89">
        <v>3.2684760879999999</v>
      </c>
      <c r="W89" t="s">
        <v>145</v>
      </c>
      <c r="X89">
        <v>3.2684760879999999</v>
      </c>
      <c r="Y89" t="s">
        <v>145</v>
      </c>
      <c r="Z89">
        <v>3.2684760879999999</v>
      </c>
      <c r="AA89" t="s">
        <v>145</v>
      </c>
      <c r="AB89" s="4">
        <v>0.82132970097470082</v>
      </c>
      <c r="AC89" s="4">
        <v>0.82132970097470082</v>
      </c>
      <c r="AD89" s="4">
        <v>0.82132970097470082</v>
      </c>
    </row>
    <row r="90" spans="1:30" customFormat="1" hidden="1" x14ac:dyDescent="0.25">
      <c r="A90">
        <v>2020</v>
      </c>
      <c r="B90" t="s">
        <v>550</v>
      </c>
      <c r="C90" t="s">
        <v>551</v>
      </c>
      <c r="D90" t="s">
        <v>552</v>
      </c>
      <c r="E90" t="s">
        <v>553</v>
      </c>
      <c r="F90">
        <v>21.304500000000001</v>
      </c>
      <c r="G90">
        <v>-157.88205600000001</v>
      </c>
      <c r="H90" s="1">
        <v>110005726802</v>
      </c>
      <c r="I90">
        <v>4952</v>
      </c>
      <c r="J90" t="s">
        <v>263</v>
      </c>
      <c r="K90">
        <v>339999</v>
      </c>
      <c r="L90" t="s">
        <v>264</v>
      </c>
      <c r="M90" t="s">
        <v>244</v>
      </c>
      <c r="N90" t="s">
        <v>245</v>
      </c>
      <c r="O90" t="s">
        <v>265</v>
      </c>
      <c r="P90" t="s">
        <v>266</v>
      </c>
      <c r="Q90">
        <v>365</v>
      </c>
      <c r="R90">
        <v>10.63046016</v>
      </c>
      <c r="S90">
        <f t="shared" si="2"/>
        <v>2.9124548383561644E-2</v>
      </c>
      <c r="T90">
        <f t="shared" si="3"/>
        <v>0.50621238857142858</v>
      </c>
      <c r="U90" t="s">
        <v>554</v>
      </c>
      <c r="V90">
        <v>225.88044816625919</v>
      </c>
      <c r="W90" t="s">
        <v>281</v>
      </c>
      <c r="X90">
        <v>225.88044816625919</v>
      </c>
      <c r="Y90" t="s">
        <v>281</v>
      </c>
      <c r="Z90">
        <v>225.88044816625919</v>
      </c>
      <c r="AA90" t="s">
        <v>281</v>
      </c>
      <c r="AB90" s="4">
        <v>0.12893789002102801</v>
      </c>
      <c r="AC90" s="4">
        <v>0.12893789002102801</v>
      </c>
      <c r="AD90" s="4">
        <v>0.12893789002102801</v>
      </c>
    </row>
    <row r="91" spans="1:30" customFormat="1" hidden="1" x14ac:dyDescent="0.25">
      <c r="A91">
        <v>2023</v>
      </c>
      <c r="B91" t="s">
        <v>555</v>
      </c>
      <c r="C91" t="s">
        <v>556</v>
      </c>
      <c r="D91" t="s">
        <v>557</v>
      </c>
      <c r="E91" t="s">
        <v>165</v>
      </c>
      <c r="F91">
        <v>37.021974</v>
      </c>
      <c r="G91">
        <v>-88.512833000000001</v>
      </c>
      <c r="H91" s="1">
        <v>110006367136</v>
      </c>
      <c r="I91">
        <v>4952</v>
      </c>
      <c r="J91" t="s">
        <v>263</v>
      </c>
      <c r="K91">
        <v>339999</v>
      </c>
      <c r="L91" t="s">
        <v>264</v>
      </c>
      <c r="M91" t="s">
        <v>244</v>
      </c>
      <c r="N91" t="s">
        <v>245</v>
      </c>
      <c r="O91" t="s">
        <v>265</v>
      </c>
      <c r="P91" t="s">
        <v>266</v>
      </c>
      <c r="Q91">
        <v>365</v>
      </c>
      <c r="R91">
        <v>0.8178628</v>
      </c>
      <c r="S91">
        <f t="shared" si="2"/>
        <v>2.2407199999999999E-3</v>
      </c>
      <c r="T91">
        <f t="shared" si="3"/>
        <v>3.8945847619047617E-2</v>
      </c>
      <c r="U91" t="s">
        <v>558</v>
      </c>
      <c r="V91">
        <v>2.7017114910000002</v>
      </c>
      <c r="W91" t="s">
        <v>137</v>
      </c>
      <c r="X91">
        <v>3.9179400279999999</v>
      </c>
      <c r="Y91" t="s">
        <v>138</v>
      </c>
      <c r="Z91">
        <v>2.1184567240000001</v>
      </c>
      <c r="AA91" t="s">
        <v>145</v>
      </c>
      <c r="AB91" s="4">
        <v>1.0577133696501229</v>
      </c>
      <c r="AC91" s="4">
        <v>0.82937057027159811</v>
      </c>
      <c r="AD91" s="4">
        <v>0.57191278681818558</v>
      </c>
    </row>
    <row r="92" spans="1:30" customFormat="1" hidden="1" x14ac:dyDescent="0.25">
      <c r="A92">
        <v>2019</v>
      </c>
      <c r="B92" t="s">
        <v>559</v>
      </c>
      <c r="C92" t="s">
        <v>560</v>
      </c>
      <c r="D92" t="s">
        <v>561</v>
      </c>
      <c r="E92" t="s">
        <v>165</v>
      </c>
      <c r="F92">
        <v>37.491857000000003</v>
      </c>
      <c r="G92">
        <v>-82.539703000000003</v>
      </c>
      <c r="H92" s="1">
        <v>110006644872</v>
      </c>
      <c r="I92">
        <v>4952</v>
      </c>
      <c r="J92" t="s">
        <v>263</v>
      </c>
      <c r="K92">
        <v>339999</v>
      </c>
      <c r="L92" t="s">
        <v>264</v>
      </c>
      <c r="M92" t="s">
        <v>244</v>
      </c>
      <c r="N92" t="s">
        <v>245</v>
      </c>
      <c r="O92" t="s">
        <v>265</v>
      </c>
      <c r="P92" t="s">
        <v>266</v>
      </c>
      <c r="Q92">
        <v>365</v>
      </c>
      <c r="R92">
        <v>7.650194688</v>
      </c>
      <c r="S92">
        <f t="shared" si="2"/>
        <v>2.0959437501369863E-2</v>
      </c>
      <c r="T92">
        <f t="shared" si="3"/>
        <v>0.36429498514285713</v>
      </c>
      <c r="U92" t="s">
        <v>562</v>
      </c>
      <c r="V92">
        <v>1164.1760389999999</v>
      </c>
      <c r="W92" t="s">
        <v>137</v>
      </c>
      <c r="X92">
        <v>2321.8659600000001</v>
      </c>
      <c r="Y92" t="s">
        <v>138</v>
      </c>
      <c r="Z92">
        <v>795.30831469999998</v>
      </c>
      <c r="AA92" t="s">
        <v>139</v>
      </c>
      <c r="AB92" s="4">
        <v>2.6353851850871218E-2</v>
      </c>
      <c r="AC92" s="4">
        <v>1.800366679885761E-2</v>
      </c>
      <c r="AD92" s="4">
        <v>9.0269799645841149E-3</v>
      </c>
    </row>
    <row r="93" spans="1:30" customFormat="1" hidden="1" x14ac:dyDescent="0.25">
      <c r="A93">
        <v>2020</v>
      </c>
      <c r="B93" t="s">
        <v>563</v>
      </c>
      <c r="C93" t="s">
        <v>564</v>
      </c>
      <c r="D93" t="s">
        <v>565</v>
      </c>
      <c r="E93" t="s">
        <v>165</v>
      </c>
      <c r="F93">
        <v>37.700833000000003</v>
      </c>
      <c r="G93">
        <v>-83.984443999999996</v>
      </c>
      <c r="H93" s="1">
        <v>110006749162</v>
      </c>
      <c r="I93">
        <v>8711</v>
      </c>
      <c r="J93" t="s">
        <v>566</v>
      </c>
      <c r="K93">
        <v>921150</v>
      </c>
      <c r="L93" t="s">
        <v>567</v>
      </c>
      <c r="M93" t="s">
        <v>519</v>
      </c>
      <c r="N93" t="s">
        <v>520</v>
      </c>
      <c r="O93" t="s">
        <v>265</v>
      </c>
      <c r="P93" t="s">
        <v>266</v>
      </c>
      <c r="Q93">
        <v>365</v>
      </c>
      <c r="R93">
        <v>0.63481073799999999</v>
      </c>
      <c r="S93">
        <f t="shared" si="2"/>
        <v>1.7392075013698629E-3</v>
      </c>
      <c r="T93">
        <f t="shared" si="3"/>
        <v>3.0229082761904762E-2</v>
      </c>
      <c r="U93" t="s">
        <v>568</v>
      </c>
      <c r="V93">
        <v>2246.929095</v>
      </c>
      <c r="W93" t="s">
        <v>137</v>
      </c>
      <c r="X93">
        <v>5637.3172759999998</v>
      </c>
      <c r="Y93" t="s">
        <v>138</v>
      </c>
      <c r="Z93">
        <v>1570.935389</v>
      </c>
      <c r="AA93" t="s">
        <v>139</v>
      </c>
      <c r="AB93" s="4">
        <v>1.1071158709315084E-3</v>
      </c>
      <c r="AC93" s="4">
        <v>7.7403755429579458E-4</v>
      </c>
      <c r="AD93" s="4">
        <v>3.0851687357996824E-4</v>
      </c>
    </row>
    <row r="94" spans="1:30" customFormat="1" hidden="1" x14ac:dyDescent="0.25">
      <c r="A94">
        <v>2020</v>
      </c>
      <c r="B94" t="s">
        <v>569</v>
      </c>
      <c r="C94" t="s">
        <v>570</v>
      </c>
      <c r="D94" t="s">
        <v>571</v>
      </c>
      <c r="E94" t="s">
        <v>165</v>
      </c>
      <c r="F94">
        <v>36.747222000000001</v>
      </c>
      <c r="G94">
        <v>-84.171943999999996</v>
      </c>
      <c r="H94" s="1">
        <v>110006751737</v>
      </c>
      <c r="I94">
        <v>4952</v>
      </c>
      <c r="J94" t="s">
        <v>263</v>
      </c>
      <c r="K94">
        <v>339999</v>
      </c>
      <c r="L94" t="s">
        <v>264</v>
      </c>
      <c r="M94" t="s">
        <v>244</v>
      </c>
      <c r="N94" t="s">
        <v>245</v>
      </c>
      <c r="O94" t="s">
        <v>265</v>
      </c>
      <c r="P94" t="s">
        <v>266</v>
      </c>
      <c r="Q94">
        <v>365</v>
      </c>
      <c r="R94">
        <v>5.4673851879999997</v>
      </c>
      <c r="S94">
        <f t="shared" si="2"/>
        <v>1.4979137501369862E-2</v>
      </c>
      <c r="T94">
        <f t="shared" si="3"/>
        <v>0.2603516756190476</v>
      </c>
      <c r="U94" t="s">
        <v>572</v>
      </c>
      <c r="V94">
        <v>1388.93154</v>
      </c>
      <c r="W94" t="s">
        <v>137</v>
      </c>
      <c r="X94">
        <v>3345.5642750000002</v>
      </c>
      <c r="Y94" t="s">
        <v>138</v>
      </c>
      <c r="Z94">
        <v>954.76439600000003</v>
      </c>
      <c r="AA94" t="s">
        <v>139</v>
      </c>
      <c r="AB94" s="4">
        <v>1.5688831259444935E-2</v>
      </c>
      <c r="AC94" s="4">
        <v>1.0784647817393406E-2</v>
      </c>
      <c r="AD94" s="4">
        <v>4.4773127251814234E-3</v>
      </c>
    </row>
    <row r="95" spans="1:30" x14ac:dyDescent="0.25">
      <c r="A95" s="11">
        <v>2021</v>
      </c>
      <c r="B95" s="11" t="s">
        <v>573</v>
      </c>
      <c r="C95" s="11" t="s">
        <v>551</v>
      </c>
      <c r="D95" s="11" t="s">
        <v>551</v>
      </c>
      <c r="E95" s="11" t="s">
        <v>553</v>
      </c>
      <c r="F95" s="11">
        <v>21.27167</v>
      </c>
      <c r="G95" s="11">
        <v>-157.77395999999999</v>
      </c>
      <c r="H95" s="34">
        <v>110006777210</v>
      </c>
      <c r="I95" s="11" t="s">
        <v>544</v>
      </c>
      <c r="J95" s="11" t="e">
        <v>#N/A</v>
      </c>
      <c r="K95" s="11" t="e">
        <v>#N/A</v>
      </c>
      <c r="L95" s="11" t="e">
        <v>#N/A</v>
      </c>
      <c r="M95" s="11" t="s">
        <v>541</v>
      </c>
      <c r="N95" s="11" t="s">
        <v>541</v>
      </c>
      <c r="O95" s="11" t="s">
        <v>4822</v>
      </c>
      <c r="P95" s="11" t="s">
        <v>574</v>
      </c>
      <c r="Q95" s="11">
        <v>250</v>
      </c>
      <c r="R95" s="11">
        <v>6.7440745440000001</v>
      </c>
      <c r="S95" s="11">
        <f t="shared" si="2"/>
        <v>2.6976298175999999E-2</v>
      </c>
      <c r="T95" s="11">
        <f t="shared" si="3"/>
        <v>0.32114640685714285</v>
      </c>
      <c r="U95" s="11" t="s">
        <v>575</v>
      </c>
      <c r="V95" s="11" t="s">
        <v>544</v>
      </c>
      <c r="W95" s="11" t="s">
        <v>281</v>
      </c>
      <c r="X95" s="11" t="s">
        <v>544</v>
      </c>
      <c r="Y95" s="11" t="s">
        <v>281</v>
      </c>
      <c r="Z95" s="11" t="s">
        <v>544</v>
      </c>
      <c r="AA95" s="11" t="s">
        <v>281</v>
      </c>
      <c r="AB95" s="35">
        <v>2</v>
      </c>
      <c r="AC95" s="35">
        <v>2</v>
      </c>
      <c r="AD95" s="35">
        <v>2</v>
      </c>
    </row>
    <row r="96" spans="1:30" x14ac:dyDescent="0.25">
      <c r="A96" s="11">
        <v>2022</v>
      </c>
      <c r="B96" s="11" t="s">
        <v>576</v>
      </c>
      <c r="C96" s="11" t="s">
        <v>577</v>
      </c>
      <c r="D96" s="11" t="s">
        <v>578</v>
      </c>
      <c r="E96" s="11" t="s">
        <v>553</v>
      </c>
      <c r="F96" s="11">
        <v>21.994944</v>
      </c>
      <c r="G96" s="11">
        <v>-159.75363899999999</v>
      </c>
      <c r="H96" s="34">
        <v>110006777247</v>
      </c>
      <c r="I96" s="11">
        <v>913</v>
      </c>
      <c r="J96" s="11" t="e">
        <v>#N/A</v>
      </c>
      <c r="K96" s="11" t="e">
        <v>#N/A</v>
      </c>
      <c r="L96" s="11" t="e">
        <v>#N/A</v>
      </c>
      <c r="M96" s="11" t="s">
        <v>541</v>
      </c>
      <c r="N96" s="11" t="s">
        <v>541</v>
      </c>
      <c r="O96" s="11" t="s">
        <v>4822</v>
      </c>
      <c r="P96" s="11" t="s">
        <v>579</v>
      </c>
      <c r="Q96" s="11">
        <v>250</v>
      </c>
      <c r="R96" s="11">
        <v>3.4399972499999998</v>
      </c>
      <c r="S96" s="11">
        <f t="shared" si="2"/>
        <v>1.3759988999999999E-2</v>
      </c>
      <c r="T96" s="11">
        <f t="shared" si="3"/>
        <v>0.16380939285714285</v>
      </c>
      <c r="U96" s="11" t="s">
        <v>580</v>
      </c>
      <c r="V96" s="11">
        <v>15.027802383863081</v>
      </c>
      <c r="W96" s="11" t="s">
        <v>281</v>
      </c>
      <c r="X96" s="11">
        <v>15.027802383863081</v>
      </c>
      <c r="Y96" s="11" t="s">
        <v>281</v>
      </c>
      <c r="Z96" s="11">
        <v>15.027802383863081</v>
      </c>
      <c r="AA96" s="11" t="s">
        <v>281</v>
      </c>
      <c r="AB96" s="35">
        <v>0.91563547673314727</v>
      </c>
      <c r="AC96" s="35">
        <v>0.91563547673314727</v>
      </c>
      <c r="AD96" s="35">
        <v>0.91563547673314727</v>
      </c>
    </row>
    <row r="97" spans="1:30" customFormat="1" hidden="1" x14ac:dyDescent="0.25">
      <c r="A97">
        <v>2021</v>
      </c>
      <c r="B97" t="s">
        <v>581</v>
      </c>
      <c r="C97" t="s">
        <v>582</v>
      </c>
      <c r="D97" t="s">
        <v>583</v>
      </c>
      <c r="E97" t="s">
        <v>314</v>
      </c>
      <c r="F97">
        <v>30.048590999999998</v>
      </c>
      <c r="G97">
        <v>-90.630941000000007</v>
      </c>
      <c r="H97" s="1">
        <v>110007015871</v>
      </c>
      <c r="I97">
        <v>2869</v>
      </c>
      <c r="J97" t="s">
        <v>120</v>
      </c>
      <c r="K97">
        <v>325180</v>
      </c>
      <c r="L97" t="s">
        <v>121</v>
      </c>
      <c r="M97" t="s">
        <v>122</v>
      </c>
      <c r="N97" t="s">
        <v>123</v>
      </c>
      <c r="O97" t="s">
        <v>124</v>
      </c>
      <c r="P97" t="s">
        <v>125</v>
      </c>
      <c r="Q97">
        <v>350</v>
      </c>
      <c r="R97">
        <v>0.16571</v>
      </c>
      <c r="S97">
        <f t="shared" si="2"/>
        <v>4.7345714285714283E-4</v>
      </c>
      <c r="T97">
        <f t="shared" si="3"/>
        <v>7.8909523809523804E-3</v>
      </c>
      <c r="U97" t="s">
        <v>584</v>
      </c>
      <c r="V97">
        <v>49.821562591687041</v>
      </c>
      <c r="W97" t="s">
        <v>281</v>
      </c>
      <c r="X97">
        <v>49.821562591687041</v>
      </c>
      <c r="Y97" t="s">
        <v>281</v>
      </c>
      <c r="Z97">
        <v>49.821562591687041</v>
      </c>
      <c r="AA97" t="s">
        <v>281</v>
      </c>
      <c r="AB97" s="4">
        <v>9.5030568739355708E-3</v>
      </c>
      <c r="AC97" s="4">
        <v>9.5030568739355708E-3</v>
      </c>
      <c r="AD97" s="4">
        <v>9.5030568739355708E-3</v>
      </c>
    </row>
    <row r="98" spans="1:30" customFormat="1" hidden="1" x14ac:dyDescent="0.25">
      <c r="A98">
        <v>2021</v>
      </c>
      <c r="B98" t="s">
        <v>585</v>
      </c>
      <c r="C98" t="s">
        <v>586</v>
      </c>
      <c r="D98" t="s">
        <v>587</v>
      </c>
      <c r="E98" t="s">
        <v>119</v>
      </c>
      <c r="F98">
        <v>39.698279999999997</v>
      </c>
      <c r="G98">
        <v>-75.503974999999997</v>
      </c>
      <c r="H98" s="1">
        <v>110007970142</v>
      </c>
      <c r="I98">
        <v>2869</v>
      </c>
      <c r="J98" t="s">
        <v>120</v>
      </c>
      <c r="K98">
        <v>325180</v>
      </c>
      <c r="L98" t="s">
        <v>121</v>
      </c>
      <c r="M98" t="s">
        <v>122</v>
      </c>
      <c r="N98" t="s">
        <v>123</v>
      </c>
      <c r="O98" t="s">
        <v>124</v>
      </c>
      <c r="P98" t="s">
        <v>125</v>
      </c>
      <c r="Q98">
        <v>350</v>
      </c>
      <c r="R98">
        <v>1.77</v>
      </c>
      <c r="S98">
        <f t="shared" si="2"/>
        <v>5.0571428571428573E-3</v>
      </c>
      <c r="T98">
        <f t="shared" si="3"/>
        <v>8.4285714285714283E-2</v>
      </c>
      <c r="U98" t="s">
        <v>588</v>
      </c>
      <c r="V98">
        <v>236.813198</v>
      </c>
      <c r="W98" t="s">
        <v>145</v>
      </c>
      <c r="X98">
        <v>236.813198</v>
      </c>
      <c r="Y98" t="s">
        <v>145</v>
      </c>
      <c r="Z98">
        <v>236.813198</v>
      </c>
      <c r="AA98" t="s">
        <v>145</v>
      </c>
      <c r="AB98" s="4">
        <v>2.1354987390284123E-2</v>
      </c>
      <c r="AC98" s="4">
        <v>2.1354987390284123E-2</v>
      </c>
      <c r="AD98" s="4">
        <v>2.1354987390284123E-2</v>
      </c>
    </row>
    <row r="99" spans="1:30" customFormat="1" hidden="1" x14ac:dyDescent="0.25">
      <c r="A99">
        <v>2021</v>
      </c>
      <c r="B99" t="s">
        <v>589</v>
      </c>
      <c r="C99" t="s">
        <v>590</v>
      </c>
      <c r="D99" t="s">
        <v>591</v>
      </c>
      <c r="E99" t="s">
        <v>143</v>
      </c>
      <c r="F99">
        <v>41.452778000000002</v>
      </c>
      <c r="G99">
        <v>-79.690278000000006</v>
      </c>
      <c r="H99" s="1">
        <v>110008476327</v>
      </c>
      <c r="I99">
        <v>2865</v>
      </c>
      <c r="J99" t="s">
        <v>131</v>
      </c>
      <c r="K99">
        <v>323120</v>
      </c>
      <c r="L99" t="s">
        <v>132</v>
      </c>
      <c r="M99" t="s">
        <v>133</v>
      </c>
      <c r="N99" t="s">
        <v>134</v>
      </c>
      <c r="O99" t="s">
        <v>124</v>
      </c>
      <c r="P99" t="s">
        <v>592</v>
      </c>
      <c r="Q99">
        <v>350</v>
      </c>
      <c r="R99">
        <v>1.077115E-2</v>
      </c>
      <c r="S99">
        <f t="shared" si="2"/>
        <v>3.0774714285714283E-5</v>
      </c>
      <c r="T99">
        <f t="shared" si="3"/>
        <v>5.1291190476190473E-4</v>
      </c>
      <c r="U99" t="s">
        <v>593</v>
      </c>
      <c r="V99">
        <v>551.69682150000006</v>
      </c>
      <c r="W99" t="s">
        <v>137</v>
      </c>
      <c r="X99">
        <v>952.38332890000004</v>
      </c>
      <c r="Y99" t="s">
        <v>138</v>
      </c>
      <c r="Z99">
        <v>367.11433959999999</v>
      </c>
      <c r="AA99" t="s">
        <v>139</v>
      </c>
      <c r="AB99" s="4">
        <v>8.3828690318241885E-5</v>
      </c>
      <c r="AC99" s="4">
        <v>5.5781931463809025E-5</v>
      </c>
      <c r="AD99" s="4">
        <v>3.231336936699531E-5</v>
      </c>
    </row>
    <row r="100" spans="1:30" x14ac:dyDescent="0.25">
      <c r="A100" s="11">
        <v>2023</v>
      </c>
      <c r="B100" s="11" t="s">
        <v>594</v>
      </c>
      <c r="C100" s="11" t="s">
        <v>538</v>
      </c>
      <c r="D100" s="11" t="s">
        <v>547</v>
      </c>
      <c r="E100" s="11" t="s">
        <v>416</v>
      </c>
      <c r="F100" s="11">
        <v>36.176639999999999</v>
      </c>
      <c r="G100" s="11">
        <v>-115.12891999999999</v>
      </c>
      <c r="H100" s="34">
        <v>110008995490</v>
      </c>
      <c r="I100" s="11">
        <v>6513</v>
      </c>
      <c r="J100" s="11" t="s">
        <v>539</v>
      </c>
      <c r="K100" s="11">
        <v>517810</v>
      </c>
      <c r="L100" s="11" t="s">
        <v>540</v>
      </c>
      <c r="M100" s="11" t="s">
        <v>541</v>
      </c>
      <c r="N100" s="11" t="s">
        <v>541</v>
      </c>
      <c r="O100" s="11" t="s">
        <v>4822</v>
      </c>
      <c r="P100" s="11" t="s">
        <v>595</v>
      </c>
      <c r="Q100" s="11">
        <v>250</v>
      </c>
      <c r="R100" s="11">
        <v>0.25150662600000001</v>
      </c>
      <c r="S100" s="11">
        <f t="shared" si="2"/>
        <v>1.0060265040000001E-3</v>
      </c>
      <c r="T100" s="11">
        <f t="shared" si="3"/>
        <v>1.1976506000000001E-2</v>
      </c>
      <c r="U100" s="11" t="s">
        <v>596</v>
      </c>
      <c r="V100" s="11">
        <v>1.5131833740831298</v>
      </c>
      <c r="W100" s="11" t="s">
        <v>281</v>
      </c>
      <c r="X100" s="11">
        <v>1.5131833740831298</v>
      </c>
      <c r="Y100" s="11" t="s">
        <v>281</v>
      </c>
      <c r="Z100" s="11">
        <v>1.5131833740831298</v>
      </c>
      <c r="AA100" s="11" t="s">
        <v>281</v>
      </c>
      <c r="AB100" s="35">
        <v>0.66484110335244273</v>
      </c>
      <c r="AC100" s="35">
        <v>0.66484110335244273</v>
      </c>
      <c r="AD100" s="35">
        <v>0.66484110335244273</v>
      </c>
    </row>
    <row r="101" spans="1:30" customFormat="1" hidden="1" x14ac:dyDescent="0.25">
      <c r="A101">
        <v>2019</v>
      </c>
      <c r="B101" t="s">
        <v>597</v>
      </c>
      <c r="C101" t="s">
        <v>598</v>
      </c>
      <c r="D101" t="s">
        <v>599</v>
      </c>
      <c r="E101" t="s">
        <v>230</v>
      </c>
      <c r="F101">
        <v>34.661079999999998</v>
      </c>
      <c r="G101">
        <v>-120.48135000000001</v>
      </c>
      <c r="H101" s="1">
        <v>110009547222</v>
      </c>
      <c r="I101">
        <v>4952</v>
      </c>
      <c r="J101" t="s">
        <v>263</v>
      </c>
      <c r="K101">
        <v>339999</v>
      </c>
      <c r="L101" t="s">
        <v>264</v>
      </c>
      <c r="M101" t="s">
        <v>244</v>
      </c>
      <c r="N101" t="s">
        <v>245</v>
      </c>
      <c r="O101" t="s">
        <v>265</v>
      </c>
      <c r="P101" t="s">
        <v>266</v>
      </c>
      <c r="Q101">
        <v>365</v>
      </c>
      <c r="R101">
        <v>1.060320438</v>
      </c>
      <c r="S101">
        <f t="shared" si="2"/>
        <v>2.9049875013698631E-3</v>
      </c>
      <c r="T101">
        <f t="shared" si="3"/>
        <v>5.0491449428571429E-2</v>
      </c>
      <c r="U101" t="s">
        <v>600</v>
      </c>
      <c r="V101">
        <v>11.89425181</v>
      </c>
      <c r="W101" t="s">
        <v>145</v>
      </c>
      <c r="X101">
        <v>11.89425181</v>
      </c>
      <c r="Y101" t="s">
        <v>145</v>
      </c>
      <c r="Z101">
        <v>11.89425181</v>
      </c>
      <c r="AA101" t="s">
        <v>145</v>
      </c>
      <c r="AB101" s="4">
        <v>0.24423457210881624</v>
      </c>
      <c r="AC101" s="4">
        <v>0.24423457210881624</v>
      </c>
      <c r="AD101" s="4">
        <v>0.24423457210881624</v>
      </c>
    </row>
    <row r="102" spans="1:30" customFormat="1" hidden="1" x14ac:dyDescent="0.25">
      <c r="A102">
        <v>2019</v>
      </c>
      <c r="B102" t="s">
        <v>601</v>
      </c>
      <c r="C102" t="s">
        <v>459</v>
      </c>
      <c r="D102" t="s">
        <v>602</v>
      </c>
      <c r="E102" t="s">
        <v>165</v>
      </c>
      <c r="F102">
        <v>37.108094000000001</v>
      </c>
      <c r="G102">
        <v>-85.303033999999997</v>
      </c>
      <c r="H102" s="1">
        <v>110009696356</v>
      </c>
      <c r="I102">
        <v>4952</v>
      </c>
      <c r="J102" t="s">
        <v>263</v>
      </c>
      <c r="K102">
        <v>339999</v>
      </c>
      <c r="L102" t="s">
        <v>264</v>
      </c>
      <c r="M102" t="s">
        <v>244</v>
      </c>
      <c r="N102" t="s">
        <v>245</v>
      </c>
      <c r="O102" t="s">
        <v>265</v>
      </c>
      <c r="P102" t="s">
        <v>266</v>
      </c>
      <c r="Q102">
        <v>365</v>
      </c>
      <c r="R102">
        <v>4.6419240000000004</v>
      </c>
      <c r="S102">
        <f t="shared" si="2"/>
        <v>1.2717600000000001E-2</v>
      </c>
      <c r="T102">
        <f t="shared" si="3"/>
        <v>0.22104400000000002</v>
      </c>
      <c r="U102" t="s">
        <v>603</v>
      </c>
      <c r="V102">
        <v>109.26405870000001</v>
      </c>
      <c r="W102" t="s">
        <v>137</v>
      </c>
      <c r="X102">
        <v>237.51412970000001</v>
      </c>
      <c r="Y102" t="s">
        <v>138</v>
      </c>
      <c r="Z102">
        <v>68.679122919999998</v>
      </c>
      <c r="AA102" t="s">
        <v>139</v>
      </c>
      <c r="AB102" s="4">
        <v>0.18517417607114658</v>
      </c>
      <c r="AC102" s="4">
        <v>0.11639326006475723</v>
      </c>
      <c r="AD102" s="4">
        <v>5.3544603919200011E-2</v>
      </c>
    </row>
    <row r="103" spans="1:30" x14ac:dyDescent="0.25">
      <c r="A103" s="11">
        <v>2019</v>
      </c>
      <c r="B103" s="11" t="s">
        <v>604</v>
      </c>
      <c r="C103" s="11" t="s">
        <v>605</v>
      </c>
      <c r="D103" s="11" t="s">
        <v>606</v>
      </c>
      <c r="E103" s="11" t="s">
        <v>416</v>
      </c>
      <c r="F103" s="11">
        <v>39.526260000000001</v>
      </c>
      <c r="G103" s="11">
        <v>-119.81308</v>
      </c>
      <c r="H103" s="34">
        <v>110009830273</v>
      </c>
      <c r="I103" s="11">
        <v>7011</v>
      </c>
      <c r="J103" s="11" t="s">
        <v>539</v>
      </c>
      <c r="K103" s="11">
        <v>517810</v>
      </c>
      <c r="L103" s="11" t="s">
        <v>540</v>
      </c>
      <c r="M103" s="11" t="s">
        <v>541</v>
      </c>
      <c r="N103" s="11" t="s">
        <v>541</v>
      </c>
      <c r="O103" s="11" t="s">
        <v>4822</v>
      </c>
      <c r="P103" s="11" t="s">
        <v>607</v>
      </c>
      <c r="Q103" s="11">
        <v>250</v>
      </c>
      <c r="R103" s="11">
        <v>0.48152252600000001</v>
      </c>
      <c r="S103" s="11">
        <f t="shared" si="2"/>
        <v>1.9260901040000001E-3</v>
      </c>
      <c r="T103" s="11">
        <f t="shared" si="3"/>
        <v>2.2929644095238094E-2</v>
      </c>
      <c r="U103" s="11" t="s">
        <v>608</v>
      </c>
      <c r="V103" s="11" t="s">
        <v>544</v>
      </c>
      <c r="W103" s="11" t="s">
        <v>281</v>
      </c>
      <c r="X103" s="11" t="s">
        <v>544</v>
      </c>
      <c r="Y103" s="11" t="s">
        <v>281</v>
      </c>
      <c r="Z103" s="11" t="s">
        <v>544</v>
      </c>
      <c r="AA103" s="11" t="s">
        <v>281</v>
      </c>
      <c r="AB103" s="35">
        <v>11.3</v>
      </c>
      <c r="AC103" s="35">
        <v>11.3</v>
      </c>
      <c r="AD103" s="35">
        <v>11.3</v>
      </c>
    </row>
    <row r="104" spans="1:30" customFormat="1" hidden="1" x14ac:dyDescent="0.25">
      <c r="A104">
        <v>2021</v>
      </c>
      <c r="B104" t="s">
        <v>609</v>
      </c>
      <c r="C104" t="s">
        <v>610</v>
      </c>
      <c r="D104" t="s">
        <v>611</v>
      </c>
      <c r="E104" t="s">
        <v>165</v>
      </c>
      <c r="F104">
        <v>37.780760000000001</v>
      </c>
      <c r="G104">
        <v>-85.510740999999996</v>
      </c>
      <c r="H104" s="1">
        <v>110009933402</v>
      </c>
      <c r="I104">
        <v>4952</v>
      </c>
      <c r="J104" t="s">
        <v>263</v>
      </c>
      <c r="K104">
        <v>339999</v>
      </c>
      <c r="L104" t="s">
        <v>264</v>
      </c>
      <c r="M104" t="s">
        <v>244</v>
      </c>
      <c r="N104" t="s">
        <v>245</v>
      </c>
      <c r="O104" t="s">
        <v>265</v>
      </c>
      <c r="P104" t="s">
        <v>266</v>
      </c>
      <c r="Q104">
        <v>365</v>
      </c>
      <c r="R104">
        <v>1.6219103500000001</v>
      </c>
      <c r="S104">
        <f t="shared" si="2"/>
        <v>4.4435899999999999E-3</v>
      </c>
      <c r="T104">
        <f t="shared" si="3"/>
        <v>7.7233826190476196E-2</v>
      </c>
      <c r="U104" t="s">
        <v>612</v>
      </c>
      <c r="V104">
        <v>501.07823960000002</v>
      </c>
      <c r="W104" t="s">
        <v>137</v>
      </c>
      <c r="X104">
        <v>1140.332422</v>
      </c>
      <c r="Y104" t="s">
        <v>138</v>
      </c>
      <c r="Z104">
        <v>332.30373889999998</v>
      </c>
      <c r="AA104" t="s">
        <v>139</v>
      </c>
      <c r="AB104" s="4">
        <v>1.3372073437118947E-2</v>
      </c>
      <c r="AC104" s="4">
        <v>8.8680562212145198E-3</v>
      </c>
      <c r="AD104" s="4">
        <v>3.8967496795421293E-3</v>
      </c>
    </row>
    <row r="105" spans="1:30" customFormat="1" hidden="1" x14ac:dyDescent="0.25">
      <c r="A105">
        <v>2019</v>
      </c>
      <c r="B105" t="s">
        <v>613</v>
      </c>
      <c r="C105" t="s">
        <v>614</v>
      </c>
      <c r="D105" t="s">
        <v>615</v>
      </c>
      <c r="E105" t="s">
        <v>165</v>
      </c>
      <c r="F105">
        <v>37.640973000000002</v>
      </c>
      <c r="G105">
        <v>-84.312661000000006</v>
      </c>
      <c r="H105" s="1">
        <v>110009933484</v>
      </c>
      <c r="I105">
        <v>4952</v>
      </c>
      <c r="J105" t="s">
        <v>263</v>
      </c>
      <c r="K105">
        <v>339999</v>
      </c>
      <c r="L105" t="s">
        <v>264</v>
      </c>
      <c r="M105" t="s">
        <v>244</v>
      </c>
      <c r="N105" t="s">
        <v>245</v>
      </c>
      <c r="O105" t="s">
        <v>265</v>
      </c>
      <c r="P105" t="s">
        <v>266</v>
      </c>
      <c r="Q105">
        <v>365</v>
      </c>
      <c r="R105">
        <v>3.2327685000000002</v>
      </c>
      <c r="S105">
        <f t="shared" si="2"/>
        <v>8.8569000000000009E-3</v>
      </c>
      <c r="T105">
        <f t="shared" si="3"/>
        <v>0.15394135714285714</v>
      </c>
      <c r="U105" t="s">
        <v>616</v>
      </c>
      <c r="V105">
        <v>56.511002439999999</v>
      </c>
      <c r="W105" t="s">
        <v>137</v>
      </c>
      <c r="X105">
        <v>101.58288880000001</v>
      </c>
      <c r="Y105" t="s">
        <v>138</v>
      </c>
      <c r="Z105">
        <v>34.705723540000001</v>
      </c>
      <c r="AA105" t="s">
        <v>139</v>
      </c>
      <c r="AB105" s="4">
        <v>0.25519998134578581</v>
      </c>
      <c r="AC105" s="4">
        <v>0.15672877170076263</v>
      </c>
      <c r="AD105" s="4">
        <v>8.7188896718991507E-2</v>
      </c>
    </row>
    <row r="106" spans="1:30" customFormat="1" hidden="1" x14ac:dyDescent="0.25">
      <c r="A106">
        <v>2019</v>
      </c>
      <c r="B106" t="s">
        <v>617</v>
      </c>
      <c r="C106" t="s">
        <v>618</v>
      </c>
      <c r="D106" t="s">
        <v>619</v>
      </c>
      <c r="E106" t="s">
        <v>165</v>
      </c>
      <c r="F106">
        <v>36.644849999999998</v>
      </c>
      <c r="G106">
        <v>-87.187950000000001</v>
      </c>
      <c r="H106" s="1">
        <v>110009937499</v>
      </c>
      <c r="I106">
        <v>4952</v>
      </c>
      <c r="J106" t="s">
        <v>263</v>
      </c>
      <c r="K106">
        <v>339999</v>
      </c>
      <c r="L106" t="s">
        <v>264</v>
      </c>
      <c r="M106" t="s">
        <v>244</v>
      </c>
      <c r="N106" t="s">
        <v>245</v>
      </c>
      <c r="O106" t="s">
        <v>265</v>
      </c>
      <c r="P106" t="s">
        <v>266</v>
      </c>
      <c r="Q106">
        <v>365</v>
      </c>
      <c r="R106">
        <v>1.053412813</v>
      </c>
      <c r="S106">
        <f t="shared" si="2"/>
        <v>2.8860625013698632E-3</v>
      </c>
      <c r="T106">
        <f t="shared" si="3"/>
        <v>5.0162514904761903E-2</v>
      </c>
      <c r="U106" t="s">
        <v>620</v>
      </c>
      <c r="V106">
        <v>13.821515890000001</v>
      </c>
      <c r="W106" t="s">
        <v>137</v>
      </c>
      <c r="X106">
        <v>24.319794680000001</v>
      </c>
      <c r="Y106" t="s">
        <v>138</v>
      </c>
      <c r="Z106">
        <v>8.0778586049999994</v>
      </c>
      <c r="AA106" t="s">
        <v>139</v>
      </c>
      <c r="AB106" s="4">
        <v>0.35728064113222535</v>
      </c>
      <c r="AC106" s="4">
        <v>0.20880940443428186</v>
      </c>
      <c r="AD106" s="4">
        <v>0.11867133499047547</v>
      </c>
    </row>
    <row r="107" spans="1:30" customFormat="1" hidden="1" x14ac:dyDescent="0.25">
      <c r="A107">
        <v>2019</v>
      </c>
      <c r="B107" t="s">
        <v>621</v>
      </c>
      <c r="C107" t="s">
        <v>622</v>
      </c>
      <c r="D107" t="s">
        <v>623</v>
      </c>
      <c r="E107" t="s">
        <v>165</v>
      </c>
      <c r="F107">
        <v>36.787260000000003</v>
      </c>
      <c r="G107">
        <v>-85.369240000000005</v>
      </c>
      <c r="H107" s="1">
        <v>110009938265</v>
      </c>
      <c r="I107">
        <v>4952</v>
      </c>
      <c r="J107" t="s">
        <v>263</v>
      </c>
      <c r="K107">
        <v>339999</v>
      </c>
      <c r="L107" t="s">
        <v>264</v>
      </c>
      <c r="M107" t="s">
        <v>244</v>
      </c>
      <c r="N107" t="s">
        <v>245</v>
      </c>
      <c r="O107" t="s">
        <v>265</v>
      </c>
      <c r="P107" t="s">
        <v>266</v>
      </c>
      <c r="Q107">
        <v>365</v>
      </c>
      <c r="R107">
        <v>0.31346802299999998</v>
      </c>
      <c r="S107">
        <f t="shared" si="2"/>
        <v>8.5881650136986293E-4</v>
      </c>
      <c r="T107">
        <f t="shared" si="3"/>
        <v>1.4927048714285714E-2</v>
      </c>
      <c r="U107" t="s">
        <v>624</v>
      </c>
      <c r="V107">
        <v>12155.45477</v>
      </c>
      <c r="W107" t="s">
        <v>137</v>
      </c>
      <c r="X107">
        <v>21451.031190000002</v>
      </c>
      <c r="Y107" t="s">
        <v>138</v>
      </c>
      <c r="Z107">
        <v>9018.7877850000004</v>
      </c>
      <c r="AA107" t="s">
        <v>139</v>
      </c>
      <c r="AB107" s="4">
        <v>9.522526994129322E-5</v>
      </c>
      <c r="AC107" s="4">
        <v>7.0652765990248756E-5</v>
      </c>
      <c r="AD107" s="4">
        <v>4.0036140629464204E-5</v>
      </c>
    </row>
    <row r="108" spans="1:30" customFormat="1" hidden="1" x14ac:dyDescent="0.25">
      <c r="A108">
        <v>2021</v>
      </c>
      <c r="B108" t="s">
        <v>625</v>
      </c>
      <c r="C108" t="s">
        <v>626</v>
      </c>
      <c r="D108" t="s">
        <v>627</v>
      </c>
      <c r="E108" t="s">
        <v>165</v>
      </c>
      <c r="F108">
        <v>37.861111000000001</v>
      </c>
      <c r="G108">
        <v>-83.871667000000002</v>
      </c>
      <c r="H108" s="1">
        <v>110009938470</v>
      </c>
      <c r="I108">
        <v>4952</v>
      </c>
      <c r="J108" t="s">
        <v>263</v>
      </c>
      <c r="K108">
        <v>339999</v>
      </c>
      <c r="L108" t="s">
        <v>264</v>
      </c>
      <c r="M108" t="s">
        <v>244</v>
      </c>
      <c r="N108" t="s">
        <v>245</v>
      </c>
      <c r="O108" t="s">
        <v>235</v>
      </c>
      <c r="P108" t="s">
        <v>417</v>
      </c>
      <c r="Q108">
        <v>365</v>
      </c>
      <c r="R108">
        <v>3.9718843750000001</v>
      </c>
      <c r="S108">
        <f t="shared" si="2"/>
        <v>1.0881875000000001E-2</v>
      </c>
      <c r="T108">
        <f t="shared" si="3"/>
        <v>0.1891373511904762</v>
      </c>
      <c r="U108" t="s">
        <v>628</v>
      </c>
      <c r="V108">
        <v>3.2382124210000001</v>
      </c>
      <c r="W108" t="s">
        <v>145</v>
      </c>
      <c r="X108">
        <v>3.2382124210000001</v>
      </c>
      <c r="Y108" t="s">
        <v>145</v>
      </c>
      <c r="Z108">
        <v>3.2382124210000001</v>
      </c>
      <c r="AA108" t="s">
        <v>145</v>
      </c>
      <c r="AB108" s="4">
        <v>3.360457433067205</v>
      </c>
      <c r="AC108" s="4">
        <v>3.360457433067205</v>
      </c>
      <c r="AD108" s="4">
        <v>3.360457433067205</v>
      </c>
    </row>
    <row r="109" spans="1:30" customFormat="1" hidden="1" x14ac:dyDescent="0.25">
      <c r="A109">
        <v>2019</v>
      </c>
      <c r="B109" t="s">
        <v>629</v>
      </c>
      <c r="C109" t="s">
        <v>630</v>
      </c>
      <c r="D109" t="s">
        <v>631</v>
      </c>
      <c r="E109" t="s">
        <v>165</v>
      </c>
      <c r="F109">
        <v>37.075277999999997</v>
      </c>
      <c r="G109">
        <v>-88.09</v>
      </c>
      <c r="H109" s="1">
        <v>110009938719</v>
      </c>
      <c r="I109">
        <v>4952</v>
      </c>
      <c r="J109" t="s">
        <v>263</v>
      </c>
      <c r="K109">
        <v>339999</v>
      </c>
      <c r="L109" t="s">
        <v>264</v>
      </c>
      <c r="M109" t="s">
        <v>244</v>
      </c>
      <c r="N109" t="s">
        <v>245</v>
      </c>
      <c r="O109" t="s">
        <v>265</v>
      </c>
      <c r="P109" t="s">
        <v>266</v>
      </c>
      <c r="Q109">
        <v>365</v>
      </c>
      <c r="R109">
        <v>1.8616049379999999</v>
      </c>
      <c r="S109">
        <f t="shared" si="2"/>
        <v>5.1002875013698625E-3</v>
      </c>
      <c r="T109">
        <f t="shared" si="3"/>
        <v>8.8647854190476189E-2</v>
      </c>
      <c r="U109" t="s">
        <v>632</v>
      </c>
      <c r="V109">
        <v>3.3838630809999999</v>
      </c>
      <c r="W109" t="s">
        <v>137</v>
      </c>
      <c r="X109">
        <v>5.45546401</v>
      </c>
      <c r="Y109" t="s">
        <v>138</v>
      </c>
      <c r="Z109">
        <v>1.8820931830000001</v>
      </c>
      <c r="AA109" t="s">
        <v>139</v>
      </c>
      <c r="AB109" s="4">
        <v>2.7099016921362828</v>
      </c>
      <c r="AC109" s="4">
        <v>1.507238141521561</v>
      </c>
      <c r="AD109" s="4">
        <v>0.93489527050694687</v>
      </c>
    </row>
    <row r="110" spans="1:30" customFormat="1" hidden="1" x14ac:dyDescent="0.25">
      <c r="A110">
        <v>2019</v>
      </c>
      <c r="B110" t="s">
        <v>633</v>
      </c>
      <c r="C110" t="s">
        <v>634</v>
      </c>
      <c r="D110" t="s">
        <v>635</v>
      </c>
      <c r="E110" t="s">
        <v>165</v>
      </c>
      <c r="F110">
        <v>38.542222000000002</v>
      </c>
      <c r="G110">
        <v>-84.831943999999993</v>
      </c>
      <c r="H110" s="1">
        <v>110009938737</v>
      </c>
      <c r="I110">
        <v>4952</v>
      </c>
      <c r="J110" t="s">
        <v>263</v>
      </c>
      <c r="K110">
        <v>339999</v>
      </c>
      <c r="L110" t="s">
        <v>264</v>
      </c>
      <c r="M110" t="s">
        <v>244</v>
      </c>
      <c r="N110" t="s">
        <v>245</v>
      </c>
      <c r="O110" t="s">
        <v>265</v>
      </c>
      <c r="P110" t="s">
        <v>266</v>
      </c>
      <c r="Q110">
        <v>365</v>
      </c>
      <c r="R110">
        <v>0.657951281</v>
      </c>
      <c r="S110">
        <f t="shared" si="2"/>
        <v>1.8026062493150686E-3</v>
      </c>
      <c r="T110">
        <f t="shared" si="3"/>
        <v>3.1331013380952379E-2</v>
      </c>
      <c r="U110" t="s">
        <v>636</v>
      </c>
      <c r="V110">
        <v>4.2347188259999999</v>
      </c>
      <c r="W110" t="s">
        <v>137</v>
      </c>
      <c r="X110">
        <v>6.4891010160000002</v>
      </c>
      <c r="Y110" t="s">
        <v>138</v>
      </c>
      <c r="Z110">
        <v>2.3740060129999998</v>
      </c>
      <c r="AA110" t="s">
        <v>139</v>
      </c>
      <c r="AB110" s="4">
        <v>0.7593098919901804</v>
      </c>
      <c r="AC110" s="4">
        <v>0.42567318478090344</v>
      </c>
      <c r="AD110" s="4">
        <v>0.27778982710708794</v>
      </c>
    </row>
    <row r="111" spans="1:30" customFormat="1" hidden="1" x14ac:dyDescent="0.25">
      <c r="A111">
        <v>2019</v>
      </c>
      <c r="B111" t="s">
        <v>637</v>
      </c>
      <c r="C111" t="s">
        <v>638</v>
      </c>
      <c r="D111" t="s">
        <v>363</v>
      </c>
      <c r="E111" t="s">
        <v>165</v>
      </c>
      <c r="F111">
        <v>37.177222</v>
      </c>
      <c r="G111">
        <v>-83.761388999999994</v>
      </c>
      <c r="H111" s="1">
        <v>110009938808</v>
      </c>
      <c r="I111">
        <v>4952</v>
      </c>
      <c r="J111" t="s">
        <v>263</v>
      </c>
      <c r="K111">
        <v>339999</v>
      </c>
      <c r="L111" t="s">
        <v>264</v>
      </c>
      <c r="M111" t="s">
        <v>244</v>
      </c>
      <c r="N111" t="s">
        <v>245</v>
      </c>
      <c r="O111" t="s">
        <v>265</v>
      </c>
      <c r="P111" t="s">
        <v>266</v>
      </c>
      <c r="Q111">
        <v>365</v>
      </c>
      <c r="R111">
        <v>3.446904875</v>
      </c>
      <c r="S111">
        <f t="shared" si="2"/>
        <v>9.4435749999999992E-3</v>
      </c>
      <c r="T111">
        <f t="shared" si="3"/>
        <v>0.16413832738095238</v>
      </c>
      <c r="U111" t="s">
        <v>639</v>
      </c>
      <c r="V111">
        <v>141.92420540000001</v>
      </c>
      <c r="W111" t="s">
        <v>137</v>
      </c>
      <c r="X111">
        <v>342.97517499999998</v>
      </c>
      <c r="Y111" t="s">
        <v>138</v>
      </c>
      <c r="Z111">
        <v>90.033030530000005</v>
      </c>
      <c r="AA111" t="s">
        <v>139</v>
      </c>
      <c r="AB111" s="4">
        <v>0.10489011582091859</v>
      </c>
      <c r="AC111" s="4">
        <v>6.6539565773041834E-2</v>
      </c>
      <c r="AD111" s="4">
        <v>2.7534281453460881E-2</v>
      </c>
    </row>
    <row r="112" spans="1:30" customFormat="1" hidden="1" x14ac:dyDescent="0.25">
      <c r="A112">
        <v>2019</v>
      </c>
      <c r="B112" t="s">
        <v>640</v>
      </c>
      <c r="C112" t="s">
        <v>641</v>
      </c>
      <c r="D112" t="s">
        <v>642</v>
      </c>
      <c r="E112" t="s">
        <v>230</v>
      </c>
      <c r="F112">
        <v>39.805480000000003</v>
      </c>
      <c r="G112">
        <v>-120.47149</v>
      </c>
      <c r="H112" s="1">
        <v>110010058757</v>
      </c>
      <c r="I112">
        <v>4952</v>
      </c>
      <c r="J112" t="s">
        <v>263</v>
      </c>
      <c r="K112">
        <v>339999</v>
      </c>
      <c r="L112" t="s">
        <v>264</v>
      </c>
      <c r="M112" t="s">
        <v>244</v>
      </c>
      <c r="N112" t="s">
        <v>245</v>
      </c>
      <c r="O112" t="s">
        <v>265</v>
      </c>
      <c r="P112" t="s">
        <v>266</v>
      </c>
      <c r="Q112">
        <v>365</v>
      </c>
      <c r="R112">
        <v>8.0819210000000006E-3</v>
      </c>
      <c r="S112">
        <f t="shared" si="2"/>
        <v>2.2142249315068494E-5</v>
      </c>
      <c r="T112">
        <f t="shared" si="3"/>
        <v>3.8485338095238097E-4</v>
      </c>
      <c r="U112" t="s">
        <v>643</v>
      </c>
      <c r="V112">
        <v>164.67237159999999</v>
      </c>
      <c r="W112" t="s">
        <v>137</v>
      </c>
      <c r="X112">
        <v>392.65566250000001</v>
      </c>
      <c r="Y112" t="s">
        <v>138</v>
      </c>
      <c r="Z112">
        <v>105.0119686</v>
      </c>
      <c r="AA112" t="s">
        <v>139</v>
      </c>
      <c r="AB112" s="4">
        <v>2.1085453030035369E-4</v>
      </c>
      <c r="AC112" s="4">
        <v>1.3446244260605824E-4</v>
      </c>
      <c r="AD112" s="4">
        <v>5.6391009807654291E-5</v>
      </c>
    </row>
    <row r="113" spans="1:30" customFormat="1" hidden="1" x14ac:dyDescent="0.25">
      <c r="A113">
        <v>2022</v>
      </c>
      <c r="B113" t="s">
        <v>644</v>
      </c>
      <c r="C113" t="s">
        <v>645</v>
      </c>
      <c r="D113" t="s">
        <v>646</v>
      </c>
      <c r="E113" t="s">
        <v>230</v>
      </c>
      <c r="F113">
        <v>40.638300000000001</v>
      </c>
      <c r="G113">
        <v>-124.22553000000001</v>
      </c>
      <c r="H113" s="1">
        <v>110010059649</v>
      </c>
      <c r="I113">
        <v>4952</v>
      </c>
      <c r="J113" t="s">
        <v>263</v>
      </c>
      <c r="K113">
        <v>339999</v>
      </c>
      <c r="L113" t="s">
        <v>264</v>
      </c>
      <c r="M113" t="s">
        <v>244</v>
      </c>
      <c r="N113" t="s">
        <v>245</v>
      </c>
      <c r="O113" t="s">
        <v>265</v>
      </c>
      <c r="P113" t="s">
        <v>647</v>
      </c>
      <c r="Q113">
        <v>365</v>
      </c>
      <c r="R113">
        <v>6.8385487999999994E-2</v>
      </c>
      <c r="S113">
        <f t="shared" si="2"/>
        <v>1.87357501369863E-4</v>
      </c>
      <c r="T113">
        <f t="shared" si="3"/>
        <v>3.2564518095238091E-3</v>
      </c>
      <c r="U113" t="s">
        <v>648</v>
      </c>
      <c r="V113">
        <v>0.748166259</v>
      </c>
      <c r="W113" t="s">
        <v>137</v>
      </c>
      <c r="X113">
        <v>2.274844597</v>
      </c>
      <c r="Y113" t="s">
        <v>138</v>
      </c>
      <c r="Z113">
        <v>0.39459889199999998</v>
      </c>
      <c r="AA113" t="s">
        <v>139</v>
      </c>
      <c r="AB113" s="4">
        <v>0.47480493526034279</v>
      </c>
      <c r="AC113" s="4">
        <v>0.25042228129919314</v>
      </c>
      <c r="AD113" s="4">
        <v>8.2360571626274914E-2</v>
      </c>
    </row>
    <row r="114" spans="1:30" customFormat="1" hidden="1" x14ac:dyDescent="0.25">
      <c r="A114">
        <v>2022</v>
      </c>
      <c r="B114" t="s">
        <v>649</v>
      </c>
      <c r="C114" t="s">
        <v>650</v>
      </c>
      <c r="D114" t="s">
        <v>578</v>
      </c>
      <c r="E114" t="s">
        <v>553</v>
      </c>
      <c r="F114">
        <v>22.079093</v>
      </c>
      <c r="G114">
        <v>-159.35138900000001</v>
      </c>
      <c r="H114" s="1">
        <v>110010731262</v>
      </c>
      <c r="I114">
        <v>4952</v>
      </c>
      <c r="J114" t="s">
        <v>263</v>
      </c>
      <c r="K114">
        <v>339999</v>
      </c>
      <c r="L114" t="s">
        <v>264</v>
      </c>
      <c r="M114" t="s">
        <v>244</v>
      </c>
      <c r="N114" t="s">
        <v>245</v>
      </c>
      <c r="O114" t="s">
        <v>265</v>
      </c>
      <c r="P114" t="s">
        <v>266</v>
      </c>
      <c r="Q114">
        <v>365</v>
      </c>
      <c r="R114">
        <v>0.21862633100000001</v>
      </c>
      <c r="S114">
        <f t="shared" si="2"/>
        <v>5.9897624931506846E-4</v>
      </c>
      <c r="T114">
        <f t="shared" si="3"/>
        <v>1.0410777666666668E-2</v>
      </c>
      <c r="U114" t="s">
        <v>651</v>
      </c>
      <c r="V114">
        <v>1.7439438386308068</v>
      </c>
      <c r="W114" t="s">
        <v>281</v>
      </c>
      <c r="X114">
        <v>1.7439438386308068</v>
      </c>
      <c r="Y114" t="s">
        <v>281</v>
      </c>
      <c r="Z114">
        <v>1.7439438386308068</v>
      </c>
      <c r="AA114" t="s">
        <v>281</v>
      </c>
      <c r="AB114" s="4">
        <v>0.34346074457611697</v>
      </c>
      <c r="AC114" s="4">
        <v>0.34346074457611697</v>
      </c>
      <c r="AD114" s="4">
        <v>0.34346074457611697</v>
      </c>
    </row>
    <row r="115" spans="1:30" customFormat="1" hidden="1" x14ac:dyDescent="0.25">
      <c r="A115">
        <v>2021</v>
      </c>
      <c r="B115" t="s">
        <v>652</v>
      </c>
      <c r="C115" t="s">
        <v>193</v>
      </c>
      <c r="D115" t="s">
        <v>653</v>
      </c>
      <c r="E115" t="s">
        <v>230</v>
      </c>
      <c r="F115">
        <v>38.333300000000001</v>
      </c>
      <c r="G115">
        <v>-120.7833</v>
      </c>
      <c r="H115" s="1">
        <v>110011373637</v>
      </c>
      <c r="I115">
        <v>4952</v>
      </c>
      <c r="J115" t="s">
        <v>263</v>
      </c>
      <c r="K115">
        <v>339999</v>
      </c>
      <c r="L115" t="s">
        <v>264</v>
      </c>
      <c r="M115" t="s">
        <v>244</v>
      </c>
      <c r="N115" t="s">
        <v>245</v>
      </c>
      <c r="O115" t="s">
        <v>235</v>
      </c>
      <c r="P115" t="s">
        <v>417</v>
      </c>
      <c r="Q115">
        <v>365</v>
      </c>
      <c r="R115">
        <v>0.13427665999999999</v>
      </c>
      <c r="S115">
        <f t="shared" si="2"/>
        <v>3.6788126027397259E-4</v>
      </c>
      <c r="T115">
        <f t="shared" si="3"/>
        <v>6.3941266666666663E-3</v>
      </c>
      <c r="U115" t="s">
        <v>654</v>
      </c>
      <c r="V115">
        <v>2.0831491120000001</v>
      </c>
      <c r="W115" t="s">
        <v>145</v>
      </c>
      <c r="X115">
        <v>2.0831491120000001</v>
      </c>
      <c r="Y115" t="s">
        <v>145</v>
      </c>
      <c r="Z115">
        <v>2.0831491120000001</v>
      </c>
      <c r="AA115" t="s">
        <v>145</v>
      </c>
      <c r="AB115" s="4">
        <v>0.17659862088354075</v>
      </c>
      <c r="AC115" s="4">
        <v>0.17659862088354075</v>
      </c>
      <c r="AD115" s="4">
        <v>0.17659862088354075</v>
      </c>
    </row>
    <row r="116" spans="1:30" x14ac:dyDescent="0.25">
      <c r="A116" s="11">
        <v>2023</v>
      </c>
      <c r="B116" s="11" t="s">
        <v>655</v>
      </c>
      <c r="C116" s="11" t="s">
        <v>656</v>
      </c>
      <c r="D116" s="11" t="s">
        <v>657</v>
      </c>
      <c r="E116" s="11" t="s">
        <v>658</v>
      </c>
      <c r="F116" s="11">
        <v>40.49682</v>
      </c>
      <c r="G116" s="11">
        <v>-105.11552</v>
      </c>
      <c r="H116" s="34">
        <v>110012150858</v>
      </c>
      <c r="I116" s="11">
        <v>4953</v>
      </c>
      <c r="J116" s="11" t="s">
        <v>263</v>
      </c>
      <c r="K116" s="11">
        <v>339999</v>
      </c>
      <c r="L116" s="11" t="s">
        <v>264</v>
      </c>
      <c r="M116" s="11" t="s">
        <v>244</v>
      </c>
      <c r="N116" s="11" t="s">
        <v>245</v>
      </c>
      <c r="O116" s="11" t="s">
        <v>4822</v>
      </c>
      <c r="P116" s="11" t="s">
        <v>659</v>
      </c>
      <c r="Q116" s="11">
        <v>250</v>
      </c>
      <c r="R116" s="11">
        <v>2.4702489999999999E-3</v>
      </c>
      <c r="S116" s="11">
        <f t="shared" si="2"/>
        <v>9.8809959999999998E-6</v>
      </c>
      <c r="T116" s="11">
        <f t="shared" si="3"/>
        <v>1.1763090476190476E-4</v>
      </c>
      <c r="U116" s="11" t="s">
        <v>660</v>
      </c>
      <c r="V116" s="11" t="s">
        <v>544</v>
      </c>
      <c r="W116" s="11" t="s">
        <v>545</v>
      </c>
      <c r="X116" s="11" t="s">
        <v>544</v>
      </c>
      <c r="Y116" s="11" t="s">
        <v>544</v>
      </c>
      <c r="Z116" s="11" t="s">
        <v>544</v>
      </c>
      <c r="AA116" s="11" t="s">
        <v>545</v>
      </c>
      <c r="AB116" s="35">
        <v>0.7</v>
      </c>
      <c r="AC116" s="35">
        <v>0.7</v>
      </c>
      <c r="AD116" s="35">
        <v>0.7</v>
      </c>
    </row>
    <row r="117" spans="1:30" customFormat="1" hidden="1" x14ac:dyDescent="0.25">
      <c r="A117">
        <v>2020</v>
      </c>
      <c r="B117" t="s">
        <v>661</v>
      </c>
      <c r="C117" t="s">
        <v>662</v>
      </c>
      <c r="D117" t="s">
        <v>663</v>
      </c>
      <c r="E117" t="s">
        <v>664</v>
      </c>
      <c r="F117">
        <v>32.802</v>
      </c>
      <c r="G117">
        <v>-109.711</v>
      </c>
      <c r="H117" s="1">
        <v>110012330520</v>
      </c>
      <c r="I117" t="s">
        <v>544</v>
      </c>
      <c r="J117" t="e">
        <v>#N/A</v>
      </c>
      <c r="K117" t="e">
        <v>#N/A</v>
      </c>
      <c r="L117" t="e">
        <v>#N/A</v>
      </c>
      <c r="M117" t="s">
        <v>541</v>
      </c>
      <c r="N117" t="s">
        <v>541</v>
      </c>
      <c r="O117" t="s">
        <v>265</v>
      </c>
      <c r="P117" t="s">
        <v>266</v>
      </c>
      <c r="Q117">
        <v>365</v>
      </c>
      <c r="R117">
        <v>0.283212625</v>
      </c>
      <c r="S117">
        <f t="shared" si="2"/>
        <v>7.7592500000000001E-4</v>
      </c>
      <c r="T117">
        <f t="shared" si="3"/>
        <v>1.3486315476190476E-2</v>
      </c>
      <c r="U117" t="s">
        <v>665</v>
      </c>
      <c r="V117">
        <v>2.6947273911980441</v>
      </c>
      <c r="W117" t="s">
        <v>281</v>
      </c>
      <c r="X117">
        <v>2.6947273911980441</v>
      </c>
      <c r="Y117" t="s">
        <v>281</v>
      </c>
      <c r="Z117">
        <v>2.6947273911980441</v>
      </c>
      <c r="AA117" t="s">
        <v>281</v>
      </c>
      <c r="AB117" s="4">
        <v>0.28794192783078992</v>
      </c>
      <c r="AC117" s="4">
        <v>0.28794192783078992</v>
      </c>
      <c r="AD117" s="4">
        <v>0.28794192783078992</v>
      </c>
    </row>
    <row r="118" spans="1:30" x14ac:dyDescent="0.25">
      <c r="A118" s="11">
        <v>2023</v>
      </c>
      <c r="B118" s="11" t="s">
        <v>666</v>
      </c>
      <c r="C118" s="11" t="s">
        <v>523</v>
      </c>
      <c r="D118" s="11" t="s">
        <v>380</v>
      </c>
      <c r="E118" s="11" t="s">
        <v>230</v>
      </c>
      <c r="F118" s="11">
        <v>32.781489999999998</v>
      </c>
      <c r="G118" s="11">
        <v>-115.5035</v>
      </c>
      <c r="H118" s="34">
        <v>110012876557</v>
      </c>
      <c r="I118" s="11">
        <v>6515</v>
      </c>
      <c r="J118" s="11" t="s">
        <v>539</v>
      </c>
      <c r="K118" s="11">
        <v>517810</v>
      </c>
      <c r="L118" s="11" t="s">
        <v>540</v>
      </c>
      <c r="M118" s="11" t="s">
        <v>541</v>
      </c>
      <c r="N118" s="11" t="s">
        <v>541</v>
      </c>
      <c r="O118" s="11" t="s">
        <v>4822</v>
      </c>
      <c r="P118" s="11" t="s">
        <v>667</v>
      </c>
      <c r="Q118" s="11">
        <v>250</v>
      </c>
      <c r="R118" s="11">
        <v>7.9437689999999998E-3</v>
      </c>
      <c r="S118" s="11">
        <f t="shared" si="2"/>
        <v>3.1775076000000001E-5</v>
      </c>
      <c r="T118" s="11">
        <f t="shared" si="3"/>
        <v>3.7827471428571429E-4</v>
      </c>
      <c r="U118" s="11" t="s">
        <v>668</v>
      </c>
      <c r="V118" s="11">
        <v>8.4170826405867968E-2</v>
      </c>
      <c r="W118" s="11" t="s">
        <v>281</v>
      </c>
      <c r="X118" s="11">
        <v>8.4170826405867968E-2</v>
      </c>
      <c r="Y118" s="11" t="s">
        <v>281</v>
      </c>
      <c r="Z118" s="11">
        <v>8.4170826405867968E-2</v>
      </c>
      <c r="AA118" s="11" t="s">
        <v>281</v>
      </c>
      <c r="AB118" s="35">
        <v>0.3775069980515815</v>
      </c>
      <c r="AC118" s="35">
        <v>0.3775069980515815</v>
      </c>
      <c r="AD118" s="35">
        <v>0.3775069980515815</v>
      </c>
    </row>
    <row r="119" spans="1:30" x14ac:dyDescent="0.25">
      <c r="A119" s="11">
        <v>2023</v>
      </c>
      <c r="B119" s="11" t="s">
        <v>669</v>
      </c>
      <c r="C119" s="11" t="s">
        <v>523</v>
      </c>
      <c r="D119" s="11" t="s">
        <v>380</v>
      </c>
      <c r="E119" s="11" t="s">
        <v>230</v>
      </c>
      <c r="F119" s="11">
        <v>32.796432000000003</v>
      </c>
      <c r="G119" s="11">
        <v>-115.667761</v>
      </c>
      <c r="H119" s="34">
        <v>110013128169</v>
      </c>
      <c r="I119" s="11">
        <v>4952</v>
      </c>
      <c r="J119" s="11" t="s">
        <v>263</v>
      </c>
      <c r="K119" s="11">
        <v>339999</v>
      </c>
      <c r="L119" s="11" t="s">
        <v>264</v>
      </c>
      <c r="M119" s="11" t="s">
        <v>244</v>
      </c>
      <c r="N119" s="11" t="s">
        <v>245</v>
      </c>
      <c r="O119" s="11" t="s">
        <v>4822</v>
      </c>
      <c r="P119" s="11" t="s">
        <v>670</v>
      </c>
      <c r="Q119" s="11">
        <v>250</v>
      </c>
      <c r="R119" s="11">
        <v>2.0722879999999998E-3</v>
      </c>
      <c r="S119" s="11">
        <f t="shared" si="2"/>
        <v>8.2891519999999989E-6</v>
      </c>
      <c r="T119" s="11">
        <f t="shared" si="3"/>
        <v>9.8680380952380939E-5</v>
      </c>
      <c r="U119" s="11" t="s">
        <v>671</v>
      </c>
      <c r="V119" s="11">
        <v>7.5659168704156482E-2</v>
      </c>
      <c r="W119" s="11" t="s">
        <v>281</v>
      </c>
      <c r="X119" s="11">
        <v>7.5659168704156482E-2</v>
      </c>
      <c r="Y119" s="11" t="s">
        <v>281</v>
      </c>
      <c r="Z119" s="11">
        <v>7.5659168704156482E-2</v>
      </c>
      <c r="AA119" s="11" t="s">
        <v>281</v>
      </c>
      <c r="AB119" s="35">
        <v>0.10955912075127805</v>
      </c>
      <c r="AC119" s="35">
        <v>0.10955912075127805</v>
      </c>
      <c r="AD119" s="35">
        <v>0.10955912075127805</v>
      </c>
    </row>
    <row r="120" spans="1:30" customFormat="1" hidden="1" x14ac:dyDescent="0.25">
      <c r="A120">
        <v>2023</v>
      </c>
      <c r="B120" t="s">
        <v>672</v>
      </c>
      <c r="C120" t="s">
        <v>673</v>
      </c>
      <c r="D120" t="s">
        <v>319</v>
      </c>
      <c r="E120" t="s">
        <v>119</v>
      </c>
      <c r="F120">
        <v>39.845474000000003</v>
      </c>
      <c r="G120">
        <v>-75.209485999999998</v>
      </c>
      <c r="H120" s="1">
        <v>110013317614</v>
      </c>
      <c r="I120">
        <v>2821</v>
      </c>
      <c r="J120" t="s">
        <v>131</v>
      </c>
      <c r="K120">
        <v>323120</v>
      </c>
      <c r="L120" t="s">
        <v>132</v>
      </c>
      <c r="M120" t="s">
        <v>133</v>
      </c>
      <c r="N120" t="s">
        <v>134</v>
      </c>
      <c r="O120" t="s">
        <v>124</v>
      </c>
      <c r="P120" t="s">
        <v>592</v>
      </c>
      <c r="Q120">
        <v>350</v>
      </c>
      <c r="R120">
        <v>3.6661600000000003E-2</v>
      </c>
      <c r="S120">
        <f t="shared" si="2"/>
        <v>1.0474742857142858E-4</v>
      </c>
      <c r="T120">
        <f t="shared" si="3"/>
        <v>1.7457904761904763E-3</v>
      </c>
      <c r="U120" t="s">
        <v>674</v>
      </c>
      <c r="V120">
        <v>1.62591687</v>
      </c>
      <c r="W120" t="s">
        <v>137</v>
      </c>
      <c r="X120">
        <v>1.654226907</v>
      </c>
      <c r="Y120" t="s">
        <v>138</v>
      </c>
      <c r="Z120">
        <v>1.5510129580000001</v>
      </c>
      <c r="AA120" t="s">
        <v>145</v>
      </c>
      <c r="AB120" s="4">
        <v>6.7534850712335934E-2</v>
      </c>
      <c r="AC120" s="4">
        <v>6.4423606461152333E-2</v>
      </c>
      <c r="AD120" s="4">
        <v>6.3321076527156614E-2</v>
      </c>
    </row>
    <row r="121" spans="1:30" customFormat="1" hidden="1" x14ac:dyDescent="0.25">
      <c r="A121">
        <v>2021</v>
      </c>
      <c r="B121" t="s">
        <v>675</v>
      </c>
      <c r="C121" t="s">
        <v>676</v>
      </c>
      <c r="D121" t="s">
        <v>677</v>
      </c>
      <c r="E121" t="s">
        <v>553</v>
      </c>
      <c r="F121">
        <v>19.713750000000001</v>
      </c>
      <c r="G121">
        <v>-155.01927800000001</v>
      </c>
      <c r="H121" s="1">
        <v>110013786698</v>
      </c>
      <c r="I121">
        <v>4952</v>
      </c>
      <c r="J121" t="s">
        <v>263</v>
      </c>
      <c r="K121">
        <v>339999</v>
      </c>
      <c r="L121" t="s">
        <v>264</v>
      </c>
      <c r="M121" t="s">
        <v>244</v>
      </c>
      <c r="N121" t="s">
        <v>245</v>
      </c>
      <c r="O121" t="s">
        <v>235</v>
      </c>
      <c r="P121" t="s">
        <v>417</v>
      </c>
      <c r="Q121">
        <v>365</v>
      </c>
      <c r="R121">
        <v>2.305765225</v>
      </c>
      <c r="S121">
        <f t="shared" si="2"/>
        <v>6.3171650000000005E-3</v>
      </c>
      <c r="T121">
        <f t="shared" si="3"/>
        <v>0.10979834404761905</v>
      </c>
      <c r="U121" t="s">
        <v>678</v>
      </c>
      <c r="V121">
        <v>11.916319070904645</v>
      </c>
      <c r="W121" t="s">
        <v>281</v>
      </c>
      <c r="X121">
        <v>11.916319070904645</v>
      </c>
      <c r="Y121" t="s">
        <v>281</v>
      </c>
      <c r="Z121">
        <v>11.916319070904645</v>
      </c>
      <c r="AA121" t="s">
        <v>281</v>
      </c>
      <c r="AB121" s="4">
        <v>0.53012721146618491</v>
      </c>
      <c r="AC121" s="4">
        <v>0.53012721146618491</v>
      </c>
      <c r="AD121" s="4">
        <v>0.53012721146618491</v>
      </c>
    </row>
    <row r="122" spans="1:30" customFormat="1" hidden="1" x14ac:dyDescent="0.25">
      <c r="A122">
        <v>2019</v>
      </c>
      <c r="B122" t="s">
        <v>679</v>
      </c>
      <c r="C122" t="s">
        <v>680</v>
      </c>
      <c r="D122" t="s">
        <v>680</v>
      </c>
      <c r="E122" t="s">
        <v>230</v>
      </c>
      <c r="F122">
        <v>36.963245999999998</v>
      </c>
      <c r="G122">
        <v>-122.034009</v>
      </c>
      <c r="H122" s="1">
        <v>110013848453</v>
      </c>
      <c r="I122">
        <v>4952</v>
      </c>
      <c r="J122" t="s">
        <v>263</v>
      </c>
      <c r="K122">
        <v>339999</v>
      </c>
      <c r="L122" t="s">
        <v>264</v>
      </c>
      <c r="M122" t="s">
        <v>244</v>
      </c>
      <c r="N122" t="s">
        <v>245</v>
      </c>
      <c r="O122" t="s">
        <v>265</v>
      </c>
      <c r="P122" t="s">
        <v>266</v>
      </c>
      <c r="Q122">
        <v>365</v>
      </c>
      <c r="R122">
        <v>1.485631425</v>
      </c>
      <c r="S122">
        <f t="shared" si="2"/>
        <v>4.0702230821917807E-3</v>
      </c>
      <c r="T122">
        <f t="shared" si="3"/>
        <v>7.0744353571428567E-2</v>
      </c>
      <c r="U122" t="s">
        <v>681</v>
      </c>
      <c r="V122">
        <v>31.861967432762839</v>
      </c>
      <c r="W122" t="s">
        <v>127</v>
      </c>
      <c r="X122">
        <v>31.861967432762839</v>
      </c>
      <c r="Y122" t="s">
        <v>127</v>
      </c>
      <c r="Z122">
        <v>31.861967432762839</v>
      </c>
      <c r="AA122" t="s">
        <v>127</v>
      </c>
      <c r="AB122" s="4">
        <v>0.12774550381363065</v>
      </c>
      <c r="AC122" s="4">
        <v>0.12774550381363065</v>
      </c>
      <c r="AD122" s="4">
        <v>0.12774550381363065</v>
      </c>
    </row>
    <row r="123" spans="1:30" customFormat="1" hidden="1" x14ac:dyDescent="0.25">
      <c r="A123">
        <v>2019</v>
      </c>
      <c r="B123" t="s">
        <v>682</v>
      </c>
      <c r="C123" t="s">
        <v>683</v>
      </c>
      <c r="D123" t="s">
        <v>684</v>
      </c>
      <c r="E123" t="s">
        <v>165</v>
      </c>
      <c r="F123">
        <v>38.627777999999999</v>
      </c>
      <c r="G123">
        <v>-85.115832999999995</v>
      </c>
      <c r="H123" s="1">
        <v>110015632216</v>
      </c>
      <c r="I123">
        <v>4952</v>
      </c>
      <c r="J123" t="s">
        <v>263</v>
      </c>
      <c r="K123">
        <v>339999</v>
      </c>
      <c r="L123" t="s">
        <v>264</v>
      </c>
      <c r="M123" t="s">
        <v>244</v>
      </c>
      <c r="N123" t="s">
        <v>245</v>
      </c>
      <c r="O123" t="s">
        <v>265</v>
      </c>
      <c r="P123" t="s">
        <v>266</v>
      </c>
      <c r="Q123">
        <v>365</v>
      </c>
      <c r="R123">
        <v>5.8714812500000004</v>
      </c>
      <c r="S123">
        <f t="shared" si="2"/>
        <v>1.608625E-2</v>
      </c>
      <c r="T123">
        <f t="shared" si="3"/>
        <v>0.27959434523809523</v>
      </c>
      <c r="U123" t="s">
        <v>685</v>
      </c>
      <c r="V123">
        <v>6300.4792180000004</v>
      </c>
      <c r="W123" t="s">
        <v>137</v>
      </c>
      <c r="X123">
        <v>14278.1849</v>
      </c>
      <c r="Y123" t="s">
        <v>138</v>
      </c>
      <c r="Z123">
        <v>4567.7733170000001</v>
      </c>
      <c r="AA123" t="s">
        <v>139</v>
      </c>
      <c r="AB123" s="4">
        <v>3.5216830791780728E-3</v>
      </c>
      <c r="AC123" s="4">
        <v>2.5531788048824573E-3</v>
      </c>
      <c r="AD123" s="4">
        <v>1.126631298912511E-3</v>
      </c>
    </row>
    <row r="124" spans="1:30" x14ac:dyDescent="0.25">
      <c r="A124" s="11">
        <v>2020</v>
      </c>
      <c r="B124" s="11" t="s">
        <v>686</v>
      </c>
      <c r="C124" s="11" t="s">
        <v>538</v>
      </c>
      <c r="D124" s="11" t="s">
        <v>284</v>
      </c>
      <c r="E124" s="11" t="s">
        <v>416</v>
      </c>
      <c r="F124" s="11">
        <v>36.116160999999998</v>
      </c>
      <c r="G124" s="11">
        <v>-115.172741</v>
      </c>
      <c r="H124" s="34">
        <v>110015972562</v>
      </c>
      <c r="I124" s="11">
        <v>7011</v>
      </c>
      <c r="J124" s="11" t="s">
        <v>539</v>
      </c>
      <c r="K124" s="11">
        <v>517810</v>
      </c>
      <c r="L124" s="11" t="s">
        <v>540</v>
      </c>
      <c r="M124" s="11" t="s">
        <v>541</v>
      </c>
      <c r="N124" s="11" t="s">
        <v>541</v>
      </c>
      <c r="O124" s="11" t="s">
        <v>4822</v>
      </c>
      <c r="P124" s="11" t="s">
        <v>542</v>
      </c>
      <c r="Q124" s="11">
        <v>250</v>
      </c>
      <c r="R124" s="11">
        <v>0.28724449200000002</v>
      </c>
      <c r="S124" s="11">
        <f t="shared" si="2"/>
        <v>1.1489779680000001E-3</v>
      </c>
      <c r="T124" s="11">
        <f t="shared" si="3"/>
        <v>1.3678309142857144E-2</v>
      </c>
      <c r="U124" s="11" t="s">
        <v>687</v>
      </c>
      <c r="V124" s="11">
        <v>1.7750611249999999</v>
      </c>
      <c r="W124" s="11" t="s">
        <v>137</v>
      </c>
      <c r="X124" s="11">
        <v>2.505078691</v>
      </c>
      <c r="Y124" s="11" t="s">
        <v>138</v>
      </c>
      <c r="Z124" s="11">
        <v>1.6342380439999999</v>
      </c>
      <c r="AA124" s="11" t="s">
        <v>145</v>
      </c>
      <c r="AB124" s="35">
        <v>0.70306646710275711</v>
      </c>
      <c r="AC124" s="35">
        <v>0.64728924081417205</v>
      </c>
      <c r="AD124" s="35">
        <v>0.45865943138949483</v>
      </c>
    </row>
    <row r="125" spans="1:30" customFormat="1" hidden="1" x14ac:dyDescent="0.25">
      <c r="A125">
        <v>2019</v>
      </c>
      <c r="B125" t="s">
        <v>688</v>
      </c>
      <c r="C125" t="s">
        <v>689</v>
      </c>
      <c r="D125" t="s">
        <v>615</v>
      </c>
      <c r="E125" t="s">
        <v>165</v>
      </c>
      <c r="F125">
        <v>37.852220000000003</v>
      </c>
      <c r="G125">
        <v>-84.363079999999997</v>
      </c>
      <c r="H125" s="1">
        <v>110016759444</v>
      </c>
      <c r="I125">
        <v>4952</v>
      </c>
      <c r="J125" t="s">
        <v>263</v>
      </c>
      <c r="K125">
        <v>339999</v>
      </c>
      <c r="L125" t="s">
        <v>264</v>
      </c>
      <c r="M125" t="s">
        <v>244</v>
      </c>
      <c r="N125" t="s">
        <v>245</v>
      </c>
      <c r="O125" t="s">
        <v>265</v>
      </c>
      <c r="P125" t="s">
        <v>266</v>
      </c>
      <c r="Q125">
        <v>365</v>
      </c>
      <c r="R125">
        <v>0.97397512500000005</v>
      </c>
      <c r="S125">
        <f t="shared" si="2"/>
        <v>2.6684250000000003E-3</v>
      </c>
      <c r="T125">
        <f t="shared" si="3"/>
        <v>4.6379767857142859E-2</v>
      </c>
      <c r="U125" t="s">
        <v>690</v>
      </c>
      <c r="V125">
        <v>3465.9511000000002</v>
      </c>
      <c r="W125" t="s">
        <v>137</v>
      </c>
      <c r="X125">
        <v>8097.3612210000001</v>
      </c>
      <c r="Y125" t="s">
        <v>138</v>
      </c>
      <c r="Z125">
        <v>2460.464993</v>
      </c>
      <c r="AA125" t="s">
        <v>139</v>
      </c>
      <c r="AB125" s="4">
        <v>1.0845206119947427E-3</v>
      </c>
      <c r="AC125" s="4">
        <v>7.698968978529445E-4</v>
      </c>
      <c r="AD125" s="4">
        <v>3.295425419678212E-4</v>
      </c>
    </row>
    <row r="126" spans="1:30" s="3" customFormat="1" hidden="1" x14ac:dyDescent="0.25">
      <c r="A126" s="3">
        <v>2019</v>
      </c>
      <c r="B126" s="6" t="s">
        <v>691</v>
      </c>
      <c r="C126" s="3" t="s">
        <v>692</v>
      </c>
      <c r="D126" s="3" t="s">
        <v>693</v>
      </c>
      <c r="E126" s="3" t="s">
        <v>230</v>
      </c>
      <c r="F126" s="3">
        <v>33.762349999999998</v>
      </c>
      <c r="G126" s="3">
        <v>-118.241775</v>
      </c>
      <c r="H126" s="5">
        <v>110017217545</v>
      </c>
      <c r="I126" s="3">
        <v>5171</v>
      </c>
      <c r="J126" s="3" t="s">
        <v>694</v>
      </c>
      <c r="K126" s="3">
        <v>425120</v>
      </c>
      <c r="L126" s="3" t="s">
        <v>695</v>
      </c>
      <c r="M126" s="3" t="s">
        <v>696</v>
      </c>
      <c r="N126" s="3" t="s">
        <v>697</v>
      </c>
      <c r="O126" s="6" t="s">
        <v>698</v>
      </c>
      <c r="P126" s="3" t="s">
        <v>699</v>
      </c>
      <c r="Q126" s="3">
        <v>250</v>
      </c>
      <c r="R126" s="3">
        <v>8.5171020000000004E-3</v>
      </c>
      <c r="S126" s="6">
        <f t="shared" si="2"/>
        <v>3.4068408000000003E-5</v>
      </c>
      <c r="T126" s="3">
        <f t="shared" si="3"/>
        <v>4.0557628571428572E-4</v>
      </c>
      <c r="U126" s="3" t="s">
        <v>700</v>
      </c>
      <c r="V126" s="3">
        <v>4.6381591687041569E-2</v>
      </c>
      <c r="W126" s="3" t="s">
        <v>127</v>
      </c>
      <c r="X126" s="3">
        <v>4.6381591687041569E-2</v>
      </c>
      <c r="Y126" s="3" t="s">
        <v>127</v>
      </c>
      <c r="Z126" s="3">
        <v>4.6381591687041569E-2</v>
      </c>
      <c r="AA126" s="3" t="s">
        <v>127</v>
      </c>
      <c r="AB126" s="7">
        <v>0.73452433952408513</v>
      </c>
      <c r="AC126" s="8">
        <v>0.73452433952408513</v>
      </c>
      <c r="AD126" s="8">
        <v>0.73452433952408513</v>
      </c>
    </row>
    <row r="127" spans="1:30" x14ac:dyDescent="0.25">
      <c r="A127" s="11">
        <v>2020</v>
      </c>
      <c r="B127" s="11" t="s">
        <v>701</v>
      </c>
      <c r="C127" s="11" t="s">
        <v>538</v>
      </c>
      <c r="D127" s="11" t="s">
        <v>284</v>
      </c>
      <c r="E127" s="11" t="s">
        <v>416</v>
      </c>
      <c r="F127" s="11">
        <v>36.16478</v>
      </c>
      <c r="G127" s="11">
        <v>-115.14067</v>
      </c>
      <c r="H127" s="34">
        <v>110017237373</v>
      </c>
      <c r="I127" s="11">
        <v>8211</v>
      </c>
      <c r="J127" s="11" t="s">
        <v>702</v>
      </c>
      <c r="K127" s="11">
        <v>812990</v>
      </c>
      <c r="L127" s="11" t="s">
        <v>703</v>
      </c>
      <c r="M127" s="11" t="s">
        <v>519</v>
      </c>
      <c r="N127" s="11" t="s">
        <v>520</v>
      </c>
      <c r="O127" s="11" t="s">
        <v>4822</v>
      </c>
      <c r="P127" s="11" t="s">
        <v>595</v>
      </c>
      <c r="Q127" s="11">
        <v>250</v>
      </c>
      <c r="R127" s="11">
        <v>3.350198E-3</v>
      </c>
      <c r="S127" s="11">
        <f t="shared" si="2"/>
        <v>1.3400792E-5</v>
      </c>
      <c r="T127" s="11">
        <f t="shared" si="3"/>
        <v>1.5953323809523808E-4</v>
      </c>
      <c r="U127" s="11" t="s">
        <v>704</v>
      </c>
      <c r="V127" s="11">
        <v>0.37829584352078244</v>
      </c>
      <c r="W127" s="11" t="s">
        <v>281</v>
      </c>
      <c r="X127" s="11">
        <v>0.37829584352078244</v>
      </c>
      <c r="Y127" s="11" t="s">
        <v>281</v>
      </c>
      <c r="Z127" s="11">
        <v>0.37829584352078244</v>
      </c>
      <c r="AA127" s="11" t="s">
        <v>281</v>
      </c>
      <c r="AB127" s="35">
        <v>3.5424105840760584E-2</v>
      </c>
      <c r="AC127" s="35">
        <v>3.5424105840760584E-2</v>
      </c>
      <c r="AD127" s="35">
        <v>3.5424105840760584E-2</v>
      </c>
    </row>
    <row r="128" spans="1:30" customFormat="1" hidden="1" x14ac:dyDescent="0.25">
      <c r="A128">
        <v>2019</v>
      </c>
      <c r="B128" t="s">
        <v>705</v>
      </c>
      <c r="C128" t="s">
        <v>706</v>
      </c>
      <c r="D128" t="s">
        <v>707</v>
      </c>
      <c r="E128" t="s">
        <v>204</v>
      </c>
      <c r="F128">
        <v>35.722341999999998</v>
      </c>
      <c r="G128">
        <v>-91.524983000000006</v>
      </c>
      <c r="H128" s="1">
        <v>110017432937</v>
      </c>
      <c r="I128">
        <v>2865</v>
      </c>
      <c r="J128" t="s">
        <v>131</v>
      </c>
      <c r="K128">
        <v>323120</v>
      </c>
      <c r="L128" t="s">
        <v>132</v>
      </c>
      <c r="M128" t="s">
        <v>133</v>
      </c>
      <c r="N128" t="s">
        <v>134</v>
      </c>
      <c r="O128" t="s">
        <v>124</v>
      </c>
      <c r="P128" t="s">
        <v>708</v>
      </c>
      <c r="Q128">
        <v>350</v>
      </c>
      <c r="R128">
        <v>5.8066599999999999</v>
      </c>
      <c r="S128">
        <f t="shared" si="2"/>
        <v>1.6590457142857142E-2</v>
      </c>
      <c r="T128">
        <f t="shared" si="3"/>
        <v>0.27650761904761906</v>
      </c>
      <c r="U128" t="s">
        <v>709</v>
      </c>
      <c r="V128">
        <v>15544.04645</v>
      </c>
      <c r="W128" t="s">
        <v>137</v>
      </c>
      <c r="X128">
        <v>27046.121910000002</v>
      </c>
      <c r="Y128" t="s">
        <v>138</v>
      </c>
      <c r="Z128">
        <v>11633.225619999999</v>
      </c>
      <c r="AA128" t="s">
        <v>139</v>
      </c>
      <c r="AB128" s="4">
        <v>1.4261269990616017E-3</v>
      </c>
      <c r="AC128" s="4">
        <v>1.067319066256209E-3</v>
      </c>
      <c r="AD128" s="4">
        <v>6.134135310808832E-4</v>
      </c>
    </row>
    <row r="129" spans="1:30" s="3" customFormat="1" hidden="1" x14ac:dyDescent="0.25">
      <c r="A129" s="3">
        <v>2021</v>
      </c>
      <c r="B129" s="6" t="s">
        <v>710</v>
      </c>
      <c r="C129" s="3" t="s">
        <v>711</v>
      </c>
      <c r="D129" s="3" t="s">
        <v>712</v>
      </c>
      <c r="E129" s="3" t="s">
        <v>180</v>
      </c>
      <c r="F129" s="3">
        <v>41.692782000000001</v>
      </c>
      <c r="G129" s="3">
        <v>-87.951100999999994</v>
      </c>
      <c r="H129" s="5">
        <v>110018199377</v>
      </c>
      <c r="I129" s="3">
        <v>4226</v>
      </c>
      <c r="J129" s="3" t="s">
        <v>263</v>
      </c>
      <c r="K129" s="3">
        <v>339999</v>
      </c>
      <c r="L129" s="3" t="s">
        <v>264</v>
      </c>
      <c r="M129" s="3" t="s">
        <v>244</v>
      </c>
      <c r="N129" s="3" t="s">
        <v>245</v>
      </c>
      <c r="O129" s="6" t="s">
        <v>713</v>
      </c>
      <c r="P129" s="3" t="s">
        <v>714</v>
      </c>
      <c r="Q129" s="3">
        <v>250</v>
      </c>
      <c r="R129" s="3">
        <v>427.35197310000001</v>
      </c>
      <c r="S129" s="6">
        <f t="shared" si="2"/>
        <v>1.7094078924</v>
      </c>
      <c r="T129" s="3">
        <f t="shared" si="3"/>
        <v>20.350093957142857</v>
      </c>
      <c r="U129" s="3" t="s">
        <v>715</v>
      </c>
      <c r="V129" s="3">
        <v>654.08312960000001</v>
      </c>
      <c r="W129" s="3" t="s">
        <v>137</v>
      </c>
      <c r="X129" s="3">
        <v>948.76647209999999</v>
      </c>
      <c r="Y129" s="3" t="s">
        <v>138</v>
      </c>
      <c r="Z129" s="3">
        <v>437.86097239999998</v>
      </c>
      <c r="AA129" s="3" t="s">
        <v>139</v>
      </c>
      <c r="AB129" s="7">
        <v>3.903996930876044</v>
      </c>
      <c r="AC129" s="8">
        <v>2.6134413426094274</v>
      </c>
      <c r="AD129" s="8">
        <v>1.801716167959009</v>
      </c>
    </row>
    <row r="130" spans="1:30" x14ac:dyDescent="0.25">
      <c r="A130" s="11">
        <v>2021</v>
      </c>
      <c r="B130" s="11" t="s">
        <v>716</v>
      </c>
      <c r="C130" s="11" t="s">
        <v>538</v>
      </c>
      <c r="D130" s="11" t="s">
        <v>284</v>
      </c>
      <c r="E130" s="11" t="s">
        <v>416</v>
      </c>
      <c r="F130" s="11">
        <v>36.137529999999998</v>
      </c>
      <c r="G130" s="11">
        <v>-115.15479000000001</v>
      </c>
      <c r="H130" s="34">
        <v>110020039402</v>
      </c>
      <c r="I130" s="11">
        <v>7011</v>
      </c>
      <c r="J130" s="11" t="s">
        <v>539</v>
      </c>
      <c r="K130" s="11">
        <v>517810</v>
      </c>
      <c r="L130" s="11" t="s">
        <v>540</v>
      </c>
      <c r="M130" s="11" t="s">
        <v>541</v>
      </c>
      <c r="N130" s="11" t="s">
        <v>541</v>
      </c>
      <c r="O130" s="11" t="s">
        <v>4822</v>
      </c>
      <c r="P130" s="11" t="s">
        <v>717</v>
      </c>
      <c r="Q130" s="11">
        <v>250</v>
      </c>
      <c r="R130" s="11">
        <v>3.3080990000000001E-3</v>
      </c>
      <c r="S130" s="11">
        <f t="shared" si="2"/>
        <v>1.3232396E-5</v>
      </c>
      <c r="T130" s="11">
        <f t="shared" si="3"/>
        <v>1.5752852380952382E-4</v>
      </c>
      <c r="U130" s="11" t="s">
        <v>718</v>
      </c>
      <c r="V130" s="11">
        <v>1.7750611249999999</v>
      </c>
      <c r="W130" s="11" t="s">
        <v>137</v>
      </c>
      <c r="X130" s="11">
        <v>2.505078691</v>
      </c>
      <c r="Y130" s="11" t="s">
        <v>138</v>
      </c>
      <c r="Z130" s="11">
        <v>0.96511403399999995</v>
      </c>
      <c r="AA130" s="11" t="s">
        <v>139</v>
      </c>
      <c r="AB130" s="35">
        <v>1.3710707267572486E-2</v>
      </c>
      <c r="AC130" s="35">
        <v>7.4546142741985849E-3</v>
      </c>
      <c r="AD130" s="35">
        <v>5.282227679130419E-3</v>
      </c>
    </row>
    <row r="131" spans="1:30" customFormat="1" hidden="1" x14ac:dyDescent="0.25">
      <c r="A131">
        <v>2019</v>
      </c>
      <c r="B131" t="s">
        <v>719</v>
      </c>
      <c r="C131" t="s">
        <v>720</v>
      </c>
      <c r="D131" t="s">
        <v>551</v>
      </c>
      <c r="E131" t="s">
        <v>553</v>
      </c>
      <c r="F131">
        <v>21.329699999999999</v>
      </c>
      <c r="G131">
        <v>-158.03559999999999</v>
      </c>
      <c r="H131" s="1">
        <v>110020728943</v>
      </c>
      <c r="I131">
        <v>4952</v>
      </c>
      <c r="J131" t="s">
        <v>263</v>
      </c>
      <c r="K131">
        <v>339999</v>
      </c>
      <c r="L131" t="s">
        <v>264</v>
      </c>
      <c r="M131" t="s">
        <v>244</v>
      </c>
      <c r="N131" t="s">
        <v>245</v>
      </c>
      <c r="O131" t="s">
        <v>265</v>
      </c>
      <c r="P131" t="s">
        <v>266</v>
      </c>
      <c r="Q131">
        <v>365</v>
      </c>
      <c r="R131">
        <v>0.356734675</v>
      </c>
      <c r="S131">
        <f t="shared" si="2"/>
        <v>9.773552739726027E-4</v>
      </c>
      <c r="T131">
        <f t="shared" si="3"/>
        <v>1.6987365476190477E-2</v>
      </c>
      <c r="U131" t="s">
        <v>721</v>
      </c>
      <c r="V131">
        <v>149.26040801955992</v>
      </c>
      <c r="W131" t="s">
        <v>281</v>
      </c>
      <c r="X131">
        <v>149.26040801955992</v>
      </c>
      <c r="Y131" t="s">
        <v>281</v>
      </c>
      <c r="Z131">
        <v>149.26040801955992</v>
      </c>
      <c r="AA131" t="s">
        <v>281</v>
      </c>
      <c r="AB131" s="4">
        <v>6.5479874197082767E-3</v>
      </c>
      <c r="AC131" s="4">
        <v>6.5479874197082767E-3</v>
      </c>
      <c r="AD131" s="4">
        <v>6.5479874197082767E-3</v>
      </c>
    </row>
    <row r="132" spans="1:30" customFormat="1" hidden="1" x14ac:dyDescent="0.25">
      <c r="A132">
        <v>2023</v>
      </c>
      <c r="B132" t="s">
        <v>722</v>
      </c>
      <c r="C132" t="s">
        <v>723</v>
      </c>
      <c r="D132" t="s">
        <v>724</v>
      </c>
      <c r="E132" t="s">
        <v>165</v>
      </c>
      <c r="F132">
        <v>38.394444</v>
      </c>
      <c r="G132">
        <v>-84.284999999999997</v>
      </c>
      <c r="H132" s="1">
        <v>110020737540</v>
      </c>
      <c r="I132">
        <v>4952</v>
      </c>
      <c r="J132" t="s">
        <v>263</v>
      </c>
      <c r="K132">
        <v>339999</v>
      </c>
      <c r="L132" t="s">
        <v>264</v>
      </c>
      <c r="M132" t="s">
        <v>244</v>
      </c>
      <c r="N132" t="s">
        <v>245</v>
      </c>
      <c r="O132" t="s">
        <v>265</v>
      </c>
      <c r="P132" t="s">
        <v>285</v>
      </c>
      <c r="Q132">
        <v>365</v>
      </c>
      <c r="R132">
        <v>2.9322868130000002</v>
      </c>
      <c r="S132">
        <f t="shared" ref="S132:S195" si="4">R132/Q132</f>
        <v>8.0336625013698627E-3</v>
      </c>
      <c r="T132">
        <f t="shared" ref="T132:T195" si="5">R132/21</f>
        <v>0.13963270538095238</v>
      </c>
      <c r="U132" t="s">
        <v>725</v>
      </c>
      <c r="V132">
        <v>3.3100886310000002</v>
      </c>
      <c r="W132" t="s">
        <v>145</v>
      </c>
      <c r="X132">
        <v>3.3100886310000002</v>
      </c>
      <c r="Y132" t="s">
        <v>145</v>
      </c>
      <c r="Z132">
        <v>3.3100886310000002</v>
      </c>
      <c r="AA132" t="s">
        <v>145</v>
      </c>
      <c r="AB132" s="4">
        <v>2.4270233812267556</v>
      </c>
      <c r="AC132" s="4">
        <v>2.4270233812267556</v>
      </c>
      <c r="AD132" s="4">
        <v>2.4270233812267556</v>
      </c>
    </row>
    <row r="133" spans="1:30" customFormat="1" hidden="1" x14ac:dyDescent="0.25">
      <c r="A133">
        <v>2019</v>
      </c>
      <c r="B133" t="s">
        <v>726</v>
      </c>
      <c r="C133" t="s">
        <v>727</v>
      </c>
      <c r="D133" t="s">
        <v>728</v>
      </c>
      <c r="E133" t="s">
        <v>165</v>
      </c>
      <c r="F133">
        <v>37.983888999999998</v>
      </c>
      <c r="G133">
        <v>-85.722778000000005</v>
      </c>
      <c r="H133" s="1">
        <v>110020941383</v>
      </c>
      <c r="I133">
        <v>4952</v>
      </c>
      <c r="J133" t="s">
        <v>263</v>
      </c>
      <c r="K133">
        <v>339999</v>
      </c>
      <c r="L133" t="s">
        <v>264</v>
      </c>
      <c r="M133" t="s">
        <v>244</v>
      </c>
      <c r="N133" t="s">
        <v>245</v>
      </c>
      <c r="O133" t="s">
        <v>265</v>
      </c>
      <c r="P133" t="s">
        <v>266</v>
      </c>
      <c r="Q133">
        <v>365</v>
      </c>
      <c r="R133">
        <v>2.3485925000000001</v>
      </c>
      <c r="S133">
        <f t="shared" si="4"/>
        <v>6.4345000000000001E-3</v>
      </c>
      <c r="T133">
        <f t="shared" si="5"/>
        <v>0.1118377380952381</v>
      </c>
      <c r="U133" t="s">
        <v>729</v>
      </c>
      <c r="V133">
        <v>654.23716379999996</v>
      </c>
      <c r="W133" t="s">
        <v>137</v>
      </c>
      <c r="X133">
        <v>1656.116839</v>
      </c>
      <c r="Y133" t="s">
        <v>138</v>
      </c>
      <c r="Z133">
        <v>437.96771719999998</v>
      </c>
      <c r="AA133" t="s">
        <v>139</v>
      </c>
      <c r="AB133" s="4">
        <v>1.4691722123120905E-2</v>
      </c>
      <c r="AC133" s="4">
        <v>9.8351184494420187E-3</v>
      </c>
      <c r="AD133" s="4">
        <v>3.8852935061546101E-3</v>
      </c>
    </row>
    <row r="134" spans="1:30" customFormat="1" hidden="1" x14ac:dyDescent="0.25">
      <c r="A134">
        <v>2020</v>
      </c>
      <c r="B134" t="s">
        <v>730</v>
      </c>
      <c r="C134" t="s">
        <v>731</v>
      </c>
      <c r="D134" t="s">
        <v>551</v>
      </c>
      <c r="E134" t="s">
        <v>553</v>
      </c>
      <c r="F134">
        <v>21.348493999999999</v>
      </c>
      <c r="G134">
        <v>-157.94398899999999</v>
      </c>
      <c r="H134" s="1">
        <v>110022302417</v>
      </c>
      <c r="I134">
        <v>4952</v>
      </c>
      <c r="J134" t="s">
        <v>263</v>
      </c>
      <c r="K134">
        <v>339999</v>
      </c>
      <c r="L134" t="s">
        <v>264</v>
      </c>
      <c r="M134" t="s">
        <v>244</v>
      </c>
      <c r="N134" t="s">
        <v>245</v>
      </c>
      <c r="O134" t="s">
        <v>265</v>
      </c>
      <c r="P134" t="s">
        <v>266</v>
      </c>
      <c r="Q134">
        <v>365</v>
      </c>
      <c r="R134">
        <v>3.8682699999999999</v>
      </c>
      <c r="S134">
        <f t="shared" si="4"/>
        <v>1.0598E-2</v>
      </c>
      <c r="T134">
        <f t="shared" si="5"/>
        <v>0.18420333333333333</v>
      </c>
      <c r="U134" t="s">
        <v>732</v>
      </c>
      <c r="V134">
        <v>18.536496332518336</v>
      </c>
      <c r="W134" t="s">
        <v>281</v>
      </c>
      <c r="X134">
        <v>18.536496332518336</v>
      </c>
      <c r="Y134" t="s">
        <v>281</v>
      </c>
      <c r="Z134">
        <v>18.536496332518336</v>
      </c>
      <c r="AA134" t="s">
        <v>281</v>
      </c>
      <c r="AB134" s="4">
        <v>0.57173695664417801</v>
      </c>
      <c r="AC134" s="4">
        <v>0.57173695664417801</v>
      </c>
      <c r="AD134" s="4">
        <v>0.57173695664417801</v>
      </c>
    </row>
    <row r="135" spans="1:30" customFormat="1" hidden="1" x14ac:dyDescent="0.25">
      <c r="A135">
        <v>2022</v>
      </c>
      <c r="B135" t="s">
        <v>733</v>
      </c>
      <c r="C135" t="s">
        <v>734</v>
      </c>
      <c r="D135" t="s">
        <v>516</v>
      </c>
      <c r="E135" t="s">
        <v>165</v>
      </c>
      <c r="F135">
        <v>38.417499999999997</v>
      </c>
      <c r="G135">
        <v>-85.611109999999996</v>
      </c>
      <c r="H135" s="1">
        <v>110022905588</v>
      </c>
      <c r="I135">
        <v>4952</v>
      </c>
      <c r="J135" t="s">
        <v>263</v>
      </c>
      <c r="K135">
        <v>339999</v>
      </c>
      <c r="L135" t="s">
        <v>264</v>
      </c>
      <c r="M135" t="s">
        <v>244</v>
      </c>
      <c r="N135" t="s">
        <v>245</v>
      </c>
      <c r="O135" t="s">
        <v>265</v>
      </c>
      <c r="P135" t="s">
        <v>266</v>
      </c>
      <c r="Q135">
        <v>365</v>
      </c>
      <c r="R135">
        <v>2.756142375</v>
      </c>
      <c r="S135">
        <f t="shared" si="4"/>
        <v>7.551075E-3</v>
      </c>
      <c r="T135">
        <f t="shared" si="5"/>
        <v>0.13124487500000001</v>
      </c>
      <c r="U135" t="s">
        <v>735</v>
      </c>
      <c r="V135">
        <v>102400.3936</v>
      </c>
      <c r="W135" t="s">
        <v>137</v>
      </c>
      <c r="X135">
        <v>234591.12890000001</v>
      </c>
      <c r="Y135" t="s">
        <v>138</v>
      </c>
      <c r="Z135">
        <v>81894.974700000006</v>
      </c>
      <c r="AA135" t="s">
        <v>139</v>
      </c>
      <c r="AB135" s="4">
        <v>9.2204375514630933E-5</v>
      </c>
      <c r="AC135" s="4">
        <v>7.3740683356123351E-5</v>
      </c>
      <c r="AD135" s="4">
        <v>3.2188237617539337E-5</v>
      </c>
    </row>
    <row r="136" spans="1:30" customFormat="1" hidden="1" x14ac:dyDescent="0.25">
      <c r="A136">
        <v>2023</v>
      </c>
      <c r="B136" t="s">
        <v>736</v>
      </c>
      <c r="C136" t="s">
        <v>737</v>
      </c>
      <c r="D136" t="s">
        <v>738</v>
      </c>
      <c r="E136" t="s">
        <v>165</v>
      </c>
      <c r="F136">
        <v>38.691943999999999</v>
      </c>
      <c r="G136">
        <v>-84.325000000000003</v>
      </c>
      <c r="H136" s="1">
        <v>110023140420</v>
      </c>
      <c r="I136">
        <v>4952</v>
      </c>
      <c r="J136" t="s">
        <v>263</v>
      </c>
      <c r="K136">
        <v>339999</v>
      </c>
      <c r="L136" t="s">
        <v>264</v>
      </c>
      <c r="M136" t="s">
        <v>244</v>
      </c>
      <c r="N136" t="s">
        <v>245</v>
      </c>
      <c r="O136" t="s">
        <v>265</v>
      </c>
      <c r="P136" t="s">
        <v>285</v>
      </c>
      <c r="Q136">
        <v>365</v>
      </c>
      <c r="R136">
        <v>1.4194029619999999</v>
      </c>
      <c r="S136">
        <f t="shared" si="4"/>
        <v>3.8887752383561644E-3</v>
      </c>
      <c r="T136">
        <f t="shared" si="5"/>
        <v>6.759061723809523E-2</v>
      </c>
      <c r="U136" t="s">
        <v>739</v>
      </c>
      <c r="V136">
        <v>3322.4229829999999</v>
      </c>
      <c r="W136" t="s">
        <v>137</v>
      </c>
      <c r="X136">
        <v>6773.2191700000003</v>
      </c>
      <c r="Y136" t="s">
        <v>138</v>
      </c>
      <c r="Z136">
        <v>2355.0663399999999</v>
      </c>
      <c r="AA136" t="s">
        <v>139</v>
      </c>
      <c r="AB136" s="4">
        <v>1.6512380871428719E-3</v>
      </c>
      <c r="AC136" s="4">
        <v>1.1704636219572421E-3</v>
      </c>
      <c r="AD136" s="4">
        <v>5.7413987953916512E-4</v>
      </c>
    </row>
    <row r="137" spans="1:30" customFormat="1" hidden="1" x14ac:dyDescent="0.25">
      <c r="A137">
        <v>2022</v>
      </c>
      <c r="B137" t="s">
        <v>740</v>
      </c>
      <c r="C137" t="s">
        <v>741</v>
      </c>
      <c r="D137" t="s">
        <v>742</v>
      </c>
      <c r="E137" t="s">
        <v>664</v>
      </c>
      <c r="F137">
        <v>36.091380999999998</v>
      </c>
      <c r="G137">
        <v>-111.289585</v>
      </c>
      <c r="H137" s="1">
        <v>110024409344</v>
      </c>
      <c r="I137">
        <v>4952</v>
      </c>
      <c r="J137" t="s">
        <v>263</v>
      </c>
      <c r="K137">
        <v>339999</v>
      </c>
      <c r="L137" t="s">
        <v>264</v>
      </c>
      <c r="M137" t="s">
        <v>244</v>
      </c>
      <c r="N137" t="s">
        <v>245</v>
      </c>
      <c r="O137" t="s">
        <v>265</v>
      </c>
      <c r="P137" t="s">
        <v>266</v>
      </c>
      <c r="Q137">
        <v>365</v>
      </c>
      <c r="R137">
        <v>1.9834611200000001</v>
      </c>
      <c r="S137">
        <f t="shared" si="4"/>
        <v>5.434140054794521E-3</v>
      </c>
      <c r="T137">
        <f t="shared" si="5"/>
        <v>9.4450529523809529E-2</v>
      </c>
      <c r="U137" t="s">
        <v>743</v>
      </c>
      <c r="V137">
        <v>7.0904645479999999</v>
      </c>
      <c r="W137" t="s">
        <v>137</v>
      </c>
      <c r="X137">
        <v>33.389365269999999</v>
      </c>
      <c r="Y137" t="s">
        <v>138</v>
      </c>
      <c r="Z137">
        <v>4.0477291900000001</v>
      </c>
      <c r="AA137" t="s">
        <v>139</v>
      </c>
      <c r="AB137" s="4">
        <v>1.342515716767732</v>
      </c>
      <c r="AC137" s="4">
        <v>0.76640113183096359</v>
      </c>
      <c r="AD137" s="4">
        <v>0.16275062466302825</v>
      </c>
    </row>
    <row r="138" spans="1:30" customFormat="1" hidden="1" x14ac:dyDescent="0.25">
      <c r="A138">
        <v>2023</v>
      </c>
      <c r="B138" t="s">
        <v>744</v>
      </c>
      <c r="C138" t="s">
        <v>745</v>
      </c>
      <c r="D138" t="s">
        <v>746</v>
      </c>
      <c r="E138" t="s">
        <v>747</v>
      </c>
      <c r="F138">
        <v>36.786963999999998</v>
      </c>
      <c r="G138">
        <v>-108.711493</v>
      </c>
      <c r="H138" s="1">
        <v>110024409362</v>
      </c>
      <c r="I138">
        <v>4952</v>
      </c>
      <c r="J138" t="s">
        <v>263</v>
      </c>
      <c r="K138">
        <v>339999</v>
      </c>
      <c r="L138" t="s">
        <v>264</v>
      </c>
      <c r="M138" t="s">
        <v>244</v>
      </c>
      <c r="N138" t="s">
        <v>245</v>
      </c>
      <c r="O138" t="s">
        <v>265</v>
      </c>
      <c r="P138" t="s">
        <v>266</v>
      </c>
      <c r="Q138">
        <v>365</v>
      </c>
      <c r="R138">
        <v>0.80347979999999997</v>
      </c>
      <c r="S138">
        <f t="shared" si="4"/>
        <v>2.2013145205479452E-3</v>
      </c>
      <c r="T138">
        <f t="shared" si="5"/>
        <v>3.8260942857142856E-2</v>
      </c>
      <c r="U138" t="s">
        <v>748</v>
      </c>
      <c r="V138">
        <v>2.3832638140000002</v>
      </c>
      <c r="W138" t="s">
        <v>145</v>
      </c>
      <c r="X138">
        <v>2.3832638140000002</v>
      </c>
      <c r="Y138" t="s">
        <v>145</v>
      </c>
      <c r="Z138">
        <v>2.3832638140000002</v>
      </c>
      <c r="AA138" t="s">
        <v>145</v>
      </c>
      <c r="AB138" s="4">
        <v>0.923655412219482</v>
      </c>
      <c r="AC138" s="4">
        <v>0.923655412219482</v>
      </c>
      <c r="AD138" s="4">
        <v>0.923655412219482</v>
      </c>
    </row>
    <row r="139" spans="1:30" customFormat="1" hidden="1" x14ac:dyDescent="0.25">
      <c r="A139">
        <v>2022</v>
      </c>
      <c r="B139" t="s">
        <v>749</v>
      </c>
      <c r="C139" t="s">
        <v>750</v>
      </c>
      <c r="D139" t="s">
        <v>751</v>
      </c>
      <c r="E139" t="s">
        <v>664</v>
      </c>
      <c r="F139">
        <v>35.639485000000001</v>
      </c>
      <c r="G139">
        <v>-109.080939</v>
      </c>
      <c r="H139" s="1">
        <v>110024409433</v>
      </c>
      <c r="I139">
        <v>4952</v>
      </c>
      <c r="J139" t="s">
        <v>263</v>
      </c>
      <c r="K139">
        <v>339999</v>
      </c>
      <c r="L139" t="s">
        <v>264</v>
      </c>
      <c r="M139" t="s">
        <v>244</v>
      </c>
      <c r="N139" t="s">
        <v>245</v>
      </c>
      <c r="O139" t="s">
        <v>265</v>
      </c>
      <c r="P139" t="s">
        <v>266</v>
      </c>
      <c r="Q139">
        <v>365</v>
      </c>
      <c r="R139">
        <v>1.1604810000000001</v>
      </c>
      <c r="S139">
        <f t="shared" si="4"/>
        <v>3.1794000000000002E-3</v>
      </c>
      <c r="T139">
        <f t="shared" si="5"/>
        <v>5.5261000000000005E-2</v>
      </c>
      <c r="U139" t="s">
        <v>752</v>
      </c>
      <c r="V139">
        <v>7.0904645479999999</v>
      </c>
      <c r="W139" t="s">
        <v>137</v>
      </c>
      <c r="X139">
        <v>33.389365269999999</v>
      </c>
      <c r="Y139" t="s">
        <v>138</v>
      </c>
      <c r="Z139">
        <v>4.0477291900000001</v>
      </c>
      <c r="AA139" t="s">
        <v>139</v>
      </c>
      <c r="AB139" s="4">
        <v>0.78547744939428621</v>
      </c>
      <c r="AC139" s="4">
        <v>0.44840503446234847</v>
      </c>
      <c r="AD139" s="4">
        <v>9.5221935915525122E-2</v>
      </c>
    </row>
    <row r="140" spans="1:30" customFormat="1" hidden="1" x14ac:dyDescent="0.25">
      <c r="A140">
        <v>2021</v>
      </c>
      <c r="B140" t="s">
        <v>753</v>
      </c>
      <c r="C140" t="s">
        <v>754</v>
      </c>
      <c r="D140" t="s">
        <v>755</v>
      </c>
      <c r="E140" t="s">
        <v>230</v>
      </c>
      <c r="F140">
        <v>37.908380000000001</v>
      </c>
      <c r="G140">
        <v>-120.61605</v>
      </c>
      <c r="H140" s="1">
        <v>110027858432</v>
      </c>
      <c r="I140">
        <v>4952</v>
      </c>
      <c r="J140" t="s">
        <v>263</v>
      </c>
      <c r="K140">
        <v>339999</v>
      </c>
      <c r="L140" t="s">
        <v>264</v>
      </c>
      <c r="M140" t="s">
        <v>244</v>
      </c>
      <c r="N140" t="s">
        <v>245</v>
      </c>
      <c r="O140" t="s">
        <v>265</v>
      </c>
      <c r="P140" t="s">
        <v>756</v>
      </c>
      <c r="Q140">
        <v>365</v>
      </c>
      <c r="R140">
        <v>0.168200669</v>
      </c>
      <c r="S140">
        <f t="shared" si="4"/>
        <v>4.608237506849315E-4</v>
      </c>
      <c r="T140">
        <f t="shared" si="5"/>
        <v>8.0095556666666661E-3</v>
      </c>
      <c r="U140" t="s">
        <v>757</v>
      </c>
      <c r="V140">
        <v>0.64310293399999996</v>
      </c>
      <c r="W140" t="s">
        <v>145</v>
      </c>
      <c r="X140">
        <v>0.64310293399999996</v>
      </c>
      <c r="Y140" t="s">
        <v>145</v>
      </c>
      <c r="Z140">
        <v>0.64310293399999996</v>
      </c>
      <c r="AA140" t="s">
        <v>145</v>
      </c>
      <c r="AB140" s="4">
        <v>0.71656297354869714</v>
      </c>
      <c r="AC140" s="4">
        <v>0.71656297354869714</v>
      </c>
      <c r="AD140" s="4">
        <v>0.71656297354869714</v>
      </c>
    </row>
    <row r="141" spans="1:30" customFormat="1" hidden="1" x14ac:dyDescent="0.25">
      <c r="A141">
        <v>2019</v>
      </c>
      <c r="B141" t="s">
        <v>758</v>
      </c>
      <c r="C141" t="s">
        <v>759</v>
      </c>
      <c r="D141" t="s">
        <v>693</v>
      </c>
      <c r="E141" t="s">
        <v>230</v>
      </c>
      <c r="F141">
        <v>33.791108999999999</v>
      </c>
      <c r="G141">
        <v>-118.244609</v>
      </c>
      <c r="H141" s="1">
        <v>110028243791</v>
      </c>
      <c r="I141">
        <v>5171</v>
      </c>
      <c r="J141" t="s">
        <v>694</v>
      </c>
      <c r="K141">
        <v>425120</v>
      </c>
      <c r="L141" t="s">
        <v>695</v>
      </c>
      <c r="M141" t="s">
        <v>696</v>
      </c>
      <c r="N141" t="s">
        <v>697</v>
      </c>
      <c r="O141" t="s">
        <v>698</v>
      </c>
      <c r="P141" t="s">
        <v>699</v>
      </c>
      <c r="Q141">
        <v>250</v>
      </c>
      <c r="R141">
        <v>2.0298055999999998E-2</v>
      </c>
      <c r="S141">
        <f t="shared" si="4"/>
        <v>8.119222399999999E-5</v>
      </c>
      <c r="T141">
        <f t="shared" si="5"/>
        <v>9.6657409523809518E-4</v>
      </c>
      <c r="U141" t="s">
        <v>760</v>
      </c>
      <c r="V141">
        <v>2.837218826</v>
      </c>
      <c r="W141" t="s">
        <v>145</v>
      </c>
      <c r="X141">
        <v>2.837218826</v>
      </c>
      <c r="Y141" t="s">
        <v>145</v>
      </c>
      <c r="Z141">
        <v>2.837218826</v>
      </c>
      <c r="AA141" t="s">
        <v>145</v>
      </c>
      <c r="AB141" s="4">
        <v>2.8616835351564097E-2</v>
      </c>
      <c r="AC141" s="4">
        <v>2.8616835351564097E-2</v>
      </c>
      <c r="AD141" s="4">
        <v>2.8616835351564097E-2</v>
      </c>
    </row>
    <row r="142" spans="1:30" customFormat="1" hidden="1" x14ac:dyDescent="0.25">
      <c r="A142">
        <v>2021</v>
      </c>
      <c r="B142" t="s">
        <v>761</v>
      </c>
      <c r="C142" t="s">
        <v>762</v>
      </c>
      <c r="D142" t="s">
        <v>755</v>
      </c>
      <c r="E142" t="s">
        <v>230</v>
      </c>
      <c r="F142">
        <v>38.060360000000003</v>
      </c>
      <c r="G142">
        <v>-120.53995999999999</v>
      </c>
      <c r="H142" s="1">
        <v>110030437524</v>
      </c>
      <c r="I142">
        <v>4952</v>
      </c>
      <c r="J142" t="s">
        <v>263</v>
      </c>
      <c r="K142">
        <v>339999</v>
      </c>
      <c r="L142" t="s">
        <v>264</v>
      </c>
      <c r="M142" t="s">
        <v>244</v>
      </c>
      <c r="N142" t="s">
        <v>245</v>
      </c>
      <c r="O142" t="s">
        <v>235</v>
      </c>
      <c r="P142" t="s">
        <v>417</v>
      </c>
      <c r="Q142">
        <v>365</v>
      </c>
      <c r="R142">
        <v>3.3018447999999999E-2</v>
      </c>
      <c r="S142">
        <f t="shared" si="4"/>
        <v>9.0461501369863012E-5</v>
      </c>
      <c r="T142">
        <f t="shared" si="5"/>
        <v>1.5723070476190476E-3</v>
      </c>
      <c r="U142" t="s">
        <v>763</v>
      </c>
      <c r="V142">
        <v>1.1348875305623471</v>
      </c>
      <c r="W142" t="s">
        <v>281</v>
      </c>
      <c r="X142">
        <v>1.1348875305623471</v>
      </c>
      <c r="Y142" t="s">
        <v>281</v>
      </c>
      <c r="Z142">
        <v>1.1348875305623471</v>
      </c>
      <c r="AA142" t="s">
        <v>281</v>
      </c>
      <c r="AB142" s="4">
        <v>7.9709661912523183E-2</v>
      </c>
      <c r="AC142" s="4">
        <v>7.9709661912523183E-2</v>
      </c>
      <c r="AD142" s="4">
        <v>7.9709661912523183E-2</v>
      </c>
    </row>
    <row r="143" spans="1:30" customFormat="1" hidden="1" x14ac:dyDescent="0.25">
      <c r="A143">
        <v>2020</v>
      </c>
      <c r="B143" t="s">
        <v>764</v>
      </c>
      <c r="C143" t="s">
        <v>765</v>
      </c>
      <c r="D143" t="s">
        <v>766</v>
      </c>
      <c r="E143" t="s">
        <v>165</v>
      </c>
      <c r="F143">
        <v>38.127222000000003</v>
      </c>
      <c r="G143">
        <v>-83.769443999999993</v>
      </c>
      <c r="H143" s="1">
        <v>110030443544</v>
      </c>
      <c r="I143">
        <v>4952</v>
      </c>
      <c r="J143" t="s">
        <v>263</v>
      </c>
      <c r="K143">
        <v>339999</v>
      </c>
      <c r="L143" t="s">
        <v>264</v>
      </c>
      <c r="M143" t="s">
        <v>244</v>
      </c>
      <c r="N143" t="s">
        <v>245</v>
      </c>
      <c r="O143" t="s">
        <v>265</v>
      </c>
      <c r="P143" t="s">
        <v>266</v>
      </c>
      <c r="Q143">
        <v>365</v>
      </c>
      <c r="R143">
        <v>8.6345313000000007E-2</v>
      </c>
      <c r="S143">
        <f t="shared" si="4"/>
        <v>2.3656250136986303E-4</v>
      </c>
      <c r="T143">
        <f t="shared" si="5"/>
        <v>4.1116815714285718E-3</v>
      </c>
      <c r="U143" t="s">
        <v>767</v>
      </c>
      <c r="V143">
        <v>99.095354520000001</v>
      </c>
      <c r="W143" t="s">
        <v>137</v>
      </c>
      <c r="X143">
        <v>218.27098749999999</v>
      </c>
      <c r="Y143" t="s">
        <v>138</v>
      </c>
      <c r="Z143">
        <v>62.073664049999998</v>
      </c>
      <c r="AA143" t="s">
        <v>139</v>
      </c>
      <c r="AB143" s="4">
        <v>3.8109962572744735E-3</v>
      </c>
      <c r="AC143" s="4">
        <v>2.3872208996650658E-3</v>
      </c>
      <c r="AD143" s="4">
        <v>1.0838018560293682E-3</v>
      </c>
    </row>
    <row r="144" spans="1:30" customFormat="1" hidden="1" x14ac:dyDescent="0.25">
      <c r="A144">
        <v>2019</v>
      </c>
      <c r="B144" t="s">
        <v>768</v>
      </c>
      <c r="C144" t="s">
        <v>769</v>
      </c>
      <c r="D144" t="s">
        <v>380</v>
      </c>
      <c r="E144" t="s">
        <v>230</v>
      </c>
      <c r="F144">
        <v>33.017359999999996</v>
      </c>
      <c r="G144">
        <v>-115.50923</v>
      </c>
      <c r="H144" s="1">
        <v>110030476465</v>
      </c>
      <c r="I144">
        <v>4952</v>
      </c>
      <c r="J144" t="s">
        <v>263</v>
      </c>
      <c r="K144">
        <v>339999</v>
      </c>
      <c r="L144" t="s">
        <v>264</v>
      </c>
      <c r="M144" t="s">
        <v>244</v>
      </c>
      <c r="N144" t="s">
        <v>245</v>
      </c>
      <c r="O144" t="s">
        <v>265</v>
      </c>
      <c r="P144" t="s">
        <v>266</v>
      </c>
      <c r="Q144">
        <v>365</v>
      </c>
      <c r="R144">
        <v>4.1860208000000003E-2</v>
      </c>
      <c r="S144">
        <f t="shared" si="4"/>
        <v>1.1468550136986302E-4</v>
      </c>
      <c r="T144">
        <f t="shared" si="5"/>
        <v>1.9933432380952383E-3</v>
      </c>
      <c r="U144" t="s">
        <v>770</v>
      </c>
      <c r="V144">
        <v>11.72717115</v>
      </c>
      <c r="W144" t="s">
        <v>145</v>
      </c>
      <c r="X144">
        <v>11.72717115</v>
      </c>
      <c r="Y144" t="s">
        <v>145</v>
      </c>
      <c r="Z144">
        <v>11.72717115</v>
      </c>
      <c r="AA144" t="s">
        <v>145</v>
      </c>
      <c r="AB144" s="4">
        <v>9.7794685438579113E-3</v>
      </c>
      <c r="AC144" s="4">
        <v>9.7794685438579113E-3</v>
      </c>
      <c r="AD144" s="4">
        <v>9.7794685438579113E-3</v>
      </c>
    </row>
    <row r="145" spans="1:30" customFormat="1" hidden="1" x14ac:dyDescent="0.25">
      <c r="A145">
        <v>2022</v>
      </c>
      <c r="B145" t="s">
        <v>771</v>
      </c>
      <c r="C145" t="s">
        <v>689</v>
      </c>
      <c r="D145" t="s">
        <v>615</v>
      </c>
      <c r="E145" t="s">
        <v>165</v>
      </c>
      <c r="F145">
        <v>37.801943999999999</v>
      </c>
      <c r="G145">
        <v>-84.261111</v>
      </c>
      <c r="H145" s="1">
        <v>110031112659</v>
      </c>
      <c r="I145">
        <v>4952</v>
      </c>
      <c r="J145" t="s">
        <v>263</v>
      </c>
      <c r="K145">
        <v>339999</v>
      </c>
      <c r="L145" t="s">
        <v>264</v>
      </c>
      <c r="M145" t="s">
        <v>244</v>
      </c>
      <c r="N145" t="s">
        <v>245</v>
      </c>
      <c r="O145" t="s">
        <v>265</v>
      </c>
      <c r="P145" t="s">
        <v>285</v>
      </c>
      <c r="Q145">
        <v>365</v>
      </c>
      <c r="R145">
        <v>34.448325879999999</v>
      </c>
      <c r="S145">
        <f t="shared" si="4"/>
        <v>9.4378975013698629E-2</v>
      </c>
      <c r="T145">
        <f t="shared" si="5"/>
        <v>1.6403964704761904</v>
      </c>
      <c r="U145" t="s">
        <v>772</v>
      </c>
      <c r="V145">
        <v>20.19804401</v>
      </c>
      <c r="W145" t="s">
        <v>137</v>
      </c>
      <c r="X145">
        <v>35.887129870000003</v>
      </c>
      <c r="Y145" t="s">
        <v>138</v>
      </c>
      <c r="Z145">
        <v>18.536496329999999</v>
      </c>
      <c r="AA145" t="s">
        <v>145</v>
      </c>
      <c r="AB145" s="4">
        <v>5.0915217921173692</v>
      </c>
      <c r="AC145" s="4">
        <v>4.6726789468807883</v>
      </c>
      <c r="AD145" s="4">
        <v>2.6298836199936715</v>
      </c>
    </row>
    <row r="146" spans="1:30" customFormat="1" hidden="1" x14ac:dyDescent="0.25">
      <c r="A146">
        <v>2023</v>
      </c>
      <c r="B146" t="s">
        <v>773</v>
      </c>
      <c r="C146" t="s">
        <v>774</v>
      </c>
      <c r="D146" t="s">
        <v>775</v>
      </c>
      <c r="E146" t="s">
        <v>230</v>
      </c>
      <c r="F146">
        <v>38.074433999999997</v>
      </c>
      <c r="G146">
        <v>-122.144397</v>
      </c>
      <c r="H146" s="1">
        <v>110033145353</v>
      </c>
      <c r="I146">
        <v>2911</v>
      </c>
      <c r="J146" t="s">
        <v>334</v>
      </c>
      <c r="K146">
        <v>325920</v>
      </c>
      <c r="L146" t="s">
        <v>335</v>
      </c>
      <c r="M146" t="s">
        <v>336</v>
      </c>
      <c r="N146" t="s">
        <v>335</v>
      </c>
      <c r="O146" t="s">
        <v>124</v>
      </c>
      <c r="P146" t="s">
        <v>776</v>
      </c>
      <c r="Q146">
        <v>350</v>
      </c>
      <c r="R146">
        <v>0.27745942499999998</v>
      </c>
      <c r="S146">
        <f t="shared" si="4"/>
        <v>7.9274121428571419E-4</v>
      </c>
      <c r="T146">
        <f t="shared" si="5"/>
        <v>1.3212353571428571E-2</v>
      </c>
      <c r="U146" t="s">
        <v>777</v>
      </c>
      <c r="V146">
        <v>9.0791002439999993</v>
      </c>
      <c r="W146" t="s">
        <v>145</v>
      </c>
      <c r="X146">
        <v>9.0791002439999993</v>
      </c>
      <c r="Y146" t="s">
        <v>145</v>
      </c>
      <c r="Z146">
        <v>9.0791002439999993</v>
      </c>
      <c r="AA146" t="s">
        <v>145</v>
      </c>
      <c r="AB146" s="4">
        <v>8.7314953352299857E-2</v>
      </c>
      <c r="AC146" s="4">
        <v>8.7314953352299857E-2</v>
      </c>
      <c r="AD146" s="4">
        <v>8.7314953352299857E-2</v>
      </c>
    </row>
    <row r="147" spans="1:30" customFormat="1" hidden="1" x14ac:dyDescent="0.25">
      <c r="A147">
        <v>2021</v>
      </c>
      <c r="B147" t="s">
        <v>778</v>
      </c>
      <c r="C147" t="s">
        <v>465</v>
      </c>
      <c r="D147" t="s">
        <v>466</v>
      </c>
      <c r="E147" t="s">
        <v>314</v>
      </c>
      <c r="F147">
        <v>30.221900000000002</v>
      </c>
      <c r="G147">
        <v>-91.051500000000004</v>
      </c>
      <c r="H147" s="1">
        <v>110033659878</v>
      </c>
      <c r="I147">
        <v>2869</v>
      </c>
      <c r="J147" t="s">
        <v>120</v>
      </c>
      <c r="K147">
        <v>325180</v>
      </c>
      <c r="L147" t="s">
        <v>121</v>
      </c>
      <c r="M147" t="s">
        <v>122</v>
      </c>
      <c r="N147" t="s">
        <v>123</v>
      </c>
      <c r="O147" t="s">
        <v>124</v>
      </c>
      <c r="P147" t="s">
        <v>125</v>
      </c>
      <c r="Q147">
        <v>350</v>
      </c>
      <c r="R147">
        <v>3.9770400000000001</v>
      </c>
      <c r="S147">
        <f t="shared" si="4"/>
        <v>1.136297142857143E-2</v>
      </c>
      <c r="T147">
        <f t="shared" si="5"/>
        <v>0.18938285714285716</v>
      </c>
      <c r="U147" t="s">
        <v>779</v>
      </c>
      <c r="V147">
        <v>5.2923588510000004</v>
      </c>
      <c r="W147" t="s">
        <v>145</v>
      </c>
      <c r="X147">
        <v>5.2923588510000004</v>
      </c>
      <c r="Y147" t="s">
        <v>145</v>
      </c>
      <c r="Z147">
        <v>5.2923588510000004</v>
      </c>
      <c r="AA147" t="s">
        <v>145</v>
      </c>
      <c r="AB147" s="4">
        <v>2.1470523349761845</v>
      </c>
      <c r="AC147" s="4">
        <v>2.1470523349761845</v>
      </c>
      <c r="AD147" s="4">
        <v>2.1470523349761845</v>
      </c>
    </row>
    <row r="148" spans="1:30" customFormat="1" hidden="1" x14ac:dyDescent="0.25">
      <c r="A148">
        <v>2023</v>
      </c>
      <c r="B148" t="s">
        <v>778</v>
      </c>
      <c r="C148" t="s">
        <v>465</v>
      </c>
      <c r="D148" t="s">
        <v>466</v>
      </c>
      <c r="E148" t="s">
        <v>314</v>
      </c>
      <c r="F148">
        <v>30.221900000000002</v>
      </c>
      <c r="G148">
        <v>-91.051500000000004</v>
      </c>
      <c r="H148" s="1">
        <v>110033659878</v>
      </c>
      <c r="I148">
        <v>2869</v>
      </c>
      <c r="J148" t="s">
        <v>120</v>
      </c>
      <c r="K148">
        <v>325180</v>
      </c>
      <c r="L148" t="s">
        <v>121</v>
      </c>
      <c r="M148" t="s">
        <v>122</v>
      </c>
      <c r="N148" t="s">
        <v>123</v>
      </c>
      <c r="O148" t="s">
        <v>124</v>
      </c>
      <c r="P148" t="s">
        <v>125</v>
      </c>
      <c r="Q148">
        <v>350</v>
      </c>
      <c r="R148">
        <v>3.8113299999999999</v>
      </c>
      <c r="S148">
        <f t="shared" si="4"/>
        <v>1.0889514285714285E-2</v>
      </c>
      <c r="T148">
        <f t="shared" si="5"/>
        <v>0.18149190476190474</v>
      </c>
      <c r="U148" t="s">
        <v>779</v>
      </c>
      <c r="V148">
        <v>5.2923588510000004</v>
      </c>
      <c r="W148" t="s">
        <v>145</v>
      </c>
      <c r="X148">
        <v>5.2923588510000004</v>
      </c>
      <c r="Y148" t="s">
        <v>145</v>
      </c>
      <c r="Z148">
        <v>5.2923588510000004</v>
      </c>
      <c r="AA148" t="s">
        <v>145</v>
      </c>
      <c r="AB148" s="4">
        <v>2.0575918210188435</v>
      </c>
      <c r="AC148" s="4">
        <v>2.0575918210188435</v>
      </c>
      <c r="AD148" s="4">
        <v>2.0575918210188435</v>
      </c>
    </row>
    <row r="149" spans="1:30" customFormat="1" hidden="1" x14ac:dyDescent="0.25">
      <c r="A149">
        <v>2019</v>
      </c>
      <c r="B149" t="s">
        <v>780</v>
      </c>
      <c r="C149" t="s">
        <v>781</v>
      </c>
      <c r="D149" t="s">
        <v>208</v>
      </c>
      <c r="E149" t="s">
        <v>209</v>
      </c>
      <c r="F149">
        <v>29.717471</v>
      </c>
      <c r="G149">
        <v>-95.068008000000006</v>
      </c>
      <c r="H149" s="1">
        <v>110034641635</v>
      </c>
      <c r="I149">
        <v>2869</v>
      </c>
      <c r="J149" t="s">
        <v>120</v>
      </c>
      <c r="K149">
        <v>325180</v>
      </c>
      <c r="L149" t="s">
        <v>121</v>
      </c>
      <c r="M149" t="s">
        <v>122</v>
      </c>
      <c r="N149" t="s">
        <v>123</v>
      </c>
      <c r="O149" t="s">
        <v>124</v>
      </c>
      <c r="P149" t="s">
        <v>125</v>
      </c>
      <c r="Q149">
        <v>350</v>
      </c>
      <c r="R149">
        <v>4.4208800000000004</v>
      </c>
      <c r="S149">
        <f t="shared" si="4"/>
        <v>1.2631085714285716E-2</v>
      </c>
      <c r="T149">
        <f t="shared" si="5"/>
        <v>0.21051809523809525</v>
      </c>
      <c r="U149" t="s">
        <v>782</v>
      </c>
      <c r="V149">
        <v>7.4524281170000002</v>
      </c>
      <c r="W149" t="s">
        <v>145</v>
      </c>
      <c r="X149">
        <v>7.4524281170000002</v>
      </c>
      <c r="Y149" t="s">
        <v>145</v>
      </c>
      <c r="Z149">
        <v>7.4524281170000002</v>
      </c>
      <c r="AA149" t="s">
        <v>145</v>
      </c>
      <c r="AB149" s="4">
        <v>1.6948953436360552</v>
      </c>
      <c r="AC149" s="4">
        <v>1.6948953436360552</v>
      </c>
      <c r="AD149" s="4">
        <v>1.6948953436360552</v>
      </c>
    </row>
    <row r="150" spans="1:30" x14ac:dyDescent="0.25">
      <c r="A150" s="11">
        <v>2021</v>
      </c>
      <c r="B150" s="11" t="s">
        <v>783</v>
      </c>
      <c r="C150" s="11" t="s">
        <v>784</v>
      </c>
      <c r="D150" s="11" t="s">
        <v>442</v>
      </c>
      <c r="E150" s="11" t="s">
        <v>785</v>
      </c>
      <c r="F150" s="11">
        <v>38.987340000000003</v>
      </c>
      <c r="G150" s="11">
        <v>-77.026660000000007</v>
      </c>
      <c r="H150" s="34">
        <v>110037096674</v>
      </c>
      <c r="I150" s="11">
        <v>1522</v>
      </c>
      <c r="J150" s="11" t="s">
        <v>786</v>
      </c>
      <c r="K150" s="11">
        <v>213115</v>
      </c>
      <c r="L150" s="11" t="s">
        <v>787</v>
      </c>
      <c r="M150" s="11" t="s">
        <v>788</v>
      </c>
      <c r="N150" s="11" t="s">
        <v>789</v>
      </c>
      <c r="O150" s="11" t="s">
        <v>4822</v>
      </c>
      <c r="P150" s="11" t="s">
        <v>595</v>
      </c>
      <c r="Q150" s="11">
        <v>250</v>
      </c>
      <c r="R150" s="11">
        <v>6.9468384999999994E-2</v>
      </c>
      <c r="S150" s="11">
        <f t="shared" si="4"/>
        <v>2.7787354E-4</v>
      </c>
      <c r="T150" s="11">
        <f t="shared" si="5"/>
        <v>3.308018333333333E-3</v>
      </c>
      <c r="U150" s="11" t="s">
        <v>790</v>
      </c>
      <c r="V150" s="11">
        <v>130.608802</v>
      </c>
      <c r="W150" s="11" t="s">
        <v>137</v>
      </c>
      <c r="X150" s="11">
        <v>160.57159490000001</v>
      </c>
      <c r="Y150" s="11" t="s">
        <v>138</v>
      </c>
      <c r="Z150" s="11">
        <v>82.612865360000001</v>
      </c>
      <c r="AA150" s="11" t="s">
        <v>139</v>
      </c>
      <c r="AB150" s="35">
        <v>3.3635625491152915E-3</v>
      </c>
      <c r="AC150" s="35">
        <v>2.1275253715289416E-3</v>
      </c>
      <c r="AD150" s="35">
        <v>1.7305273711272079E-3</v>
      </c>
    </row>
    <row r="151" spans="1:30" customFormat="1" hidden="1" x14ac:dyDescent="0.25">
      <c r="A151">
        <v>2022</v>
      </c>
      <c r="B151" t="s">
        <v>791</v>
      </c>
      <c r="C151" t="s">
        <v>792</v>
      </c>
      <c r="D151" t="s">
        <v>793</v>
      </c>
      <c r="E151" t="s">
        <v>230</v>
      </c>
      <c r="F151">
        <v>35.178620000000002</v>
      </c>
      <c r="G151">
        <v>-120.62067500000001</v>
      </c>
      <c r="H151" s="1">
        <v>110037256867</v>
      </c>
      <c r="I151">
        <v>2911</v>
      </c>
      <c r="J151" t="s">
        <v>334</v>
      </c>
      <c r="K151">
        <v>325920</v>
      </c>
      <c r="L151" t="s">
        <v>335</v>
      </c>
      <c r="M151" t="s">
        <v>336</v>
      </c>
      <c r="N151" t="s">
        <v>335</v>
      </c>
      <c r="O151" t="s">
        <v>265</v>
      </c>
      <c r="P151" t="s">
        <v>794</v>
      </c>
      <c r="Q151">
        <v>365</v>
      </c>
      <c r="R151">
        <v>0.16232918800000001</v>
      </c>
      <c r="S151">
        <f t="shared" si="4"/>
        <v>4.4473750136986306E-4</v>
      </c>
      <c r="T151">
        <f t="shared" si="5"/>
        <v>7.7299613333333336E-3</v>
      </c>
      <c r="U151" t="s">
        <v>795</v>
      </c>
      <c r="V151">
        <v>1.667654177</v>
      </c>
      <c r="W151" t="s">
        <v>145</v>
      </c>
      <c r="X151">
        <v>3.6977766079999999</v>
      </c>
      <c r="Y151" t="s">
        <v>138</v>
      </c>
      <c r="Z151">
        <v>1.667654177</v>
      </c>
      <c r="AA151" t="s">
        <v>145</v>
      </c>
      <c r="AB151" s="4">
        <v>0.2666844886089732</v>
      </c>
      <c r="AC151" s="4">
        <v>0.2666844886089732</v>
      </c>
      <c r="AD151" s="4">
        <v>0.12027159791310547</v>
      </c>
    </row>
    <row r="152" spans="1:30" customFormat="1" hidden="1" x14ac:dyDescent="0.25">
      <c r="A152">
        <v>2021</v>
      </c>
      <c r="B152" t="s">
        <v>796</v>
      </c>
      <c r="C152" t="s">
        <v>797</v>
      </c>
      <c r="D152" t="s">
        <v>798</v>
      </c>
      <c r="E152" t="s">
        <v>165</v>
      </c>
      <c r="F152">
        <v>39.058610999999999</v>
      </c>
      <c r="G152">
        <v>-84.618055999999996</v>
      </c>
      <c r="H152" s="1">
        <v>110039639736</v>
      </c>
      <c r="I152">
        <v>4952</v>
      </c>
      <c r="J152" t="s">
        <v>263</v>
      </c>
      <c r="K152">
        <v>339999</v>
      </c>
      <c r="L152" t="s">
        <v>264</v>
      </c>
      <c r="M152" t="s">
        <v>244</v>
      </c>
      <c r="N152" t="s">
        <v>245</v>
      </c>
      <c r="O152" t="s">
        <v>265</v>
      </c>
      <c r="P152" t="s">
        <v>266</v>
      </c>
      <c r="Q152">
        <v>365</v>
      </c>
      <c r="R152">
        <v>22.366889749999999</v>
      </c>
      <c r="S152">
        <f t="shared" si="4"/>
        <v>6.1279149999999998E-2</v>
      </c>
      <c r="T152">
        <f t="shared" si="5"/>
        <v>1.065089988095238</v>
      </c>
      <c r="U152" t="s">
        <v>799</v>
      </c>
      <c r="V152">
        <v>3150.9633250000002</v>
      </c>
      <c r="W152" t="s">
        <v>137</v>
      </c>
      <c r="X152">
        <v>6792.5553890000001</v>
      </c>
      <c r="Y152" t="s">
        <v>138</v>
      </c>
      <c r="Z152">
        <v>2229.366978</v>
      </c>
      <c r="AA152" t="s">
        <v>139</v>
      </c>
      <c r="AB152" s="4">
        <v>2.7487242165475368E-2</v>
      </c>
      <c r="AC152" s="4">
        <v>1.9447750950893725E-2</v>
      </c>
      <c r="AD152" s="4">
        <v>9.0215164235887841E-3</v>
      </c>
    </row>
    <row r="153" spans="1:30" customFormat="1" hidden="1" x14ac:dyDescent="0.25">
      <c r="A153">
        <v>2021</v>
      </c>
      <c r="B153" t="s">
        <v>800</v>
      </c>
      <c r="C153" t="s">
        <v>801</v>
      </c>
      <c r="D153" t="s">
        <v>802</v>
      </c>
      <c r="E153" t="s">
        <v>165</v>
      </c>
      <c r="F153">
        <v>37.616959999999999</v>
      </c>
      <c r="G153">
        <v>-84.585099999999997</v>
      </c>
      <c r="H153" s="1">
        <v>110039705049</v>
      </c>
      <c r="I153">
        <v>4952</v>
      </c>
      <c r="J153" t="s">
        <v>263</v>
      </c>
      <c r="K153">
        <v>339999</v>
      </c>
      <c r="L153" t="s">
        <v>264</v>
      </c>
      <c r="M153" t="s">
        <v>244</v>
      </c>
      <c r="N153" t="s">
        <v>245</v>
      </c>
      <c r="O153" t="s">
        <v>265</v>
      </c>
      <c r="P153" t="s">
        <v>285</v>
      </c>
      <c r="Q153">
        <v>365</v>
      </c>
      <c r="R153">
        <v>3.2700696749999998</v>
      </c>
      <c r="S153">
        <f t="shared" si="4"/>
        <v>8.9590950000000003E-3</v>
      </c>
      <c r="T153">
        <f t="shared" si="5"/>
        <v>0.15571760357142855</v>
      </c>
      <c r="U153" t="s">
        <v>803</v>
      </c>
      <c r="V153">
        <v>1.8385178</v>
      </c>
      <c r="W153" t="s">
        <v>145</v>
      </c>
      <c r="X153">
        <v>2.2069170800000002</v>
      </c>
      <c r="Y153" t="s">
        <v>138</v>
      </c>
      <c r="Z153">
        <v>1.8385178</v>
      </c>
      <c r="AA153" t="s">
        <v>145</v>
      </c>
      <c r="AB153" s="4">
        <v>4.8729987819535934</v>
      </c>
      <c r="AC153" s="4">
        <v>4.8729987819535934</v>
      </c>
      <c r="AD153" s="4">
        <v>4.0595521604282476</v>
      </c>
    </row>
    <row r="154" spans="1:30" customFormat="1" hidden="1" x14ac:dyDescent="0.25">
      <c r="A154">
        <v>2019</v>
      </c>
      <c r="B154" t="s">
        <v>804</v>
      </c>
      <c r="C154" t="s">
        <v>805</v>
      </c>
      <c r="D154" t="s">
        <v>442</v>
      </c>
      <c r="E154" t="s">
        <v>165</v>
      </c>
      <c r="F154">
        <v>38.101582000000001</v>
      </c>
      <c r="G154">
        <v>-83.919770999999997</v>
      </c>
      <c r="H154" s="1">
        <v>110039705361</v>
      </c>
      <c r="I154">
        <v>4952</v>
      </c>
      <c r="J154" t="s">
        <v>263</v>
      </c>
      <c r="K154">
        <v>339999</v>
      </c>
      <c r="L154" t="s">
        <v>264</v>
      </c>
      <c r="M154" t="s">
        <v>244</v>
      </c>
      <c r="N154" t="s">
        <v>245</v>
      </c>
      <c r="O154" t="s">
        <v>265</v>
      </c>
      <c r="P154" t="s">
        <v>266</v>
      </c>
      <c r="Q154">
        <v>365</v>
      </c>
      <c r="R154">
        <v>11.086738130000001</v>
      </c>
      <c r="S154">
        <f t="shared" si="4"/>
        <v>3.0374625013698631E-2</v>
      </c>
      <c r="T154">
        <f t="shared" si="5"/>
        <v>0.52793991095238102</v>
      </c>
      <c r="U154" t="s">
        <v>806</v>
      </c>
      <c r="V154">
        <v>14.69682152</v>
      </c>
      <c r="W154" t="s">
        <v>137</v>
      </c>
      <c r="X154">
        <v>24.5972616</v>
      </c>
      <c r="Y154" t="s">
        <v>138</v>
      </c>
      <c r="Z154">
        <v>8.6080086369999993</v>
      </c>
      <c r="AA154" t="s">
        <v>139</v>
      </c>
      <c r="AB154" s="4">
        <v>3.5286471348482022</v>
      </c>
      <c r="AC154" s="4">
        <v>2.0667479000383637</v>
      </c>
      <c r="AD154" s="4">
        <v>1.2348783172553905</v>
      </c>
    </row>
    <row r="155" spans="1:30" customFormat="1" hidden="1" x14ac:dyDescent="0.25">
      <c r="A155">
        <v>2021</v>
      </c>
      <c r="B155" t="s">
        <v>807</v>
      </c>
      <c r="C155" t="s">
        <v>808</v>
      </c>
      <c r="D155" t="s">
        <v>809</v>
      </c>
      <c r="E155" t="s">
        <v>230</v>
      </c>
      <c r="F155">
        <v>38.730832999999997</v>
      </c>
      <c r="G155">
        <v>-120.846667</v>
      </c>
      <c r="H155" s="1">
        <v>110039757992</v>
      </c>
      <c r="I155">
        <v>4952</v>
      </c>
      <c r="J155" t="s">
        <v>263</v>
      </c>
      <c r="K155">
        <v>339999</v>
      </c>
      <c r="L155" t="s">
        <v>264</v>
      </c>
      <c r="M155" t="s">
        <v>244</v>
      </c>
      <c r="N155" t="s">
        <v>245</v>
      </c>
      <c r="O155" t="s">
        <v>265</v>
      </c>
      <c r="P155" t="s">
        <v>266</v>
      </c>
      <c r="Q155">
        <v>365</v>
      </c>
      <c r="R155">
        <v>7.1705461999999998E-2</v>
      </c>
      <c r="S155">
        <f t="shared" si="4"/>
        <v>1.964533205479452E-4</v>
      </c>
      <c r="T155">
        <f t="shared" si="5"/>
        <v>3.4145458095238093E-3</v>
      </c>
      <c r="U155" t="s">
        <v>810</v>
      </c>
      <c r="V155" t="s">
        <v>544</v>
      </c>
      <c r="W155" t="s">
        <v>545</v>
      </c>
      <c r="X155" t="s">
        <v>544</v>
      </c>
      <c r="Y155" t="s">
        <v>544</v>
      </c>
      <c r="Z155" t="s">
        <v>544</v>
      </c>
      <c r="AA155" t="s">
        <v>545</v>
      </c>
      <c r="AB155" s="4">
        <v>6.6000000000000003E-2</v>
      </c>
      <c r="AC155" s="4">
        <v>6.6000000000000003E-2</v>
      </c>
      <c r="AD155" s="4">
        <v>6.6000000000000003E-2</v>
      </c>
    </row>
    <row r="156" spans="1:30" customFormat="1" hidden="1" x14ac:dyDescent="0.25">
      <c r="A156">
        <v>2021</v>
      </c>
      <c r="B156" t="s">
        <v>811</v>
      </c>
      <c r="C156" t="s">
        <v>812</v>
      </c>
      <c r="D156" t="s">
        <v>813</v>
      </c>
      <c r="E156" t="s">
        <v>230</v>
      </c>
      <c r="F156">
        <v>38.662149999999997</v>
      </c>
      <c r="G156">
        <v>-121.71407000000001</v>
      </c>
      <c r="H156" s="1">
        <v>110039782349</v>
      </c>
      <c r="I156">
        <v>4952</v>
      </c>
      <c r="J156" t="s">
        <v>263</v>
      </c>
      <c r="K156">
        <v>339999</v>
      </c>
      <c r="L156" t="s">
        <v>264</v>
      </c>
      <c r="M156" t="s">
        <v>244</v>
      </c>
      <c r="N156" t="s">
        <v>245</v>
      </c>
      <c r="O156" t="s">
        <v>265</v>
      </c>
      <c r="P156" t="s">
        <v>266</v>
      </c>
      <c r="Q156">
        <v>365</v>
      </c>
      <c r="R156">
        <v>0.32078026399999998</v>
      </c>
      <c r="S156">
        <f t="shared" si="4"/>
        <v>8.788500383561643E-4</v>
      </c>
      <c r="T156">
        <f t="shared" si="5"/>
        <v>1.5275250666666665E-2</v>
      </c>
      <c r="U156" t="s">
        <v>814</v>
      </c>
      <c r="V156">
        <v>14.138807151589244</v>
      </c>
      <c r="W156" t="s">
        <v>281</v>
      </c>
      <c r="X156">
        <v>14.138807151589244</v>
      </c>
      <c r="Y156" t="s">
        <v>281</v>
      </c>
      <c r="Z156">
        <v>14.138807151589244</v>
      </c>
      <c r="AA156" t="s">
        <v>281</v>
      </c>
      <c r="AB156" s="4">
        <v>6.2158711759314075E-2</v>
      </c>
      <c r="AC156" s="4">
        <v>6.2158711759314075E-2</v>
      </c>
      <c r="AD156" s="4">
        <v>6.2158711759314075E-2</v>
      </c>
    </row>
    <row r="157" spans="1:30" customFormat="1" hidden="1" x14ac:dyDescent="0.25">
      <c r="A157">
        <v>2022</v>
      </c>
      <c r="B157" t="s">
        <v>815</v>
      </c>
      <c r="C157" t="s">
        <v>816</v>
      </c>
      <c r="D157" t="s">
        <v>817</v>
      </c>
      <c r="E157" t="s">
        <v>230</v>
      </c>
      <c r="F157">
        <v>37.795589999999997</v>
      </c>
      <c r="G157">
        <v>-121.26000999999999</v>
      </c>
      <c r="H157" s="1">
        <v>110039801462</v>
      </c>
      <c r="I157">
        <v>4952</v>
      </c>
      <c r="J157" t="s">
        <v>263</v>
      </c>
      <c r="K157">
        <v>339999</v>
      </c>
      <c r="L157" t="s">
        <v>264</v>
      </c>
      <c r="M157" t="s">
        <v>244</v>
      </c>
      <c r="N157" t="s">
        <v>245</v>
      </c>
      <c r="O157" t="s">
        <v>265</v>
      </c>
      <c r="P157" t="s">
        <v>818</v>
      </c>
      <c r="Q157">
        <v>365</v>
      </c>
      <c r="R157">
        <v>0.27096562699999999</v>
      </c>
      <c r="S157">
        <f t="shared" si="4"/>
        <v>7.4237158082191782E-4</v>
      </c>
      <c r="T157">
        <f t="shared" si="5"/>
        <v>1.2903125095238095E-2</v>
      </c>
      <c r="U157" t="s">
        <v>819</v>
      </c>
      <c r="V157">
        <v>4954.0391200000004</v>
      </c>
      <c r="W157" t="s">
        <v>137</v>
      </c>
      <c r="X157">
        <v>8930.0771810000006</v>
      </c>
      <c r="Y157" t="s">
        <v>138</v>
      </c>
      <c r="Z157">
        <v>3561.352922</v>
      </c>
      <c r="AA157" t="s">
        <v>139</v>
      </c>
      <c r="AB157" s="4">
        <v>2.084521239768098E-4</v>
      </c>
      <c r="AC157" s="4">
        <v>1.4985178010098514E-4</v>
      </c>
      <c r="AD157" s="4">
        <v>8.3131597384333719E-5</v>
      </c>
    </row>
    <row r="158" spans="1:30" s="3" customFormat="1" hidden="1" x14ac:dyDescent="0.25">
      <c r="A158" s="3">
        <v>2022</v>
      </c>
      <c r="B158" s="6" t="s">
        <v>820</v>
      </c>
      <c r="C158" s="3" t="s">
        <v>821</v>
      </c>
      <c r="D158" s="3" t="s">
        <v>822</v>
      </c>
      <c r="E158" s="3" t="s">
        <v>143</v>
      </c>
      <c r="F158" s="3">
        <v>39.904949999999999</v>
      </c>
      <c r="G158" s="3">
        <v>-80.150440000000003</v>
      </c>
      <c r="H158" s="5">
        <v>110039840740</v>
      </c>
      <c r="I158" s="3">
        <v>4952</v>
      </c>
      <c r="J158" s="3" t="s">
        <v>263</v>
      </c>
      <c r="K158" s="3">
        <v>339999</v>
      </c>
      <c r="L158" s="3" t="s">
        <v>264</v>
      </c>
      <c r="M158" s="3" t="s">
        <v>244</v>
      </c>
      <c r="N158" s="3" t="s">
        <v>245</v>
      </c>
      <c r="O158" s="6" t="s">
        <v>265</v>
      </c>
      <c r="P158" s="3" t="s">
        <v>285</v>
      </c>
      <c r="Q158" s="3">
        <v>365</v>
      </c>
      <c r="R158" s="3">
        <v>358.7079943</v>
      </c>
      <c r="S158" s="6">
        <f t="shared" si="4"/>
        <v>0.98276162821917812</v>
      </c>
      <c r="T158" s="3">
        <f t="shared" si="5"/>
        <v>17.081333061904761</v>
      </c>
      <c r="U158" s="6" t="s">
        <v>823</v>
      </c>
      <c r="V158" s="3">
        <v>91.154034229999993</v>
      </c>
      <c r="W158" s="3" t="s">
        <v>137</v>
      </c>
      <c r="X158" s="3">
        <v>187.13093309999999</v>
      </c>
      <c r="Y158" s="3" t="s">
        <v>138</v>
      </c>
      <c r="Z158" s="3">
        <v>56.931550960000003</v>
      </c>
      <c r="AA158" s="3" t="s">
        <v>139</v>
      </c>
      <c r="AB158" s="7">
        <v>17.262161519359704</v>
      </c>
      <c r="AC158" s="7">
        <v>10.781328950723919</v>
      </c>
      <c r="AD158" s="7">
        <v>5.2517326341444832</v>
      </c>
    </row>
    <row r="159" spans="1:30" customFormat="1" hidden="1" x14ac:dyDescent="0.25">
      <c r="A159">
        <v>2021</v>
      </c>
      <c r="B159" t="s">
        <v>824</v>
      </c>
      <c r="C159" t="s">
        <v>825</v>
      </c>
      <c r="D159" t="s">
        <v>826</v>
      </c>
      <c r="E159" t="s">
        <v>165</v>
      </c>
      <c r="F159">
        <v>36.803610999999997</v>
      </c>
      <c r="G159">
        <v>-87.516389000000004</v>
      </c>
      <c r="H159" s="1">
        <v>110039994897</v>
      </c>
      <c r="I159">
        <v>4952</v>
      </c>
      <c r="J159" t="s">
        <v>263</v>
      </c>
      <c r="K159">
        <v>339999</v>
      </c>
      <c r="L159" t="s">
        <v>264</v>
      </c>
      <c r="M159" t="s">
        <v>244</v>
      </c>
      <c r="N159" t="s">
        <v>245</v>
      </c>
      <c r="O159" t="s">
        <v>265</v>
      </c>
      <c r="P159" t="s">
        <v>266</v>
      </c>
      <c r="Q159">
        <v>365</v>
      </c>
      <c r="R159">
        <v>13.051957440000001</v>
      </c>
      <c r="S159">
        <f t="shared" si="4"/>
        <v>3.575878750684932E-2</v>
      </c>
      <c r="T159">
        <f t="shared" si="5"/>
        <v>0.62152178285714288</v>
      </c>
      <c r="U159" t="s">
        <v>827</v>
      </c>
      <c r="V159">
        <v>51.481662589999999</v>
      </c>
      <c r="W159" t="s">
        <v>137</v>
      </c>
      <c r="X159">
        <v>103.81646000000001</v>
      </c>
      <c r="Y159" t="s">
        <v>138</v>
      </c>
      <c r="Z159">
        <v>31.513434969999999</v>
      </c>
      <c r="AA159" t="s">
        <v>139</v>
      </c>
      <c r="AB159" s="4">
        <v>1.1347156392469049</v>
      </c>
      <c r="AC159" s="4">
        <v>0.69459270947856389</v>
      </c>
      <c r="AD159" s="4">
        <v>0.3444423698019497</v>
      </c>
    </row>
    <row r="160" spans="1:30" customFormat="1" hidden="1" x14ac:dyDescent="0.25">
      <c r="A160">
        <v>2020</v>
      </c>
      <c r="B160" t="s">
        <v>828</v>
      </c>
      <c r="C160" t="s">
        <v>436</v>
      </c>
      <c r="D160" t="s">
        <v>437</v>
      </c>
      <c r="E160" t="s">
        <v>165</v>
      </c>
      <c r="F160">
        <v>37.790278000000001</v>
      </c>
      <c r="G160">
        <v>-87.140277999999995</v>
      </c>
      <c r="H160" s="1">
        <v>110039998214</v>
      </c>
      <c r="I160">
        <v>4952</v>
      </c>
      <c r="J160" t="s">
        <v>263</v>
      </c>
      <c r="K160">
        <v>339999</v>
      </c>
      <c r="L160" t="s">
        <v>264</v>
      </c>
      <c r="M160" t="s">
        <v>244</v>
      </c>
      <c r="N160" t="s">
        <v>245</v>
      </c>
      <c r="O160" t="s">
        <v>265</v>
      </c>
      <c r="P160" t="s">
        <v>266</v>
      </c>
      <c r="Q160">
        <v>365</v>
      </c>
      <c r="R160">
        <v>49.955944000000002</v>
      </c>
      <c r="S160">
        <f t="shared" si="4"/>
        <v>0.1368656</v>
      </c>
      <c r="T160">
        <f t="shared" si="5"/>
        <v>2.3788544761904764</v>
      </c>
      <c r="U160" t="s">
        <v>829</v>
      </c>
      <c r="V160">
        <v>104853.2298</v>
      </c>
      <c r="W160" t="s">
        <v>137</v>
      </c>
      <c r="X160">
        <v>243042.78099999999</v>
      </c>
      <c r="Y160" t="s">
        <v>138</v>
      </c>
      <c r="Z160">
        <v>83926.536760000003</v>
      </c>
      <c r="AA160" t="s">
        <v>139</v>
      </c>
      <c r="AB160" s="4">
        <v>1.6307785985663493E-3</v>
      </c>
      <c r="AC160" s="4">
        <v>1.3053064770733461E-3</v>
      </c>
      <c r="AD160" s="4">
        <v>5.6313378013889658E-4</v>
      </c>
    </row>
    <row r="161" spans="1:30" customFormat="1" hidden="1" x14ac:dyDescent="0.25">
      <c r="A161">
        <v>2020</v>
      </c>
      <c r="B161" t="s">
        <v>830</v>
      </c>
      <c r="C161" t="s">
        <v>614</v>
      </c>
      <c r="D161" t="s">
        <v>615</v>
      </c>
      <c r="E161" t="s">
        <v>165</v>
      </c>
      <c r="F161">
        <v>37.608496000000002</v>
      </c>
      <c r="G161">
        <v>-84.287074000000004</v>
      </c>
      <c r="H161" s="1">
        <v>110040000398</v>
      </c>
      <c r="I161">
        <v>4952</v>
      </c>
      <c r="J161" t="s">
        <v>263</v>
      </c>
      <c r="K161">
        <v>339999</v>
      </c>
      <c r="L161" t="s">
        <v>264</v>
      </c>
      <c r="M161" t="s">
        <v>244</v>
      </c>
      <c r="N161" t="s">
        <v>245</v>
      </c>
      <c r="O161" t="s">
        <v>265</v>
      </c>
      <c r="P161" t="s">
        <v>266</v>
      </c>
      <c r="Q161">
        <v>365</v>
      </c>
      <c r="R161">
        <v>2.8480137879999998</v>
      </c>
      <c r="S161">
        <f t="shared" si="4"/>
        <v>7.8027775013698626E-3</v>
      </c>
      <c r="T161">
        <f t="shared" si="5"/>
        <v>0.13561970419047617</v>
      </c>
      <c r="U161" t="s">
        <v>831</v>
      </c>
      <c r="V161">
        <v>36.63569682</v>
      </c>
      <c r="W161" t="s">
        <v>137</v>
      </c>
      <c r="X161">
        <v>64.721418639999996</v>
      </c>
      <c r="Y161" t="s">
        <v>138</v>
      </c>
      <c r="Z161">
        <v>22.158833940000001</v>
      </c>
      <c r="AA161" t="s">
        <v>139</v>
      </c>
      <c r="AB161" s="4">
        <v>0.35212942713942563</v>
      </c>
      <c r="AC161" s="4">
        <v>0.21298291498880961</v>
      </c>
      <c r="AD161" s="4">
        <v>0.12055943249283918</v>
      </c>
    </row>
    <row r="162" spans="1:30" customFormat="1" hidden="1" x14ac:dyDescent="0.25">
      <c r="A162">
        <v>2020</v>
      </c>
      <c r="B162" t="s">
        <v>832</v>
      </c>
      <c r="C162" t="s">
        <v>833</v>
      </c>
      <c r="D162" t="s">
        <v>834</v>
      </c>
      <c r="E162" t="s">
        <v>119</v>
      </c>
      <c r="F162">
        <v>40.640135000000001</v>
      </c>
      <c r="G162">
        <v>-74.218879999999999</v>
      </c>
      <c r="H162" s="1">
        <v>110041133163</v>
      </c>
      <c r="I162">
        <v>2911</v>
      </c>
      <c r="J162" t="s">
        <v>334</v>
      </c>
      <c r="K162">
        <v>325920</v>
      </c>
      <c r="L162" t="s">
        <v>335</v>
      </c>
      <c r="M162" t="s">
        <v>336</v>
      </c>
      <c r="N162" t="s">
        <v>335</v>
      </c>
      <c r="O162" t="s">
        <v>124</v>
      </c>
      <c r="P162" t="s">
        <v>835</v>
      </c>
      <c r="Q162">
        <v>350</v>
      </c>
      <c r="R162">
        <v>2.3050000000000002</v>
      </c>
      <c r="S162">
        <f t="shared" si="4"/>
        <v>6.5857142857142859E-3</v>
      </c>
      <c r="T162">
        <f t="shared" si="5"/>
        <v>0.10976190476190477</v>
      </c>
      <c r="U162" t="s">
        <v>836</v>
      </c>
      <c r="V162">
        <v>1403.4775790000001</v>
      </c>
      <c r="W162" t="s">
        <v>145</v>
      </c>
      <c r="X162">
        <v>1403.4775790000001</v>
      </c>
      <c r="Y162" t="s">
        <v>145</v>
      </c>
      <c r="Z162">
        <v>1403.4775790000001</v>
      </c>
      <c r="AA162" t="s">
        <v>145</v>
      </c>
      <c r="AB162" s="4">
        <v>4.6924257175570347E-3</v>
      </c>
      <c r="AC162" s="4">
        <v>4.6924257175570347E-3</v>
      </c>
      <c r="AD162" s="4">
        <v>4.6924257175570347E-3</v>
      </c>
    </row>
    <row r="163" spans="1:30" x14ac:dyDescent="0.25">
      <c r="A163" s="11">
        <v>2023</v>
      </c>
      <c r="B163" s="11" t="s">
        <v>837</v>
      </c>
      <c r="C163" s="11" t="s">
        <v>538</v>
      </c>
      <c r="D163" s="11" t="s">
        <v>284</v>
      </c>
      <c r="E163" s="11" t="s">
        <v>416</v>
      </c>
      <c r="F163" s="11">
        <v>36.132570000000001</v>
      </c>
      <c r="G163" s="11">
        <v>-115.16477</v>
      </c>
      <c r="H163" s="34">
        <v>110041253256</v>
      </c>
      <c r="I163" s="11">
        <v>7011</v>
      </c>
      <c r="J163" s="11" t="s">
        <v>539</v>
      </c>
      <c r="K163" s="11">
        <v>517810</v>
      </c>
      <c r="L163" s="11" t="s">
        <v>540</v>
      </c>
      <c r="M163" s="11" t="s">
        <v>541</v>
      </c>
      <c r="N163" s="11" t="s">
        <v>541</v>
      </c>
      <c r="O163" s="11" t="s">
        <v>4822</v>
      </c>
      <c r="P163" s="11" t="s">
        <v>838</v>
      </c>
      <c r="Q163" s="11">
        <v>250</v>
      </c>
      <c r="R163" s="11">
        <v>0.1271003</v>
      </c>
      <c r="S163" s="11">
        <f t="shared" si="4"/>
        <v>5.0840119999999997E-4</v>
      </c>
      <c r="T163" s="11">
        <f t="shared" si="5"/>
        <v>6.0523952380952383E-3</v>
      </c>
      <c r="U163" s="11" t="s">
        <v>839</v>
      </c>
      <c r="V163" s="11">
        <v>1.7750611249999999</v>
      </c>
      <c r="W163" s="11" t="s">
        <v>137</v>
      </c>
      <c r="X163" s="11">
        <v>2.505078691</v>
      </c>
      <c r="Y163" s="11" t="s">
        <v>138</v>
      </c>
      <c r="Z163" s="11">
        <v>1.626672127</v>
      </c>
      <c r="AA163" s="11" t="s">
        <v>145</v>
      </c>
      <c r="AB163" s="35">
        <v>0.31254067218673132</v>
      </c>
      <c r="AC163" s="35">
        <v>0.28641334816005276</v>
      </c>
      <c r="AD163" s="35">
        <v>0.20294819553035748</v>
      </c>
    </row>
    <row r="164" spans="1:30" customFormat="1" hidden="1" x14ac:dyDescent="0.25">
      <c r="A164">
        <v>2021</v>
      </c>
      <c r="B164" t="s">
        <v>840</v>
      </c>
      <c r="C164" t="s">
        <v>841</v>
      </c>
      <c r="D164" t="s">
        <v>551</v>
      </c>
      <c r="E164" t="s">
        <v>553</v>
      </c>
      <c r="F164">
        <v>21.438638999999998</v>
      </c>
      <c r="G164">
        <v>-157.75847200000001</v>
      </c>
      <c r="H164" s="1">
        <v>110041973460</v>
      </c>
      <c r="I164">
        <v>4952</v>
      </c>
      <c r="J164" t="s">
        <v>263</v>
      </c>
      <c r="K164">
        <v>339999</v>
      </c>
      <c r="L164" t="s">
        <v>264</v>
      </c>
      <c r="M164" t="s">
        <v>244</v>
      </c>
      <c r="N164" t="s">
        <v>245</v>
      </c>
      <c r="O164" t="s">
        <v>265</v>
      </c>
      <c r="P164" t="s">
        <v>266</v>
      </c>
      <c r="Q164">
        <v>365</v>
      </c>
      <c r="R164">
        <v>1.747629125</v>
      </c>
      <c r="S164">
        <f t="shared" si="4"/>
        <v>4.7880250000000004E-3</v>
      </c>
      <c r="T164">
        <f t="shared" si="5"/>
        <v>8.3220434523809519E-2</v>
      </c>
      <c r="U164" t="s">
        <v>842</v>
      </c>
      <c r="V164">
        <v>4.2369134474327632</v>
      </c>
      <c r="W164" t="s">
        <v>281</v>
      </c>
      <c r="X164">
        <v>4.2369134474327632</v>
      </c>
      <c r="Y164" t="s">
        <v>281</v>
      </c>
      <c r="Z164">
        <v>4.2369134474327632</v>
      </c>
      <c r="AA164" t="s">
        <v>281</v>
      </c>
      <c r="AB164" s="4">
        <v>1.130073828367008</v>
      </c>
      <c r="AC164" s="4">
        <v>1.130073828367008</v>
      </c>
      <c r="AD164" s="4">
        <v>1.130073828367008</v>
      </c>
    </row>
    <row r="165" spans="1:30" x14ac:dyDescent="0.25">
      <c r="A165" s="11">
        <v>2021</v>
      </c>
      <c r="B165" s="11" t="s">
        <v>843</v>
      </c>
      <c r="C165" s="11" t="s">
        <v>844</v>
      </c>
      <c r="D165" s="11" t="s">
        <v>845</v>
      </c>
      <c r="E165" s="11" t="s">
        <v>209</v>
      </c>
      <c r="F165" s="11">
        <v>29.378699999999998</v>
      </c>
      <c r="G165" s="11">
        <v>-98.551670000000001</v>
      </c>
      <c r="H165" s="34">
        <v>110042004915</v>
      </c>
      <c r="I165" s="11">
        <v>9711</v>
      </c>
      <c r="J165" s="11" t="s">
        <v>846</v>
      </c>
      <c r="K165" s="11">
        <v>928110</v>
      </c>
      <c r="L165" s="11" t="s">
        <v>847</v>
      </c>
      <c r="M165" s="11" t="s">
        <v>519</v>
      </c>
      <c r="N165" s="11" t="s">
        <v>520</v>
      </c>
      <c r="O165" s="11" t="s">
        <v>4822</v>
      </c>
      <c r="P165" s="11" t="s">
        <v>848</v>
      </c>
      <c r="Q165" s="11">
        <v>250</v>
      </c>
      <c r="R165" s="11">
        <v>3.6077092999999998E-2</v>
      </c>
      <c r="S165" s="11">
        <f t="shared" si="4"/>
        <v>1.4430837199999998E-4</v>
      </c>
      <c r="T165" s="11">
        <f t="shared" si="5"/>
        <v>1.7179568095238094E-3</v>
      </c>
      <c r="U165" s="11" t="s">
        <v>849</v>
      </c>
      <c r="V165" s="11">
        <v>29.27383863</v>
      </c>
      <c r="W165" s="11" t="s">
        <v>137</v>
      </c>
      <c r="X165" s="11">
        <v>51.70054141</v>
      </c>
      <c r="Y165" s="11" t="s">
        <v>138</v>
      </c>
      <c r="Z165" s="11">
        <v>17.566804529999999</v>
      </c>
      <c r="AA165" s="11" t="s">
        <v>139</v>
      </c>
      <c r="AB165" s="35">
        <v>8.2148333667375305E-3</v>
      </c>
      <c r="AC165" s="35">
        <v>4.9296019501901579E-3</v>
      </c>
      <c r="AD165" s="35">
        <v>2.7912352185172212E-3</v>
      </c>
    </row>
    <row r="166" spans="1:30" x14ac:dyDescent="0.25">
      <c r="A166" s="11">
        <v>2021</v>
      </c>
      <c r="B166" s="11" t="s">
        <v>850</v>
      </c>
      <c r="C166" s="11" t="s">
        <v>851</v>
      </c>
      <c r="D166" s="11" t="s">
        <v>746</v>
      </c>
      <c r="E166" s="11" t="s">
        <v>747</v>
      </c>
      <c r="F166" s="11">
        <v>36.688809999999997</v>
      </c>
      <c r="G166" s="11">
        <v>-108.48036</v>
      </c>
      <c r="H166" s="34">
        <v>110042068473</v>
      </c>
      <c r="I166" s="11">
        <v>4911</v>
      </c>
      <c r="J166" s="11" t="s">
        <v>263</v>
      </c>
      <c r="K166" s="11">
        <v>339999</v>
      </c>
      <c r="L166" s="11" t="s">
        <v>264</v>
      </c>
      <c r="M166" s="11" t="s">
        <v>244</v>
      </c>
      <c r="N166" s="11" t="s">
        <v>245</v>
      </c>
      <c r="O166" s="11" t="s">
        <v>4822</v>
      </c>
      <c r="P166" s="11" t="s">
        <v>852</v>
      </c>
      <c r="Q166" s="11">
        <v>250</v>
      </c>
      <c r="R166" s="11">
        <v>1.6192230000000001</v>
      </c>
      <c r="S166" s="11">
        <f t="shared" si="4"/>
        <v>6.4768920000000006E-3</v>
      </c>
      <c r="T166" s="11">
        <f t="shared" si="5"/>
        <v>7.7105857142857143E-2</v>
      </c>
      <c r="U166" s="11" t="s">
        <v>853</v>
      </c>
      <c r="V166" s="11">
        <v>6476.4248410757946</v>
      </c>
      <c r="W166" s="11" t="s">
        <v>281</v>
      </c>
      <c r="X166" s="11">
        <v>6476.4248410757946</v>
      </c>
      <c r="Y166" s="11" t="s">
        <v>281</v>
      </c>
      <c r="Z166" s="11">
        <v>6476.4248410757946</v>
      </c>
      <c r="AA166" s="11" t="s">
        <v>281</v>
      </c>
      <c r="AB166" s="35">
        <v>1.0000721322235139E-3</v>
      </c>
      <c r="AC166" s="35">
        <v>1.0000721322235139E-3</v>
      </c>
      <c r="AD166" s="35">
        <v>1.0000721322235139E-3</v>
      </c>
    </row>
    <row r="167" spans="1:30" customFormat="1" hidden="1" x14ac:dyDescent="0.25">
      <c r="A167">
        <v>2019</v>
      </c>
      <c r="B167" t="s">
        <v>854</v>
      </c>
      <c r="C167" t="s">
        <v>168</v>
      </c>
      <c r="D167" t="s">
        <v>169</v>
      </c>
      <c r="E167" t="s">
        <v>165</v>
      </c>
      <c r="F167">
        <v>38.122354000000001</v>
      </c>
      <c r="G167">
        <v>-85.587648000000002</v>
      </c>
      <c r="H167" s="1">
        <v>110043485421</v>
      </c>
      <c r="I167">
        <v>4952</v>
      </c>
      <c r="J167" t="s">
        <v>263</v>
      </c>
      <c r="K167">
        <v>339999</v>
      </c>
      <c r="L167" t="s">
        <v>264</v>
      </c>
      <c r="M167" t="s">
        <v>244</v>
      </c>
      <c r="N167" t="s">
        <v>245</v>
      </c>
      <c r="O167" t="s">
        <v>265</v>
      </c>
      <c r="P167" t="s">
        <v>266</v>
      </c>
      <c r="Q167">
        <v>365</v>
      </c>
      <c r="R167">
        <v>27.765198689999998</v>
      </c>
      <c r="S167">
        <f t="shared" si="4"/>
        <v>7.6069037506849305E-2</v>
      </c>
      <c r="T167">
        <f t="shared" si="5"/>
        <v>1.3221523185714286</v>
      </c>
      <c r="U167" t="s">
        <v>855</v>
      </c>
      <c r="V167">
        <v>22.531300439999999</v>
      </c>
      <c r="W167" t="s">
        <v>145</v>
      </c>
      <c r="X167">
        <v>22.531300439999999</v>
      </c>
      <c r="Y167" t="s">
        <v>145</v>
      </c>
      <c r="Z167">
        <v>22.531300439999999</v>
      </c>
      <c r="AA167" t="s">
        <v>145</v>
      </c>
      <c r="AB167" s="4">
        <v>3.3761494463854085</v>
      </c>
      <c r="AC167" s="4">
        <v>3.3761494463854085</v>
      </c>
      <c r="AD167" s="4">
        <v>3.3761494463854085</v>
      </c>
    </row>
    <row r="168" spans="1:30" customFormat="1" hidden="1" x14ac:dyDescent="0.25">
      <c r="A168">
        <v>2019</v>
      </c>
      <c r="B168" t="s">
        <v>856</v>
      </c>
      <c r="C168" t="s">
        <v>168</v>
      </c>
      <c r="D168" t="s">
        <v>169</v>
      </c>
      <c r="E168" t="s">
        <v>165</v>
      </c>
      <c r="F168">
        <v>38.236699999999999</v>
      </c>
      <c r="G168">
        <v>-85.466710000000006</v>
      </c>
      <c r="H168" s="1">
        <v>110043486457</v>
      </c>
      <c r="I168">
        <v>4952</v>
      </c>
      <c r="J168" t="s">
        <v>263</v>
      </c>
      <c r="K168">
        <v>339999</v>
      </c>
      <c r="L168" t="s">
        <v>264</v>
      </c>
      <c r="M168" t="s">
        <v>244</v>
      </c>
      <c r="N168" t="s">
        <v>245</v>
      </c>
      <c r="O168" t="s">
        <v>265</v>
      </c>
      <c r="P168" t="s">
        <v>266</v>
      </c>
      <c r="Q168">
        <v>365</v>
      </c>
      <c r="R168">
        <v>15.645770629999999</v>
      </c>
      <c r="S168">
        <f t="shared" si="4"/>
        <v>4.2865125013698629E-2</v>
      </c>
      <c r="T168">
        <f t="shared" si="5"/>
        <v>0.74503669666666661</v>
      </c>
      <c r="U168" t="s">
        <v>857</v>
      </c>
      <c r="V168">
        <v>45.723716379999999</v>
      </c>
      <c r="W168" t="s">
        <v>137</v>
      </c>
      <c r="X168">
        <v>119.0803889</v>
      </c>
      <c r="Y168" t="s">
        <v>138</v>
      </c>
      <c r="Z168">
        <v>27.87221693</v>
      </c>
      <c r="AA168" t="s">
        <v>139</v>
      </c>
      <c r="AB168" s="4">
        <v>1.5379158795065617</v>
      </c>
      <c r="AC168" s="4">
        <v>0.93748121122648398</v>
      </c>
      <c r="AD168" s="4">
        <v>0.35996796290021715</v>
      </c>
    </row>
    <row r="169" spans="1:30" customFormat="1" hidden="1" x14ac:dyDescent="0.25">
      <c r="A169">
        <v>2020</v>
      </c>
      <c r="B169" t="s">
        <v>858</v>
      </c>
      <c r="C169" t="s">
        <v>436</v>
      </c>
      <c r="D169" t="s">
        <v>437</v>
      </c>
      <c r="E169" t="s">
        <v>165</v>
      </c>
      <c r="F169">
        <v>37.770769999999999</v>
      </c>
      <c r="G169">
        <v>-87.065669999999997</v>
      </c>
      <c r="H169" s="1">
        <v>110043734983</v>
      </c>
      <c r="I169">
        <v>4952</v>
      </c>
      <c r="J169" t="s">
        <v>263</v>
      </c>
      <c r="K169">
        <v>339999</v>
      </c>
      <c r="L169" t="s">
        <v>264</v>
      </c>
      <c r="M169" t="s">
        <v>244</v>
      </c>
      <c r="N169" t="s">
        <v>245</v>
      </c>
      <c r="O169" t="s">
        <v>265</v>
      </c>
      <c r="P169" t="s">
        <v>266</v>
      </c>
      <c r="Q169">
        <v>365</v>
      </c>
      <c r="R169">
        <v>29.9790925</v>
      </c>
      <c r="S169">
        <f t="shared" si="4"/>
        <v>8.2134499999999999E-2</v>
      </c>
      <c r="T169">
        <f t="shared" si="5"/>
        <v>1.4275758333333333</v>
      </c>
      <c r="U169" t="s">
        <v>859</v>
      </c>
      <c r="V169">
        <v>104853.2298</v>
      </c>
      <c r="W169" t="s">
        <v>137</v>
      </c>
      <c r="X169">
        <v>243042.78099999999</v>
      </c>
      <c r="Y169" t="s">
        <v>138</v>
      </c>
      <c r="Z169">
        <v>83926.536760000003</v>
      </c>
      <c r="AA169" t="s">
        <v>139</v>
      </c>
      <c r="AB169" s="4">
        <v>9.786475550024828E-4</v>
      </c>
      <c r="AC169" s="4">
        <v>7.8332827855341852E-4</v>
      </c>
      <c r="AD169" s="4">
        <v>3.3794256164308787E-4</v>
      </c>
    </row>
    <row r="170" spans="1:30" customFormat="1" hidden="1" x14ac:dyDescent="0.25">
      <c r="A170">
        <v>2021</v>
      </c>
      <c r="B170" t="s">
        <v>860</v>
      </c>
      <c r="C170" t="s">
        <v>861</v>
      </c>
      <c r="D170" t="s">
        <v>284</v>
      </c>
      <c r="E170" t="s">
        <v>416</v>
      </c>
      <c r="F170">
        <v>36.035440000000001</v>
      </c>
      <c r="G170">
        <v>-114.99994</v>
      </c>
      <c r="H170" s="1">
        <v>110043808467</v>
      </c>
      <c r="I170">
        <v>1799</v>
      </c>
      <c r="J170" t="s">
        <v>862</v>
      </c>
      <c r="K170">
        <v>238990</v>
      </c>
      <c r="L170" t="s">
        <v>863</v>
      </c>
      <c r="M170" t="s">
        <v>864</v>
      </c>
      <c r="N170" t="s">
        <v>865</v>
      </c>
      <c r="O170" t="s">
        <v>866</v>
      </c>
      <c r="P170" t="s">
        <v>867</v>
      </c>
      <c r="Q170">
        <v>250</v>
      </c>
      <c r="R170">
        <v>0.63700111699999995</v>
      </c>
      <c r="S170">
        <f t="shared" si="4"/>
        <v>2.5480044679999998E-3</v>
      </c>
      <c r="T170">
        <f t="shared" si="5"/>
        <v>3.033338652380952E-2</v>
      </c>
      <c r="U170" t="s">
        <v>868</v>
      </c>
      <c r="V170">
        <v>7565.9168704156482</v>
      </c>
      <c r="W170" t="s">
        <v>281</v>
      </c>
      <c r="X170">
        <v>7565.9168704156482</v>
      </c>
      <c r="Y170" t="s">
        <v>281</v>
      </c>
      <c r="Z170">
        <v>7565.9168704156482</v>
      </c>
      <c r="AA170" t="s">
        <v>281</v>
      </c>
      <c r="AB170" s="4">
        <v>3.3677405020972963E-4</v>
      </c>
      <c r="AC170" s="4">
        <v>3.3677405020972963E-4</v>
      </c>
      <c r="AD170" s="4">
        <v>3.3677405020972963E-4</v>
      </c>
    </row>
    <row r="171" spans="1:30" x14ac:dyDescent="0.25">
      <c r="A171" s="11">
        <v>2023</v>
      </c>
      <c r="B171" s="11" t="s">
        <v>869</v>
      </c>
      <c r="C171" s="11" t="s">
        <v>870</v>
      </c>
      <c r="D171" s="11" t="s">
        <v>871</v>
      </c>
      <c r="E171" s="11" t="s">
        <v>180</v>
      </c>
      <c r="F171" s="11">
        <v>38.2774</v>
      </c>
      <c r="G171" s="11">
        <v>-89.666899999999998</v>
      </c>
      <c r="H171" s="34">
        <v>110044852068</v>
      </c>
      <c r="I171" s="11">
        <v>4911</v>
      </c>
      <c r="J171" s="11" t="s">
        <v>263</v>
      </c>
      <c r="K171" s="11">
        <v>339999</v>
      </c>
      <c r="L171" s="11" t="s">
        <v>264</v>
      </c>
      <c r="M171" s="11" t="s">
        <v>244</v>
      </c>
      <c r="N171" s="11" t="s">
        <v>245</v>
      </c>
      <c r="O171" s="11" t="s">
        <v>4822</v>
      </c>
      <c r="P171" s="11" t="s">
        <v>872</v>
      </c>
      <c r="Q171" s="11">
        <v>250</v>
      </c>
      <c r="R171" s="11">
        <v>2.4298261700000001</v>
      </c>
      <c r="S171" s="11">
        <f t="shared" si="4"/>
        <v>9.7193046800000005E-3</v>
      </c>
      <c r="T171" s="11">
        <f t="shared" si="5"/>
        <v>0.11570600809523809</v>
      </c>
      <c r="U171" s="11" t="s">
        <v>873</v>
      </c>
      <c r="V171" s="11">
        <v>1.135536938</v>
      </c>
      <c r="W171" s="11" t="s">
        <v>145</v>
      </c>
      <c r="X171" s="11">
        <v>1.5534450500000001</v>
      </c>
      <c r="Y171" s="11" t="s">
        <v>138</v>
      </c>
      <c r="Z171" s="11">
        <v>1.135536938</v>
      </c>
      <c r="AA171" s="11" t="s">
        <v>145</v>
      </c>
      <c r="AB171" s="35">
        <v>8.5592149006781142</v>
      </c>
      <c r="AC171" s="35">
        <v>8.5592149006781142</v>
      </c>
      <c r="AD171" s="35">
        <v>6.2566131193375645</v>
      </c>
    </row>
    <row r="172" spans="1:30" customFormat="1" hidden="1" x14ac:dyDescent="0.25">
      <c r="A172">
        <v>2020</v>
      </c>
      <c r="B172" t="s">
        <v>874</v>
      </c>
      <c r="C172" t="s">
        <v>875</v>
      </c>
      <c r="D172" t="s">
        <v>876</v>
      </c>
      <c r="E172" t="s">
        <v>165</v>
      </c>
      <c r="F172">
        <v>38.151904999999999</v>
      </c>
      <c r="G172">
        <v>-83.513848999999993</v>
      </c>
      <c r="H172" s="1">
        <v>110045085457</v>
      </c>
      <c r="I172">
        <v>4952</v>
      </c>
      <c r="J172" t="s">
        <v>263</v>
      </c>
      <c r="K172">
        <v>339999</v>
      </c>
      <c r="L172" t="s">
        <v>264</v>
      </c>
      <c r="M172" t="s">
        <v>244</v>
      </c>
      <c r="N172" t="s">
        <v>245</v>
      </c>
      <c r="O172" t="s">
        <v>265</v>
      </c>
      <c r="P172" t="s">
        <v>266</v>
      </c>
      <c r="Q172">
        <v>365</v>
      </c>
      <c r="R172">
        <v>2.6352589380000002</v>
      </c>
      <c r="S172">
        <f t="shared" si="4"/>
        <v>7.2198875013698635E-3</v>
      </c>
      <c r="T172">
        <f t="shared" si="5"/>
        <v>0.12548852085714288</v>
      </c>
      <c r="U172" t="s">
        <v>877</v>
      </c>
      <c r="V172">
        <v>785.49633249999999</v>
      </c>
      <c r="W172" t="s">
        <v>137</v>
      </c>
      <c r="X172">
        <v>1554.8655229999999</v>
      </c>
      <c r="Y172" t="s">
        <v>138</v>
      </c>
      <c r="Z172">
        <v>529.23218269999995</v>
      </c>
      <c r="AA172" t="s">
        <v>139</v>
      </c>
      <c r="AB172" s="4">
        <v>1.3642192854818359E-2</v>
      </c>
      <c r="AC172" s="4">
        <v>9.1914974044386942E-3</v>
      </c>
      <c r="AD172" s="4">
        <v>4.6434160347446742E-3</v>
      </c>
    </row>
    <row r="173" spans="1:30" customFormat="1" hidden="1" x14ac:dyDescent="0.25">
      <c r="A173">
        <v>2021</v>
      </c>
      <c r="B173" t="s">
        <v>878</v>
      </c>
      <c r="C173" t="s">
        <v>879</v>
      </c>
      <c r="D173" t="s">
        <v>880</v>
      </c>
      <c r="E173" t="s">
        <v>165</v>
      </c>
      <c r="F173">
        <v>38.631208000000001</v>
      </c>
      <c r="G173">
        <v>-84.618809999999996</v>
      </c>
      <c r="H173" s="1">
        <v>110045091379</v>
      </c>
      <c r="I173">
        <v>4952</v>
      </c>
      <c r="J173" t="s">
        <v>263</v>
      </c>
      <c r="K173">
        <v>339999</v>
      </c>
      <c r="L173" t="s">
        <v>264</v>
      </c>
      <c r="M173" t="s">
        <v>244</v>
      </c>
      <c r="N173" t="s">
        <v>245</v>
      </c>
      <c r="O173" t="s">
        <v>265</v>
      </c>
      <c r="P173" t="s">
        <v>266</v>
      </c>
      <c r="Q173">
        <v>365</v>
      </c>
      <c r="R173">
        <v>4.5452172500000003</v>
      </c>
      <c r="S173">
        <f t="shared" si="4"/>
        <v>1.2452650000000001E-2</v>
      </c>
      <c r="T173">
        <f t="shared" si="5"/>
        <v>0.21643891666666668</v>
      </c>
      <c r="U173" t="s">
        <v>881</v>
      </c>
      <c r="V173">
        <v>9.5110024450000008</v>
      </c>
      <c r="W173" t="s">
        <v>137</v>
      </c>
      <c r="X173">
        <v>15.133342239999999</v>
      </c>
      <c r="Y173" t="s">
        <v>138</v>
      </c>
      <c r="Z173">
        <v>5.4859629290000003</v>
      </c>
      <c r="AA173" t="s">
        <v>139</v>
      </c>
      <c r="AB173" s="4">
        <v>2.2699114378211647</v>
      </c>
      <c r="AC173" s="4">
        <v>1.3092889074533298</v>
      </c>
      <c r="AD173" s="4">
        <v>0.82286185050950134</v>
      </c>
    </row>
    <row r="174" spans="1:30" customFormat="1" hidden="1" x14ac:dyDescent="0.25">
      <c r="A174">
        <v>2020</v>
      </c>
      <c r="B174" t="s">
        <v>882</v>
      </c>
      <c r="C174" t="s">
        <v>883</v>
      </c>
      <c r="D174" t="s">
        <v>822</v>
      </c>
      <c r="E174" t="s">
        <v>194</v>
      </c>
      <c r="F174">
        <v>37.188566000000002</v>
      </c>
      <c r="G174">
        <v>-93.325920999999994</v>
      </c>
      <c r="H174" s="1">
        <v>110045547547</v>
      </c>
      <c r="I174">
        <v>2833</v>
      </c>
      <c r="J174" t="s">
        <v>131</v>
      </c>
      <c r="K174">
        <v>323120</v>
      </c>
      <c r="L174" t="s">
        <v>132</v>
      </c>
      <c r="M174" t="s">
        <v>133</v>
      </c>
      <c r="N174" t="s">
        <v>134</v>
      </c>
      <c r="O174" t="s">
        <v>124</v>
      </c>
      <c r="P174" t="s">
        <v>884</v>
      </c>
      <c r="Q174">
        <v>350</v>
      </c>
      <c r="R174">
        <v>0.25477844300000002</v>
      </c>
      <c r="S174">
        <f t="shared" si="4"/>
        <v>7.2793840857142867E-4</v>
      </c>
      <c r="T174">
        <f t="shared" si="5"/>
        <v>1.213230680952381E-2</v>
      </c>
      <c r="U174" t="s">
        <v>885</v>
      </c>
      <c r="V174">
        <v>2.4889975550000001</v>
      </c>
      <c r="W174" t="s">
        <v>137</v>
      </c>
      <c r="X174">
        <v>5.1478825700000002</v>
      </c>
      <c r="Y174" t="s">
        <v>138</v>
      </c>
      <c r="Z174">
        <v>1.3694858240000001</v>
      </c>
      <c r="AA174" t="s">
        <v>139</v>
      </c>
      <c r="AB174" s="4">
        <v>0.53154139737296657</v>
      </c>
      <c r="AC174" s="4">
        <v>0.29246248438818917</v>
      </c>
      <c r="AD174" s="4">
        <v>0.14140540283758427</v>
      </c>
    </row>
    <row r="175" spans="1:30" customFormat="1" hidden="1" x14ac:dyDescent="0.25">
      <c r="A175">
        <v>2020</v>
      </c>
      <c r="B175" t="s">
        <v>886</v>
      </c>
      <c r="C175" t="s">
        <v>218</v>
      </c>
      <c r="D175" t="s">
        <v>213</v>
      </c>
      <c r="E175" t="s">
        <v>209</v>
      </c>
      <c r="F175">
        <v>29.726493000000001</v>
      </c>
      <c r="G175">
        <v>-95.089771999999996</v>
      </c>
      <c r="H175" s="1">
        <v>110045651344</v>
      </c>
      <c r="I175">
        <v>2821</v>
      </c>
      <c r="J175" t="s">
        <v>131</v>
      </c>
      <c r="K175">
        <v>323120</v>
      </c>
      <c r="L175" t="s">
        <v>132</v>
      </c>
      <c r="M175" t="s">
        <v>133</v>
      </c>
      <c r="N175" t="s">
        <v>134</v>
      </c>
      <c r="O175" t="s">
        <v>124</v>
      </c>
      <c r="P175" t="s">
        <v>887</v>
      </c>
      <c r="Q175">
        <v>350</v>
      </c>
      <c r="R175">
        <v>0.16571</v>
      </c>
      <c r="S175">
        <f t="shared" si="4"/>
        <v>4.7345714285714283E-4</v>
      </c>
      <c r="T175">
        <f t="shared" si="5"/>
        <v>7.8909523809523804E-3</v>
      </c>
      <c r="U175" t="s">
        <v>888</v>
      </c>
      <c r="V175">
        <v>6.4310293400000003</v>
      </c>
      <c r="W175" t="s">
        <v>145</v>
      </c>
      <c r="X175">
        <v>6.4310293400000003</v>
      </c>
      <c r="Y175" t="s">
        <v>145</v>
      </c>
      <c r="Z175">
        <v>6.4310293400000003</v>
      </c>
      <c r="AA175" t="s">
        <v>145</v>
      </c>
      <c r="AB175" s="4">
        <v>7.3620740604045026E-2</v>
      </c>
      <c r="AC175" s="4">
        <v>7.3620740604045026E-2</v>
      </c>
      <c r="AD175" s="4">
        <v>7.3620740604045026E-2</v>
      </c>
    </row>
    <row r="176" spans="1:30" x14ac:dyDescent="0.25">
      <c r="A176" s="11">
        <v>2021</v>
      </c>
      <c r="B176" s="11" t="s">
        <v>889</v>
      </c>
      <c r="C176" s="11" t="s">
        <v>551</v>
      </c>
      <c r="D176" s="11" t="s">
        <v>551</v>
      </c>
      <c r="E176" s="11" t="s">
        <v>553</v>
      </c>
      <c r="F176" s="11">
        <v>21.352499999999999</v>
      </c>
      <c r="G176" s="11">
        <v>-157.95813899999999</v>
      </c>
      <c r="H176" s="34">
        <v>110046184516</v>
      </c>
      <c r="I176" s="11">
        <v>3731</v>
      </c>
      <c r="J176" s="11" t="s">
        <v>242</v>
      </c>
      <c r="K176" s="11">
        <v>339940</v>
      </c>
      <c r="L176" s="11" t="s">
        <v>243</v>
      </c>
      <c r="M176" s="11" t="s">
        <v>244</v>
      </c>
      <c r="N176" s="11" t="s">
        <v>245</v>
      </c>
      <c r="O176" s="11" t="s">
        <v>4822</v>
      </c>
      <c r="P176" s="11" t="s">
        <v>890</v>
      </c>
      <c r="Q176" s="11">
        <v>250</v>
      </c>
      <c r="R176" s="11">
        <v>1.0430513749999999</v>
      </c>
      <c r="S176" s="11">
        <f t="shared" si="4"/>
        <v>4.1722054999999997E-3</v>
      </c>
      <c r="T176" s="11">
        <f t="shared" si="5"/>
        <v>4.9669113095238089E-2</v>
      </c>
      <c r="U176" s="11" t="s">
        <v>891</v>
      </c>
      <c r="V176" s="11">
        <v>0.59581595354523231</v>
      </c>
      <c r="W176" s="11" t="s">
        <v>281</v>
      </c>
      <c r="X176" s="11">
        <v>0.59581595354523231</v>
      </c>
      <c r="Y176" s="11" t="s">
        <v>281</v>
      </c>
      <c r="Z176" s="11">
        <v>0.59581595354523231</v>
      </c>
      <c r="AA176" s="11" t="s">
        <v>281</v>
      </c>
      <c r="AB176" s="35">
        <v>7.0025071923208584</v>
      </c>
      <c r="AC176" s="35">
        <v>7.0025071923208584</v>
      </c>
      <c r="AD176" s="35">
        <v>7.0025071923208584</v>
      </c>
    </row>
    <row r="177" spans="1:30" customFormat="1" hidden="1" x14ac:dyDescent="0.25">
      <c r="A177">
        <v>2023</v>
      </c>
      <c r="B177" t="s">
        <v>892</v>
      </c>
      <c r="C177" t="s">
        <v>371</v>
      </c>
      <c r="D177" t="s">
        <v>372</v>
      </c>
      <c r="E177" t="s">
        <v>230</v>
      </c>
      <c r="F177">
        <v>39.915689999999998</v>
      </c>
      <c r="G177">
        <v>-122.10365</v>
      </c>
      <c r="H177" s="1">
        <v>110054272210</v>
      </c>
      <c r="I177">
        <v>2033</v>
      </c>
      <c r="J177" t="s">
        <v>862</v>
      </c>
      <c r="K177">
        <v>238990</v>
      </c>
      <c r="L177" t="s">
        <v>863</v>
      </c>
      <c r="M177" t="s">
        <v>864</v>
      </c>
      <c r="N177" t="s">
        <v>865</v>
      </c>
      <c r="O177" t="s">
        <v>235</v>
      </c>
      <c r="P177" t="s">
        <v>417</v>
      </c>
      <c r="Q177">
        <v>365</v>
      </c>
      <c r="R177">
        <v>0.16759979999999999</v>
      </c>
      <c r="S177">
        <f t="shared" si="4"/>
        <v>4.5917753424657532E-4</v>
      </c>
      <c r="T177">
        <f t="shared" si="5"/>
        <v>7.9809428571428562E-3</v>
      </c>
      <c r="U177" t="s">
        <v>893</v>
      </c>
      <c r="V177">
        <v>17526.823960000002</v>
      </c>
      <c r="W177" t="s">
        <v>137</v>
      </c>
      <c r="X177">
        <v>32649.513900000002</v>
      </c>
      <c r="Y177" t="s">
        <v>138</v>
      </c>
      <c r="Z177">
        <v>13172.69353</v>
      </c>
      <c r="AA177" t="s">
        <v>139</v>
      </c>
      <c r="AB177" s="4">
        <v>3.4858287198500954E-5</v>
      </c>
      <c r="AC177" s="4">
        <v>2.6198559151077096E-5</v>
      </c>
      <c r="AD177" s="4">
        <v>1.4063839837032775E-5</v>
      </c>
    </row>
    <row r="178" spans="1:30" customFormat="1" hidden="1" x14ac:dyDescent="0.25">
      <c r="A178">
        <v>2019</v>
      </c>
      <c r="B178" t="s">
        <v>894</v>
      </c>
      <c r="C178" t="s">
        <v>895</v>
      </c>
      <c r="D178" t="s">
        <v>561</v>
      </c>
      <c r="E178" t="s">
        <v>194</v>
      </c>
      <c r="F178">
        <v>39.423425000000002</v>
      </c>
      <c r="G178">
        <v>-91.025666000000001</v>
      </c>
      <c r="H178" s="1">
        <v>110054612558</v>
      </c>
      <c r="I178">
        <v>2869</v>
      </c>
      <c r="J178" t="s">
        <v>120</v>
      </c>
      <c r="K178">
        <v>325180</v>
      </c>
      <c r="L178" t="s">
        <v>121</v>
      </c>
      <c r="M178" t="s">
        <v>122</v>
      </c>
      <c r="N178" t="s">
        <v>123</v>
      </c>
      <c r="O178" t="s">
        <v>124</v>
      </c>
      <c r="P178" t="s">
        <v>125</v>
      </c>
      <c r="Q178">
        <v>365</v>
      </c>
      <c r="R178">
        <v>5.7203999999999998E-2</v>
      </c>
      <c r="S178">
        <f t="shared" si="4"/>
        <v>1.5672328767123286E-4</v>
      </c>
      <c r="T178">
        <f t="shared" si="5"/>
        <v>2.7239999999999999E-3</v>
      </c>
      <c r="U178" t="s">
        <v>896</v>
      </c>
      <c r="V178">
        <v>29.132029339999999</v>
      </c>
      <c r="W178" t="s">
        <v>137</v>
      </c>
      <c r="X178">
        <v>50.328902829999997</v>
      </c>
      <c r="Y178" t="s">
        <v>138</v>
      </c>
      <c r="Z178">
        <v>17.478718919999999</v>
      </c>
      <c r="AA178" t="s">
        <v>139</v>
      </c>
      <c r="AB178" s="4">
        <v>8.9665202803794995E-3</v>
      </c>
      <c r="AC178" s="4">
        <v>5.3797586787420436E-3</v>
      </c>
      <c r="AD178" s="4">
        <v>3.1139818048609119E-3</v>
      </c>
    </row>
    <row r="179" spans="1:30" customFormat="1" hidden="1" x14ac:dyDescent="0.25">
      <c r="A179">
        <v>2020</v>
      </c>
      <c r="B179" t="s">
        <v>897</v>
      </c>
      <c r="C179" t="s">
        <v>898</v>
      </c>
      <c r="D179" t="s">
        <v>899</v>
      </c>
      <c r="E179" t="s">
        <v>165</v>
      </c>
      <c r="F179">
        <v>39.00703</v>
      </c>
      <c r="G179">
        <v>-84.841210000000004</v>
      </c>
      <c r="H179" s="1">
        <v>110055043705</v>
      </c>
      <c r="I179">
        <v>4952</v>
      </c>
      <c r="J179" t="s">
        <v>263</v>
      </c>
      <c r="K179">
        <v>339999</v>
      </c>
      <c r="L179" t="s">
        <v>264</v>
      </c>
      <c r="M179" t="s">
        <v>244</v>
      </c>
      <c r="N179" t="s">
        <v>245</v>
      </c>
      <c r="O179" t="s">
        <v>265</v>
      </c>
      <c r="P179" t="s">
        <v>266</v>
      </c>
      <c r="Q179">
        <v>365</v>
      </c>
      <c r="R179">
        <v>5.7747750000000002E-3</v>
      </c>
      <c r="S179">
        <f t="shared" si="4"/>
        <v>1.5821301369863015E-5</v>
      </c>
      <c r="T179">
        <f t="shared" si="5"/>
        <v>2.7498928571428573E-4</v>
      </c>
      <c r="U179" t="s">
        <v>900</v>
      </c>
      <c r="V179">
        <v>99460.616139999998</v>
      </c>
      <c r="W179" t="s">
        <v>137</v>
      </c>
      <c r="X179">
        <v>222013.9075</v>
      </c>
      <c r="Y179" t="s">
        <v>138</v>
      </c>
      <c r="Z179">
        <v>79462.362930000003</v>
      </c>
      <c r="AA179" t="s">
        <v>139</v>
      </c>
      <c r="AB179" s="4">
        <v>1.9910434055176938E-7</v>
      </c>
      <c r="AC179" s="4">
        <v>1.5907101709075552E-7</v>
      </c>
      <c r="AD179" s="4">
        <v>7.1262658938891087E-8</v>
      </c>
    </row>
    <row r="180" spans="1:30" customFormat="1" hidden="1" x14ac:dyDescent="0.25">
      <c r="A180">
        <v>2019</v>
      </c>
      <c r="B180" t="s">
        <v>901</v>
      </c>
      <c r="C180" t="s">
        <v>902</v>
      </c>
      <c r="D180" t="s">
        <v>902</v>
      </c>
      <c r="E180" t="s">
        <v>230</v>
      </c>
      <c r="F180">
        <v>39.191054000000001</v>
      </c>
      <c r="G180">
        <v>-122.023129</v>
      </c>
      <c r="H180" s="1">
        <v>110055984957</v>
      </c>
      <c r="I180">
        <v>4952</v>
      </c>
      <c r="J180" t="s">
        <v>263</v>
      </c>
      <c r="K180">
        <v>339999</v>
      </c>
      <c r="L180" t="s">
        <v>264</v>
      </c>
      <c r="M180" t="s">
        <v>244</v>
      </c>
      <c r="N180" t="s">
        <v>245</v>
      </c>
      <c r="O180" t="s">
        <v>265</v>
      </c>
      <c r="P180" t="s">
        <v>266</v>
      </c>
      <c r="Q180">
        <v>365</v>
      </c>
      <c r="R180">
        <v>6.3041849999999997E-2</v>
      </c>
      <c r="S180">
        <f t="shared" si="4"/>
        <v>1.7271739726027396E-4</v>
      </c>
      <c r="T180">
        <f t="shared" si="5"/>
        <v>3.0019928571428569E-3</v>
      </c>
      <c r="U180" t="s">
        <v>903</v>
      </c>
      <c r="V180">
        <v>1.2735960073349635</v>
      </c>
      <c r="W180" t="s">
        <v>281</v>
      </c>
      <c r="X180">
        <v>1.2735960073349635</v>
      </c>
      <c r="Y180" t="s">
        <v>281</v>
      </c>
      <c r="Z180">
        <v>1.2735960073349635</v>
      </c>
      <c r="AA180" t="s">
        <v>281</v>
      </c>
      <c r="AB180" s="4">
        <v>0.13561395942320054</v>
      </c>
      <c r="AC180" s="4">
        <v>0.13561395942320054</v>
      </c>
      <c r="AD180" s="4">
        <v>0.13561395942320054</v>
      </c>
    </row>
    <row r="181" spans="1:30" customFormat="1" hidden="1" x14ac:dyDescent="0.25">
      <c r="A181">
        <v>2019</v>
      </c>
      <c r="B181" t="s">
        <v>904</v>
      </c>
      <c r="C181" t="s">
        <v>905</v>
      </c>
      <c r="D181" t="s">
        <v>906</v>
      </c>
      <c r="E181" t="s">
        <v>230</v>
      </c>
      <c r="F181">
        <v>37.591898999999998</v>
      </c>
      <c r="G181">
        <v>-122.358101</v>
      </c>
      <c r="H181" s="1">
        <v>110055988016</v>
      </c>
      <c r="I181">
        <v>4952</v>
      </c>
      <c r="J181" t="s">
        <v>263</v>
      </c>
      <c r="K181">
        <v>339999</v>
      </c>
      <c r="L181" t="s">
        <v>264</v>
      </c>
      <c r="M181" t="s">
        <v>244</v>
      </c>
      <c r="N181" t="s">
        <v>245</v>
      </c>
      <c r="O181" t="s">
        <v>235</v>
      </c>
      <c r="P181" t="s">
        <v>417</v>
      </c>
      <c r="Q181">
        <v>365</v>
      </c>
      <c r="R181">
        <v>1.0326899380000001</v>
      </c>
      <c r="S181">
        <f t="shared" si="4"/>
        <v>2.8292875013698634E-3</v>
      </c>
      <c r="T181">
        <f t="shared" si="5"/>
        <v>4.9175711333333337E-2</v>
      </c>
      <c r="U181" t="s">
        <v>907</v>
      </c>
      <c r="V181">
        <v>11.485692303178485</v>
      </c>
      <c r="W181" t="s">
        <v>127</v>
      </c>
      <c r="X181">
        <v>11.485692303178485</v>
      </c>
      <c r="Y181" t="s">
        <v>127</v>
      </c>
      <c r="Z181">
        <v>11.485692303178485</v>
      </c>
      <c r="AA181" t="s">
        <v>127</v>
      </c>
      <c r="AB181" s="4">
        <v>0.24633147281743759</v>
      </c>
      <c r="AC181" s="4">
        <v>0.24633147281743759</v>
      </c>
      <c r="AD181" s="4">
        <v>0.24633147281743759</v>
      </c>
    </row>
    <row r="182" spans="1:30" customFormat="1" hidden="1" x14ac:dyDescent="0.25">
      <c r="A182">
        <v>2023</v>
      </c>
      <c r="B182" t="s">
        <v>908</v>
      </c>
      <c r="C182" t="s">
        <v>909</v>
      </c>
      <c r="D182" t="s">
        <v>910</v>
      </c>
      <c r="E182" t="s">
        <v>230</v>
      </c>
      <c r="F182">
        <v>33.926245999999999</v>
      </c>
      <c r="G182">
        <v>-116.992552</v>
      </c>
      <c r="H182" s="1">
        <v>110055992993</v>
      </c>
      <c r="I182">
        <v>4952</v>
      </c>
      <c r="J182" t="s">
        <v>263</v>
      </c>
      <c r="K182">
        <v>339999</v>
      </c>
      <c r="L182" t="s">
        <v>264</v>
      </c>
      <c r="M182" t="s">
        <v>244</v>
      </c>
      <c r="N182" t="s">
        <v>245</v>
      </c>
      <c r="O182" t="s">
        <v>265</v>
      </c>
      <c r="P182" t="s">
        <v>266</v>
      </c>
      <c r="Q182">
        <v>365</v>
      </c>
      <c r="R182">
        <v>1.178440825</v>
      </c>
      <c r="S182">
        <f t="shared" si="4"/>
        <v>3.2286050000000003E-3</v>
      </c>
      <c r="T182">
        <f t="shared" si="5"/>
        <v>5.6116229761904765E-2</v>
      </c>
      <c r="U182" t="s">
        <v>911</v>
      </c>
      <c r="V182">
        <v>12.794280669999999</v>
      </c>
      <c r="W182" t="s">
        <v>145</v>
      </c>
      <c r="X182">
        <v>12.794280669999999</v>
      </c>
      <c r="Y182" t="s">
        <v>145</v>
      </c>
      <c r="Z182">
        <v>12.794280669999999</v>
      </c>
      <c r="AA182" t="s">
        <v>145</v>
      </c>
      <c r="AB182" s="4">
        <v>0.25234752021428031</v>
      </c>
      <c r="AC182" s="4">
        <v>0.25234752021428031</v>
      </c>
      <c r="AD182" s="4">
        <v>0.25234752021428031</v>
      </c>
    </row>
    <row r="183" spans="1:30" x14ac:dyDescent="0.25">
      <c r="A183" s="11">
        <v>2023</v>
      </c>
      <c r="B183" s="11" t="s">
        <v>912</v>
      </c>
      <c r="C183" s="11" t="s">
        <v>913</v>
      </c>
      <c r="D183" s="11" t="s">
        <v>913</v>
      </c>
      <c r="E183" s="11" t="s">
        <v>658</v>
      </c>
      <c r="F183" s="11">
        <v>39.754530000000003</v>
      </c>
      <c r="G183" s="11">
        <v>-105.00681</v>
      </c>
      <c r="H183" s="34">
        <v>110056125376</v>
      </c>
      <c r="I183" s="11">
        <v>1799</v>
      </c>
      <c r="J183" s="11" t="s">
        <v>862</v>
      </c>
      <c r="K183" s="11">
        <v>238990</v>
      </c>
      <c r="L183" s="11" t="s">
        <v>863</v>
      </c>
      <c r="M183" s="11" t="s">
        <v>864</v>
      </c>
      <c r="N183" s="11" t="s">
        <v>865</v>
      </c>
      <c r="O183" s="11" t="s">
        <v>4822</v>
      </c>
      <c r="P183" s="11" t="s">
        <v>595</v>
      </c>
      <c r="Q183" s="11">
        <v>250</v>
      </c>
      <c r="R183" s="11">
        <v>6.2756060000000004E-3</v>
      </c>
      <c r="S183" s="11">
        <f t="shared" si="4"/>
        <v>2.5102424000000001E-5</v>
      </c>
      <c r="T183" s="11">
        <f t="shared" si="5"/>
        <v>2.9883838095238097E-4</v>
      </c>
      <c r="U183" s="11" t="s">
        <v>914</v>
      </c>
      <c r="V183" s="11">
        <v>5.5085574570000002</v>
      </c>
      <c r="W183" s="11" t="s">
        <v>137</v>
      </c>
      <c r="X183" s="11">
        <v>14.628504039999999</v>
      </c>
      <c r="Y183" s="11" t="s">
        <v>138</v>
      </c>
      <c r="Z183" s="11">
        <v>3.1168465900000002</v>
      </c>
      <c r="AA183" s="11" t="s">
        <v>139</v>
      </c>
      <c r="AB183" s="35">
        <v>8.0537887493525948E-3</v>
      </c>
      <c r="AC183" s="35">
        <v>4.5569868692394398E-3</v>
      </c>
      <c r="AD183" s="35">
        <v>1.7159939205923071E-3</v>
      </c>
    </row>
    <row r="184" spans="1:30" customFormat="1" hidden="1" x14ac:dyDescent="0.25">
      <c r="A184">
        <v>2022</v>
      </c>
      <c r="B184" t="s">
        <v>915</v>
      </c>
      <c r="C184" t="s">
        <v>916</v>
      </c>
      <c r="D184" t="s">
        <v>917</v>
      </c>
      <c r="E184" t="s">
        <v>209</v>
      </c>
      <c r="F184">
        <v>29.857654</v>
      </c>
      <c r="G184">
        <v>-94.910674</v>
      </c>
      <c r="H184" s="1">
        <v>110056961480</v>
      </c>
      <c r="I184">
        <v>2869</v>
      </c>
      <c r="J184" t="s">
        <v>120</v>
      </c>
      <c r="K184">
        <v>325180</v>
      </c>
      <c r="L184" t="s">
        <v>121</v>
      </c>
      <c r="M184" t="s">
        <v>122</v>
      </c>
      <c r="N184" t="s">
        <v>123</v>
      </c>
      <c r="O184" t="s">
        <v>124</v>
      </c>
      <c r="P184" t="s">
        <v>125</v>
      </c>
      <c r="Q184">
        <v>350</v>
      </c>
      <c r="R184">
        <v>0.16571</v>
      </c>
      <c r="S184">
        <f t="shared" si="4"/>
        <v>4.7345714285714283E-4</v>
      </c>
      <c r="T184">
        <f t="shared" si="5"/>
        <v>7.8909523809523804E-3</v>
      </c>
      <c r="U184" t="s">
        <v>918</v>
      </c>
      <c r="V184">
        <v>1.399694621026895</v>
      </c>
      <c r="W184" t="s">
        <v>281</v>
      </c>
      <c r="X184">
        <v>1.399694621026895</v>
      </c>
      <c r="Y184" t="s">
        <v>281</v>
      </c>
      <c r="Z184">
        <v>1.399694621026895</v>
      </c>
      <c r="AA184" t="s">
        <v>281</v>
      </c>
      <c r="AB184" s="4">
        <v>0.33825745683711206</v>
      </c>
      <c r="AC184" s="4">
        <v>0.33825745683711206</v>
      </c>
      <c r="AD184" s="4">
        <v>0.33825745683711206</v>
      </c>
    </row>
    <row r="185" spans="1:30" customFormat="1" hidden="1" x14ac:dyDescent="0.25">
      <c r="A185">
        <v>2019</v>
      </c>
      <c r="B185" t="s">
        <v>919</v>
      </c>
      <c r="C185" t="s">
        <v>340</v>
      </c>
      <c r="D185" t="s">
        <v>341</v>
      </c>
      <c r="E185" t="s">
        <v>314</v>
      </c>
      <c r="F185">
        <v>30.250833</v>
      </c>
      <c r="G185">
        <v>-91.092277999999993</v>
      </c>
      <c r="H185" s="1">
        <v>110056972432</v>
      </c>
      <c r="I185">
        <v>2869</v>
      </c>
      <c r="J185" t="s">
        <v>120</v>
      </c>
      <c r="K185">
        <v>325180</v>
      </c>
      <c r="L185" t="s">
        <v>121</v>
      </c>
      <c r="M185" t="s">
        <v>122</v>
      </c>
      <c r="N185" t="s">
        <v>123</v>
      </c>
      <c r="O185" t="s">
        <v>124</v>
      </c>
      <c r="P185" t="s">
        <v>125</v>
      </c>
      <c r="Q185">
        <v>350</v>
      </c>
      <c r="R185">
        <v>0.414275</v>
      </c>
      <c r="S185">
        <f t="shared" si="4"/>
        <v>1.1836428571428571E-3</v>
      </c>
      <c r="T185">
        <f t="shared" si="5"/>
        <v>1.9727380952380951E-2</v>
      </c>
      <c r="U185" t="s">
        <v>920</v>
      </c>
      <c r="V185">
        <v>1.403319956</v>
      </c>
      <c r="W185" t="s">
        <v>145</v>
      </c>
      <c r="X185">
        <v>1.403319956</v>
      </c>
      <c r="Y185" t="s">
        <v>145</v>
      </c>
      <c r="Z185">
        <v>1.403319956</v>
      </c>
      <c r="AA185" t="s">
        <v>145</v>
      </c>
      <c r="AB185" s="4">
        <v>0.84345900739321988</v>
      </c>
      <c r="AC185" s="4">
        <v>0.84345900739321988</v>
      </c>
      <c r="AD185" s="4">
        <v>0.84345900739321988</v>
      </c>
    </row>
    <row r="186" spans="1:30" customFormat="1" hidden="1" x14ac:dyDescent="0.25">
      <c r="A186">
        <v>2019</v>
      </c>
      <c r="B186" t="s">
        <v>921</v>
      </c>
      <c r="C186" t="s">
        <v>141</v>
      </c>
      <c r="D186" t="s">
        <v>142</v>
      </c>
      <c r="E186" t="s">
        <v>143</v>
      </c>
      <c r="F186">
        <v>40.655278000000003</v>
      </c>
      <c r="G186">
        <v>-80.356388999999993</v>
      </c>
      <c r="H186" s="1">
        <v>110059344473</v>
      </c>
      <c r="I186">
        <v>2821</v>
      </c>
      <c r="J186" t="s">
        <v>131</v>
      </c>
      <c r="K186">
        <v>323120</v>
      </c>
      <c r="L186" t="s">
        <v>132</v>
      </c>
      <c r="M186" t="s">
        <v>133</v>
      </c>
      <c r="N186" t="s">
        <v>134</v>
      </c>
      <c r="O186" t="s">
        <v>124</v>
      </c>
      <c r="P186" t="s">
        <v>922</v>
      </c>
      <c r="Q186">
        <v>350</v>
      </c>
      <c r="R186">
        <v>0.66283999999999998</v>
      </c>
      <c r="S186">
        <f t="shared" si="4"/>
        <v>1.8938285714285713E-3</v>
      </c>
      <c r="T186">
        <f t="shared" si="5"/>
        <v>3.1563809523809522E-2</v>
      </c>
      <c r="U186" t="s">
        <v>923</v>
      </c>
      <c r="V186">
        <v>40451.048900000002</v>
      </c>
      <c r="W186" t="s">
        <v>137</v>
      </c>
      <c r="X186">
        <v>80817.659339999998</v>
      </c>
      <c r="Y186" t="s">
        <v>138</v>
      </c>
      <c r="Z186">
        <v>31310.263719999999</v>
      </c>
      <c r="AA186" t="s">
        <v>139</v>
      </c>
      <c r="AB186" s="4">
        <v>6.0485870970765854E-5</v>
      </c>
      <c r="AC186" s="4">
        <v>4.6817786508091547E-5</v>
      </c>
      <c r="AD186" s="4">
        <v>2.3433350914819644E-5</v>
      </c>
    </row>
    <row r="187" spans="1:30" s="3" customFormat="1" hidden="1" x14ac:dyDescent="0.25">
      <c r="A187" s="3">
        <v>2020</v>
      </c>
      <c r="B187" s="6" t="s">
        <v>924</v>
      </c>
      <c r="C187" s="3" t="s">
        <v>538</v>
      </c>
      <c r="D187" s="3" t="s">
        <v>284</v>
      </c>
      <c r="E187" s="3" t="s">
        <v>416</v>
      </c>
      <c r="F187" s="3">
        <v>36.131489999999999</v>
      </c>
      <c r="G187" s="3">
        <v>-115.15483</v>
      </c>
      <c r="H187" s="5">
        <v>110059844156</v>
      </c>
      <c r="I187" s="3">
        <v>1799</v>
      </c>
      <c r="J187" s="3" t="s">
        <v>862</v>
      </c>
      <c r="K187" s="3">
        <v>238990</v>
      </c>
      <c r="L187" s="3" t="s">
        <v>863</v>
      </c>
      <c r="M187" s="3" t="s">
        <v>864</v>
      </c>
      <c r="N187" s="3" t="s">
        <v>865</v>
      </c>
      <c r="O187" s="6" t="s">
        <v>866</v>
      </c>
      <c r="P187" s="3" t="s">
        <v>925</v>
      </c>
      <c r="Q187" s="3">
        <v>250</v>
      </c>
      <c r="R187" s="3">
        <v>4.5219040000000002E-2</v>
      </c>
      <c r="S187" s="6">
        <f t="shared" si="4"/>
        <v>1.8087616000000002E-4</v>
      </c>
      <c r="T187" s="3">
        <f t="shared" si="5"/>
        <v>2.153287619047619E-3</v>
      </c>
      <c r="U187" s="6" t="s">
        <v>926</v>
      </c>
      <c r="V187" s="3" t="s">
        <v>544</v>
      </c>
      <c r="W187" s="3" t="s">
        <v>545</v>
      </c>
      <c r="X187" s="3" t="s">
        <v>544</v>
      </c>
      <c r="Y187" s="3" t="s">
        <v>544</v>
      </c>
      <c r="Z187" s="3" t="s">
        <v>544</v>
      </c>
      <c r="AA187" s="3" t="s">
        <v>545</v>
      </c>
      <c r="AB187" s="7">
        <v>0.5</v>
      </c>
      <c r="AC187" s="7">
        <v>0.5</v>
      </c>
      <c r="AD187" s="7">
        <v>0.5</v>
      </c>
    </row>
    <row r="188" spans="1:30" customFormat="1" hidden="1" x14ac:dyDescent="0.25">
      <c r="A188">
        <v>2019</v>
      </c>
      <c r="B188" t="s">
        <v>927</v>
      </c>
      <c r="C188" t="s">
        <v>928</v>
      </c>
      <c r="D188" t="s">
        <v>208</v>
      </c>
      <c r="E188" t="s">
        <v>209</v>
      </c>
      <c r="F188">
        <v>29.741954</v>
      </c>
      <c r="G188">
        <v>-95.165228999999997</v>
      </c>
      <c r="H188" s="1">
        <v>110060340162</v>
      </c>
      <c r="I188">
        <v>2869</v>
      </c>
      <c r="J188" t="s">
        <v>120</v>
      </c>
      <c r="K188">
        <v>325180</v>
      </c>
      <c r="L188" t="s">
        <v>121</v>
      </c>
      <c r="M188" t="s">
        <v>122</v>
      </c>
      <c r="N188" t="s">
        <v>123</v>
      </c>
      <c r="O188" t="s">
        <v>124</v>
      </c>
      <c r="P188" t="s">
        <v>125</v>
      </c>
      <c r="Q188">
        <v>350</v>
      </c>
      <c r="R188">
        <v>0.82891499999999996</v>
      </c>
      <c r="S188">
        <f t="shared" si="4"/>
        <v>2.3683285714285714E-3</v>
      </c>
      <c r="T188">
        <f t="shared" si="5"/>
        <v>3.9472142857142858E-2</v>
      </c>
      <c r="U188" t="s">
        <v>929</v>
      </c>
      <c r="V188">
        <v>0.27237300733496334</v>
      </c>
      <c r="W188" t="s">
        <v>281</v>
      </c>
      <c r="X188">
        <v>0.27237300733496334</v>
      </c>
      <c r="Y188" t="s">
        <v>281</v>
      </c>
      <c r="Z188">
        <v>0.27237300733496334</v>
      </c>
      <c r="AA188" t="s">
        <v>281</v>
      </c>
      <c r="AB188" s="4">
        <v>8.6951662156302039</v>
      </c>
      <c r="AC188" s="4">
        <v>8.6951662156302039</v>
      </c>
      <c r="AD188" s="4">
        <v>8.6951662156302039</v>
      </c>
    </row>
    <row r="189" spans="1:30" x14ac:dyDescent="0.25">
      <c r="A189" s="11">
        <v>2020</v>
      </c>
      <c r="B189" s="11" t="s">
        <v>930</v>
      </c>
      <c r="C189" s="11" t="s">
        <v>538</v>
      </c>
      <c r="D189" s="11" t="s">
        <v>284</v>
      </c>
      <c r="E189" s="11" t="s">
        <v>416</v>
      </c>
      <c r="F189" s="11">
        <v>36.075400000000002</v>
      </c>
      <c r="G189" s="11">
        <v>-115.1669</v>
      </c>
      <c r="H189" s="34">
        <v>110064134459</v>
      </c>
      <c r="I189" s="11">
        <v>4581</v>
      </c>
      <c r="J189" s="11" t="s">
        <v>263</v>
      </c>
      <c r="K189" s="11">
        <v>339999</v>
      </c>
      <c r="L189" s="11" t="s">
        <v>264</v>
      </c>
      <c r="M189" s="11" t="s">
        <v>244</v>
      </c>
      <c r="N189" s="11" t="s">
        <v>245</v>
      </c>
      <c r="O189" s="11" t="s">
        <v>4822</v>
      </c>
      <c r="P189" s="11" t="s">
        <v>931</v>
      </c>
      <c r="Q189" s="11">
        <v>250</v>
      </c>
      <c r="R189" s="11">
        <v>2.8470202E-2</v>
      </c>
      <c r="S189" s="11">
        <f t="shared" si="4"/>
        <v>1.13880808E-4</v>
      </c>
      <c r="T189" s="11">
        <f t="shared" si="5"/>
        <v>1.3557239047619048E-3</v>
      </c>
      <c r="U189" s="11" t="s">
        <v>932</v>
      </c>
      <c r="V189" s="11">
        <v>1.8914792176039121</v>
      </c>
      <c r="W189" s="11" t="s">
        <v>281</v>
      </c>
      <c r="X189" s="11">
        <v>1.8914792176039121</v>
      </c>
      <c r="Y189" s="11" t="s">
        <v>281</v>
      </c>
      <c r="Z189" s="11">
        <v>1.8914792176039121</v>
      </c>
      <c r="AA189" s="11" t="s">
        <v>281</v>
      </c>
      <c r="AB189" s="35">
        <v>6.0207274253989383E-2</v>
      </c>
      <c r="AC189" s="35">
        <v>6.0207274253989383E-2</v>
      </c>
      <c r="AD189" s="35">
        <v>6.0207274253989383E-2</v>
      </c>
    </row>
    <row r="190" spans="1:30" customFormat="1" hidden="1" x14ac:dyDescent="0.25">
      <c r="A190">
        <v>2019</v>
      </c>
      <c r="B190" t="s">
        <v>933</v>
      </c>
      <c r="C190" t="s">
        <v>689</v>
      </c>
      <c r="D190" t="s">
        <v>485</v>
      </c>
      <c r="E190" t="s">
        <v>230</v>
      </c>
      <c r="F190">
        <v>37.977150000000002</v>
      </c>
      <c r="G190">
        <v>-122.33269</v>
      </c>
      <c r="H190" s="1">
        <v>110064252419</v>
      </c>
      <c r="I190">
        <v>4952</v>
      </c>
      <c r="J190" t="s">
        <v>263</v>
      </c>
      <c r="K190">
        <v>339999</v>
      </c>
      <c r="L190" t="s">
        <v>264</v>
      </c>
      <c r="M190" t="s">
        <v>244</v>
      </c>
      <c r="N190" t="s">
        <v>245</v>
      </c>
      <c r="O190" t="s">
        <v>265</v>
      </c>
      <c r="P190" t="s">
        <v>266</v>
      </c>
      <c r="Q190">
        <v>365</v>
      </c>
      <c r="R190">
        <v>3.7646556250000001</v>
      </c>
      <c r="S190">
        <f t="shared" si="4"/>
        <v>1.0314125E-2</v>
      </c>
      <c r="T190">
        <f t="shared" si="5"/>
        <v>0.17926931547619049</v>
      </c>
      <c r="U190" t="s">
        <v>934</v>
      </c>
      <c r="V190">
        <v>34.158601491442546</v>
      </c>
      <c r="W190" t="s">
        <v>127</v>
      </c>
      <c r="X190">
        <v>34.158601491442546</v>
      </c>
      <c r="Y190" t="s">
        <v>127</v>
      </c>
      <c r="Z190">
        <v>34.158601491442546</v>
      </c>
      <c r="AA190" t="s">
        <v>127</v>
      </c>
      <c r="AB190" s="4">
        <v>0.30194810529886323</v>
      </c>
      <c r="AC190" s="4">
        <v>0.30194810529886323</v>
      </c>
      <c r="AD190" s="4">
        <v>0.30194810529886323</v>
      </c>
    </row>
    <row r="191" spans="1:30" customFormat="1" hidden="1" x14ac:dyDescent="0.25">
      <c r="A191">
        <v>2019</v>
      </c>
      <c r="B191" t="s">
        <v>935</v>
      </c>
      <c r="C191" t="s">
        <v>936</v>
      </c>
      <c r="D191" t="s">
        <v>937</v>
      </c>
      <c r="E191" t="s">
        <v>165</v>
      </c>
      <c r="F191">
        <v>37.304611999999999</v>
      </c>
      <c r="G191">
        <v>-87.145292999999995</v>
      </c>
      <c r="H191" s="1">
        <v>110064265496</v>
      </c>
      <c r="I191">
        <v>4952</v>
      </c>
      <c r="J191" t="s">
        <v>263</v>
      </c>
      <c r="K191">
        <v>339999</v>
      </c>
      <c r="L191" t="s">
        <v>264</v>
      </c>
      <c r="M191" t="s">
        <v>244</v>
      </c>
      <c r="N191" t="s">
        <v>245</v>
      </c>
      <c r="O191" t="s">
        <v>265</v>
      </c>
      <c r="P191" t="s">
        <v>266</v>
      </c>
      <c r="Q191">
        <v>365</v>
      </c>
      <c r="R191">
        <v>5.6711601250000001</v>
      </c>
      <c r="S191">
        <f t="shared" si="4"/>
        <v>1.5537425000000001E-2</v>
      </c>
      <c r="T191">
        <f t="shared" si="5"/>
        <v>0.27005524404761905</v>
      </c>
      <c r="U191" t="s">
        <v>938</v>
      </c>
      <c r="V191">
        <v>6793.9608799999996</v>
      </c>
      <c r="W191" t="s">
        <v>137</v>
      </c>
      <c r="X191">
        <v>15320.705620000001</v>
      </c>
      <c r="Y191" t="s">
        <v>138</v>
      </c>
      <c r="Z191">
        <v>4938.6333249999998</v>
      </c>
      <c r="AA191" t="s">
        <v>139</v>
      </c>
      <c r="AB191" s="4">
        <v>3.1460981161220347E-3</v>
      </c>
      <c r="AC191" s="4">
        <v>2.2869464918084722E-3</v>
      </c>
      <c r="AD191" s="4">
        <v>1.0141455221042229E-3</v>
      </c>
    </row>
    <row r="192" spans="1:30" customFormat="1" hidden="1" x14ac:dyDescent="0.25">
      <c r="A192">
        <v>2021</v>
      </c>
      <c r="B192" t="s">
        <v>939</v>
      </c>
      <c r="C192" t="s">
        <v>940</v>
      </c>
      <c r="D192" t="s">
        <v>941</v>
      </c>
      <c r="E192" t="s">
        <v>165</v>
      </c>
      <c r="F192">
        <v>38.369734999999999</v>
      </c>
      <c r="G192">
        <v>-85.180234999999996</v>
      </c>
      <c r="H192" s="1">
        <v>110064268260</v>
      </c>
      <c r="I192">
        <v>4952</v>
      </c>
      <c r="J192" t="s">
        <v>263</v>
      </c>
      <c r="K192">
        <v>339999</v>
      </c>
      <c r="L192" t="s">
        <v>264</v>
      </c>
      <c r="M192" t="s">
        <v>244</v>
      </c>
      <c r="N192" t="s">
        <v>245</v>
      </c>
      <c r="O192" t="s">
        <v>265</v>
      </c>
      <c r="P192" t="s">
        <v>285</v>
      </c>
      <c r="Q192">
        <v>365</v>
      </c>
      <c r="R192">
        <v>2.3520463130000002</v>
      </c>
      <c r="S192">
        <f t="shared" si="4"/>
        <v>6.4439625013698633E-3</v>
      </c>
      <c r="T192">
        <f t="shared" si="5"/>
        <v>0.11200220538095239</v>
      </c>
      <c r="U192" t="s">
        <v>942</v>
      </c>
      <c r="V192">
        <v>5899.3349630000002</v>
      </c>
      <c r="W192" t="s">
        <v>137</v>
      </c>
      <c r="X192">
        <v>13121.85218</v>
      </c>
      <c r="Y192" t="s">
        <v>138</v>
      </c>
      <c r="Z192">
        <v>4267.05591</v>
      </c>
      <c r="AA192" t="s">
        <v>139</v>
      </c>
      <c r="AB192" s="4">
        <v>1.5101659404715567E-3</v>
      </c>
      <c r="AC192" s="4">
        <v>1.0923201584222136E-3</v>
      </c>
      <c r="AD192" s="4">
        <v>4.9108635069000325E-4</v>
      </c>
    </row>
    <row r="193" spans="1:30" x14ac:dyDescent="0.25">
      <c r="A193" s="11">
        <v>2020</v>
      </c>
      <c r="B193" s="11" t="s">
        <v>943</v>
      </c>
      <c r="C193" s="11" t="s">
        <v>538</v>
      </c>
      <c r="D193" s="11" t="s">
        <v>547</v>
      </c>
      <c r="E193" s="11" t="s">
        <v>416</v>
      </c>
      <c r="F193" s="11">
        <v>36.19997</v>
      </c>
      <c r="G193" s="11">
        <v>-115.19658</v>
      </c>
      <c r="H193" s="34">
        <v>110064418553</v>
      </c>
      <c r="I193" s="11">
        <v>5541</v>
      </c>
      <c r="J193" s="11" t="s">
        <v>944</v>
      </c>
      <c r="K193" s="11">
        <v>445250</v>
      </c>
      <c r="L193" s="11" t="s">
        <v>945</v>
      </c>
      <c r="M193" s="11" t="s">
        <v>541</v>
      </c>
      <c r="N193" s="11" t="s">
        <v>541</v>
      </c>
      <c r="O193" s="11" t="s">
        <v>4822</v>
      </c>
      <c r="P193" s="11" t="s">
        <v>946</v>
      </c>
      <c r="Q193" s="11">
        <v>250</v>
      </c>
      <c r="R193" s="11">
        <v>7.2530060000000002E-3</v>
      </c>
      <c r="S193" s="11">
        <f t="shared" si="4"/>
        <v>2.9012024000000002E-5</v>
      </c>
      <c r="T193" s="11">
        <f t="shared" si="5"/>
        <v>3.453812380952381E-4</v>
      </c>
      <c r="U193" s="11" t="s">
        <v>947</v>
      </c>
      <c r="V193" s="11">
        <v>0.10894920293398534</v>
      </c>
      <c r="W193" s="11" t="s">
        <v>281</v>
      </c>
      <c r="X193" s="11">
        <v>0.10894920293398534</v>
      </c>
      <c r="Y193" s="11" t="s">
        <v>281</v>
      </c>
      <c r="Z193" s="11">
        <v>0.10894920293398534</v>
      </c>
      <c r="AA193" s="11" t="s">
        <v>281</v>
      </c>
      <c r="AB193" s="35">
        <v>0.26628945617508565</v>
      </c>
      <c r="AC193" s="35">
        <v>0.26628945617508565</v>
      </c>
      <c r="AD193" s="35">
        <v>0.26628945617508565</v>
      </c>
    </row>
    <row r="194" spans="1:30" customFormat="1" hidden="1" x14ac:dyDescent="0.25">
      <c r="A194">
        <v>2020</v>
      </c>
      <c r="B194" t="s">
        <v>948</v>
      </c>
      <c r="C194" t="s">
        <v>283</v>
      </c>
      <c r="D194" t="s">
        <v>284</v>
      </c>
      <c r="E194" t="s">
        <v>165</v>
      </c>
      <c r="F194">
        <v>37.915556000000002</v>
      </c>
      <c r="G194">
        <v>-84.268332999999998</v>
      </c>
      <c r="H194" s="1">
        <v>110064596361</v>
      </c>
      <c r="I194">
        <v>4952</v>
      </c>
      <c r="J194" t="s">
        <v>263</v>
      </c>
      <c r="K194">
        <v>339999</v>
      </c>
      <c r="L194" t="s">
        <v>264</v>
      </c>
      <c r="M194" t="s">
        <v>244</v>
      </c>
      <c r="N194" t="s">
        <v>245</v>
      </c>
      <c r="O194" t="s">
        <v>265</v>
      </c>
      <c r="P194" t="s">
        <v>266</v>
      </c>
      <c r="Q194">
        <v>365</v>
      </c>
      <c r="R194">
        <v>9.3943700000000003</v>
      </c>
      <c r="S194">
        <f t="shared" si="4"/>
        <v>2.5738E-2</v>
      </c>
      <c r="T194">
        <f t="shared" si="5"/>
        <v>0.4473509523809524</v>
      </c>
      <c r="U194" t="s">
        <v>949</v>
      </c>
      <c r="V194">
        <v>2716.7359409999999</v>
      </c>
      <c r="W194" t="s">
        <v>137</v>
      </c>
      <c r="X194">
        <v>6889.2472180000004</v>
      </c>
      <c r="Y194" t="s">
        <v>138</v>
      </c>
      <c r="Z194">
        <v>1912.1365699999999</v>
      </c>
      <c r="AA194" t="s">
        <v>139</v>
      </c>
      <c r="AB194" s="4">
        <v>1.3460335628641839E-2</v>
      </c>
      <c r="AC194" s="4">
        <v>9.4738688481171007E-3</v>
      </c>
      <c r="AD194" s="4">
        <v>3.7359669620728076E-3</v>
      </c>
    </row>
    <row r="195" spans="1:30" customFormat="1" hidden="1" x14ac:dyDescent="0.25">
      <c r="A195">
        <v>2023</v>
      </c>
      <c r="B195" t="s">
        <v>950</v>
      </c>
      <c r="C195" t="s">
        <v>327</v>
      </c>
      <c r="D195" t="s">
        <v>328</v>
      </c>
      <c r="E195" t="s">
        <v>314</v>
      </c>
      <c r="F195">
        <v>30.23771</v>
      </c>
      <c r="G195">
        <v>-93.258650000000003</v>
      </c>
      <c r="H195" s="1">
        <v>110064611969</v>
      </c>
      <c r="I195">
        <v>2819</v>
      </c>
      <c r="J195" t="s">
        <v>131</v>
      </c>
      <c r="K195">
        <v>323120</v>
      </c>
      <c r="L195" t="s">
        <v>132</v>
      </c>
      <c r="M195" t="s">
        <v>133</v>
      </c>
      <c r="N195" t="s">
        <v>134</v>
      </c>
      <c r="O195" t="s">
        <v>124</v>
      </c>
      <c r="P195" t="s">
        <v>951</v>
      </c>
      <c r="Q195">
        <v>350</v>
      </c>
      <c r="R195">
        <v>5.10975</v>
      </c>
      <c r="S195">
        <f t="shared" si="4"/>
        <v>1.4599285714285714E-2</v>
      </c>
      <c r="T195">
        <f t="shared" si="5"/>
        <v>0.24332142857142858</v>
      </c>
      <c r="U195" t="s">
        <v>952</v>
      </c>
      <c r="V195">
        <v>34.879956319999998</v>
      </c>
      <c r="W195" t="s">
        <v>145</v>
      </c>
      <c r="X195">
        <v>34.879956319999998</v>
      </c>
      <c r="Y195" t="s">
        <v>145</v>
      </c>
      <c r="Z195">
        <v>34.879956319999998</v>
      </c>
      <c r="AA195" t="s">
        <v>145</v>
      </c>
      <c r="AB195" s="4">
        <v>0.41855802743406972</v>
      </c>
      <c r="AC195" s="4">
        <v>0.41855802743406972</v>
      </c>
      <c r="AD195" s="4">
        <v>0.41855802743406972</v>
      </c>
    </row>
    <row r="196" spans="1:30" customFormat="1" hidden="1" x14ac:dyDescent="0.25">
      <c r="A196">
        <v>2021</v>
      </c>
      <c r="B196" t="s">
        <v>953</v>
      </c>
      <c r="C196" t="s">
        <v>954</v>
      </c>
      <c r="D196" t="s">
        <v>834</v>
      </c>
      <c r="E196" t="s">
        <v>165</v>
      </c>
      <c r="F196">
        <v>37.671391</v>
      </c>
      <c r="G196">
        <v>-87.828888000000006</v>
      </c>
      <c r="H196" s="1">
        <v>110064612557</v>
      </c>
      <c r="I196">
        <v>4952</v>
      </c>
      <c r="J196" t="s">
        <v>263</v>
      </c>
      <c r="K196">
        <v>339999</v>
      </c>
      <c r="L196" t="s">
        <v>264</v>
      </c>
      <c r="M196" t="s">
        <v>244</v>
      </c>
      <c r="N196" t="s">
        <v>245</v>
      </c>
      <c r="O196" t="s">
        <v>265</v>
      </c>
      <c r="P196" t="s">
        <v>266</v>
      </c>
      <c r="Q196">
        <v>365</v>
      </c>
      <c r="R196">
        <v>5.9543727500000001</v>
      </c>
      <c r="S196">
        <f t="shared" ref="S196:S216" si="6">R196/Q196</f>
        <v>1.6313350000000001E-2</v>
      </c>
      <c r="T196">
        <f t="shared" ref="T196:T216" si="7">R196/21</f>
        <v>0.28354155952380955</v>
      </c>
      <c r="U196" t="s">
        <v>955</v>
      </c>
      <c r="V196">
        <v>6.279711002</v>
      </c>
      <c r="W196" t="s">
        <v>145</v>
      </c>
      <c r="X196">
        <v>6.279711002</v>
      </c>
      <c r="Y196" t="s">
        <v>145</v>
      </c>
      <c r="Z196">
        <v>6.279711002</v>
      </c>
      <c r="AA196" t="s">
        <v>145</v>
      </c>
      <c r="AB196" s="4">
        <v>2.5977867444543907</v>
      </c>
      <c r="AC196" s="4">
        <v>2.5977867444543907</v>
      </c>
      <c r="AD196" s="4">
        <v>2.5977867444543907</v>
      </c>
    </row>
    <row r="197" spans="1:30" customFormat="1" hidden="1" x14ac:dyDescent="0.25">
      <c r="A197">
        <v>2021</v>
      </c>
      <c r="B197" t="s">
        <v>956</v>
      </c>
      <c r="C197" t="s">
        <v>957</v>
      </c>
      <c r="D197" t="s">
        <v>516</v>
      </c>
      <c r="E197" t="s">
        <v>165</v>
      </c>
      <c r="F197">
        <v>38.32978</v>
      </c>
      <c r="G197">
        <v>-85.540719999999993</v>
      </c>
      <c r="H197" s="1">
        <v>110064615590</v>
      </c>
      <c r="I197">
        <v>4952</v>
      </c>
      <c r="J197" t="s">
        <v>263</v>
      </c>
      <c r="K197">
        <v>339999</v>
      </c>
      <c r="L197" t="s">
        <v>264</v>
      </c>
      <c r="M197" t="s">
        <v>244</v>
      </c>
      <c r="N197" t="s">
        <v>245</v>
      </c>
      <c r="O197" t="s">
        <v>235</v>
      </c>
      <c r="P197" t="s">
        <v>417</v>
      </c>
      <c r="Q197">
        <v>365</v>
      </c>
      <c r="R197">
        <v>1.1846576879999999</v>
      </c>
      <c r="S197">
        <f t="shared" si="6"/>
        <v>3.2456375013698627E-3</v>
      </c>
      <c r="T197">
        <f t="shared" si="7"/>
        <v>5.6412270857142857E-2</v>
      </c>
      <c r="U197" t="s">
        <v>958</v>
      </c>
      <c r="V197">
        <v>5.9022004890000002</v>
      </c>
      <c r="W197" t="s">
        <v>137</v>
      </c>
      <c r="X197">
        <v>9.5421614170000009</v>
      </c>
      <c r="Y197" t="s">
        <v>138</v>
      </c>
      <c r="Z197">
        <v>3.347700975</v>
      </c>
      <c r="AA197" t="s">
        <v>139</v>
      </c>
      <c r="AB197" s="4">
        <v>0.96951236852026867</v>
      </c>
      <c r="AC197" s="4">
        <v>0.54990295694271918</v>
      </c>
      <c r="AD197" s="4">
        <v>0.34013651200529282</v>
      </c>
    </row>
    <row r="198" spans="1:30" customFormat="1" hidden="1" x14ac:dyDescent="0.25">
      <c r="A198">
        <v>2019</v>
      </c>
      <c r="B198" t="s">
        <v>959</v>
      </c>
      <c r="C198" t="s">
        <v>960</v>
      </c>
      <c r="D198" t="s">
        <v>653</v>
      </c>
      <c r="E198" t="s">
        <v>230</v>
      </c>
      <c r="F198">
        <v>38.273180000000004</v>
      </c>
      <c r="G198">
        <v>-120.91082</v>
      </c>
      <c r="H198" s="1">
        <v>110064616296</v>
      </c>
      <c r="I198">
        <v>4952</v>
      </c>
      <c r="J198" t="s">
        <v>263</v>
      </c>
      <c r="K198">
        <v>339999</v>
      </c>
      <c r="L198" t="s">
        <v>264</v>
      </c>
      <c r="M198" t="s">
        <v>244</v>
      </c>
      <c r="N198" t="s">
        <v>245</v>
      </c>
      <c r="O198" t="s">
        <v>265</v>
      </c>
      <c r="P198" t="s">
        <v>266</v>
      </c>
      <c r="Q198">
        <v>365</v>
      </c>
      <c r="R198">
        <v>8.6345310000000008E-3</v>
      </c>
      <c r="S198">
        <f t="shared" si="6"/>
        <v>2.3656249315068497E-5</v>
      </c>
      <c r="T198">
        <f t="shared" si="7"/>
        <v>4.1116814285714289E-4</v>
      </c>
      <c r="U198" t="s">
        <v>961</v>
      </c>
      <c r="V198">
        <v>6.4310293000000004E-2</v>
      </c>
      <c r="W198" t="s">
        <v>145</v>
      </c>
      <c r="X198">
        <v>6.4310293000000004E-2</v>
      </c>
      <c r="Y198" t="s">
        <v>145</v>
      </c>
      <c r="Z198">
        <v>6.4310293000000004E-2</v>
      </c>
      <c r="AA198" t="s">
        <v>145</v>
      </c>
      <c r="AB198" s="4">
        <v>0.36784546005829105</v>
      </c>
      <c r="AC198" s="4">
        <v>0.36784546005829105</v>
      </c>
      <c r="AD198" s="4">
        <v>0.36784546005829105</v>
      </c>
    </row>
    <row r="199" spans="1:30" customFormat="1" hidden="1" x14ac:dyDescent="0.25">
      <c r="A199">
        <v>2019</v>
      </c>
      <c r="B199" t="s">
        <v>962</v>
      </c>
      <c r="C199" t="s">
        <v>963</v>
      </c>
      <c r="D199" t="s">
        <v>964</v>
      </c>
      <c r="E199" t="s">
        <v>230</v>
      </c>
      <c r="F199">
        <v>37.636249999999997</v>
      </c>
      <c r="G199">
        <v>-122.38583</v>
      </c>
      <c r="H199" s="1">
        <v>110064622519</v>
      </c>
      <c r="I199">
        <v>4952</v>
      </c>
      <c r="J199" t="s">
        <v>263</v>
      </c>
      <c r="K199">
        <v>339999</v>
      </c>
      <c r="L199" t="s">
        <v>264</v>
      </c>
      <c r="M199" t="s">
        <v>244</v>
      </c>
      <c r="N199" t="s">
        <v>245</v>
      </c>
      <c r="O199" t="s">
        <v>265</v>
      </c>
      <c r="P199" t="s">
        <v>266</v>
      </c>
      <c r="Q199">
        <v>365</v>
      </c>
      <c r="R199">
        <v>6.4240912999999997E-2</v>
      </c>
      <c r="S199">
        <f t="shared" si="6"/>
        <v>1.76002501369863E-4</v>
      </c>
      <c r="T199">
        <f t="shared" si="7"/>
        <v>3.0590910952380951E-3</v>
      </c>
      <c r="U199" t="s">
        <v>965</v>
      </c>
      <c r="V199">
        <v>3.0824806308068462</v>
      </c>
      <c r="W199" t="s">
        <v>127</v>
      </c>
      <c r="X199">
        <v>3.0824806308068462</v>
      </c>
      <c r="Y199" t="s">
        <v>127</v>
      </c>
      <c r="Z199">
        <v>3.0824806308068462</v>
      </c>
      <c r="AA199" t="s">
        <v>127</v>
      </c>
      <c r="AB199" s="4">
        <v>5.7097682824301783E-2</v>
      </c>
      <c r="AC199" s="4">
        <v>5.7097682824301783E-2</v>
      </c>
      <c r="AD199" s="4">
        <v>5.7097682824301783E-2</v>
      </c>
    </row>
    <row r="200" spans="1:30" x14ac:dyDescent="0.25">
      <c r="A200" s="11">
        <v>2022</v>
      </c>
      <c r="B200" s="11" t="s">
        <v>966</v>
      </c>
      <c r="C200" s="11" t="s">
        <v>693</v>
      </c>
      <c r="D200" s="11" t="s">
        <v>693</v>
      </c>
      <c r="E200" s="11" t="s">
        <v>230</v>
      </c>
      <c r="F200" s="11">
        <v>33.990146000000003</v>
      </c>
      <c r="G200" s="11">
        <v>-118.36358</v>
      </c>
      <c r="H200" s="34">
        <v>110064624018</v>
      </c>
      <c r="I200" s="11">
        <v>2911</v>
      </c>
      <c r="J200" s="11" t="s">
        <v>334</v>
      </c>
      <c r="K200" s="11">
        <v>325920</v>
      </c>
      <c r="L200" s="11" t="s">
        <v>335</v>
      </c>
      <c r="M200" s="11" t="s">
        <v>336</v>
      </c>
      <c r="N200" s="11" t="s">
        <v>335</v>
      </c>
      <c r="O200" s="11" t="s">
        <v>4822</v>
      </c>
      <c r="P200" s="11" t="s">
        <v>967</v>
      </c>
      <c r="Q200" s="11">
        <v>250</v>
      </c>
      <c r="R200" s="11">
        <v>0.69490707500000004</v>
      </c>
      <c r="S200" s="11">
        <f t="shared" si="6"/>
        <v>2.7796283000000002E-3</v>
      </c>
      <c r="T200" s="11">
        <f t="shared" si="7"/>
        <v>3.3090813095238099E-2</v>
      </c>
      <c r="U200" s="11" t="s">
        <v>968</v>
      </c>
      <c r="V200" s="11">
        <v>0.62591686999999996</v>
      </c>
      <c r="W200" s="11" t="s">
        <v>137</v>
      </c>
      <c r="X200" s="11">
        <v>2.0813982179999999</v>
      </c>
      <c r="Y200" s="11" t="s">
        <v>138</v>
      </c>
      <c r="Z200" s="11">
        <v>0.328055296</v>
      </c>
      <c r="AA200" s="11" t="s">
        <v>139</v>
      </c>
      <c r="AB200" s="35">
        <v>8.4730480924776792</v>
      </c>
      <c r="AC200" s="35">
        <v>4.440890529120904</v>
      </c>
      <c r="AD200" s="35">
        <v>1.3354620350693509</v>
      </c>
    </row>
    <row r="201" spans="1:30" s="36" customFormat="1" x14ac:dyDescent="0.25">
      <c r="A201" s="36">
        <v>2021</v>
      </c>
      <c r="B201" s="37" t="s">
        <v>969</v>
      </c>
      <c r="C201" s="36" t="s">
        <v>851</v>
      </c>
      <c r="D201" s="36" t="s">
        <v>746</v>
      </c>
      <c r="E201" s="36" t="s">
        <v>747</v>
      </c>
      <c r="F201" s="36">
        <v>36.716268999999997</v>
      </c>
      <c r="G201" s="36">
        <v>-108.255737</v>
      </c>
      <c r="H201" s="38">
        <v>110064631457</v>
      </c>
      <c r="I201" s="36">
        <v>4952</v>
      </c>
      <c r="J201" s="36" t="s">
        <v>263</v>
      </c>
      <c r="K201" s="36">
        <v>339999</v>
      </c>
      <c r="L201" s="36" t="s">
        <v>264</v>
      </c>
      <c r="M201" s="36" t="s">
        <v>244</v>
      </c>
      <c r="N201" s="36" t="s">
        <v>245</v>
      </c>
      <c r="O201" s="36" t="s">
        <v>4822</v>
      </c>
      <c r="P201" s="36" t="s">
        <v>607</v>
      </c>
      <c r="Q201" s="36">
        <v>250</v>
      </c>
      <c r="R201" s="36">
        <v>0.1114304</v>
      </c>
      <c r="S201" s="37">
        <f t="shared" si="6"/>
        <v>4.4572159999999998E-4</v>
      </c>
      <c r="T201" s="36">
        <f t="shared" si="7"/>
        <v>5.3062095238095236E-3</v>
      </c>
      <c r="U201" s="37" t="s">
        <v>970</v>
      </c>
      <c r="V201" s="36">
        <v>4.917846E-2</v>
      </c>
      <c r="W201" s="36" t="s">
        <v>145</v>
      </c>
      <c r="X201" s="36">
        <v>4.917846E-2</v>
      </c>
      <c r="Y201" s="36" t="s">
        <v>145</v>
      </c>
      <c r="Z201" s="36">
        <v>4.917846E-2</v>
      </c>
      <c r="AA201" s="36" t="s">
        <v>145</v>
      </c>
      <c r="AB201" s="39">
        <v>9.0633500927031871</v>
      </c>
      <c r="AC201" s="39">
        <v>9.0633500927031871</v>
      </c>
      <c r="AD201" s="39">
        <v>9.0633500927031871</v>
      </c>
    </row>
    <row r="202" spans="1:30" customFormat="1" hidden="1" x14ac:dyDescent="0.25">
      <c r="A202">
        <v>2023</v>
      </c>
      <c r="B202" t="s">
        <v>971</v>
      </c>
      <c r="C202" t="s">
        <v>972</v>
      </c>
      <c r="D202" t="s">
        <v>973</v>
      </c>
      <c r="E202" t="s">
        <v>143</v>
      </c>
      <c r="F202">
        <v>40.094276999999998</v>
      </c>
      <c r="G202">
        <v>-74.865442000000002</v>
      </c>
      <c r="H202" s="1">
        <v>110064634686</v>
      </c>
      <c r="I202">
        <v>2821</v>
      </c>
      <c r="J202" t="s">
        <v>131</v>
      </c>
      <c r="K202">
        <v>323120</v>
      </c>
      <c r="L202" t="s">
        <v>132</v>
      </c>
      <c r="M202" t="s">
        <v>133</v>
      </c>
      <c r="N202" t="s">
        <v>134</v>
      </c>
      <c r="O202" t="s">
        <v>866</v>
      </c>
      <c r="P202" t="s">
        <v>974</v>
      </c>
      <c r="Q202">
        <v>250</v>
      </c>
      <c r="R202">
        <v>0.19637769999999999</v>
      </c>
      <c r="S202">
        <f t="shared" si="6"/>
        <v>7.8551079999999995E-4</v>
      </c>
      <c r="T202">
        <f t="shared" si="7"/>
        <v>9.3513190476190479E-3</v>
      </c>
      <c r="U202" t="s">
        <v>975</v>
      </c>
      <c r="V202">
        <v>28.38141809</v>
      </c>
      <c r="W202" t="s">
        <v>137</v>
      </c>
      <c r="X202">
        <v>42.8497263</v>
      </c>
      <c r="Y202" t="s">
        <v>138</v>
      </c>
      <c r="Z202">
        <v>17.012725750000001</v>
      </c>
      <c r="AA202" t="s">
        <v>139</v>
      </c>
      <c r="AB202" s="4">
        <v>4.6171954544085916E-2</v>
      </c>
      <c r="AC202" s="4">
        <v>2.7676939802975149E-2</v>
      </c>
      <c r="AD202" s="4">
        <v>1.8331757698998419E-2</v>
      </c>
    </row>
    <row r="203" spans="1:30" customFormat="1" hidden="1" x14ac:dyDescent="0.25">
      <c r="A203">
        <v>2022</v>
      </c>
      <c r="B203" t="s">
        <v>976</v>
      </c>
      <c r="C203" t="s">
        <v>977</v>
      </c>
      <c r="D203" t="s">
        <v>978</v>
      </c>
      <c r="E203" t="s">
        <v>314</v>
      </c>
      <c r="F203">
        <v>30.584540000000001</v>
      </c>
      <c r="G203">
        <v>-91.247479999999996</v>
      </c>
      <c r="H203" s="1">
        <v>110064644782</v>
      </c>
      <c r="I203">
        <v>4953</v>
      </c>
      <c r="J203" t="s">
        <v>263</v>
      </c>
      <c r="K203">
        <v>339999</v>
      </c>
      <c r="L203" t="s">
        <v>264</v>
      </c>
      <c r="M203" t="s">
        <v>244</v>
      </c>
      <c r="N203" t="s">
        <v>245</v>
      </c>
      <c r="O203" t="s">
        <v>235</v>
      </c>
      <c r="P203" t="s">
        <v>364</v>
      </c>
      <c r="Q203">
        <v>250</v>
      </c>
      <c r="R203">
        <v>0.99645802500000002</v>
      </c>
      <c r="S203">
        <f t="shared" si="6"/>
        <v>3.9858321000000004E-3</v>
      </c>
      <c r="T203">
        <f t="shared" si="7"/>
        <v>4.7450382142857142E-2</v>
      </c>
      <c r="U203" t="s">
        <v>979</v>
      </c>
      <c r="V203">
        <v>20.444987780000002</v>
      </c>
      <c r="W203" t="s">
        <v>137</v>
      </c>
      <c r="X203">
        <v>35.529011150000002</v>
      </c>
      <c r="Y203" t="s">
        <v>138</v>
      </c>
      <c r="Z203">
        <v>12.11469604</v>
      </c>
      <c r="AA203" t="s">
        <v>139</v>
      </c>
      <c r="AB203" s="4">
        <v>0.32900801529313484</v>
      </c>
      <c r="AC203" s="4">
        <v>0.19495399766876262</v>
      </c>
      <c r="AD203" s="4">
        <v>0.1121852810136541</v>
      </c>
    </row>
    <row r="204" spans="1:30" customFormat="1" hidden="1" x14ac:dyDescent="0.25">
      <c r="A204">
        <v>2021</v>
      </c>
      <c r="B204" t="s">
        <v>980</v>
      </c>
      <c r="C204" t="s">
        <v>981</v>
      </c>
      <c r="D204" t="s">
        <v>982</v>
      </c>
      <c r="E204" t="s">
        <v>251</v>
      </c>
      <c r="F204">
        <v>44.700833000000003</v>
      </c>
      <c r="G204">
        <v>-73.591667000000001</v>
      </c>
      <c r="H204" s="1">
        <v>110064786085</v>
      </c>
      <c r="I204">
        <v>9511</v>
      </c>
      <c r="J204" t="s">
        <v>983</v>
      </c>
      <c r="K204">
        <v>924110</v>
      </c>
      <c r="L204" t="s">
        <v>984</v>
      </c>
      <c r="M204" t="s">
        <v>519</v>
      </c>
      <c r="N204" t="s">
        <v>520</v>
      </c>
      <c r="O204" t="s">
        <v>235</v>
      </c>
      <c r="P204" t="s">
        <v>985</v>
      </c>
      <c r="Q204">
        <v>250</v>
      </c>
      <c r="R204">
        <v>0.210134618</v>
      </c>
      <c r="S204">
        <f t="shared" si="6"/>
        <v>8.4053847200000001E-4</v>
      </c>
      <c r="T204">
        <f t="shared" si="7"/>
        <v>1.0006410380952381E-2</v>
      </c>
      <c r="U204" t="s">
        <v>986</v>
      </c>
      <c r="V204">
        <v>590.29339849999997</v>
      </c>
      <c r="W204" t="s">
        <v>137</v>
      </c>
      <c r="X204">
        <v>1228.8818779999999</v>
      </c>
      <c r="Y204" t="s">
        <v>138</v>
      </c>
      <c r="Z204">
        <v>393.73364479999998</v>
      </c>
      <c r="AA204" t="s">
        <v>139</v>
      </c>
      <c r="AB204" s="4">
        <v>2.1347895540574338E-3</v>
      </c>
      <c r="AC204" s="4">
        <v>1.4239333764123061E-3</v>
      </c>
      <c r="AD204" s="4">
        <v>6.8398638392159605E-4</v>
      </c>
    </row>
    <row r="205" spans="1:30" customFormat="1" hidden="1" x14ac:dyDescent="0.25">
      <c r="A205">
        <v>2023</v>
      </c>
      <c r="B205" s="2" t="s">
        <v>987</v>
      </c>
      <c r="C205" t="s">
        <v>988</v>
      </c>
      <c r="D205" t="s">
        <v>657</v>
      </c>
      <c r="E205" t="s">
        <v>658</v>
      </c>
      <c r="F205">
        <v>40.393799999999999</v>
      </c>
      <c r="G205">
        <v>-105.074</v>
      </c>
      <c r="H205" s="1">
        <v>110070053140</v>
      </c>
      <c r="I205">
        <v>7521</v>
      </c>
      <c r="J205" t="s">
        <v>989</v>
      </c>
      <c r="K205">
        <v>611511</v>
      </c>
      <c r="L205" t="s">
        <v>990</v>
      </c>
      <c r="M205" t="s">
        <v>541</v>
      </c>
      <c r="N205" t="s">
        <v>541</v>
      </c>
      <c r="O205" s="2" t="s">
        <v>991</v>
      </c>
      <c r="P205" t="s">
        <v>125</v>
      </c>
      <c r="Q205">
        <v>260</v>
      </c>
      <c r="R205">
        <v>5.8727871000000001E-2</v>
      </c>
      <c r="S205">
        <f t="shared" si="6"/>
        <v>2.2587642692307693E-4</v>
      </c>
      <c r="T205">
        <f t="shared" si="7"/>
        <v>2.7965652857142856E-3</v>
      </c>
      <c r="U205" t="s">
        <v>992</v>
      </c>
      <c r="V205" t="s">
        <v>544</v>
      </c>
      <c r="W205" t="s">
        <v>545</v>
      </c>
      <c r="X205" t="s">
        <v>544</v>
      </c>
      <c r="Y205" t="s">
        <v>544</v>
      </c>
      <c r="Z205" t="s">
        <v>544</v>
      </c>
      <c r="AA205" t="s">
        <v>545</v>
      </c>
      <c r="AB205" s="9">
        <v>5</v>
      </c>
      <c r="AC205" s="4">
        <v>5</v>
      </c>
      <c r="AD205" s="4">
        <v>5</v>
      </c>
    </row>
    <row r="206" spans="1:30" customFormat="1" hidden="1" x14ac:dyDescent="0.25">
      <c r="A206">
        <v>2022</v>
      </c>
      <c r="B206" t="s">
        <v>993</v>
      </c>
      <c r="C206" t="s">
        <v>913</v>
      </c>
      <c r="D206" t="s">
        <v>913</v>
      </c>
      <c r="E206" t="s">
        <v>658</v>
      </c>
      <c r="F206">
        <v>39.781474000000003</v>
      </c>
      <c r="G206">
        <v>-104.97438</v>
      </c>
      <c r="H206" s="1">
        <v>110070162955</v>
      </c>
      <c r="I206">
        <v>1629</v>
      </c>
      <c r="J206" t="s">
        <v>994</v>
      </c>
      <c r="K206">
        <v>237990</v>
      </c>
      <c r="L206" t="s">
        <v>995</v>
      </c>
      <c r="M206" t="s">
        <v>864</v>
      </c>
      <c r="N206" t="s">
        <v>865</v>
      </c>
      <c r="O206" t="s">
        <v>235</v>
      </c>
      <c r="P206" t="s">
        <v>996</v>
      </c>
      <c r="Q206">
        <v>250</v>
      </c>
      <c r="R206">
        <v>7.8992950000000006E-3</v>
      </c>
      <c r="S206">
        <f t="shared" si="6"/>
        <v>3.1597180000000002E-5</v>
      </c>
      <c r="T206">
        <f t="shared" si="7"/>
        <v>3.7615690476190477E-4</v>
      </c>
      <c r="U206" t="s">
        <v>997</v>
      </c>
      <c r="V206">
        <v>1.963325183</v>
      </c>
      <c r="W206" t="s">
        <v>137</v>
      </c>
      <c r="X206">
        <v>26.538451649999999</v>
      </c>
      <c r="Y206" t="s">
        <v>138</v>
      </c>
      <c r="Z206">
        <v>1.0712690890000001</v>
      </c>
      <c r="AA206" t="s">
        <v>139</v>
      </c>
      <c r="AB206" s="4">
        <v>2.9495091685596088E-2</v>
      </c>
      <c r="AC206" s="4">
        <v>1.6093706877288092E-2</v>
      </c>
      <c r="AD206" s="4">
        <v>1.19061882044652E-3</v>
      </c>
    </row>
    <row r="207" spans="1:30" customFormat="1" hidden="1" x14ac:dyDescent="0.25">
      <c r="A207">
        <v>2019</v>
      </c>
      <c r="B207" t="s">
        <v>998</v>
      </c>
      <c r="C207" t="s">
        <v>327</v>
      </c>
      <c r="D207" t="s">
        <v>328</v>
      </c>
      <c r="E207" t="s">
        <v>314</v>
      </c>
      <c r="F207">
        <v>30.214192000000001</v>
      </c>
      <c r="G207">
        <v>-93.308589999999995</v>
      </c>
      <c r="H207" s="1">
        <v>110070208769</v>
      </c>
      <c r="I207">
        <v>2869</v>
      </c>
      <c r="J207" t="s">
        <v>120</v>
      </c>
      <c r="K207">
        <v>325180</v>
      </c>
      <c r="L207" t="s">
        <v>121</v>
      </c>
      <c r="M207" t="s">
        <v>122</v>
      </c>
      <c r="N207" t="s">
        <v>123</v>
      </c>
      <c r="O207" t="s">
        <v>124</v>
      </c>
      <c r="P207" t="s">
        <v>125</v>
      </c>
      <c r="Q207">
        <v>350</v>
      </c>
      <c r="R207">
        <v>4.8884449999999999</v>
      </c>
      <c r="S207">
        <f t="shared" si="6"/>
        <v>1.3966985714285713E-2</v>
      </c>
      <c r="T207">
        <f t="shared" si="7"/>
        <v>0.23278309523809523</v>
      </c>
      <c r="U207" t="s">
        <v>999</v>
      </c>
      <c r="V207">
        <v>31.853300730000001</v>
      </c>
      <c r="W207" t="s">
        <v>137</v>
      </c>
      <c r="X207">
        <v>54.770062490000001</v>
      </c>
      <c r="Y207" t="s">
        <v>138</v>
      </c>
      <c r="Z207">
        <v>19.171605679999999</v>
      </c>
      <c r="AA207" t="s">
        <v>139</v>
      </c>
      <c r="AB207" s="4">
        <v>0.72852456635159168</v>
      </c>
      <c r="AC207" s="4">
        <v>0.43847844318159968</v>
      </c>
      <c r="AD207" s="4">
        <v>0.25501131602389215</v>
      </c>
    </row>
    <row r="208" spans="1:30" customFormat="1" hidden="1" x14ac:dyDescent="0.25">
      <c r="A208">
        <v>2019</v>
      </c>
      <c r="B208" t="s">
        <v>1000</v>
      </c>
      <c r="C208" t="s">
        <v>1001</v>
      </c>
      <c r="D208" t="s">
        <v>319</v>
      </c>
      <c r="E208" t="s">
        <v>119</v>
      </c>
      <c r="F208">
        <v>39.827696000000003</v>
      </c>
      <c r="G208">
        <v>-75.277782000000002</v>
      </c>
      <c r="H208" s="1">
        <v>110070210457</v>
      </c>
      <c r="I208">
        <v>2869</v>
      </c>
      <c r="J208" t="s">
        <v>120</v>
      </c>
      <c r="K208">
        <v>325180</v>
      </c>
      <c r="L208" t="s">
        <v>121</v>
      </c>
      <c r="M208" t="s">
        <v>122</v>
      </c>
      <c r="N208" t="s">
        <v>123</v>
      </c>
      <c r="O208" t="s">
        <v>866</v>
      </c>
      <c r="P208" t="s">
        <v>1002</v>
      </c>
      <c r="Q208">
        <v>250</v>
      </c>
      <c r="R208">
        <v>6.6743669999999996E-3</v>
      </c>
      <c r="S208">
        <f t="shared" si="6"/>
        <v>2.6697467999999999E-5</v>
      </c>
      <c r="T208">
        <f t="shared" si="7"/>
        <v>3.1782699999999996E-4</v>
      </c>
      <c r="U208" t="s">
        <v>1003</v>
      </c>
      <c r="V208">
        <v>5.8630806849999999</v>
      </c>
      <c r="W208" t="s">
        <v>137</v>
      </c>
      <c r="X208">
        <v>6.9989904269999998</v>
      </c>
      <c r="Y208" t="s">
        <v>138</v>
      </c>
      <c r="Z208">
        <v>3.3247340489999999</v>
      </c>
      <c r="AA208" t="s">
        <v>139</v>
      </c>
      <c r="AB208" s="4">
        <v>8.0299559623513202E-3</v>
      </c>
      <c r="AC208" s="4">
        <v>4.5534880780853521E-3</v>
      </c>
      <c r="AD208" s="4">
        <v>3.8144741414431996E-3</v>
      </c>
    </row>
    <row r="209" spans="1:30" customFormat="1" hidden="1" x14ac:dyDescent="0.25">
      <c r="A209">
        <v>2021</v>
      </c>
      <c r="B209" t="s">
        <v>1004</v>
      </c>
      <c r="C209" t="s">
        <v>1005</v>
      </c>
      <c r="D209" t="s">
        <v>118</v>
      </c>
      <c r="E209" t="s">
        <v>119</v>
      </c>
      <c r="F209">
        <v>40.515906999999999</v>
      </c>
      <c r="G209">
        <v>-74.325175999999999</v>
      </c>
      <c r="H209" s="1">
        <v>110070215141</v>
      </c>
      <c r="I209" t="s">
        <v>544</v>
      </c>
      <c r="J209" t="e">
        <v>#N/A</v>
      </c>
      <c r="K209" t="e">
        <v>#N/A</v>
      </c>
      <c r="L209" t="e">
        <v>#N/A</v>
      </c>
      <c r="M209" t="s">
        <v>541</v>
      </c>
      <c r="N209" t="s">
        <v>541</v>
      </c>
      <c r="O209" t="s">
        <v>866</v>
      </c>
      <c r="P209" t="s">
        <v>1006</v>
      </c>
      <c r="Q209">
        <v>250</v>
      </c>
      <c r="R209">
        <v>7.2203969999999999E-3</v>
      </c>
      <c r="S209">
        <f t="shared" si="6"/>
        <v>2.8881587999999999E-5</v>
      </c>
      <c r="T209">
        <f t="shared" si="7"/>
        <v>3.4382842857142858E-4</v>
      </c>
      <c r="U209" t="s">
        <v>1007</v>
      </c>
      <c r="V209">
        <v>4.2493887529999999</v>
      </c>
      <c r="W209" t="s">
        <v>137</v>
      </c>
      <c r="X209">
        <v>5.2962549709999998</v>
      </c>
      <c r="Y209" t="s">
        <v>138</v>
      </c>
      <c r="Z209">
        <v>2.3825200569999998</v>
      </c>
      <c r="AA209" t="s">
        <v>139</v>
      </c>
      <c r="AB209" s="4">
        <v>1.2122285357113365E-2</v>
      </c>
      <c r="AC209" s="4">
        <v>6.7966452774202097E-3</v>
      </c>
      <c r="AD209" s="4">
        <v>5.453209514674629E-3</v>
      </c>
    </row>
    <row r="210" spans="1:30" customFormat="1" hidden="1" x14ac:dyDescent="0.25">
      <c r="A210">
        <v>2019</v>
      </c>
      <c r="B210" t="s">
        <v>1008</v>
      </c>
      <c r="C210" t="s">
        <v>1009</v>
      </c>
      <c r="D210" t="s">
        <v>1010</v>
      </c>
      <c r="E210" t="s">
        <v>1011</v>
      </c>
      <c r="F210">
        <v>41.424084999999998</v>
      </c>
      <c r="G210">
        <v>-97.286036999999993</v>
      </c>
      <c r="H210" s="1">
        <v>110070246981</v>
      </c>
      <c r="I210">
        <v>2899</v>
      </c>
      <c r="J210" t="s">
        <v>334</v>
      </c>
      <c r="K210">
        <v>325920</v>
      </c>
      <c r="L210" t="s">
        <v>335</v>
      </c>
      <c r="M210" t="s">
        <v>336</v>
      </c>
      <c r="N210" t="s">
        <v>335</v>
      </c>
      <c r="O210" t="s">
        <v>124</v>
      </c>
      <c r="P210" t="s">
        <v>1012</v>
      </c>
      <c r="Q210">
        <v>350</v>
      </c>
      <c r="R210">
        <v>0.27600000000000002</v>
      </c>
      <c r="S210">
        <f t="shared" si="6"/>
        <v>7.8857142857142863E-4</v>
      </c>
      <c r="T210">
        <f t="shared" si="7"/>
        <v>1.3142857142857144E-2</v>
      </c>
      <c r="U210" t="s">
        <v>1013</v>
      </c>
      <c r="V210">
        <v>2758</v>
      </c>
      <c r="W210" t="s">
        <v>545</v>
      </c>
      <c r="X210">
        <v>5423</v>
      </c>
      <c r="Y210" t="s">
        <v>544</v>
      </c>
      <c r="Z210">
        <v>1942</v>
      </c>
      <c r="AA210" t="s">
        <v>545</v>
      </c>
      <c r="AB210" s="4">
        <v>4.0606149771958222E-4</v>
      </c>
      <c r="AC210" s="4">
        <v>2.8592147518906043E-4</v>
      </c>
      <c r="AD210" s="4">
        <v>1.4541239693369512E-4</v>
      </c>
    </row>
    <row r="211" spans="1:30" customFormat="1" hidden="1" x14ac:dyDescent="0.25">
      <c r="A211">
        <v>2021</v>
      </c>
      <c r="B211" t="s">
        <v>1014</v>
      </c>
      <c r="C211" t="s">
        <v>1015</v>
      </c>
      <c r="D211" t="s">
        <v>809</v>
      </c>
      <c r="E211" t="s">
        <v>230</v>
      </c>
      <c r="F211">
        <v>38.627777999999999</v>
      </c>
      <c r="G211">
        <v>-120.984167</v>
      </c>
      <c r="H211" s="1">
        <v>110070619860</v>
      </c>
      <c r="I211">
        <v>4952</v>
      </c>
      <c r="J211" t="s">
        <v>263</v>
      </c>
      <c r="K211">
        <v>339999</v>
      </c>
      <c r="L211" t="s">
        <v>264</v>
      </c>
      <c r="M211" t="s">
        <v>244</v>
      </c>
      <c r="N211" t="s">
        <v>245</v>
      </c>
      <c r="O211" t="s">
        <v>265</v>
      </c>
      <c r="P211" t="s">
        <v>266</v>
      </c>
      <c r="Q211">
        <v>365</v>
      </c>
      <c r="R211">
        <v>7.6614229000000006E-2</v>
      </c>
      <c r="S211">
        <f t="shared" si="6"/>
        <v>2.0990199726027398E-4</v>
      </c>
      <c r="T211">
        <f t="shared" si="7"/>
        <v>3.6482966190476192E-3</v>
      </c>
      <c r="U211" t="s">
        <v>1016</v>
      </c>
      <c r="V211" t="s">
        <v>544</v>
      </c>
      <c r="W211" t="s">
        <v>545</v>
      </c>
      <c r="X211" t="s">
        <v>544</v>
      </c>
      <c r="Y211" t="s">
        <v>544</v>
      </c>
      <c r="Z211" t="s">
        <v>544</v>
      </c>
      <c r="AA211" t="s">
        <v>545</v>
      </c>
      <c r="AB211" s="4">
        <v>6.6000000000000003E-2</v>
      </c>
      <c r="AC211" s="4">
        <v>6.6000000000000003E-2</v>
      </c>
      <c r="AD211" s="4">
        <v>6.6000000000000003E-2</v>
      </c>
    </row>
    <row r="212" spans="1:30" s="3" customFormat="1" hidden="1" x14ac:dyDescent="0.25">
      <c r="A212" s="3">
        <v>2019</v>
      </c>
      <c r="B212" s="6" t="s">
        <v>1017</v>
      </c>
      <c r="C212" s="3" t="s">
        <v>308</v>
      </c>
      <c r="D212" s="3" t="s">
        <v>1018</v>
      </c>
      <c r="E212" s="3" t="s">
        <v>155</v>
      </c>
      <c r="F212" s="3">
        <v>36.550454999999999</v>
      </c>
      <c r="G212" s="3">
        <v>-82.634793999999999</v>
      </c>
      <c r="H212" s="5">
        <v>110070828339</v>
      </c>
      <c r="I212" s="3">
        <v>2892</v>
      </c>
      <c r="J212" s="3" t="s">
        <v>1019</v>
      </c>
      <c r="K212" s="3">
        <v>325620</v>
      </c>
      <c r="L212" s="3" t="s">
        <v>1020</v>
      </c>
      <c r="M212" s="3" t="s">
        <v>1021</v>
      </c>
      <c r="N212" s="3" t="s">
        <v>1022</v>
      </c>
      <c r="O212" s="6" t="s">
        <v>1023</v>
      </c>
      <c r="P212" s="3" t="s">
        <v>125</v>
      </c>
      <c r="Q212" s="3">
        <v>250</v>
      </c>
      <c r="R212" s="3">
        <v>4.5570250000000003</v>
      </c>
      <c r="S212" s="3">
        <f t="shared" si="6"/>
        <v>1.8228100000000001E-2</v>
      </c>
      <c r="T212" s="3">
        <f t="shared" si="7"/>
        <v>0.21700119047619049</v>
      </c>
      <c r="U212" s="3" t="s">
        <v>1024</v>
      </c>
      <c r="V212" s="3">
        <v>19.955105750000001</v>
      </c>
      <c r="W212" s="3" t="s">
        <v>145</v>
      </c>
      <c r="X212" s="3">
        <v>19.955105750000001</v>
      </c>
      <c r="Y212" s="3" t="s">
        <v>145</v>
      </c>
      <c r="Z212" s="3">
        <v>19.955105750000001</v>
      </c>
      <c r="AA212" s="3" t="s">
        <v>145</v>
      </c>
      <c r="AB212" s="7">
        <v>0.91345544485525965</v>
      </c>
      <c r="AC212" s="8">
        <v>0.91345544485525965</v>
      </c>
      <c r="AD212" s="8">
        <v>0.91345544485525965</v>
      </c>
    </row>
    <row r="213" spans="1:30" s="3" customFormat="1" hidden="1" x14ac:dyDescent="0.25">
      <c r="A213" s="3">
        <v>2023</v>
      </c>
      <c r="B213" s="6" t="s">
        <v>1025</v>
      </c>
      <c r="C213" s="3" t="s">
        <v>538</v>
      </c>
      <c r="D213" s="3" t="s">
        <v>547</v>
      </c>
      <c r="E213" s="3" t="s">
        <v>416</v>
      </c>
      <c r="F213" s="3">
        <v>36.090899999999998</v>
      </c>
      <c r="G213" s="3">
        <v>-115.1833</v>
      </c>
      <c r="H213" s="5">
        <v>110070948151</v>
      </c>
      <c r="I213" s="3">
        <v>7941</v>
      </c>
      <c r="J213" s="3" t="s">
        <v>1026</v>
      </c>
      <c r="K213" s="3">
        <v>611610</v>
      </c>
      <c r="L213" s="3" t="s">
        <v>1027</v>
      </c>
      <c r="M213" s="3" t="s">
        <v>519</v>
      </c>
      <c r="N213" s="3" t="s">
        <v>520</v>
      </c>
      <c r="O213" s="6" t="s">
        <v>991</v>
      </c>
      <c r="P213" s="3" t="s">
        <v>125</v>
      </c>
      <c r="Q213" s="3">
        <v>250</v>
      </c>
      <c r="R213" s="3">
        <v>6.2714327E-2</v>
      </c>
      <c r="S213" s="3">
        <f t="shared" si="6"/>
        <v>2.5085730800000002E-4</v>
      </c>
      <c r="T213" s="3">
        <f t="shared" si="7"/>
        <v>2.9863965238095236E-3</v>
      </c>
      <c r="U213" s="3" t="s">
        <v>1028</v>
      </c>
      <c r="V213" s="3" t="s">
        <v>544</v>
      </c>
      <c r="W213" s="3" t="s">
        <v>545</v>
      </c>
      <c r="X213" s="3" t="s">
        <v>544</v>
      </c>
      <c r="Y213" s="3" t="s">
        <v>544</v>
      </c>
      <c r="Z213" s="3" t="s">
        <v>544</v>
      </c>
      <c r="AA213" s="3" t="s">
        <v>545</v>
      </c>
      <c r="AB213" s="7">
        <v>5</v>
      </c>
      <c r="AC213" s="8">
        <v>5</v>
      </c>
      <c r="AD213" s="8">
        <v>5</v>
      </c>
    </row>
    <row r="214" spans="1:30" x14ac:dyDescent="0.25">
      <c r="A214" s="11">
        <v>2023</v>
      </c>
      <c r="B214" s="11" t="s">
        <v>1029</v>
      </c>
      <c r="C214" s="11" t="s">
        <v>1030</v>
      </c>
      <c r="D214" s="11" t="s">
        <v>1031</v>
      </c>
      <c r="E214" s="11" t="s">
        <v>1032</v>
      </c>
      <c r="F214" s="11">
        <v>42.362200000000001</v>
      </c>
      <c r="G214" s="11">
        <v>-71.084089000000006</v>
      </c>
      <c r="H214" s="34">
        <v>110071158765</v>
      </c>
      <c r="I214" s="11">
        <v>4959</v>
      </c>
      <c r="J214" s="11" t="s">
        <v>263</v>
      </c>
      <c r="K214" s="11">
        <v>339999</v>
      </c>
      <c r="L214" s="11" t="s">
        <v>264</v>
      </c>
      <c r="M214" s="11" t="s">
        <v>244</v>
      </c>
      <c r="N214" s="11" t="s">
        <v>245</v>
      </c>
      <c r="O214" s="11" t="s">
        <v>4822</v>
      </c>
      <c r="P214" s="11" t="s">
        <v>1033</v>
      </c>
      <c r="Q214" s="11">
        <v>250</v>
      </c>
      <c r="R214" s="11">
        <v>5.5009580000000002E-3</v>
      </c>
      <c r="S214" s="11">
        <f t="shared" si="6"/>
        <v>2.2003832000000002E-5</v>
      </c>
      <c r="T214" s="11">
        <f t="shared" si="7"/>
        <v>2.6195038095238097E-4</v>
      </c>
      <c r="U214" s="11" t="s">
        <v>1034</v>
      </c>
      <c r="V214" s="11" t="s">
        <v>544</v>
      </c>
      <c r="W214" s="11" t="s">
        <v>545</v>
      </c>
      <c r="X214" s="11" t="s">
        <v>544</v>
      </c>
      <c r="Y214" s="11" t="s">
        <v>544</v>
      </c>
      <c r="Z214" s="11" t="s">
        <v>544</v>
      </c>
      <c r="AA214" s="11" t="s">
        <v>545</v>
      </c>
      <c r="AB214" s="35">
        <v>3.5</v>
      </c>
      <c r="AC214" s="35">
        <v>3.5</v>
      </c>
      <c r="AD214" s="35">
        <v>3.5</v>
      </c>
    </row>
    <row r="215" spans="1:30" customFormat="1" hidden="1" x14ac:dyDescent="0.25">
      <c r="A215">
        <v>2023</v>
      </c>
      <c r="B215" t="s">
        <v>1035</v>
      </c>
      <c r="C215" t="s">
        <v>1036</v>
      </c>
      <c r="D215" t="s">
        <v>485</v>
      </c>
      <c r="E215" t="s">
        <v>230</v>
      </c>
      <c r="F215">
        <v>38.030833000000001</v>
      </c>
      <c r="G215">
        <v>-122.075</v>
      </c>
      <c r="H215" s="1">
        <v>110071349304</v>
      </c>
      <c r="I215">
        <v>2911</v>
      </c>
      <c r="J215" t="s">
        <v>334</v>
      </c>
      <c r="K215">
        <v>325920</v>
      </c>
      <c r="L215" t="s">
        <v>335</v>
      </c>
      <c r="M215" t="s">
        <v>336</v>
      </c>
      <c r="N215" t="s">
        <v>335</v>
      </c>
      <c r="O215" t="s">
        <v>698</v>
      </c>
      <c r="P215" t="s">
        <v>1037</v>
      </c>
      <c r="Q215">
        <v>250</v>
      </c>
      <c r="R215">
        <v>2.9588252999999998E-2</v>
      </c>
      <c r="S215">
        <f t="shared" si="6"/>
        <v>1.1835301199999999E-4</v>
      </c>
      <c r="T215">
        <f t="shared" si="7"/>
        <v>1.4089644285714285E-3</v>
      </c>
      <c r="U215" t="s">
        <v>1038</v>
      </c>
      <c r="V215">
        <v>11.72717115</v>
      </c>
      <c r="W215" t="s">
        <v>145</v>
      </c>
      <c r="X215">
        <v>11.72717115</v>
      </c>
      <c r="Y215" t="s">
        <v>145</v>
      </c>
      <c r="Z215">
        <v>11.72717115</v>
      </c>
      <c r="AA215" t="s">
        <v>145</v>
      </c>
      <c r="AB215" s="4">
        <v>1.0092204717247602E-2</v>
      </c>
      <c r="AC215" s="4">
        <v>1.0092204717247602E-2</v>
      </c>
      <c r="AD215" s="4">
        <v>1.0092204717247602E-2</v>
      </c>
    </row>
    <row r="216" spans="1:30" x14ac:dyDescent="0.25">
      <c r="A216" s="11">
        <v>2023</v>
      </c>
      <c r="B216" s="11" t="s">
        <v>1039</v>
      </c>
      <c r="C216" s="11" t="s">
        <v>1040</v>
      </c>
      <c r="D216" s="11" t="s">
        <v>1041</v>
      </c>
      <c r="E216" s="11" t="s">
        <v>1032</v>
      </c>
      <c r="F216" s="11">
        <v>42.313240999999998</v>
      </c>
      <c r="G216" s="11">
        <v>-71.046143999999998</v>
      </c>
      <c r="H216" s="34">
        <v>110071445083</v>
      </c>
      <c r="I216" s="11">
        <v>4959</v>
      </c>
      <c r="J216" s="11" t="s">
        <v>263</v>
      </c>
      <c r="K216" s="11">
        <v>339999</v>
      </c>
      <c r="L216" s="11" t="s">
        <v>264</v>
      </c>
      <c r="M216" s="11" t="s">
        <v>244</v>
      </c>
      <c r="N216" s="11" t="s">
        <v>245</v>
      </c>
      <c r="O216" s="11" t="s">
        <v>4822</v>
      </c>
      <c r="P216" s="11" t="s">
        <v>1042</v>
      </c>
      <c r="Q216" s="11">
        <v>250</v>
      </c>
      <c r="R216" s="11">
        <v>4.6591460000000003E-3</v>
      </c>
      <c r="S216" s="11">
        <f t="shared" si="6"/>
        <v>1.8636584E-5</v>
      </c>
      <c r="T216" s="11">
        <f t="shared" si="7"/>
        <v>2.2186409523809524E-4</v>
      </c>
      <c r="U216" s="11" t="s">
        <v>1043</v>
      </c>
      <c r="V216" s="11" t="s">
        <v>544</v>
      </c>
      <c r="W216" s="11" t="s">
        <v>545</v>
      </c>
      <c r="X216" s="11" t="s">
        <v>544</v>
      </c>
      <c r="Y216" s="11" t="s">
        <v>544</v>
      </c>
      <c r="Z216" s="11" t="s">
        <v>544</v>
      </c>
      <c r="AA216" s="11" t="s">
        <v>545</v>
      </c>
      <c r="AB216" s="35" t="e">
        <v>#VALUE!</v>
      </c>
      <c r="AC216" s="35" t="e">
        <v>#VALUE!</v>
      </c>
      <c r="AD216" s="35" t="e">
        <v>#VALUE!</v>
      </c>
    </row>
  </sheetData>
  <sheetProtection sheet="1" objects="1" scenarios="1" formatCells="0" formatColumns="0" formatRows="0" sort="0" autoFilter="0"/>
  <autoFilter ref="A2:AD216" xr:uid="{E66A95EB-A194-4FE1-808E-615C31191C2A}">
    <filterColumn colId="14">
      <filters>
        <filter val="Unknown"/>
      </filters>
    </filterColumn>
  </autoFilter>
  <mergeCells count="2">
    <mergeCell ref="V1:AA1"/>
    <mergeCell ref="AB1:A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1D2C-A643-4D3B-A3EC-04AE106FE89D}">
  <sheetPr codeName="Sheet4"/>
  <dimension ref="A1:AQ1063"/>
  <sheetViews>
    <sheetView zoomScale="110" zoomScaleNormal="110" workbookViewId="0">
      <pane ySplit="4" topLeftCell="A7" activePane="bottomLeft" state="frozen"/>
      <selection activeCell="C29" sqref="C29:H29"/>
      <selection pane="bottomLeft"/>
    </sheetView>
  </sheetViews>
  <sheetFormatPr defaultColWidth="8.42578125" defaultRowHeight="15" x14ac:dyDescent="0.25"/>
  <cols>
    <col min="1" max="1" width="17.42578125" style="11" customWidth="1"/>
    <col min="2" max="5" width="15.42578125" style="11" customWidth="1"/>
    <col min="6" max="6" width="16.85546875" style="11" customWidth="1"/>
    <col min="7" max="7" width="12.42578125" style="11" customWidth="1"/>
    <col min="8" max="8" width="13.140625" style="11" customWidth="1"/>
    <col min="9" max="10" width="7.42578125" style="11" bestFit="1" customWidth="1"/>
    <col min="11" max="11" width="8" style="11" bestFit="1" customWidth="1"/>
    <col min="12" max="12" width="9.140625" style="11" bestFit="1" customWidth="1"/>
    <col min="13" max="13" width="11" style="11" bestFit="1" customWidth="1"/>
    <col min="14" max="14" width="10.42578125" style="11" bestFit="1" customWidth="1"/>
    <col min="15" max="17" width="7.42578125" style="11" bestFit="1" customWidth="1"/>
    <col min="18" max="18" width="8.42578125" style="11" bestFit="1" customWidth="1"/>
    <col min="19" max="19" width="9.42578125" style="11" customWidth="1"/>
    <col min="20" max="20" width="10.42578125" style="11" bestFit="1" customWidth="1"/>
    <col min="21" max="23" width="7.42578125" style="11" bestFit="1" customWidth="1"/>
    <col min="24" max="24" width="8.42578125" style="11" bestFit="1" customWidth="1"/>
    <col min="25" max="25" width="7.42578125" style="11" bestFit="1" customWidth="1"/>
    <col min="26" max="26" width="10.42578125" style="11" bestFit="1" customWidth="1"/>
    <col min="27" max="29" width="7.42578125" style="11" bestFit="1" customWidth="1"/>
    <col min="30" max="30" width="8.42578125" style="11" bestFit="1" customWidth="1"/>
    <col min="31" max="31" width="7.42578125" style="11" bestFit="1" customWidth="1"/>
    <col min="32" max="32" width="10.42578125" style="11" bestFit="1" customWidth="1"/>
    <col min="33" max="35" width="7.42578125" style="11" bestFit="1" customWidth="1"/>
    <col min="36" max="36" width="8.42578125" style="11" bestFit="1" customWidth="1"/>
    <col min="37" max="37" width="7.42578125" style="11" bestFit="1" customWidth="1"/>
    <col min="38" max="38" width="10.42578125" style="11" bestFit="1" customWidth="1"/>
    <col min="39" max="41" width="7.42578125" style="11" bestFit="1" customWidth="1"/>
    <col min="42" max="42" width="8.42578125" style="11" bestFit="1" customWidth="1"/>
    <col min="43" max="43" width="7.42578125" style="11" bestFit="1" customWidth="1"/>
    <col min="44" max="16384" width="8.42578125" style="11"/>
  </cols>
  <sheetData>
    <row r="1" spans="1:43" ht="45" x14ac:dyDescent="0.25">
      <c r="A1" s="40" t="s">
        <v>1044</v>
      </c>
      <c r="B1" s="41"/>
      <c r="C1" s="27"/>
      <c r="D1" s="27"/>
      <c r="E1" s="27"/>
      <c r="F1" s="42" t="s">
        <v>1045</v>
      </c>
    </row>
    <row r="2" spans="1:43" s="43" customFormat="1" ht="27" customHeight="1" x14ac:dyDescent="0.25">
      <c r="A2" s="41"/>
      <c r="C2" s="41"/>
      <c r="D2" s="41"/>
      <c r="E2" s="41"/>
      <c r="F2" s="44" t="s">
        <v>1046</v>
      </c>
      <c r="G2" s="44"/>
      <c r="H2" s="45" t="s">
        <v>1047</v>
      </c>
      <c r="I2" s="45"/>
      <c r="J2" s="45"/>
      <c r="K2" s="45"/>
      <c r="L2" s="45"/>
      <c r="M2" s="45"/>
      <c r="N2" s="45" t="s">
        <v>1048</v>
      </c>
      <c r="O2" s="45"/>
      <c r="P2" s="45"/>
      <c r="Q2" s="45"/>
      <c r="R2" s="45"/>
      <c r="S2" s="45"/>
      <c r="T2" s="46" t="s">
        <v>1049</v>
      </c>
      <c r="U2" s="46"/>
      <c r="V2" s="46"/>
      <c r="W2" s="46"/>
      <c r="X2" s="46"/>
      <c r="Y2" s="46"/>
      <c r="Z2" s="46" t="s">
        <v>1050</v>
      </c>
      <c r="AA2" s="46"/>
      <c r="AB2" s="46"/>
      <c r="AC2" s="46"/>
      <c r="AD2" s="46"/>
      <c r="AE2" s="46"/>
      <c r="AF2" s="46" t="s">
        <v>1051</v>
      </c>
      <c r="AG2" s="46"/>
      <c r="AH2" s="46"/>
      <c r="AI2" s="46"/>
      <c r="AJ2" s="46"/>
      <c r="AK2" s="46"/>
      <c r="AL2" s="46" t="s">
        <v>1052</v>
      </c>
      <c r="AM2" s="46"/>
      <c r="AN2" s="46"/>
      <c r="AO2" s="46"/>
      <c r="AP2" s="46"/>
      <c r="AQ2" s="46"/>
    </row>
    <row r="3" spans="1:43" s="43" customFormat="1" ht="20.45" customHeight="1" x14ac:dyDescent="0.25">
      <c r="F3" s="44"/>
      <c r="G3" s="44"/>
      <c r="H3" s="47" t="s">
        <v>1053</v>
      </c>
      <c r="I3" s="47"/>
      <c r="J3" s="47"/>
      <c r="K3" s="47"/>
      <c r="L3" s="47" t="s">
        <v>1054</v>
      </c>
      <c r="M3" s="47"/>
      <c r="N3" s="47" t="s">
        <v>1053</v>
      </c>
      <c r="O3" s="47"/>
      <c r="P3" s="47"/>
      <c r="Q3" s="47"/>
      <c r="R3" s="47" t="s">
        <v>1054</v>
      </c>
      <c r="S3" s="47"/>
      <c r="T3" s="48" t="s">
        <v>1053</v>
      </c>
      <c r="U3" s="48"/>
      <c r="V3" s="48"/>
      <c r="W3" s="48"/>
      <c r="X3" s="48" t="s">
        <v>1054</v>
      </c>
      <c r="Y3" s="48"/>
      <c r="Z3" s="48" t="s">
        <v>1053</v>
      </c>
      <c r="AA3" s="48"/>
      <c r="AB3" s="48"/>
      <c r="AC3" s="48"/>
      <c r="AD3" s="48" t="s">
        <v>1054</v>
      </c>
      <c r="AE3" s="48"/>
      <c r="AF3" s="48" t="s">
        <v>1053</v>
      </c>
      <c r="AG3" s="48"/>
      <c r="AH3" s="48"/>
      <c r="AI3" s="48"/>
      <c r="AJ3" s="48" t="s">
        <v>1054</v>
      </c>
      <c r="AK3" s="48"/>
      <c r="AL3" s="48" t="s">
        <v>1053</v>
      </c>
      <c r="AM3" s="48"/>
      <c r="AN3" s="48"/>
      <c r="AO3" s="48"/>
      <c r="AP3" s="48" t="s">
        <v>1054</v>
      </c>
      <c r="AQ3" s="48"/>
    </row>
    <row r="4" spans="1:43" s="41" customFormat="1" ht="63.95" customHeight="1" x14ac:dyDescent="0.25">
      <c r="A4" s="49" t="s">
        <v>1055</v>
      </c>
      <c r="B4" s="50" t="s">
        <v>1056</v>
      </c>
      <c r="C4" s="50" t="s">
        <v>1057</v>
      </c>
      <c r="D4" s="50" t="s">
        <v>1058</v>
      </c>
      <c r="E4" s="50" t="s">
        <v>1059</v>
      </c>
      <c r="F4" s="49" t="s">
        <v>115</v>
      </c>
      <c r="G4" s="49" t="s">
        <v>1060</v>
      </c>
      <c r="H4" s="51" t="s">
        <v>1061</v>
      </c>
      <c r="I4" s="51" t="s">
        <v>1062</v>
      </c>
      <c r="J4" s="51" t="s">
        <v>1063</v>
      </c>
      <c r="K4" s="51" t="s">
        <v>1064</v>
      </c>
      <c r="L4" s="51" t="s">
        <v>1065</v>
      </c>
      <c r="M4" s="51" t="s">
        <v>1066</v>
      </c>
      <c r="N4" s="51" t="s">
        <v>1061</v>
      </c>
      <c r="O4" s="51" t="s">
        <v>1062</v>
      </c>
      <c r="P4" s="51" t="s">
        <v>1063</v>
      </c>
      <c r="Q4" s="51" t="s">
        <v>1064</v>
      </c>
      <c r="R4" s="51" t="s">
        <v>1065</v>
      </c>
      <c r="S4" s="51" t="s">
        <v>1066</v>
      </c>
      <c r="T4" s="49" t="s">
        <v>1061</v>
      </c>
      <c r="U4" s="49" t="s">
        <v>1062</v>
      </c>
      <c r="V4" s="49" t="s">
        <v>1063</v>
      </c>
      <c r="W4" s="49" t="s">
        <v>1064</v>
      </c>
      <c r="X4" s="49" t="s">
        <v>1065</v>
      </c>
      <c r="Y4" s="49" t="s">
        <v>1066</v>
      </c>
      <c r="Z4" s="49" t="s">
        <v>1061</v>
      </c>
      <c r="AA4" s="49" t="s">
        <v>1062</v>
      </c>
      <c r="AB4" s="49" t="s">
        <v>1063</v>
      </c>
      <c r="AC4" s="49" t="s">
        <v>1064</v>
      </c>
      <c r="AD4" s="49" t="s">
        <v>1065</v>
      </c>
      <c r="AE4" s="49" t="s">
        <v>1066</v>
      </c>
      <c r="AF4" s="49" t="s">
        <v>1061</v>
      </c>
      <c r="AG4" s="49" t="s">
        <v>1062</v>
      </c>
      <c r="AH4" s="49" t="s">
        <v>1063</v>
      </c>
      <c r="AI4" s="49" t="s">
        <v>1064</v>
      </c>
      <c r="AJ4" s="49" t="s">
        <v>1065</v>
      </c>
      <c r="AK4" s="49" t="s">
        <v>1066</v>
      </c>
      <c r="AL4" s="49" t="s">
        <v>1061</v>
      </c>
      <c r="AM4" s="49" t="s">
        <v>1062</v>
      </c>
      <c r="AN4" s="49" t="s">
        <v>1063</v>
      </c>
      <c r="AO4" s="49" t="s">
        <v>1064</v>
      </c>
      <c r="AP4" s="49" t="s">
        <v>1065</v>
      </c>
      <c r="AQ4" s="49" t="s">
        <v>1066</v>
      </c>
    </row>
    <row r="5" spans="1:43" s="43" customFormat="1" ht="59.25" customHeight="1" x14ac:dyDescent="0.25">
      <c r="A5" s="52" t="s">
        <v>1067</v>
      </c>
      <c r="B5" s="53">
        <v>1.7149999999999999E-2</v>
      </c>
      <c r="C5" s="54"/>
      <c r="D5" s="55"/>
      <c r="E5" s="56">
        <v>0</v>
      </c>
      <c r="F5" s="57">
        <v>1.08E-4</v>
      </c>
      <c r="G5" s="57">
        <v>2.2699999999999999E-4</v>
      </c>
      <c r="H5" s="58">
        <f>($G5*(1-('Exposure Inputs'!$C$16/100))*'Exposure Inputs'!$C$3*1*'Exposure Inputs'!$C$12)/('Exposure Inputs'!$C$5*'Exposure Inputs'!$C$8)</f>
        <v>9.1350076754385951E-9</v>
      </c>
      <c r="I5" s="59">
        <f>($F5*(1-('Exposure Inputs'!$C$16)/100)*'Exposure Inputs'!$C$4*'Exposure Inputs'!$C$9*'Exposure Inputs'!$C$12*'Exposure Inputs'!$C$17)/('Exposure Inputs'!$C$5*'Exposure Inputs'!$C$10*'Exposure Inputs'!$C$13)</f>
        <v>1.1386784426820474E-9</v>
      </c>
      <c r="J5" s="59">
        <f>($F5*(1-('Exposure Inputs'!$C$16)/100)*'Exposure Inputs'!$C$4*'Exposure Inputs'!$C$9*'Exposure Inputs'!$C$12*'Exposure Inputs'!$C$17)/('Exposure Inputs'!$C$5*'Exposure Inputs'!$C$11*'Exposure Inputs'!$C$13)</f>
        <v>8.3211116965226545E-10</v>
      </c>
      <c r="K5" s="59">
        <f>($F5*(1-('Exposure Inputs'!$C$16)/100)*'Exposure Inputs'!$C$9*'Exposure Inputs'!$C$12*'Exposure Inputs'!$C$17)/('Exposure Inputs'!$C$11*'Exposure Inputs'!$C$13)</f>
        <v>7.5679662802950472E-8</v>
      </c>
      <c r="L5" s="59">
        <f>'Exposure Inputs'!$E$61/$H5</f>
        <v>788176677.65717661</v>
      </c>
      <c r="M5" s="59">
        <f>'Exposure Inputs'!$E$62/$I5</f>
        <v>15017409093.758373</v>
      </c>
      <c r="N5" s="58">
        <f>($G5*(1-('Exposure Inputs'!$C$16/100))*'Exposure Inputs'!$D$3*1*'Exposure Inputs'!$C$12)/('Exposure Inputs'!$D$5*'Exposure Inputs'!$D$8)</f>
        <v>3.2050468085106386E-8</v>
      </c>
      <c r="O5" s="59">
        <f>($F5*(1-('Exposure Inputs'!$C$16)/100)*'Exposure Inputs'!$D$4*'Exposure Inputs'!$D$9*'Exposure Inputs'!$C$12*'Exposure Inputs'!$C$17)/('Exposure Inputs'!$D$5*'Exposure Inputs'!$D$10*'Exposure Inputs'!$C$13)</f>
        <v>2.9085397843194406E-9</v>
      </c>
      <c r="P5" s="59">
        <f>($F5*(1-('Exposure Inputs'!$C$16)/100)*'Exposure Inputs'!$D$4*'Exposure Inputs'!$D$9*'Exposure Inputs'!$C$12*'Exposure Inputs'!$C$17)/('Exposure Inputs'!$D$5*'Exposure Inputs'!$C$11*'Exposure Inputs'!$C$13)</f>
        <v>3.728897159383898E-11</v>
      </c>
      <c r="Q5" s="59">
        <f>($F5*(1-('Exposure Inputs'!$C$16)/100)*'Exposure Inputs'!$D$9*'Exposure Inputs'!$C$12*'Exposure Inputs'!$C$17)/('Exposure Inputs'!$C$11*'Exposure Inputs'!$C$13)</f>
        <v>1.327713382507903E-9</v>
      </c>
      <c r="R5" s="59">
        <f>'Exposure Inputs'!$E$61/$N5</f>
        <v>224645705.04496896</v>
      </c>
      <c r="S5" s="59">
        <f>'Exposure Inputs'!$E$62/$O5</f>
        <v>5879238816.7388172</v>
      </c>
      <c r="T5" s="58">
        <f>($G5*(1-('Exposure Inputs'!$C$16/100))*'Exposure Inputs'!$E$3*1*'Exposure Inputs'!$C$12)/('Exposure Inputs'!$E$5*'Exposure Inputs'!$E$8)</f>
        <v>7.0192458100558664E-9</v>
      </c>
      <c r="U5" s="59">
        <f>($F5*(1-('Exposure Inputs'!$C$16)/100)*'Exposure Inputs'!$E$4*'Exposure Inputs'!$E$9*'Exposure Inputs'!$C$12*'Exposure Inputs'!$C$17)/('Exposure Inputs'!$E$5*'Exposure Inputs'!$E$10*'Exposure Inputs'!$C$13)</f>
        <v>6.306267697252622E-10</v>
      </c>
      <c r="V5" s="59">
        <f>($F5*(1-('Exposure Inputs'!$C$16)/100)*'Exposure Inputs'!$E$4*'Exposure Inputs'!$E$9*'Exposure Inputs'!$C$12*'Exposure Inputs'!$C$17)/('Exposure Inputs'!$E$5*'Exposure Inputs'!$C$11*'Exposure Inputs'!$C$13)</f>
        <v>4.0424792931106552E-11</v>
      </c>
      <c r="W5" s="59">
        <f>($F5*(1-('Exposure Inputs'!$C$16)/100)*'Exposure Inputs'!$E$9*'Exposure Inputs'!$C$12*'Exposure Inputs'!$C$17)/('Exposure Inputs'!$C$11*'Exposure Inputs'!$C$13)</f>
        <v>6.6385669125395155E-9</v>
      </c>
      <c r="X5" s="59">
        <f>'Exposure Inputs'!$E$61/$T5</f>
        <v>1025751226.6752623</v>
      </c>
      <c r="Y5" s="59">
        <f>'Exposure Inputs'!$E$62/$U5</f>
        <v>27115880297.072956</v>
      </c>
      <c r="Z5" s="58">
        <f>($G5*(1-('Exposure Inputs'!$C$16/100))*'Exposure Inputs'!$F$3*1*'Exposure Inputs'!$C$12)/('Exposure Inputs'!$F$5*'Exposure Inputs'!$F$8)</f>
        <v>7.0377992957746469E-9</v>
      </c>
      <c r="AA5" s="59">
        <f>($F5*(1-('Exposure Inputs'!$C$16)/100)*'Exposure Inputs'!$F$4*'Exposure Inputs'!$F$9*'Exposure Inputs'!$C$12*'Exposure Inputs'!$C$17)/('Exposure Inputs'!$F$5*'Exposure Inputs'!$F$10*'Exposure Inputs'!$C$13)</f>
        <v>5.7432953887709822E-10</v>
      </c>
      <c r="AB5" s="59">
        <f>($F5*(1-('Exposure Inputs'!$C$16)/100)*'Exposure Inputs'!$F$4*'Exposure Inputs'!$F$9*'Exposure Inputs'!$C$12*'Exposure Inputs'!$C$17)/('Exposure Inputs'!$F$5*'Exposure Inputs'!$C$11*'Exposure Inputs'!$C$13)</f>
        <v>3.6815996081865274E-11</v>
      </c>
      <c r="AC5" s="59">
        <f>($F5*(1-('Exposure Inputs'!$C$16)/100)*'Exposure Inputs'!$F$9*'Exposure Inputs'!$C$12*'Exposure Inputs'!$C$17)/('Exposure Inputs'!$C$11*'Exposure Inputs'!$C$13)</f>
        <v>6.6385669125395155E-9</v>
      </c>
      <c r="AD5" s="59">
        <f>'Exposure Inputs'!$E$61/$Z5</f>
        <v>1023047077.2763774</v>
      </c>
      <c r="AE5" s="59">
        <f>'Exposure Inputs'!$E$62/$AA5</f>
        <v>29773847316.70446</v>
      </c>
      <c r="AF5" s="58">
        <f>($G5*(1-('Exposure Inputs'!$C$16/100))*'Exposure Inputs'!$G$3*1*'Exposure Inputs'!$C$12)/('Exposure Inputs'!$G$5*'Exposure Inputs'!$G$8)</f>
        <v>8.980062893081761E-9</v>
      </c>
      <c r="AG5" s="59">
        <f>($F5*(1-('Exposure Inputs'!$C$16)/100)*'Exposure Inputs'!$G$4*'Exposure Inputs'!$G$9*'Exposure Inputs'!$C$12*'Exposure Inputs'!$C$17)/('Exposure Inputs'!$G$5*'Exposure Inputs'!$G$10*'Exposure Inputs'!$C$13)</f>
        <v>9.5745670715947247E-10</v>
      </c>
      <c r="AH5" s="59">
        <f>($F5*(1-('Exposure Inputs'!$C$16)/100)*'Exposure Inputs'!$G$4*'Exposure Inputs'!$G$9*'Exposure Inputs'!$C$12*'Exposure Inputs'!$C$17)/('Exposure Inputs'!$G$5*'Exposure Inputs'!$C$11*'Exposure Inputs'!$C$13)</f>
        <v>6.1375429946120037E-11</v>
      </c>
      <c r="AI5" s="59">
        <f>($F5*(1-('Exposure Inputs'!$C$16)/100)*'Exposure Inputs'!$G$9*'Exposure Inputs'!$C$12*'Exposure Inputs'!$C$17)/('Exposure Inputs'!$C$11*'Exposure Inputs'!$C$13)</f>
        <v>6.6385669125395155E-9</v>
      </c>
      <c r="AJ5" s="59">
        <f>'Exposure Inputs'!$E$61/$AF5</f>
        <v>801776121.80721796</v>
      </c>
      <c r="AK5" s="59">
        <f>'Exposure Inputs'!$E$62/$AG5</f>
        <v>17859815354.713322</v>
      </c>
      <c r="AL5" s="58">
        <f>($G5*(1-('Exposure Inputs'!$C$16/100))*'Exposure Inputs'!$H$3*1*'Exposure Inputs'!$C$12)/('Exposure Inputs'!$H$5*'Exposure Inputs'!$H$8)</f>
        <v>1.1397641975308639E-8</v>
      </c>
      <c r="AM5" s="59">
        <f>($F5*(1-('Exposure Inputs'!$C$16)/100)*'Exposure Inputs'!$H$4*'Exposure Inputs'!$H$9*'Exposure Inputs'!$C$12*'Exposure Inputs'!$C$17)/('Exposure Inputs'!$H$5*'Exposure Inputs'!$H$10*'Exposure Inputs'!$C$13)</f>
        <v>1.246575342465753E-9</v>
      </c>
      <c r="AN5" s="59">
        <f>($F5*(1-('Exposure Inputs'!$C$16)/100)*'Exposure Inputs'!$H$4*'Exposure Inputs'!$H$9*'Exposure Inputs'!$C$12*'Exposure Inputs'!$C$17)/('Exposure Inputs'!$H$5*'Exposure Inputs'!$C$11*'Exposure Inputs'!$C$13)</f>
        <v>7.9908675799086731E-11</v>
      </c>
      <c r="AO5" s="59">
        <f>($F5*(1-('Exposure Inputs'!$C$16)/100)*'Exposure Inputs'!$H$9*'Exposure Inputs'!$C$12*'Exposure Inputs'!$C$17)/('Exposure Inputs'!$C$11*'Exposure Inputs'!$C$13)</f>
        <v>6.6385669125395155E-9</v>
      </c>
      <c r="AP5" s="59">
        <f>'Exposure Inputs'!$E$61/$AL5</f>
        <v>631709612.88289011</v>
      </c>
      <c r="AQ5" s="59">
        <f>'Exposure Inputs'!$E$62/$AM5</f>
        <v>13717582417.582424</v>
      </c>
    </row>
    <row r="6" spans="1:43" s="43" customFormat="1" ht="31.5" customHeight="1" x14ac:dyDescent="0.25">
      <c r="A6" s="52" t="s">
        <v>1068</v>
      </c>
      <c r="B6" s="53">
        <v>0.02</v>
      </c>
      <c r="C6" s="54"/>
      <c r="D6" s="55"/>
      <c r="E6" s="56">
        <v>0</v>
      </c>
      <c r="F6" s="57">
        <v>5</v>
      </c>
      <c r="G6" s="57">
        <v>5</v>
      </c>
      <c r="H6" s="58">
        <f>($G6*(1-('Exposure Inputs'!$C$16/100))*'Exposure Inputs'!$C$3*1*'Exposure Inputs'!$C$12)/('Exposure Inputs'!$C$5*'Exposure Inputs'!$C$8)</f>
        <v>2.0121162280701757E-4</v>
      </c>
      <c r="I6" s="59">
        <f>($F6*(1-('Exposure Inputs'!$C$16)/100)*'Exposure Inputs'!$C$4*'Exposure Inputs'!$C$9*'Exposure Inputs'!$C$12*'Exposure Inputs'!$C$17)/('Exposure Inputs'!$C$5*'Exposure Inputs'!$C$10*'Exposure Inputs'!$C$13)</f>
        <v>5.2716594568613312E-5</v>
      </c>
      <c r="J6" s="59">
        <f>($F6*(1-('Exposure Inputs'!$C$16)/100)*'Exposure Inputs'!$C$4*'Exposure Inputs'!$C$9*'Exposure Inputs'!$C$12*'Exposure Inputs'!$C$17)/('Exposure Inputs'!$C$5*'Exposure Inputs'!$C$11*'Exposure Inputs'!$C$13)</f>
        <v>3.852366526167896E-5</v>
      </c>
      <c r="K6" s="59">
        <f>($F6*(1-('Exposure Inputs'!$C$16)/100)*'Exposure Inputs'!$C$9*'Exposure Inputs'!$C$12*'Exposure Inputs'!$C$17)/('Exposure Inputs'!$C$11*'Exposure Inputs'!$C$13)</f>
        <v>3.5036880927291889E-3</v>
      </c>
      <c r="L6" s="59">
        <f>'Exposure Inputs'!$E$61/$H6</f>
        <v>35783.221165635812</v>
      </c>
      <c r="M6" s="59">
        <f>'Exposure Inputs'!$E$62/$I6</f>
        <v>324376.03642518085</v>
      </c>
      <c r="N6" s="58">
        <f>($G6*(1-('Exposure Inputs'!$C$16/100))*'Exposure Inputs'!$D$3*1*'Exposure Inputs'!$C$12)/('Exposure Inputs'!$D$5*'Exposure Inputs'!$D$8)</f>
        <v>7.0595744680851066E-4</v>
      </c>
      <c r="O6" s="59">
        <f>($F6*(1-('Exposure Inputs'!$C$16)/100)*'Exposure Inputs'!$D$4*'Exposure Inputs'!$D$9*'Exposure Inputs'!$C$12*'Exposure Inputs'!$C$17)/('Exposure Inputs'!$D$5*'Exposure Inputs'!$D$10*'Exposure Inputs'!$C$13)</f>
        <v>1.3465461964441854E-4</v>
      </c>
      <c r="P6" s="59">
        <f>($F6*(1-('Exposure Inputs'!$C$16)/100)*'Exposure Inputs'!$D$4*'Exposure Inputs'!$D$9*'Exposure Inputs'!$C$12*'Exposure Inputs'!$C$17)/('Exposure Inputs'!$D$5*'Exposure Inputs'!$C$11*'Exposure Inputs'!$C$13)</f>
        <v>1.7263412774925454E-6</v>
      </c>
      <c r="Q6" s="59">
        <f>($F6*(1-('Exposure Inputs'!$C$16)/100)*'Exposure Inputs'!$D$9*'Exposure Inputs'!$C$12*'Exposure Inputs'!$C$17)/('Exposure Inputs'!$C$11*'Exposure Inputs'!$C$13)</f>
        <v>6.146821215314366E-5</v>
      </c>
      <c r="R6" s="59">
        <f>'Exposure Inputs'!$E$61/$N6</f>
        <v>10198.915009041591</v>
      </c>
      <c r="S6" s="59">
        <f>'Exposure Inputs'!$E$62/$O6</f>
        <v>126991.55844155845</v>
      </c>
      <c r="T6" s="58">
        <f>($G6*(1-('Exposure Inputs'!$C$16/100))*'Exposure Inputs'!$E$3*1*'Exposure Inputs'!$C$12)/('Exposure Inputs'!$E$5*'Exposure Inputs'!$E$8)</f>
        <v>1.5460893854748605E-4</v>
      </c>
      <c r="U6" s="59">
        <f>($F6*(1-('Exposure Inputs'!$C$16)/100)*'Exposure Inputs'!$E$4*'Exposure Inputs'!$E$9*'Exposure Inputs'!$C$12*'Exposure Inputs'!$C$17)/('Exposure Inputs'!$E$5*'Exposure Inputs'!$E$10*'Exposure Inputs'!$C$13)</f>
        <v>2.9195683783576948E-5</v>
      </c>
      <c r="V6" s="59">
        <f>($F6*(1-('Exposure Inputs'!$C$16)/100)*'Exposure Inputs'!$E$4*'Exposure Inputs'!$E$9*'Exposure Inputs'!$C$12*'Exposure Inputs'!$C$17)/('Exposure Inputs'!$E$5*'Exposure Inputs'!$C$11*'Exposure Inputs'!$C$13)</f>
        <v>1.8715181912549328E-6</v>
      </c>
      <c r="W6" s="59">
        <f>($F6*(1-('Exposure Inputs'!$C$16)/100)*'Exposure Inputs'!$E$9*'Exposure Inputs'!$C$12*'Exposure Inputs'!$C$17)/('Exposure Inputs'!$C$11*'Exposure Inputs'!$C$13)</f>
        <v>3.0734106076571829E-4</v>
      </c>
      <c r="X6" s="59">
        <f>'Exposure Inputs'!$E$61/$T6</f>
        <v>46569.10569105691</v>
      </c>
      <c r="Y6" s="59">
        <f>'Exposure Inputs'!$E$62/$U6</f>
        <v>585703.01441677602</v>
      </c>
      <c r="Z6" s="58">
        <f>($G6*(1-('Exposure Inputs'!$C$16/100))*'Exposure Inputs'!$F$3*1*'Exposure Inputs'!$C$12)/('Exposure Inputs'!$F$5*'Exposure Inputs'!$F$8)</f>
        <v>1.5501760563380284E-4</v>
      </c>
      <c r="AA6" s="59">
        <f>($F6*(1-('Exposure Inputs'!$C$16)/100)*'Exposure Inputs'!$F$4*'Exposure Inputs'!$F$9*'Exposure Inputs'!$C$12*'Exposure Inputs'!$C$17)/('Exposure Inputs'!$F$5*'Exposure Inputs'!$F$10*'Exposure Inputs'!$C$13)</f>
        <v>2.6589330503569363E-5</v>
      </c>
      <c r="AB6" s="59">
        <f>($F6*(1-('Exposure Inputs'!$C$16)/100)*'Exposure Inputs'!$F$4*'Exposure Inputs'!$F$9*'Exposure Inputs'!$C$12*'Exposure Inputs'!$C$17)/('Exposure Inputs'!$F$5*'Exposure Inputs'!$C$11*'Exposure Inputs'!$C$13)</f>
        <v>1.7044442630493184E-6</v>
      </c>
      <c r="AC6" s="59">
        <f>($F6*(1-('Exposure Inputs'!$C$16)/100)*'Exposure Inputs'!$F$9*'Exposure Inputs'!$C$12*'Exposure Inputs'!$C$17)/('Exposure Inputs'!$C$11*'Exposure Inputs'!$C$13)</f>
        <v>3.0734106076571829E-4</v>
      </c>
      <c r="AD6" s="59">
        <f>'Exposure Inputs'!$E$61/$Z6</f>
        <v>46446.337308347524</v>
      </c>
      <c r="AE6" s="59">
        <f>'Exposure Inputs'!$E$62/$AA6</f>
        <v>643115.10204081633</v>
      </c>
      <c r="AF6" s="58">
        <f>($G6*(1-('Exposure Inputs'!$C$16/100))*'Exposure Inputs'!$G$3*1*'Exposure Inputs'!$C$12)/('Exposure Inputs'!$G$5*'Exposure Inputs'!$G$8)</f>
        <v>1.9779874213836479E-4</v>
      </c>
      <c r="AG6" s="59">
        <f>($F6*(1-('Exposure Inputs'!$C$16)/100)*'Exposure Inputs'!$G$4*'Exposure Inputs'!$G$9*'Exposure Inputs'!$C$12*'Exposure Inputs'!$C$17)/('Exposure Inputs'!$G$5*'Exposure Inputs'!$G$10*'Exposure Inputs'!$C$13)</f>
        <v>4.4326699405531139E-5</v>
      </c>
      <c r="AH6" s="59">
        <f>($F6*(1-('Exposure Inputs'!$C$16)/100)*'Exposure Inputs'!$G$4*'Exposure Inputs'!$G$9*'Exposure Inputs'!$C$12*'Exposure Inputs'!$C$17)/('Exposure Inputs'!$G$5*'Exposure Inputs'!$C$11*'Exposure Inputs'!$C$13)</f>
        <v>2.8414550900981501E-6</v>
      </c>
      <c r="AI6" s="59">
        <f>($F6*(1-('Exposure Inputs'!$C$16)/100)*'Exposure Inputs'!$G$9*'Exposure Inputs'!$C$12*'Exposure Inputs'!$C$17)/('Exposure Inputs'!$C$11*'Exposure Inputs'!$C$13)</f>
        <v>3.0734106076571829E-4</v>
      </c>
      <c r="AJ6" s="59">
        <f>'Exposure Inputs'!$E$61/$AF6</f>
        <v>36400.635930047691</v>
      </c>
      <c r="AK6" s="59">
        <f>'Exposure Inputs'!$E$62/$AG6</f>
        <v>385772.01166180766</v>
      </c>
      <c r="AL6" s="58">
        <f>($G6*(1-('Exposure Inputs'!$C$16/100))*'Exposure Inputs'!$H$3*1*'Exposure Inputs'!$C$12)/('Exposure Inputs'!$H$5*'Exposure Inputs'!$H$8)</f>
        <v>2.5104938271604938E-4</v>
      </c>
      <c r="AM6" s="59">
        <f>($F6*(1-('Exposure Inputs'!$C$16)/100)*'Exposure Inputs'!$H$4*'Exposure Inputs'!$H$9*'Exposure Inputs'!$C$12*'Exposure Inputs'!$C$17)/('Exposure Inputs'!$H$5*'Exposure Inputs'!$H$10*'Exposure Inputs'!$C$13)</f>
        <v>5.7711821410451542E-5</v>
      </c>
      <c r="AN6" s="59">
        <f>($F6*(1-('Exposure Inputs'!$C$16)/100)*'Exposure Inputs'!$H$4*'Exposure Inputs'!$H$9*'Exposure Inputs'!$C$12*'Exposure Inputs'!$C$17)/('Exposure Inputs'!$H$5*'Exposure Inputs'!$C$11*'Exposure Inputs'!$C$13)</f>
        <v>3.6994757314392015E-6</v>
      </c>
      <c r="AO6" s="59">
        <f>($F6*(1-('Exposure Inputs'!$C$16)/100)*'Exposure Inputs'!$H$9*'Exposure Inputs'!$C$12*'Exposure Inputs'!$C$17)/('Exposure Inputs'!$C$11*'Exposure Inputs'!$C$13)</f>
        <v>3.0734106076571829E-4</v>
      </c>
      <c r="AP6" s="59">
        <f>'Exposure Inputs'!$E$61/$AL6</f>
        <v>28679.616424883206</v>
      </c>
      <c r="AQ6" s="59">
        <f>'Exposure Inputs'!$E$62/$AM6</f>
        <v>296299.78021978028</v>
      </c>
    </row>
    <row r="7" spans="1:43" s="43" customFormat="1" ht="39" customHeight="1" x14ac:dyDescent="0.25">
      <c r="A7" s="52" t="s">
        <v>1069</v>
      </c>
      <c r="B7" s="57">
        <v>2.3400000000000001E-2</v>
      </c>
      <c r="C7" s="54"/>
      <c r="D7" s="55"/>
      <c r="E7" s="56">
        <v>0</v>
      </c>
      <c r="F7" s="60">
        <v>4.62</v>
      </c>
      <c r="G7" s="60">
        <v>4.62</v>
      </c>
      <c r="H7" s="58">
        <f>($G7*(1-('Exposure Inputs'!$C$16/100))*'Exposure Inputs'!$C$3*1*'Exposure Inputs'!$C$12)/('Exposure Inputs'!$C$5*'Exposure Inputs'!$C$8)</f>
        <v>1.859195394736842E-4</v>
      </c>
      <c r="I7" s="59">
        <f>($F7*(1-('Exposure Inputs'!$C$16)/100)*'Exposure Inputs'!$C$4*'Exposure Inputs'!$C$9*'Exposure Inputs'!$C$12*'Exposure Inputs'!$C$17)/('Exposure Inputs'!$C$5*'Exposure Inputs'!$C$10*'Exposure Inputs'!$C$13)</f>
        <v>4.8710133381398699E-5</v>
      </c>
      <c r="J7" s="59">
        <f>($F7*(1-('Exposure Inputs'!$C$16)/100)*'Exposure Inputs'!$C$4*'Exposure Inputs'!$C$9*'Exposure Inputs'!$C$12*'Exposure Inputs'!$C$17)/('Exposure Inputs'!$C$5*'Exposure Inputs'!$C$11*'Exposure Inputs'!$C$13)</f>
        <v>3.5595866701791357E-5</v>
      </c>
      <c r="K7" s="59">
        <f>($F7*(1-('Exposure Inputs'!$C$16)/100)*'Exposure Inputs'!$C$9*'Exposure Inputs'!$C$12*'Exposure Inputs'!$C$17)/('Exposure Inputs'!$C$11*'Exposure Inputs'!$C$13)</f>
        <v>3.2374077976817708E-3</v>
      </c>
      <c r="L7" s="59">
        <f>'Exposure Inputs'!$E$61/$H7</f>
        <v>38726.429832939197</v>
      </c>
      <c r="M7" s="59">
        <f>'Exposure Inputs'!$E$62/$I7</f>
        <v>351056.31647746841</v>
      </c>
      <c r="N7" s="58">
        <f>($G7*(1-('Exposure Inputs'!$C$16/100))*'Exposure Inputs'!$D$3*1*'Exposure Inputs'!$C$12)/('Exposure Inputs'!$D$5*'Exposure Inputs'!$D$8)</f>
        <v>6.5230468085106393E-4</v>
      </c>
      <c r="O7" s="59">
        <f>($F7*(1-('Exposure Inputs'!$C$16)/100)*'Exposure Inputs'!$D$4*'Exposure Inputs'!$D$9*'Exposure Inputs'!$C$12*'Exposure Inputs'!$C$17)/('Exposure Inputs'!$D$5*'Exposure Inputs'!$D$10*'Exposure Inputs'!$C$13)</f>
        <v>1.2442086855144274E-4</v>
      </c>
      <c r="P7" s="59">
        <f>($F7*(1-('Exposure Inputs'!$C$16)/100)*'Exposure Inputs'!$D$4*'Exposure Inputs'!$D$9*'Exposure Inputs'!$C$12*'Exposure Inputs'!$C$17)/('Exposure Inputs'!$D$5*'Exposure Inputs'!$C$11*'Exposure Inputs'!$C$13)</f>
        <v>1.5951393404031118E-6</v>
      </c>
      <c r="Q7" s="59">
        <f>($F7*(1-('Exposure Inputs'!$C$16)/100)*'Exposure Inputs'!$D$9*'Exposure Inputs'!$C$12*'Exposure Inputs'!$C$17)/('Exposure Inputs'!$C$11*'Exposure Inputs'!$C$13)</f>
        <v>5.679662802950474E-5</v>
      </c>
      <c r="R7" s="59">
        <f>'Exposure Inputs'!$E$61/$N7</f>
        <v>11037.786806322067</v>
      </c>
      <c r="S7" s="59">
        <f>'Exposure Inputs'!$E$62/$O7</f>
        <v>137436.75156012818</v>
      </c>
      <c r="T7" s="58">
        <f>($G7*(1-('Exposure Inputs'!$C$16/100))*'Exposure Inputs'!$E$3*1*'Exposure Inputs'!$C$12)/('Exposure Inputs'!$E$5*'Exposure Inputs'!$E$8)</f>
        <v>1.4285865921787711E-4</v>
      </c>
      <c r="U7" s="59">
        <f>($F7*(1-('Exposure Inputs'!$C$16)/100)*'Exposure Inputs'!$E$4*'Exposure Inputs'!$E$9*'Exposure Inputs'!$C$12*'Exposure Inputs'!$C$17)/('Exposure Inputs'!$E$5*'Exposure Inputs'!$E$10*'Exposure Inputs'!$C$13)</f>
        <v>2.69768118160251E-5</v>
      </c>
      <c r="V7" s="59">
        <f>($F7*(1-('Exposure Inputs'!$C$16)/100)*'Exposure Inputs'!$E$4*'Exposure Inputs'!$E$9*'Exposure Inputs'!$C$12*'Exposure Inputs'!$C$17)/('Exposure Inputs'!$E$5*'Exposure Inputs'!$C$11*'Exposure Inputs'!$C$13)</f>
        <v>1.7292828087195579E-6</v>
      </c>
      <c r="W7" s="59">
        <f>($F7*(1-('Exposure Inputs'!$C$16)/100)*'Exposure Inputs'!$E$9*'Exposure Inputs'!$C$12*'Exposure Inputs'!$C$17)/('Exposure Inputs'!$C$11*'Exposure Inputs'!$C$13)</f>
        <v>2.8398314014752376E-4</v>
      </c>
      <c r="X7" s="59">
        <f>'Exposure Inputs'!$E$61/$T7</f>
        <v>50399.46503361137</v>
      </c>
      <c r="Y7" s="59">
        <f>'Exposure Inputs'!$E$62/$U7</f>
        <v>633877.72123027698</v>
      </c>
      <c r="Z7" s="58">
        <f>($G7*(1-('Exposure Inputs'!$C$16/100))*'Exposure Inputs'!$F$3*1*'Exposure Inputs'!$C$12)/('Exposure Inputs'!$F$5*'Exposure Inputs'!$F$8)</f>
        <v>1.4323626760563379E-4</v>
      </c>
      <c r="AA7" s="59">
        <f>($F7*(1-('Exposure Inputs'!$C$16)/100)*'Exposure Inputs'!$F$4*'Exposure Inputs'!$F$9*'Exposure Inputs'!$C$12*'Exposure Inputs'!$C$17)/('Exposure Inputs'!$F$5*'Exposure Inputs'!$F$10*'Exposure Inputs'!$C$13)</f>
        <v>2.4568541385298092E-5</v>
      </c>
      <c r="AB7" s="59">
        <f>($F7*(1-('Exposure Inputs'!$C$16)/100)*'Exposure Inputs'!$F$4*'Exposure Inputs'!$F$9*'Exposure Inputs'!$C$12*'Exposure Inputs'!$C$17)/('Exposure Inputs'!$F$5*'Exposure Inputs'!$C$11*'Exposure Inputs'!$C$13)</f>
        <v>1.5749064990575702E-6</v>
      </c>
      <c r="AC7" s="59">
        <f>($F7*(1-('Exposure Inputs'!$C$16)/100)*'Exposure Inputs'!$F$9*'Exposure Inputs'!$C$12*'Exposure Inputs'!$C$17)/('Exposure Inputs'!$C$11*'Exposure Inputs'!$C$13)</f>
        <v>2.8398314014752376E-4</v>
      </c>
      <c r="AD7" s="59">
        <f>'Exposure Inputs'!$E$61/$Z7</f>
        <v>50266.598818557941</v>
      </c>
      <c r="AE7" s="59">
        <f>'Exposure Inputs'!$E$62/$AA7</f>
        <v>696012.0151956887</v>
      </c>
      <c r="AF7" s="58">
        <f>($G7*(1-('Exposure Inputs'!$C$16/100))*'Exposure Inputs'!$G$3*1*'Exposure Inputs'!$C$12)/('Exposure Inputs'!$G$5*'Exposure Inputs'!$G$8)</f>
        <v>1.8276603773584906E-4</v>
      </c>
      <c r="AG7" s="59">
        <f>($F7*(1-('Exposure Inputs'!$C$16)/100)*'Exposure Inputs'!$G$4*'Exposure Inputs'!$G$9*'Exposure Inputs'!$C$12*'Exposure Inputs'!$C$17)/('Exposure Inputs'!$G$5*'Exposure Inputs'!$G$10*'Exposure Inputs'!$C$13)</f>
        <v>4.0957870250710776E-5</v>
      </c>
      <c r="AH7" s="59">
        <f>($F7*(1-('Exposure Inputs'!$C$16)/100)*'Exposure Inputs'!$G$4*'Exposure Inputs'!$G$9*'Exposure Inputs'!$C$12*'Exposure Inputs'!$C$17)/('Exposure Inputs'!$G$5*'Exposure Inputs'!$C$11*'Exposure Inputs'!$C$13)</f>
        <v>2.6255045032506904E-6</v>
      </c>
      <c r="AI7" s="59">
        <f>($F7*(1-('Exposure Inputs'!$C$16)/100)*'Exposure Inputs'!$G$9*'Exposure Inputs'!$C$12*'Exposure Inputs'!$C$17)/('Exposure Inputs'!$C$11*'Exposure Inputs'!$C$13)</f>
        <v>2.8398314014752376E-4</v>
      </c>
      <c r="AJ7" s="59">
        <f>'Exposure Inputs'!$E$61/$AF7</f>
        <v>39394.62762992175</v>
      </c>
      <c r="AK7" s="59">
        <f>'Exposure Inputs'!$E$62/$AG7</f>
        <v>417502.17712316843</v>
      </c>
      <c r="AL7" s="58">
        <f>($G7*(1-('Exposure Inputs'!$C$16/100))*'Exposure Inputs'!$H$3*1*'Exposure Inputs'!$C$12)/('Exposure Inputs'!$H$5*'Exposure Inputs'!$H$8)</f>
        <v>2.3196962962962958E-4</v>
      </c>
      <c r="AM7" s="59">
        <f>($F7*(1-('Exposure Inputs'!$C$16)/100)*'Exposure Inputs'!$H$4*'Exposure Inputs'!$H$9*'Exposure Inputs'!$C$12*'Exposure Inputs'!$C$17)/('Exposure Inputs'!$H$5*'Exposure Inputs'!$H$10*'Exposure Inputs'!$C$13)</f>
        <v>5.3325722983257235E-5</v>
      </c>
      <c r="AN7" s="59">
        <f>($F7*(1-('Exposure Inputs'!$C$16)/100)*'Exposure Inputs'!$H$4*'Exposure Inputs'!$H$9*'Exposure Inputs'!$C$12*'Exposure Inputs'!$C$17)/('Exposure Inputs'!$H$5*'Exposure Inputs'!$C$11*'Exposure Inputs'!$C$13)</f>
        <v>3.4183155758498225E-6</v>
      </c>
      <c r="AO7" s="59">
        <f>($F7*(1-('Exposure Inputs'!$C$16)/100)*'Exposure Inputs'!$H$9*'Exposure Inputs'!$C$12*'Exposure Inputs'!$C$17)/('Exposure Inputs'!$C$11*'Exposure Inputs'!$C$13)</f>
        <v>2.8398314014752376E-4</v>
      </c>
      <c r="AP7" s="59">
        <f>'Exposure Inputs'!$E$61/$AL7</f>
        <v>31038.545914375773</v>
      </c>
      <c r="AQ7" s="59">
        <f>'Exposure Inputs'!$E$62/$AM7</f>
        <v>320670.75781361497</v>
      </c>
    </row>
    <row r="8" spans="1:43" s="43" customFormat="1" ht="36" customHeight="1" x14ac:dyDescent="0.25">
      <c r="A8" s="52" t="s">
        <v>1070</v>
      </c>
      <c r="B8" s="57">
        <v>1.4200000000000001E-2</v>
      </c>
      <c r="C8" s="54"/>
      <c r="D8" s="55"/>
      <c r="E8" s="56">
        <v>0</v>
      </c>
      <c r="F8" s="57">
        <v>3.2399999999999998E-3</v>
      </c>
      <c r="G8" s="57">
        <v>6.4999999999999997E-3</v>
      </c>
      <c r="H8" s="58">
        <f>($G8*(1-('Exposure Inputs'!$C$16/100))*'Exposure Inputs'!$C$3*1*'Exposure Inputs'!$C$12)/('Exposure Inputs'!$C$5*'Exposure Inputs'!$C$8)</f>
        <v>2.6157510964912284E-7</v>
      </c>
      <c r="I8" s="59">
        <f>($F8*(1-('Exposure Inputs'!$C$16)/100)*'Exposure Inputs'!$C$4*'Exposure Inputs'!$C$9*'Exposure Inputs'!$C$12*'Exposure Inputs'!$C$17)/('Exposure Inputs'!$C$5*'Exposure Inputs'!$C$10*'Exposure Inputs'!$C$13)</f>
        <v>3.4160353280461429E-8</v>
      </c>
      <c r="J8" s="59">
        <f>($F8*(1-('Exposure Inputs'!$C$16)/100)*'Exposure Inputs'!$C$4*'Exposure Inputs'!$C$9*'Exposure Inputs'!$C$12*'Exposure Inputs'!$C$17)/('Exposure Inputs'!$C$5*'Exposure Inputs'!$C$11*'Exposure Inputs'!$C$13)</f>
        <v>2.4963335089567968E-8</v>
      </c>
      <c r="K8" s="59">
        <f>($F8*(1-('Exposure Inputs'!$C$16)/100)*'Exposure Inputs'!$C$9*'Exposure Inputs'!$C$12*'Exposure Inputs'!$C$17)/('Exposure Inputs'!$C$11*'Exposure Inputs'!$C$13)</f>
        <v>2.2703898840885141E-6</v>
      </c>
      <c r="L8" s="59">
        <f>'Exposure Inputs'!$E$61/$H8</f>
        <v>27525554.742796779</v>
      </c>
      <c r="M8" s="59">
        <f>'Exposure Inputs'!$E$62/$I8</f>
        <v>500580303.12527901</v>
      </c>
      <c r="N8" s="58">
        <f>($G8*(1-('Exposure Inputs'!$C$16/100))*'Exposure Inputs'!$D$3*1*'Exposure Inputs'!$C$12)/('Exposure Inputs'!$D$5*'Exposure Inputs'!$D$8)</f>
        <v>9.1774468085106387E-7</v>
      </c>
      <c r="O8" s="59">
        <f>($F8*(1-('Exposure Inputs'!$C$16)/100)*'Exposure Inputs'!$D$4*'Exposure Inputs'!$D$9*'Exposure Inputs'!$C$12*'Exposure Inputs'!$C$17)/('Exposure Inputs'!$D$5*'Exposure Inputs'!$D$10*'Exposure Inputs'!$C$13)</f>
        <v>8.7256193529583219E-8</v>
      </c>
      <c r="P8" s="59">
        <f>($F8*(1-('Exposure Inputs'!$C$16)/100)*'Exposure Inputs'!$D$4*'Exposure Inputs'!$D$9*'Exposure Inputs'!$C$12*'Exposure Inputs'!$C$17)/('Exposure Inputs'!$D$5*'Exposure Inputs'!$C$11*'Exposure Inputs'!$C$13)</f>
        <v>1.1186691478151695E-9</v>
      </c>
      <c r="Q8" s="59">
        <f>($F8*(1-('Exposure Inputs'!$C$16)/100)*'Exposure Inputs'!$D$9*'Exposure Inputs'!$C$12*'Exposure Inputs'!$C$17)/('Exposure Inputs'!$C$11*'Exposure Inputs'!$C$13)</f>
        <v>3.9831401475237093E-8</v>
      </c>
      <c r="R8" s="59">
        <f>'Exposure Inputs'!$E$61/$N8</f>
        <v>7845319.2377243005</v>
      </c>
      <c r="S8" s="59">
        <f>'Exposure Inputs'!$E$62/$O8</f>
        <v>195974627.22462723</v>
      </c>
      <c r="T8" s="58">
        <f>($G8*(1-('Exposure Inputs'!$C$16/100))*'Exposure Inputs'!$E$3*1*'Exposure Inputs'!$C$12)/('Exposure Inputs'!$E$5*'Exposure Inputs'!$E$8)</f>
        <v>2.0099162011173185E-7</v>
      </c>
      <c r="U8" s="59">
        <f>($F8*(1-('Exposure Inputs'!$C$16)/100)*'Exposure Inputs'!$E$4*'Exposure Inputs'!$E$9*'Exposure Inputs'!$C$12*'Exposure Inputs'!$C$17)/('Exposure Inputs'!$E$5*'Exposure Inputs'!$E$10*'Exposure Inputs'!$C$13)</f>
        <v>1.8918803091757864E-8</v>
      </c>
      <c r="V8" s="59">
        <f>($F8*(1-('Exposure Inputs'!$C$16)/100)*'Exposure Inputs'!$E$4*'Exposure Inputs'!$E$9*'Exposure Inputs'!$C$12*'Exposure Inputs'!$C$17)/('Exposure Inputs'!$E$5*'Exposure Inputs'!$C$11*'Exposure Inputs'!$C$13)</f>
        <v>1.2127437879331964E-9</v>
      </c>
      <c r="W8" s="59">
        <f>($F8*(1-('Exposure Inputs'!$C$16)/100)*'Exposure Inputs'!$E$9*'Exposure Inputs'!$C$12*'Exposure Inputs'!$C$17)/('Exposure Inputs'!$C$11*'Exposure Inputs'!$C$13)</f>
        <v>1.9915700737618548E-7</v>
      </c>
      <c r="X8" s="59">
        <f>'Exposure Inputs'!$E$61/$T8</f>
        <v>35822388.9931207</v>
      </c>
      <c r="Y8" s="59">
        <f>'Exposure Inputs'!$E$62/$U8</f>
        <v>903862676.56909859</v>
      </c>
      <c r="Z8" s="58">
        <f>($G8*(1-('Exposure Inputs'!$C$16/100))*'Exposure Inputs'!$F$3*1*'Exposure Inputs'!$C$12)/('Exposure Inputs'!$F$5*'Exposure Inputs'!$F$8)</f>
        <v>2.0152288732394363E-7</v>
      </c>
      <c r="AA8" s="59">
        <f>($F8*(1-('Exposure Inputs'!$C$16)/100)*'Exposure Inputs'!$F$4*'Exposure Inputs'!$F$9*'Exposure Inputs'!$C$12*'Exposure Inputs'!$C$17)/('Exposure Inputs'!$F$5*'Exposure Inputs'!$F$10*'Exposure Inputs'!$C$13)</f>
        <v>1.7229886166312947E-8</v>
      </c>
      <c r="AB8" s="59">
        <f>($F8*(1-('Exposure Inputs'!$C$16)/100)*'Exposure Inputs'!$F$4*'Exposure Inputs'!$F$9*'Exposure Inputs'!$C$12*'Exposure Inputs'!$C$17)/('Exposure Inputs'!$F$5*'Exposure Inputs'!$C$11*'Exposure Inputs'!$C$13)</f>
        <v>1.1044798824559582E-9</v>
      </c>
      <c r="AC8" s="59">
        <f>($F8*(1-('Exposure Inputs'!$C$16)/100)*'Exposure Inputs'!$F$9*'Exposure Inputs'!$C$12*'Exposure Inputs'!$C$17)/('Exposure Inputs'!$C$11*'Exposure Inputs'!$C$13)</f>
        <v>1.9915700737618548E-7</v>
      </c>
      <c r="AD8" s="59">
        <f>'Exposure Inputs'!$E$61/$Z8</f>
        <v>35727951.775651954</v>
      </c>
      <c r="AE8" s="59">
        <f>'Exposure Inputs'!$E$62/$AA8</f>
        <v>992461577.22348201</v>
      </c>
      <c r="AF8" s="58">
        <f>($G8*(1-('Exposure Inputs'!$C$16/100))*'Exposure Inputs'!$G$3*1*'Exposure Inputs'!$C$12)/('Exposure Inputs'!$G$5*'Exposure Inputs'!$G$8)</f>
        <v>2.5713836477987423E-7</v>
      </c>
      <c r="AG8" s="59">
        <f>($F8*(1-('Exposure Inputs'!$C$16)/100)*'Exposure Inputs'!$G$4*'Exposure Inputs'!$G$9*'Exposure Inputs'!$C$12*'Exposure Inputs'!$C$17)/('Exposure Inputs'!$G$5*'Exposure Inputs'!$G$10*'Exposure Inputs'!$C$13)</f>
        <v>2.8723701214784176E-8</v>
      </c>
      <c r="AH8" s="59">
        <f>($F8*(1-('Exposure Inputs'!$C$16)/100)*'Exposure Inputs'!$G$4*'Exposure Inputs'!$G$9*'Exposure Inputs'!$C$12*'Exposure Inputs'!$C$17)/('Exposure Inputs'!$G$5*'Exposure Inputs'!$C$11*'Exposure Inputs'!$C$13)</f>
        <v>1.8412628983836012E-9</v>
      </c>
      <c r="AI8" s="59">
        <f>($F8*(1-('Exposure Inputs'!$C$16)/100)*'Exposure Inputs'!$G$9*'Exposure Inputs'!$C$12*'Exposure Inputs'!$C$17)/('Exposure Inputs'!$C$11*'Exposure Inputs'!$C$13)</f>
        <v>1.9915700737618548E-7</v>
      </c>
      <c r="AJ8" s="59">
        <f>'Exposure Inputs'!$E$61/$AF8</f>
        <v>28000489.176959764</v>
      </c>
      <c r="AK8" s="59">
        <f>'Exposure Inputs'!$E$62/$AG8</f>
        <v>595327178.49044394</v>
      </c>
      <c r="AL8" s="58">
        <f>($G8*(1-('Exposure Inputs'!$C$16/100))*'Exposure Inputs'!$H$3*1*'Exposure Inputs'!$C$12)/('Exposure Inputs'!$H$5*'Exposure Inputs'!$H$8)</f>
        <v>3.2636419753086413E-7</v>
      </c>
      <c r="AM8" s="59">
        <f>($F8*(1-('Exposure Inputs'!$C$16)/100)*'Exposure Inputs'!$H$4*'Exposure Inputs'!$H$9*'Exposure Inputs'!$C$12*'Exposure Inputs'!$C$17)/('Exposure Inputs'!$H$5*'Exposure Inputs'!$H$10*'Exposure Inputs'!$C$13)</f>
        <v>3.7397260273972599E-8</v>
      </c>
      <c r="AN8" s="59">
        <f>($F8*(1-('Exposure Inputs'!$C$16)/100)*'Exposure Inputs'!$H$4*'Exposure Inputs'!$H$9*'Exposure Inputs'!$C$12*'Exposure Inputs'!$C$17)/('Exposure Inputs'!$H$5*'Exposure Inputs'!$C$11*'Exposure Inputs'!$C$13)</f>
        <v>2.3972602739726025E-9</v>
      </c>
      <c r="AO8" s="59">
        <f>($F8*(1-('Exposure Inputs'!$C$16)/100)*'Exposure Inputs'!$H$9*'Exposure Inputs'!$C$12*'Exposure Inputs'!$C$17)/('Exposure Inputs'!$C$11*'Exposure Inputs'!$C$13)</f>
        <v>1.9915700737618548E-7</v>
      </c>
      <c r="AP8" s="59">
        <f>'Exposure Inputs'!$E$61/$AL8</f>
        <v>22061243.403756317</v>
      </c>
      <c r="AQ8" s="59">
        <f>'Exposure Inputs'!$E$62/$AM8</f>
        <v>457252747.25274736</v>
      </c>
    </row>
    <row r="9" spans="1:43" s="43" customFormat="1" ht="51" customHeight="1" x14ac:dyDescent="0.25">
      <c r="A9" s="52" t="s">
        <v>4824</v>
      </c>
      <c r="B9" s="57">
        <v>5.9899999999999997E-3</v>
      </c>
      <c r="C9" s="54"/>
      <c r="D9" s="55"/>
      <c r="E9" s="56">
        <v>0</v>
      </c>
      <c r="F9" s="60">
        <v>2.19</v>
      </c>
      <c r="G9" s="60">
        <v>2.19</v>
      </c>
      <c r="H9" s="58">
        <f>($G9*(1-('Exposure Inputs'!$C$16/100))*'Exposure Inputs'!$C$3*1*'Exposure Inputs'!$C$12)/('Exposure Inputs'!$C$5*'Exposure Inputs'!$C$8)</f>
        <v>8.813069078947369E-5</v>
      </c>
      <c r="I9" s="59">
        <f>($F9*(1-('Exposure Inputs'!$C$16)/100)*'Exposure Inputs'!$C$4*'Exposure Inputs'!$C$9*'Exposure Inputs'!$C$12*'Exposure Inputs'!$C$17)/('Exposure Inputs'!$C$5*'Exposure Inputs'!$C$10*'Exposure Inputs'!$C$13)</f>
        <v>2.3089868421052631E-5</v>
      </c>
      <c r="J9" s="59">
        <f>($F9*(1-('Exposure Inputs'!$C$16)/100)*'Exposure Inputs'!$C$4*'Exposure Inputs'!$C$9*'Exposure Inputs'!$C$12*'Exposure Inputs'!$C$17)/('Exposure Inputs'!$C$5*'Exposure Inputs'!$C$11*'Exposure Inputs'!$C$13)</f>
        <v>1.6873365384615385E-5</v>
      </c>
      <c r="K9" s="59">
        <f>($F9*(1-('Exposure Inputs'!$C$16)/100)*'Exposure Inputs'!$C$9*'Exposure Inputs'!$C$12*'Exposure Inputs'!$C$17)/('Exposure Inputs'!$C$11*'Exposure Inputs'!$C$13)</f>
        <v>1.5346153846153847E-3</v>
      </c>
      <c r="L9" s="59">
        <f>'Exposure Inputs'!$E$61/$H9</f>
        <v>81696.851976337464</v>
      </c>
      <c r="M9" s="59">
        <f>'Exposure Inputs'!$E$62/$I9</f>
        <v>740584.55804835807</v>
      </c>
      <c r="N9" s="58">
        <f>($G9*(1-('Exposure Inputs'!$C$16/100))*'Exposure Inputs'!$D$3*1*'Exposure Inputs'!$C$12)/('Exposure Inputs'!$D$5*'Exposure Inputs'!$D$8)</f>
        <v>3.0920936170212768E-4</v>
      </c>
      <c r="O9" s="59">
        <f>($F9*(1-('Exposure Inputs'!$C$16)/100)*'Exposure Inputs'!$D$4*'Exposure Inputs'!$D$9*'Exposure Inputs'!$C$12*'Exposure Inputs'!$C$17)/('Exposure Inputs'!$D$5*'Exposure Inputs'!$D$10*'Exposure Inputs'!$C$13)</f>
        <v>5.8978723404255325E-5</v>
      </c>
      <c r="P9" s="59">
        <f>($F9*(1-('Exposure Inputs'!$C$16)/100)*'Exposure Inputs'!$D$4*'Exposure Inputs'!$D$9*'Exposure Inputs'!$C$12*'Exposure Inputs'!$C$17)/('Exposure Inputs'!$D$5*'Exposure Inputs'!$C$11*'Exposure Inputs'!$C$13)</f>
        <v>7.5613747954173491E-7</v>
      </c>
      <c r="Q9" s="59">
        <f>($F9*(1-('Exposure Inputs'!$C$16)/100)*'Exposure Inputs'!$D$9*'Exposure Inputs'!$C$12*'Exposure Inputs'!$C$17)/('Exposure Inputs'!$C$11*'Exposure Inputs'!$C$13)</f>
        <v>2.6923076923076927E-5</v>
      </c>
      <c r="R9" s="59">
        <f>'Exposure Inputs'!$E$61/$N9</f>
        <v>23285.194084569841</v>
      </c>
      <c r="S9" s="59">
        <f>'Exposure Inputs'!$E$62/$O9</f>
        <v>289935.06493506493</v>
      </c>
      <c r="T9" s="58">
        <f>($G9*(1-('Exposure Inputs'!$C$16/100))*'Exposure Inputs'!$E$3*1*'Exposure Inputs'!$C$12)/('Exposure Inputs'!$E$5*'Exposure Inputs'!$E$8)</f>
        <v>6.7718715083798874E-5</v>
      </c>
      <c r="U9" s="59">
        <f>($F9*(1-('Exposure Inputs'!$C$16)/100)*'Exposure Inputs'!$E$4*'Exposure Inputs'!$E$9*'Exposure Inputs'!$C$12*'Exposure Inputs'!$C$17)/('Exposure Inputs'!$E$5*'Exposure Inputs'!$E$10*'Exposure Inputs'!$C$13)</f>
        <v>1.2787709497206704E-5</v>
      </c>
      <c r="V9" s="59">
        <f>($F9*(1-('Exposure Inputs'!$C$16)/100)*'Exposure Inputs'!$E$4*'Exposure Inputs'!$E$9*'Exposure Inputs'!$C$12*'Exposure Inputs'!$C$17)/('Exposure Inputs'!$E$5*'Exposure Inputs'!$C$11*'Exposure Inputs'!$C$13)</f>
        <v>8.1972496776966062E-7</v>
      </c>
      <c r="W9" s="59">
        <f>($F9*(1-('Exposure Inputs'!$C$16)/100)*'Exposure Inputs'!$E$9*'Exposure Inputs'!$C$12*'Exposure Inputs'!$C$17)/('Exposure Inputs'!$C$11*'Exposure Inputs'!$C$13)</f>
        <v>1.3461538461538461E-4</v>
      </c>
      <c r="X9" s="59">
        <f>'Exposure Inputs'!$E$61/$T9</f>
        <v>106322.15911200209</v>
      </c>
      <c r="Y9" s="59">
        <f>'Exposure Inputs'!$E$62/$U9</f>
        <v>1337221.4941022282</v>
      </c>
      <c r="Z9" s="58">
        <f>($G9*(1-('Exposure Inputs'!$C$16/100))*'Exposure Inputs'!$F$3*1*'Exposure Inputs'!$C$12)/('Exposure Inputs'!$F$5*'Exposure Inputs'!$F$8)</f>
        <v>6.7897711267605635E-5</v>
      </c>
      <c r="AA9" s="59">
        <f>($F9*(1-('Exposure Inputs'!$C$16)/100)*'Exposure Inputs'!$F$4*'Exposure Inputs'!$F$9*'Exposure Inputs'!$C$12*'Exposure Inputs'!$C$17)/('Exposure Inputs'!$F$5*'Exposure Inputs'!$F$10*'Exposure Inputs'!$C$13)</f>
        <v>1.164612676056338E-5</v>
      </c>
      <c r="AB9" s="59">
        <f>($F9*(1-('Exposure Inputs'!$C$16)/100)*'Exposure Inputs'!$F$4*'Exposure Inputs'!$F$9*'Exposure Inputs'!$C$12*'Exposure Inputs'!$C$17)/('Exposure Inputs'!$F$5*'Exposure Inputs'!$C$11*'Exposure Inputs'!$C$13)</f>
        <v>7.4654658721560142E-7</v>
      </c>
      <c r="AC9" s="59">
        <f>($F9*(1-('Exposure Inputs'!$C$16)/100)*'Exposure Inputs'!$F$9*'Exposure Inputs'!$C$12*'Exposure Inputs'!$C$17)/('Exposure Inputs'!$C$11*'Exposure Inputs'!$C$13)</f>
        <v>1.3461538461538461E-4</v>
      </c>
      <c r="AD9" s="59">
        <f>'Exposure Inputs'!$E$61/$Z9</f>
        <v>106041.86600079345</v>
      </c>
      <c r="AE9" s="59">
        <f>'Exposure Inputs'!$E$62/$AA9</f>
        <v>1468299.3197278914</v>
      </c>
      <c r="AF9" s="58">
        <f>($G9*(1-('Exposure Inputs'!$C$16/100))*'Exposure Inputs'!$G$3*1*'Exposure Inputs'!$C$12)/('Exposure Inputs'!$G$5*'Exposure Inputs'!$G$8)</f>
        <v>8.6635849056603765E-5</v>
      </c>
      <c r="AG9" s="59">
        <f>($F9*(1-('Exposure Inputs'!$C$16)/100)*'Exposure Inputs'!$G$4*'Exposure Inputs'!$G$9*'Exposure Inputs'!$C$12*'Exposure Inputs'!$C$17)/('Exposure Inputs'!$G$5*'Exposure Inputs'!$G$10*'Exposure Inputs'!$C$13)</f>
        <v>1.9415094339622641E-5</v>
      </c>
      <c r="AH9" s="59">
        <f>($F9*(1-('Exposure Inputs'!$C$16)/100)*'Exposure Inputs'!$G$4*'Exposure Inputs'!$G$9*'Exposure Inputs'!$C$12*'Exposure Inputs'!$C$17)/('Exposure Inputs'!$G$5*'Exposure Inputs'!$C$11*'Exposure Inputs'!$C$13)</f>
        <v>1.2445573294629897E-6</v>
      </c>
      <c r="AI9" s="59">
        <f>($F9*(1-('Exposure Inputs'!$C$16)/100)*'Exposure Inputs'!$G$9*'Exposure Inputs'!$C$12*'Exposure Inputs'!$C$17)/('Exposure Inputs'!$C$11*'Exposure Inputs'!$C$13)</f>
        <v>1.3461538461538461E-4</v>
      </c>
      <c r="AJ9" s="59">
        <f>'Exposure Inputs'!$E$61/$AF9</f>
        <v>83106.474726136294</v>
      </c>
      <c r="AK9" s="59">
        <f>'Exposure Inputs'!$E$62/$AG9</f>
        <v>880758.01749271143</v>
      </c>
      <c r="AL9" s="58">
        <f>($G9*(1-('Exposure Inputs'!$C$16/100))*'Exposure Inputs'!$H$3*1*'Exposure Inputs'!$C$12)/('Exposure Inputs'!$H$5*'Exposure Inputs'!$H$8)</f>
        <v>1.099596296296296E-4</v>
      </c>
      <c r="AM9" s="59">
        <f>($F9*(1-('Exposure Inputs'!$C$16)/100)*'Exposure Inputs'!$H$4*'Exposure Inputs'!$H$9*'Exposure Inputs'!$C$12*'Exposure Inputs'!$C$17)/('Exposure Inputs'!$H$5*'Exposure Inputs'!$H$10*'Exposure Inputs'!$C$13)</f>
        <v>2.5277777777777776E-5</v>
      </c>
      <c r="AN9" s="59">
        <f>($F9*(1-('Exposure Inputs'!$C$16)/100)*'Exposure Inputs'!$H$4*'Exposure Inputs'!$H$9*'Exposure Inputs'!$C$12*'Exposure Inputs'!$C$17)/('Exposure Inputs'!$H$5*'Exposure Inputs'!$C$11*'Exposure Inputs'!$C$13)</f>
        <v>1.6203703703703701E-6</v>
      </c>
      <c r="AO9" s="59">
        <f>($F9*(1-('Exposure Inputs'!$C$16)/100)*'Exposure Inputs'!$H$9*'Exposure Inputs'!$C$12*'Exposure Inputs'!$C$17)/('Exposure Inputs'!$C$11*'Exposure Inputs'!$C$13)</f>
        <v>1.3461538461538461E-4</v>
      </c>
      <c r="AP9" s="59">
        <f>'Exposure Inputs'!$E$61/$AL9</f>
        <v>65478.576312518759</v>
      </c>
      <c r="AQ9" s="59">
        <f>'Exposure Inputs'!$E$62/$AM9</f>
        <v>676483.51648351655</v>
      </c>
    </row>
    <row r="10" spans="1:43" s="43" customFormat="1" ht="38.25" x14ac:dyDescent="0.25">
      <c r="A10" s="52" t="s">
        <v>1071</v>
      </c>
      <c r="B10" s="57">
        <v>3.7499999999999997E-5</v>
      </c>
      <c r="C10" s="54"/>
      <c r="D10" s="55"/>
      <c r="E10" s="56">
        <v>0</v>
      </c>
      <c r="F10" s="57">
        <v>1.95E-2</v>
      </c>
      <c r="G10" s="57">
        <v>1.95E-2</v>
      </c>
      <c r="H10" s="58">
        <f>($G10*(1-('Exposure Inputs'!$C$16/100))*'Exposure Inputs'!$C$3*1*'Exposure Inputs'!$C$12)/('Exposure Inputs'!$C$5*'Exposure Inputs'!$C$8)</f>
        <v>7.847253289473684E-7</v>
      </c>
      <c r="I10" s="59">
        <f>($F10*(1-('Exposure Inputs'!$C$16)/100)*'Exposure Inputs'!$C$4*'Exposure Inputs'!$C$9*'Exposure Inputs'!$C$12*'Exposure Inputs'!$C$17)/('Exposure Inputs'!$C$5*'Exposure Inputs'!$C$10*'Exposure Inputs'!$C$13)</f>
        <v>2.055947188175919E-7</v>
      </c>
      <c r="J10" s="59">
        <f>($F10*(1-('Exposure Inputs'!$C$16)/100)*'Exposure Inputs'!$C$4*'Exposure Inputs'!$C$9*'Exposure Inputs'!$C$12*'Exposure Inputs'!$C$17)/('Exposure Inputs'!$C$5*'Exposure Inputs'!$C$11*'Exposure Inputs'!$C$13)</f>
        <v>1.5024229452054792E-7</v>
      </c>
      <c r="K10" s="59">
        <f>($F10*(1-('Exposure Inputs'!$C$16)/100)*'Exposure Inputs'!$C$9*'Exposure Inputs'!$C$12*'Exposure Inputs'!$C$17)/('Exposure Inputs'!$C$11*'Exposure Inputs'!$C$13)</f>
        <v>1.3664383561643835E-5</v>
      </c>
      <c r="L10" s="59">
        <f>'Exposure Inputs'!$E$61/$H10</f>
        <v>9175184.9142655935</v>
      </c>
      <c r="M10" s="59">
        <f>'Exposure Inputs'!$E$62/$I10</f>
        <v>83173342.6731233</v>
      </c>
      <c r="N10" s="58">
        <f>($G10*(1-('Exposure Inputs'!$C$16/100))*'Exposure Inputs'!$D$3*1*'Exposure Inputs'!$C$12)/('Exposure Inputs'!$D$5*'Exposure Inputs'!$D$8)</f>
        <v>2.7532340425531919E-6</v>
      </c>
      <c r="O10" s="59">
        <f>($F10*(1-('Exposure Inputs'!$C$16)/100)*'Exposure Inputs'!$D$4*'Exposure Inputs'!$D$9*'Exposure Inputs'!$C$12*'Exposure Inputs'!$C$17)/('Exposure Inputs'!$D$5*'Exposure Inputs'!$D$10*'Exposure Inputs'!$C$13)</f>
        <v>5.2515301661323237E-7</v>
      </c>
      <c r="P10" s="59">
        <f>($F10*(1-('Exposure Inputs'!$C$16)/100)*'Exposure Inputs'!$D$4*'Exposure Inputs'!$D$9*'Exposure Inputs'!$C$12*'Exposure Inputs'!$C$17)/('Exposure Inputs'!$D$5*'Exposure Inputs'!$C$11*'Exposure Inputs'!$C$13)</f>
        <v>6.7327309822209282E-9</v>
      </c>
      <c r="Q10" s="59">
        <f>($F10*(1-('Exposure Inputs'!$C$16)/100)*'Exposure Inputs'!$D$9*'Exposure Inputs'!$C$12*'Exposure Inputs'!$C$17)/('Exposure Inputs'!$C$11*'Exposure Inputs'!$C$13)</f>
        <v>2.3972602739726023E-7</v>
      </c>
      <c r="R10" s="59">
        <f>'Exposure Inputs'!$E$61/$N10</f>
        <v>2615106.4125747667</v>
      </c>
      <c r="S10" s="59">
        <f>'Exposure Inputs'!$E$62/$O10</f>
        <v>32561938.061938059</v>
      </c>
      <c r="T10" s="58">
        <f>($G10*(1-('Exposure Inputs'!$C$16/100))*'Exposure Inputs'!$E$3*1*'Exposure Inputs'!$C$12)/('Exposure Inputs'!$E$5*'Exposure Inputs'!$E$8)</f>
        <v>6.0297486033519545E-7</v>
      </c>
      <c r="U10" s="59">
        <f>($F10*(1-('Exposure Inputs'!$C$16)/100)*'Exposure Inputs'!$E$4*'Exposure Inputs'!$E$9*'Exposure Inputs'!$C$12*'Exposure Inputs'!$C$17)/('Exposure Inputs'!$E$5*'Exposure Inputs'!$E$10*'Exposure Inputs'!$C$13)</f>
        <v>1.1386316675595009E-7</v>
      </c>
      <c r="V10" s="59">
        <f>($F10*(1-('Exposure Inputs'!$C$16)/100)*'Exposure Inputs'!$E$4*'Exposure Inputs'!$E$9*'Exposure Inputs'!$C$12*'Exposure Inputs'!$C$17)/('Exposure Inputs'!$E$5*'Exposure Inputs'!$C$11*'Exposure Inputs'!$C$13)</f>
        <v>7.2989209458942371E-9</v>
      </c>
      <c r="W10" s="59">
        <f>($F10*(1-('Exposure Inputs'!$C$16)/100)*'Exposure Inputs'!$E$9*'Exposure Inputs'!$C$12*'Exposure Inputs'!$C$17)/('Exposure Inputs'!$C$11*'Exposure Inputs'!$C$13)</f>
        <v>1.1986301369863014E-6</v>
      </c>
      <c r="X10" s="59">
        <f>'Exposure Inputs'!$E$61/$T10</f>
        <v>11940796.331040235</v>
      </c>
      <c r="Y10" s="59">
        <f>'Exposure Inputs'!$E$62/$U10</f>
        <v>150180260.10686564</v>
      </c>
      <c r="Z10" s="58">
        <f>($G10*(1-('Exposure Inputs'!$C$16/100))*'Exposure Inputs'!$F$3*1*'Exposure Inputs'!$C$12)/('Exposure Inputs'!$F$5*'Exposure Inputs'!$F$8)</f>
        <v>6.04568661971831E-7</v>
      </c>
      <c r="AA10" s="59">
        <f>($F10*(1-('Exposure Inputs'!$C$16)/100)*'Exposure Inputs'!$F$4*'Exposure Inputs'!$F$9*'Exposure Inputs'!$C$12*'Exposure Inputs'!$C$17)/('Exposure Inputs'!$F$5*'Exposure Inputs'!$F$10*'Exposure Inputs'!$C$13)</f>
        <v>1.0369838896392051E-7</v>
      </c>
      <c r="AB10" s="59">
        <f>($F10*(1-('Exposure Inputs'!$C$16)/100)*'Exposure Inputs'!$F$4*'Exposure Inputs'!$F$9*'Exposure Inputs'!$C$12*'Exposure Inputs'!$C$17)/('Exposure Inputs'!$F$5*'Exposure Inputs'!$C$11*'Exposure Inputs'!$C$13)</f>
        <v>6.6473326258923414E-9</v>
      </c>
      <c r="AC10" s="59">
        <f>($F10*(1-('Exposure Inputs'!$C$16)/100)*'Exposure Inputs'!$F$9*'Exposure Inputs'!$C$12*'Exposure Inputs'!$C$17)/('Exposure Inputs'!$C$11*'Exposure Inputs'!$C$13)</f>
        <v>1.1986301369863014E-6</v>
      </c>
      <c r="AD10" s="59">
        <f>'Exposure Inputs'!$E$61/$Z10</f>
        <v>11909317.25855065</v>
      </c>
      <c r="AE10" s="59">
        <f>'Exposure Inputs'!$E$62/$AA10</f>
        <v>164901308.21559393</v>
      </c>
      <c r="AF10" s="58">
        <f>($G10*(1-('Exposure Inputs'!$C$16/100))*'Exposure Inputs'!$G$3*1*'Exposure Inputs'!$C$12)/('Exposure Inputs'!$G$5*'Exposure Inputs'!$G$8)</f>
        <v>7.7141509433962268E-7</v>
      </c>
      <c r="AG10" s="59">
        <f>($F10*(1-('Exposure Inputs'!$C$16)/100)*'Exposure Inputs'!$G$4*'Exposure Inputs'!$G$9*'Exposure Inputs'!$C$12*'Exposure Inputs'!$C$17)/('Exposure Inputs'!$G$5*'Exposure Inputs'!$G$10*'Exposure Inputs'!$C$13)</f>
        <v>1.7287412768157144E-7</v>
      </c>
      <c r="AH10" s="59">
        <f>($F10*(1-('Exposure Inputs'!$C$16)/100)*'Exposure Inputs'!$G$4*'Exposure Inputs'!$G$9*'Exposure Inputs'!$C$12*'Exposure Inputs'!$C$17)/('Exposure Inputs'!$G$5*'Exposure Inputs'!$C$11*'Exposure Inputs'!$C$13)</f>
        <v>1.1081674851382784E-8</v>
      </c>
      <c r="AI10" s="59">
        <f>($F10*(1-('Exposure Inputs'!$C$16)/100)*'Exposure Inputs'!$G$9*'Exposure Inputs'!$C$12*'Exposure Inputs'!$C$17)/('Exposure Inputs'!$C$11*'Exposure Inputs'!$C$13)</f>
        <v>1.1986301369863014E-6</v>
      </c>
      <c r="AJ10" s="59">
        <f>'Exposure Inputs'!$E$61/$AF10</f>
        <v>9333496.3923199214</v>
      </c>
      <c r="AK10" s="59">
        <f>'Exposure Inputs'!$E$62/$AG10</f>
        <v>98915900.426104531</v>
      </c>
      <c r="AL10" s="58">
        <f>($G10*(1-('Exposure Inputs'!$C$16/100))*'Exposure Inputs'!$H$3*1*'Exposure Inputs'!$C$12)/('Exposure Inputs'!$H$5*'Exposure Inputs'!$H$8)</f>
        <v>9.7909259259259261E-7</v>
      </c>
      <c r="AM10" s="59">
        <f>($F10*(1-('Exposure Inputs'!$C$16)/100)*'Exposure Inputs'!$H$4*'Exposure Inputs'!$H$9*'Exposure Inputs'!$C$12*'Exposure Inputs'!$C$17)/('Exposure Inputs'!$H$5*'Exposure Inputs'!$H$10*'Exposure Inputs'!$C$13)</f>
        <v>2.2507610350076103E-7</v>
      </c>
      <c r="AN10" s="59">
        <f>($F10*(1-('Exposure Inputs'!$C$16)/100)*'Exposure Inputs'!$H$4*'Exposure Inputs'!$H$9*'Exposure Inputs'!$C$12*'Exposure Inputs'!$C$17)/('Exposure Inputs'!$H$5*'Exposure Inputs'!$C$11*'Exposure Inputs'!$C$13)</f>
        <v>1.4427955352612887E-8</v>
      </c>
      <c r="AO10" s="59">
        <f>($F10*(1-('Exposure Inputs'!$C$16)/100)*'Exposure Inputs'!$H$9*'Exposure Inputs'!$C$12*'Exposure Inputs'!$C$17)/('Exposure Inputs'!$C$11*'Exposure Inputs'!$C$13)</f>
        <v>1.1986301369863014E-6</v>
      </c>
      <c r="AP10" s="59">
        <f>'Exposure Inputs'!$E$61/$AL10</f>
        <v>7353747.8012521043</v>
      </c>
      <c r="AQ10" s="59">
        <f>'Exposure Inputs'!$E$62/$AM10</f>
        <v>75974302.620456472</v>
      </c>
    </row>
    <row r="11" spans="1:43" s="43" customFormat="1" ht="51.75" customHeight="1" x14ac:dyDescent="0.25">
      <c r="A11" s="52" t="s">
        <v>1072</v>
      </c>
      <c r="B11" s="60">
        <v>1.71</v>
      </c>
      <c r="C11" s="61" t="s">
        <v>1073</v>
      </c>
      <c r="D11" s="61"/>
      <c r="E11" s="56">
        <v>0</v>
      </c>
      <c r="F11" s="60">
        <v>1.8</v>
      </c>
      <c r="G11" s="60">
        <v>2.61</v>
      </c>
      <c r="H11" s="58">
        <f>($G11*(1-('Exposure Inputs'!$C$16/100))*'Exposure Inputs'!$C$3*1*'Exposure Inputs'!$C$12)/('Exposure Inputs'!$C$5*'Exposure Inputs'!$C$8)</f>
        <v>1.0503246710526315E-4</v>
      </c>
      <c r="I11" s="59">
        <f>($F11*(1-('Exposure Inputs'!$C$16)/100)*'Exposure Inputs'!$C$4*'Exposure Inputs'!$C$9*'Exposure Inputs'!$C$12*'Exposure Inputs'!$C$17)/('Exposure Inputs'!$C$5*'Exposure Inputs'!$C$10*'Exposure Inputs'!$C$13)</f>
        <v>1.8977974044700794E-5</v>
      </c>
      <c r="J11" s="59">
        <f>($F11*(1-('Exposure Inputs'!$C$16)/100)*'Exposure Inputs'!$C$4*'Exposure Inputs'!$C$9*'Exposure Inputs'!$C$12*'Exposure Inputs'!$C$17)/('Exposure Inputs'!$C$5*'Exposure Inputs'!$C$11*'Exposure Inputs'!$C$13)</f>
        <v>1.3868519494204427E-5</v>
      </c>
      <c r="K11" s="59">
        <f>($F11*(1-('Exposure Inputs'!$C$16)/100)*'Exposure Inputs'!$C$9*'Exposure Inputs'!$C$12*'Exposure Inputs'!$C$17)/('Exposure Inputs'!$C$11*'Exposure Inputs'!$C$13)</f>
        <v>1.261327713382508E-3</v>
      </c>
      <c r="L11" s="59">
        <f>'Exposure Inputs'!$E$61/$H11</f>
        <v>68550.232118076281</v>
      </c>
      <c r="M11" s="59">
        <f>'Exposure Inputs'!$E$62/$I11</f>
        <v>901044.54562550224</v>
      </c>
      <c r="N11" s="58">
        <f>($G11*(1-('Exposure Inputs'!$C$16/100))*'Exposure Inputs'!$D$3*1*'Exposure Inputs'!$C$12)/('Exposure Inputs'!$D$5*'Exposure Inputs'!$D$8)</f>
        <v>3.6850978723404259E-4</v>
      </c>
      <c r="O11" s="59">
        <f>($F11*(1-('Exposure Inputs'!$C$16)/100)*'Exposure Inputs'!$D$4*'Exposure Inputs'!$D$9*'Exposure Inputs'!$C$12*'Exposure Inputs'!$C$17)/('Exposure Inputs'!$D$5*'Exposure Inputs'!$D$10*'Exposure Inputs'!$C$13)</f>
        <v>4.8475663071990678E-5</v>
      </c>
      <c r="P11" s="59">
        <f>($F11*(1-('Exposure Inputs'!$C$16)/100)*'Exposure Inputs'!$D$4*'Exposure Inputs'!$D$9*'Exposure Inputs'!$C$12*'Exposure Inputs'!$C$17)/('Exposure Inputs'!$D$5*'Exposure Inputs'!$C$11*'Exposure Inputs'!$C$13)</f>
        <v>6.2148285989731629E-7</v>
      </c>
      <c r="Q11" s="59">
        <f>($F11*(1-('Exposure Inputs'!$C$16)/100)*'Exposure Inputs'!$D$9*'Exposure Inputs'!$C$12*'Exposure Inputs'!$C$17)/('Exposure Inputs'!$C$11*'Exposure Inputs'!$C$13)</f>
        <v>2.2128556375131719E-5</v>
      </c>
      <c r="R11" s="59">
        <f>'Exposure Inputs'!$E$61/$N11</f>
        <v>19538.151358317224</v>
      </c>
      <c r="S11" s="59">
        <f>'Exposure Inputs'!$E$62/$O11</f>
        <v>352754.32900432899</v>
      </c>
      <c r="T11" s="58">
        <f>($G11*(1-('Exposure Inputs'!$C$16/100))*'Exposure Inputs'!$E$3*1*'Exposure Inputs'!$C$12)/('Exposure Inputs'!$E$5*'Exposure Inputs'!$E$8)</f>
        <v>8.0705865921787705E-5</v>
      </c>
      <c r="U11" s="59">
        <f>($F11*(1-('Exposure Inputs'!$C$16)/100)*'Exposure Inputs'!$E$4*'Exposure Inputs'!$E$9*'Exposure Inputs'!$C$12*'Exposure Inputs'!$C$17)/('Exposure Inputs'!$E$5*'Exposure Inputs'!$E$10*'Exposure Inputs'!$C$13)</f>
        <v>1.0510446162087702E-5</v>
      </c>
      <c r="V11" s="59">
        <f>($F11*(1-('Exposure Inputs'!$C$16)/100)*'Exposure Inputs'!$E$4*'Exposure Inputs'!$E$9*'Exposure Inputs'!$C$12*'Exposure Inputs'!$C$17)/('Exposure Inputs'!$E$5*'Exposure Inputs'!$C$11*'Exposure Inputs'!$C$13)</f>
        <v>6.7374654885177589E-7</v>
      </c>
      <c r="W11" s="59">
        <f>($F11*(1-('Exposure Inputs'!$C$16)/100)*'Exposure Inputs'!$E$9*'Exposure Inputs'!$C$12*'Exposure Inputs'!$C$17)/('Exposure Inputs'!$C$11*'Exposure Inputs'!$C$13)</f>
        <v>1.1064278187565861E-4</v>
      </c>
      <c r="X11" s="59">
        <f>'Exposure Inputs'!$E$61/$T11</f>
        <v>89212.846151450023</v>
      </c>
      <c r="Y11" s="59">
        <f>'Exposure Inputs'!$E$62/$U11</f>
        <v>1626952.8178243774</v>
      </c>
      <c r="Z11" s="58">
        <f>($G11*(1-('Exposure Inputs'!$C$16/100))*'Exposure Inputs'!$F$3*1*'Exposure Inputs'!$C$12)/('Exposure Inputs'!$F$5*'Exposure Inputs'!$F$8)</f>
        <v>8.0919190140845061E-5</v>
      </c>
      <c r="AA11" s="59">
        <f>($F11*(1-('Exposure Inputs'!$C$16)/100)*'Exposure Inputs'!$F$4*'Exposure Inputs'!$F$9*'Exposure Inputs'!$C$12*'Exposure Inputs'!$C$17)/('Exposure Inputs'!$F$5*'Exposure Inputs'!$F$10*'Exposure Inputs'!$C$13)</f>
        <v>9.5721589812849705E-6</v>
      </c>
      <c r="AB11" s="59">
        <f>($F11*(1-('Exposure Inputs'!$C$16)/100)*'Exposure Inputs'!$F$4*'Exposure Inputs'!$F$9*'Exposure Inputs'!$C$12*'Exposure Inputs'!$C$17)/('Exposure Inputs'!$F$5*'Exposure Inputs'!$C$11*'Exposure Inputs'!$C$13)</f>
        <v>6.1359993469775463E-7</v>
      </c>
      <c r="AC11" s="59">
        <f>($F11*(1-('Exposure Inputs'!$C$16)/100)*'Exposure Inputs'!$F$9*'Exposure Inputs'!$C$12*'Exposure Inputs'!$C$17)/('Exposure Inputs'!$C$11*'Exposure Inputs'!$C$13)</f>
        <v>1.1064278187565861E-4</v>
      </c>
      <c r="AD11" s="59">
        <f>'Exposure Inputs'!$E$61/$Z11</f>
        <v>88977.657678826698</v>
      </c>
      <c r="AE11" s="59">
        <f>'Exposure Inputs'!$E$62/$AA11</f>
        <v>1786430.8390022677</v>
      </c>
      <c r="AF11" s="58">
        <f>($G11*(1-('Exposure Inputs'!$C$16/100))*'Exposure Inputs'!$G$3*1*'Exposure Inputs'!$C$12)/('Exposure Inputs'!$G$5*'Exposure Inputs'!$G$8)</f>
        <v>1.032509433962264E-4</v>
      </c>
      <c r="AG11" s="59">
        <f>($F11*(1-('Exposure Inputs'!$C$16)/100)*'Exposure Inputs'!$G$4*'Exposure Inputs'!$G$9*'Exposure Inputs'!$C$12*'Exposure Inputs'!$C$17)/('Exposure Inputs'!$G$5*'Exposure Inputs'!$G$10*'Exposure Inputs'!$C$13)</f>
        <v>1.5957611785991211E-5</v>
      </c>
      <c r="AH11" s="59">
        <f>($F11*(1-('Exposure Inputs'!$C$16)/100)*'Exposure Inputs'!$G$4*'Exposure Inputs'!$G$9*'Exposure Inputs'!$C$12*'Exposure Inputs'!$C$17)/('Exposure Inputs'!$G$5*'Exposure Inputs'!$C$11*'Exposure Inputs'!$C$13)</f>
        <v>1.0229238324353341E-6</v>
      </c>
      <c r="AI11" s="59">
        <f>($F11*(1-('Exposure Inputs'!$C$16)/100)*'Exposure Inputs'!$G$9*'Exposure Inputs'!$C$12*'Exposure Inputs'!$C$17)/('Exposure Inputs'!$C$11*'Exposure Inputs'!$C$13)</f>
        <v>1.1064278187565861E-4</v>
      </c>
      <c r="AJ11" s="59">
        <f>'Exposure Inputs'!$E$61/$AF11</f>
        <v>69733.019023079891</v>
      </c>
      <c r="AK11" s="59">
        <f>'Exposure Inputs'!$E$62/$AG11</f>
        <v>1071588.921282799</v>
      </c>
      <c r="AL11" s="58">
        <f>($G11*(1-('Exposure Inputs'!$C$16/100))*'Exposure Inputs'!$H$3*1*'Exposure Inputs'!$C$12)/('Exposure Inputs'!$H$5*'Exposure Inputs'!$H$8)</f>
        <v>1.3104777777777775E-4</v>
      </c>
      <c r="AM11" s="59">
        <f>($F11*(1-('Exposure Inputs'!$C$16)/100)*'Exposure Inputs'!$H$4*'Exposure Inputs'!$H$9*'Exposure Inputs'!$C$12*'Exposure Inputs'!$C$17)/('Exposure Inputs'!$H$5*'Exposure Inputs'!$H$10*'Exposure Inputs'!$C$13)</f>
        <v>2.0776255707762553E-5</v>
      </c>
      <c r="AN11" s="59">
        <f>($F11*(1-('Exposure Inputs'!$C$16)/100)*'Exposure Inputs'!$H$4*'Exposure Inputs'!$H$9*'Exposure Inputs'!$C$12*'Exposure Inputs'!$C$17)/('Exposure Inputs'!$H$5*'Exposure Inputs'!$C$11*'Exposure Inputs'!$C$13)</f>
        <v>1.3318112633181123E-6</v>
      </c>
      <c r="AO11" s="59">
        <f>($F11*(1-('Exposure Inputs'!$C$16)/100)*'Exposure Inputs'!$H$9*'Exposure Inputs'!$C$12*'Exposure Inputs'!$C$17)/('Exposure Inputs'!$C$11*'Exposure Inputs'!$C$13)</f>
        <v>1.1064278187565861E-4</v>
      </c>
      <c r="AP11" s="59">
        <f>'Exposure Inputs'!$E$61/$AL11</f>
        <v>54941.793917400792</v>
      </c>
      <c r="AQ11" s="59">
        <f>'Exposure Inputs'!$E$62/$AM11</f>
        <v>823054.9450549453</v>
      </c>
    </row>
    <row r="12" spans="1:43" s="43" customFormat="1" ht="25.5" x14ac:dyDescent="0.25">
      <c r="A12" s="52" t="s">
        <v>1081</v>
      </c>
      <c r="B12" s="60">
        <v>0.98299999999999998</v>
      </c>
      <c r="C12" s="61" t="s">
        <v>1073</v>
      </c>
      <c r="D12" s="61"/>
      <c r="E12" s="56">
        <v>0</v>
      </c>
      <c r="F12" s="60">
        <v>5.25</v>
      </c>
      <c r="G12" s="60">
        <v>10.8</v>
      </c>
      <c r="H12" s="58">
        <f>($G12*(1-('Exposure Inputs'!$C$16/100))*'Exposure Inputs'!$C$3*1*'Exposure Inputs'!$C$12)/('Exposure Inputs'!$C$5*'Exposure Inputs'!$C$8)</f>
        <v>4.3461710526315788E-4</v>
      </c>
      <c r="I12" s="59">
        <f>($F12*(1-('Exposure Inputs'!$C$16)/100)*'Exposure Inputs'!$C$4*'Exposure Inputs'!$C$9*'Exposure Inputs'!$C$12*'Exposure Inputs'!$C$17)/('Exposure Inputs'!$C$5*'Exposure Inputs'!$C$10*'Exposure Inputs'!$C$13)</f>
        <v>5.5352424297043986E-5</v>
      </c>
      <c r="J12" s="59">
        <f>($F12*(1-('Exposure Inputs'!$C$16)/100)*'Exposure Inputs'!$C$4*'Exposure Inputs'!$C$9*'Exposure Inputs'!$C$12*'Exposure Inputs'!$C$17)/('Exposure Inputs'!$C$5*'Exposure Inputs'!$C$11*'Exposure Inputs'!$C$13)</f>
        <v>4.0449848524762916E-5</v>
      </c>
      <c r="K12" s="59">
        <f>($F12*(1-('Exposure Inputs'!$C$16)/100)*'Exposure Inputs'!$C$9*'Exposure Inputs'!$C$12*'Exposure Inputs'!$C$17)/('Exposure Inputs'!$C$11*'Exposure Inputs'!$C$13)</f>
        <v>3.6788724973656484E-3</v>
      </c>
      <c r="L12" s="59">
        <f>'Exposure Inputs'!$E$61/$H12</f>
        <v>16566.306095201766</v>
      </c>
      <c r="M12" s="59">
        <f>'Exposure Inputs'!$E$62/$I12</f>
        <v>308929.55850017216</v>
      </c>
      <c r="N12" s="58">
        <f>($G12*(1-('Exposure Inputs'!$C$16/100))*'Exposure Inputs'!$D$3*1*'Exposure Inputs'!$C$12)/('Exposure Inputs'!$D$5*'Exposure Inputs'!$D$8)</f>
        <v>1.5248680851063833E-3</v>
      </c>
      <c r="O12" s="59">
        <f>($F12*(1-('Exposure Inputs'!$C$16)/100)*'Exposure Inputs'!$D$4*'Exposure Inputs'!$D$9*'Exposure Inputs'!$C$12*'Exposure Inputs'!$C$17)/('Exposure Inputs'!$D$5*'Exposure Inputs'!$D$10*'Exposure Inputs'!$C$13)</f>
        <v>1.4138735062663946E-4</v>
      </c>
      <c r="P12" s="59">
        <f>($F12*(1-('Exposure Inputs'!$C$16)/100)*'Exposure Inputs'!$D$4*'Exposure Inputs'!$D$9*'Exposure Inputs'!$C$12*'Exposure Inputs'!$C$17)/('Exposure Inputs'!$D$5*'Exposure Inputs'!$C$11*'Exposure Inputs'!$C$13)</f>
        <v>1.8126583413671727E-6</v>
      </c>
      <c r="Q12" s="59">
        <f>($F12*(1-('Exposure Inputs'!$C$16)/100)*'Exposure Inputs'!$D$9*'Exposure Inputs'!$C$12*'Exposure Inputs'!$C$17)/('Exposure Inputs'!$C$11*'Exposure Inputs'!$C$13)</f>
        <v>6.4541622760800845E-5</v>
      </c>
      <c r="R12" s="59">
        <f>'Exposure Inputs'!$E$61/$N12</f>
        <v>4721.7199115933281</v>
      </c>
      <c r="S12" s="59">
        <f>'Exposure Inputs'!$E$62/$O12</f>
        <v>120944.34137291281</v>
      </c>
      <c r="T12" s="58">
        <f>($G12*(1-('Exposure Inputs'!$C$16/100))*'Exposure Inputs'!$E$3*1*'Exposure Inputs'!$C$12)/('Exposure Inputs'!$E$5*'Exposure Inputs'!$E$8)</f>
        <v>3.3395530726256986E-4</v>
      </c>
      <c r="U12" s="59">
        <f>($F12*(1-('Exposure Inputs'!$C$16)/100)*'Exposure Inputs'!$E$4*'Exposure Inputs'!$E$9*'Exposure Inputs'!$C$12*'Exposure Inputs'!$C$17)/('Exposure Inputs'!$E$5*'Exposure Inputs'!$E$10*'Exposure Inputs'!$C$13)</f>
        <v>3.0655467972755799E-5</v>
      </c>
      <c r="V12" s="59">
        <f>($F12*(1-('Exposure Inputs'!$C$16)/100)*'Exposure Inputs'!$E$4*'Exposure Inputs'!$E$9*'Exposure Inputs'!$C$12*'Exposure Inputs'!$C$17)/('Exposure Inputs'!$E$5*'Exposure Inputs'!$C$11*'Exposure Inputs'!$C$13)</f>
        <v>1.9650941008176797E-6</v>
      </c>
      <c r="W12" s="59">
        <f>($F12*(1-('Exposure Inputs'!$C$16)/100)*'Exposure Inputs'!$E$9*'Exposure Inputs'!$C$12*'Exposure Inputs'!$C$17)/('Exposure Inputs'!$C$11*'Exposure Inputs'!$C$13)</f>
        <v>3.227081138040042E-4</v>
      </c>
      <c r="X12" s="59">
        <f>'Exposure Inputs'!$E$61/$T12</f>
        <v>21559.771153267087</v>
      </c>
      <c r="Y12" s="59">
        <f>'Exposure Inputs'!$E$62/$U12</f>
        <v>557812.3946826437</v>
      </c>
      <c r="Z12" s="58">
        <f>($G12*(1-('Exposure Inputs'!$C$16/100))*'Exposure Inputs'!$F$3*1*'Exposure Inputs'!$C$12)/('Exposure Inputs'!$F$5*'Exposure Inputs'!$F$8)</f>
        <v>3.3483802816901406E-4</v>
      </c>
      <c r="AA12" s="59">
        <f>($F12*(1-('Exposure Inputs'!$C$16)/100)*'Exposure Inputs'!$F$4*'Exposure Inputs'!$F$9*'Exposure Inputs'!$C$12*'Exposure Inputs'!$C$17)/('Exposure Inputs'!$F$5*'Exposure Inputs'!$F$10*'Exposure Inputs'!$C$13)</f>
        <v>2.791879702874783E-5</v>
      </c>
      <c r="AB12" s="59">
        <f>($F12*(1-('Exposure Inputs'!$C$16)/100)*'Exposure Inputs'!$F$4*'Exposure Inputs'!$F$9*'Exposure Inputs'!$C$12*'Exposure Inputs'!$C$17)/('Exposure Inputs'!$F$5*'Exposure Inputs'!$C$11*'Exposure Inputs'!$C$13)</f>
        <v>1.7896664762017841E-6</v>
      </c>
      <c r="AC12" s="59">
        <f>($F12*(1-('Exposure Inputs'!$C$16)/100)*'Exposure Inputs'!$F$9*'Exposure Inputs'!$C$12*'Exposure Inputs'!$C$17)/('Exposure Inputs'!$C$11*'Exposure Inputs'!$C$13)</f>
        <v>3.227081138040042E-4</v>
      </c>
      <c r="AD12" s="59">
        <f>'Exposure Inputs'!$E$61/$Z12</f>
        <v>21502.933939049784</v>
      </c>
      <c r="AE12" s="59">
        <f>'Exposure Inputs'!$E$62/$AA12</f>
        <v>612490.57337220607</v>
      </c>
      <c r="AF12" s="58">
        <f>($G12*(1-('Exposure Inputs'!$C$16/100))*'Exposure Inputs'!$G$3*1*'Exposure Inputs'!$C$12)/('Exposure Inputs'!$G$5*'Exposure Inputs'!$G$8)</f>
        <v>4.2724528301886798E-4</v>
      </c>
      <c r="AG12" s="59">
        <f>($F12*(1-('Exposure Inputs'!$C$16)/100)*'Exposure Inputs'!$G$4*'Exposure Inputs'!$G$9*'Exposure Inputs'!$C$12*'Exposure Inputs'!$C$17)/('Exposure Inputs'!$G$5*'Exposure Inputs'!$G$10*'Exposure Inputs'!$C$13)</f>
        <v>4.65430343758077E-5</v>
      </c>
      <c r="AH12" s="59">
        <f>($F12*(1-('Exposure Inputs'!$C$16)/100)*'Exposure Inputs'!$G$4*'Exposure Inputs'!$G$9*'Exposure Inputs'!$C$12*'Exposure Inputs'!$C$17)/('Exposure Inputs'!$G$5*'Exposure Inputs'!$C$11*'Exposure Inputs'!$C$13)</f>
        <v>2.9835278446030575E-6</v>
      </c>
      <c r="AI12" s="59">
        <f>($F12*(1-('Exposure Inputs'!$C$16)/100)*'Exposure Inputs'!$G$9*'Exposure Inputs'!$C$12*'Exposure Inputs'!$C$17)/('Exposure Inputs'!$C$11*'Exposure Inputs'!$C$13)</f>
        <v>3.227081138040042E-4</v>
      </c>
      <c r="AJ12" s="59">
        <f>'Exposure Inputs'!$E$61/$AF12</f>
        <v>16852.146263910967</v>
      </c>
      <c r="AK12" s="59">
        <f>'Exposure Inputs'!$E$62/$AG12</f>
        <v>367401.9158683882</v>
      </c>
      <c r="AL12" s="58">
        <f>($G12*(1-('Exposure Inputs'!$C$16/100))*'Exposure Inputs'!$H$3*1*'Exposure Inputs'!$C$12)/('Exposure Inputs'!$H$5*'Exposure Inputs'!$H$8)</f>
        <v>5.4226666666666666E-4</v>
      </c>
      <c r="AM12" s="59">
        <f>($F12*(1-('Exposure Inputs'!$C$16)/100)*'Exposure Inputs'!$H$4*'Exposure Inputs'!$H$9*'Exposure Inputs'!$C$12*'Exposure Inputs'!$C$17)/('Exposure Inputs'!$H$5*'Exposure Inputs'!$H$10*'Exposure Inputs'!$C$13)</f>
        <v>6.059741248097411E-5</v>
      </c>
      <c r="AN12" s="59">
        <f>($F12*(1-('Exposure Inputs'!$C$16)/100)*'Exposure Inputs'!$H$4*'Exposure Inputs'!$H$9*'Exposure Inputs'!$C$12*'Exposure Inputs'!$C$17)/('Exposure Inputs'!$H$5*'Exposure Inputs'!$C$11*'Exposure Inputs'!$C$13)</f>
        <v>3.8844495180111604E-6</v>
      </c>
      <c r="AO12" s="59">
        <f>($F12*(1-('Exposure Inputs'!$C$16)/100)*'Exposure Inputs'!$H$9*'Exposure Inputs'!$C$12*'Exposure Inputs'!$C$17)/('Exposure Inputs'!$C$11*'Exposure Inputs'!$C$13)</f>
        <v>3.227081138040042E-4</v>
      </c>
      <c r="AP12" s="59">
        <f>'Exposure Inputs'!$E$61/$AL12</f>
        <v>13277.600196705189</v>
      </c>
      <c r="AQ12" s="59">
        <f>'Exposure Inputs'!$E$62/$AM12</f>
        <v>282190.26687598124</v>
      </c>
    </row>
    <row r="13" spans="1:43" s="43" customFormat="1" ht="60" customHeight="1" x14ac:dyDescent="0.25">
      <c r="A13" s="52" t="s">
        <v>1092</v>
      </c>
      <c r="B13" s="57">
        <v>2.7000000000000001E-3</v>
      </c>
      <c r="C13" s="61" t="s">
        <v>1073</v>
      </c>
      <c r="D13" s="61"/>
      <c r="E13" s="56">
        <v>0</v>
      </c>
      <c r="F13" s="60">
        <v>0.82099999999999995</v>
      </c>
      <c r="G13" s="60">
        <v>0.82099999999999995</v>
      </c>
      <c r="H13" s="58">
        <f>($G13*(1-('Exposure Inputs'!$C$16/100))*'Exposure Inputs'!$C$3*1*'Exposure Inputs'!$C$12)/('Exposure Inputs'!$C$5*'Exposure Inputs'!$C$8)</f>
        <v>3.3038948464912272E-5</v>
      </c>
      <c r="I13" s="59">
        <f>($F13*(1-('Exposure Inputs'!$C$16)/100)*'Exposure Inputs'!$C$4*'Exposure Inputs'!$C$9*'Exposure Inputs'!$C$12*'Exposure Inputs'!$C$17)/('Exposure Inputs'!$C$5*'Exposure Inputs'!$C$10*'Exposure Inputs'!$C$13)</f>
        <v>8.6560648281663064E-6</v>
      </c>
      <c r="J13" s="59">
        <f>($F13*(1-('Exposure Inputs'!$C$16)/100)*'Exposure Inputs'!$C$4*'Exposure Inputs'!$C$9*'Exposure Inputs'!$C$12*'Exposure Inputs'!$C$17)/('Exposure Inputs'!$C$5*'Exposure Inputs'!$C$11*'Exposure Inputs'!$C$13)</f>
        <v>6.3255858359676856E-6</v>
      </c>
      <c r="K13" s="59">
        <f>($F13*(1-('Exposure Inputs'!$C$16)/100)*'Exposure Inputs'!$C$9*'Exposure Inputs'!$C$12*'Exposure Inputs'!$C$17)/('Exposure Inputs'!$C$11*'Exposure Inputs'!$C$13)</f>
        <v>5.7530558482613275E-4</v>
      </c>
      <c r="L13" s="59">
        <f>'Exposure Inputs'!$E$61/$H13</f>
        <v>217924.61124016944</v>
      </c>
      <c r="M13" s="59">
        <f>'Exposure Inputs'!$E$62/$I13</f>
        <v>1975493.5226868503</v>
      </c>
      <c r="N13" s="58">
        <f>($G13*(1-('Exposure Inputs'!$C$16/100))*'Exposure Inputs'!$D$3*1*'Exposure Inputs'!$C$12)/('Exposure Inputs'!$D$5*'Exposure Inputs'!$D$8)</f>
        <v>1.1591821276595745E-4</v>
      </c>
      <c r="O13" s="59">
        <f>($F13*(1-('Exposure Inputs'!$C$16)/100)*'Exposure Inputs'!$D$4*'Exposure Inputs'!$D$9*'Exposure Inputs'!$C$12*'Exposure Inputs'!$C$17)/('Exposure Inputs'!$D$5*'Exposure Inputs'!$D$10*'Exposure Inputs'!$C$13)</f>
        <v>2.211028854561353E-5</v>
      </c>
      <c r="P13" s="59">
        <f>($F13*(1-('Exposure Inputs'!$C$16)/100)*'Exposure Inputs'!$D$4*'Exposure Inputs'!$D$9*'Exposure Inputs'!$C$12*'Exposure Inputs'!$C$17)/('Exposure Inputs'!$D$5*'Exposure Inputs'!$C$11*'Exposure Inputs'!$C$13)</f>
        <v>2.8346523776427599E-7</v>
      </c>
      <c r="Q13" s="59">
        <f>($F13*(1-('Exposure Inputs'!$C$16)/100)*'Exposure Inputs'!$D$9*'Exposure Inputs'!$C$12*'Exposure Inputs'!$C$17)/('Exposure Inputs'!$C$11*'Exposure Inputs'!$C$13)</f>
        <v>1.0093080435546188E-5</v>
      </c>
      <c r="R13" s="59">
        <f>'Exposure Inputs'!$E$61/$N13</f>
        <v>62112.758885758776</v>
      </c>
      <c r="S13" s="59">
        <f>'Exposure Inputs'!$E$62/$O13</f>
        <v>773395.60561241419</v>
      </c>
      <c r="T13" s="58">
        <f>($G13*(1-('Exposure Inputs'!$C$16/100))*'Exposure Inputs'!$E$3*1*'Exposure Inputs'!$C$12)/('Exposure Inputs'!$E$5*'Exposure Inputs'!$E$8)</f>
        <v>2.5386787709497206E-5</v>
      </c>
      <c r="U13" s="59">
        <f>($F13*(1-('Exposure Inputs'!$C$16)/100)*'Exposure Inputs'!$E$4*'Exposure Inputs'!$E$9*'Exposure Inputs'!$C$12*'Exposure Inputs'!$C$17)/('Exposure Inputs'!$E$5*'Exposure Inputs'!$E$10*'Exposure Inputs'!$C$13)</f>
        <v>4.7939312772633347E-6</v>
      </c>
      <c r="V13" s="59">
        <f>($F13*(1-('Exposure Inputs'!$C$16)/100)*'Exposure Inputs'!$E$4*'Exposure Inputs'!$E$9*'Exposure Inputs'!$C$12*'Exposure Inputs'!$C$17)/('Exposure Inputs'!$E$5*'Exposure Inputs'!$C$11*'Exposure Inputs'!$C$13)</f>
        <v>3.0730328700405995E-7</v>
      </c>
      <c r="W13" s="59">
        <f>($F13*(1-('Exposure Inputs'!$C$16)/100)*'Exposure Inputs'!$E$9*'Exposure Inputs'!$C$12*'Exposure Inputs'!$C$17)/('Exposure Inputs'!$C$11*'Exposure Inputs'!$C$13)</f>
        <v>5.0465402177730936E-5</v>
      </c>
      <c r="X13" s="59">
        <f>'Exposure Inputs'!$E$61/$T13</f>
        <v>283612.09312458534</v>
      </c>
      <c r="Y13" s="59">
        <f>'Exposure Inputs'!$E$62/$U13</f>
        <v>3567009.8320144699</v>
      </c>
      <c r="Z13" s="58">
        <f>($G13*(1-('Exposure Inputs'!$C$16/100))*'Exposure Inputs'!$F$3*1*'Exposure Inputs'!$C$12)/('Exposure Inputs'!$F$5*'Exposure Inputs'!$F$8)</f>
        <v>2.5453890845070419E-5</v>
      </c>
      <c r="AA13" s="59">
        <f>($F13*(1-('Exposure Inputs'!$C$16)/100)*'Exposure Inputs'!$F$4*'Exposure Inputs'!$F$9*'Exposure Inputs'!$C$12*'Exposure Inputs'!$C$17)/('Exposure Inputs'!$F$5*'Exposure Inputs'!$F$10*'Exposure Inputs'!$C$13)</f>
        <v>4.3659680686860891E-6</v>
      </c>
      <c r="AB13" s="59">
        <f>($F13*(1-('Exposure Inputs'!$C$16)/100)*'Exposure Inputs'!$F$4*'Exposure Inputs'!$F$9*'Exposure Inputs'!$C$12*'Exposure Inputs'!$C$17)/('Exposure Inputs'!$F$5*'Exposure Inputs'!$C$11*'Exposure Inputs'!$C$13)</f>
        <v>2.7986974799269806E-7</v>
      </c>
      <c r="AC13" s="59">
        <f>($F13*(1-('Exposure Inputs'!$C$16)/100)*'Exposure Inputs'!$F$9*'Exposure Inputs'!$C$12*'Exposure Inputs'!$C$17)/('Exposure Inputs'!$C$11*'Exposure Inputs'!$C$13)</f>
        <v>5.0465402177730936E-5</v>
      </c>
      <c r="AD13" s="59">
        <f>'Exposure Inputs'!$E$61/$Z13</f>
        <v>282864.41722501547</v>
      </c>
      <c r="AE13" s="59">
        <f>'Exposure Inputs'!$E$62/$AA13</f>
        <v>3916657.1378856055</v>
      </c>
      <c r="AF13" s="58">
        <f>($G13*(1-('Exposure Inputs'!$C$16/100))*'Exposure Inputs'!$G$3*1*'Exposure Inputs'!$C$12)/('Exposure Inputs'!$G$5*'Exposure Inputs'!$G$8)</f>
        <v>3.2478553459119494E-5</v>
      </c>
      <c r="AG13" s="59">
        <f>($F13*(1-('Exposure Inputs'!$C$16)/100)*'Exposure Inputs'!$G$4*'Exposure Inputs'!$G$9*'Exposure Inputs'!$C$12*'Exposure Inputs'!$C$17)/('Exposure Inputs'!$G$5*'Exposure Inputs'!$G$10*'Exposure Inputs'!$C$13)</f>
        <v>7.2784440423882129E-6</v>
      </c>
      <c r="AH13" s="59">
        <f>($F13*(1-('Exposure Inputs'!$C$16)/100)*'Exposure Inputs'!$G$4*'Exposure Inputs'!$G$9*'Exposure Inputs'!$C$12*'Exposure Inputs'!$C$17)/('Exposure Inputs'!$G$5*'Exposure Inputs'!$C$11*'Exposure Inputs'!$C$13)</f>
        <v>4.6656692579411625E-7</v>
      </c>
      <c r="AI13" s="59">
        <f>($F13*(1-('Exposure Inputs'!$C$16)/100)*'Exposure Inputs'!$G$9*'Exposure Inputs'!$C$12*'Exposure Inputs'!$C$17)/('Exposure Inputs'!$C$11*'Exposure Inputs'!$C$13)</f>
        <v>5.0465402177730936E-5</v>
      </c>
      <c r="AJ13" s="59">
        <f>'Exposure Inputs'!$E$61/$AF13</f>
        <v>221684.74987848781</v>
      </c>
      <c r="AK13" s="59">
        <f>'Exposure Inputs'!$E$62/$AG13</f>
        <v>2349403.2378916424</v>
      </c>
      <c r="AL13" s="58">
        <f>($G13*(1-('Exposure Inputs'!$C$16/100))*'Exposure Inputs'!$H$3*1*'Exposure Inputs'!$C$12)/('Exposure Inputs'!$H$5*'Exposure Inputs'!$H$8)</f>
        <v>4.1222308641975305E-5</v>
      </c>
      <c r="AM13" s="59">
        <f>($F13*(1-('Exposure Inputs'!$C$16)/100)*'Exposure Inputs'!$H$4*'Exposure Inputs'!$H$9*'Exposure Inputs'!$C$12*'Exposure Inputs'!$C$17)/('Exposure Inputs'!$H$5*'Exposure Inputs'!$H$10*'Exposure Inputs'!$C$13)</f>
        <v>9.4762810755961412E-6</v>
      </c>
      <c r="AN13" s="59">
        <f>($F13*(1-('Exposure Inputs'!$C$16)/100)*'Exposure Inputs'!$H$4*'Exposure Inputs'!$H$9*'Exposure Inputs'!$C$12*'Exposure Inputs'!$C$17)/('Exposure Inputs'!$H$5*'Exposure Inputs'!$C$11*'Exposure Inputs'!$C$13)</f>
        <v>6.0745391510231673E-7</v>
      </c>
      <c r="AO13" s="59">
        <f>($F13*(1-('Exposure Inputs'!$C$16)/100)*'Exposure Inputs'!$H$9*'Exposure Inputs'!$C$12*'Exposure Inputs'!$C$17)/('Exposure Inputs'!$C$11*'Exposure Inputs'!$C$13)</f>
        <v>5.0465402177730936E-5</v>
      </c>
      <c r="AP13" s="59">
        <f>'Exposure Inputs'!$E$61/$AL13</f>
        <v>174662.70660708411</v>
      </c>
      <c r="AQ13" s="59">
        <f>'Exposure Inputs'!$E$62/$AM13</f>
        <v>1804505.3606563967</v>
      </c>
    </row>
    <row r="14" spans="1:43" s="43" customFormat="1" ht="63" customHeight="1" x14ac:dyDescent="0.25">
      <c r="A14" s="52" t="s">
        <v>1089</v>
      </c>
      <c r="B14" s="57">
        <v>1.9000000000000001E-4</v>
      </c>
      <c r="C14" s="61" t="s">
        <v>1073</v>
      </c>
      <c r="D14" s="61"/>
      <c r="E14" s="56">
        <v>0</v>
      </c>
      <c r="F14" s="57">
        <v>6.1699999999999998E-2</v>
      </c>
      <c r="G14" s="57">
        <v>8.5000000000000006E-2</v>
      </c>
      <c r="H14" s="58">
        <f>($G14*(1-('Exposure Inputs'!$C$16/100))*'Exposure Inputs'!$C$3*1*'Exposure Inputs'!$C$12)/('Exposure Inputs'!$C$5*'Exposure Inputs'!$C$8)</f>
        <v>3.4205975877192988E-6</v>
      </c>
      <c r="I14" s="59">
        <f>($F14*(1-('Exposure Inputs'!$C$16)/100)*'Exposure Inputs'!$C$4*'Exposure Inputs'!$C$9*'Exposure Inputs'!$C$12*'Exposure Inputs'!$C$17)/('Exposure Inputs'!$C$5*'Exposure Inputs'!$C$10*'Exposure Inputs'!$C$13)</f>
        <v>6.5052277697668827E-7</v>
      </c>
      <c r="J14" s="59">
        <f>($F14*(1-('Exposure Inputs'!$C$16)/100)*'Exposure Inputs'!$C$4*'Exposure Inputs'!$C$9*'Exposure Inputs'!$C$12*'Exposure Inputs'!$C$17)/('Exposure Inputs'!$C$5*'Exposure Inputs'!$C$11*'Exposure Inputs'!$C$13)</f>
        <v>4.7538202932911837E-7</v>
      </c>
      <c r="K14" s="59">
        <f>($F14*(1-('Exposure Inputs'!$C$16)/100)*'Exposure Inputs'!$C$9*'Exposure Inputs'!$C$12*'Exposure Inputs'!$C$17)/('Exposure Inputs'!$C$11*'Exposure Inputs'!$C$13)</f>
        <v>4.3235511064278186E-5</v>
      </c>
      <c r="L14" s="59">
        <f>'Exposure Inputs'!$E$61/$H14</f>
        <v>2104895.3626844594</v>
      </c>
      <c r="M14" s="59">
        <f>'Exposure Inputs'!$E$62/$I14</f>
        <v>26286550.763790991</v>
      </c>
      <c r="N14" s="58">
        <f>($G14*(1-('Exposure Inputs'!$C$16/100))*'Exposure Inputs'!$D$3*1*'Exposure Inputs'!$C$12)/('Exposure Inputs'!$D$5*'Exposure Inputs'!$D$8)</f>
        <v>1.2001276595744683E-5</v>
      </c>
      <c r="O14" s="59">
        <f>($F14*(1-('Exposure Inputs'!$C$16)/100)*'Exposure Inputs'!$D$4*'Exposure Inputs'!$D$9*'Exposure Inputs'!$C$12*'Exposure Inputs'!$C$17)/('Exposure Inputs'!$D$5*'Exposure Inputs'!$D$10*'Exposure Inputs'!$C$13)</f>
        <v>1.6616380064121248E-6</v>
      </c>
      <c r="P14" s="59">
        <f>($F14*(1-('Exposure Inputs'!$C$16)/100)*'Exposure Inputs'!$D$4*'Exposure Inputs'!$D$9*'Exposure Inputs'!$C$12*'Exposure Inputs'!$C$17)/('Exposure Inputs'!$D$5*'Exposure Inputs'!$C$11*'Exposure Inputs'!$C$13)</f>
        <v>2.1303051364258008E-8</v>
      </c>
      <c r="Q14" s="59">
        <f>($F14*(1-('Exposure Inputs'!$C$16)/100)*'Exposure Inputs'!$D$9*'Exposure Inputs'!$C$12*'Exposure Inputs'!$C$17)/('Exposure Inputs'!$C$11*'Exposure Inputs'!$C$13)</f>
        <v>7.5851773796979279E-7</v>
      </c>
      <c r="R14" s="59">
        <f>'Exposure Inputs'!$E$61/$N14</f>
        <v>599936.17700244649</v>
      </c>
      <c r="S14" s="59">
        <f>'Exposure Inputs'!$E$62/$O14</f>
        <v>10291050.11681997</v>
      </c>
      <c r="T14" s="58">
        <f>($G14*(1-('Exposure Inputs'!$C$16/100))*'Exposure Inputs'!$E$3*1*'Exposure Inputs'!$C$12)/('Exposure Inputs'!$E$5*'Exposure Inputs'!$E$8)</f>
        <v>2.6283519553072633E-6</v>
      </c>
      <c r="U14" s="59">
        <f>($F14*(1-('Exposure Inputs'!$C$16)/100)*'Exposure Inputs'!$E$4*'Exposure Inputs'!$E$9*'Exposure Inputs'!$C$12*'Exposure Inputs'!$C$17)/('Exposure Inputs'!$E$5*'Exposure Inputs'!$E$10*'Exposure Inputs'!$C$13)</f>
        <v>3.6027473788933966E-7</v>
      </c>
      <c r="V14" s="59">
        <f>($F14*(1-('Exposure Inputs'!$C$16)/100)*'Exposure Inputs'!$E$4*'Exposure Inputs'!$E$9*'Exposure Inputs'!$C$12*'Exposure Inputs'!$C$17)/('Exposure Inputs'!$E$5*'Exposure Inputs'!$C$11*'Exposure Inputs'!$C$13)</f>
        <v>2.3094534480085876E-8</v>
      </c>
      <c r="W14" s="59">
        <f>($F14*(1-('Exposure Inputs'!$C$16)/100)*'Exposure Inputs'!$E$9*'Exposure Inputs'!$C$12*'Exposure Inputs'!$C$17)/('Exposure Inputs'!$C$11*'Exposure Inputs'!$C$13)</f>
        <v>3.792588689848964E-6</v>
      </c>
      <c r="X14" s="59">
        <f>'Exposure Inputs'!$E$61/$T14</f>
        <v>2739359.1582974647</v>
      </c>
      <c r="Y14" s="59">
        <f>'Exposure Inputs'!$E$62/$U14</f>
        <v>47463777.505411327</v>
      </c>
      <c r="Z14" s="58">
        <f>($G14*(1-('Exposure Inputs'!$C$16/100))*'Exposure Inputs'!$F$3*1*'Exposure Inputs'!$C$12)/('Exposure Inputs'!$F$5*'Exposure Inputs'!$F$8)</f>
        <v>2.6352992957746481E-6</v>
      </c>
      <c r="AA14" s="59">
        <f>($F14*(1-('Exposure Inputs'!$C$16)/100)*'Exposure Inputs'!$F$4*'Exposure Inputs'!$F$9*'Exposure Inputs'!$C$12*'Exposure Inputs'!$C$17)/('Exposure Inputs'!$F$5*'Exposure Inputs'!$F$10*'Exposure Inputs'!$C$13)</f>
        <v>3.2811233841404591E-7</v>
      </c>
      <c r="AB14" s="59">
        <f>($F14*(1-('Exposure Inputs'!$C$16)/100)*'Exposure Inputs'!$F$4*'Exposure Inputs'!$F$9*'Exposure Inputs'!$C$12*'Exposure Inputs'!$C$17)/('Exposure Inputs'!$F$5*'Exposure Inputs'!$C$11*'Exposure Inputs'!$C$13)</f>
        <v>2.1032842206028585E-8</v>
      </c>
      <c r="AC14" s="59">
        <f>($F14*(1-('Exposure Inputs'!$C$16)/100)*'Exposure Inputs'!$F$9*'Exposure Inputs'!$C$12*'Exposure Inputs'!$C$17)/('Exposure Inputs'!$C$11*'Exposure Inputs'!$C$13)</f>
        <v>3.792588689848964E-6</v>
      </c>
      <c r="AD14" s="59">
        <f>'Exposure Inputs'!$E$61/$Z14</f>
        <v>2732137.4887263249</v>
      </c>
      <c r="AE14" s="59">
        <f>'Exposure Inputs'!$E$62/$AA14</f>
        <v>52116296.761816561</v>
      </c>
      <c r="AF14" s="58">
        <f>($G14*(1-('Exposure Inputs'!$C$16/100))*'Exposure Inputs'!$G$3*1*'Exposure Inputs'!$C$12)/('Exposure Inputs'!$G$5*'Exposure Inputs'!$G$8)</f>
        <v>3.3625786163522015E-6</v>
      </c>
      <c r="AG14" s="59">
        <f>($F14*(1-('Exposure Inputs'!$C$16)/100)*'Exposure Inputs'!$G$4*'Exposure Inputs'!$G$9*'Exposure Inputs'!$C$12*'Exposure Inputs'!$C$17)/('Exposure Inputs'!$G$5*'Exposure Inputs'!$G$10*'Exposure Inputs'!$C$13)</f>
        <v>5.4699147066425434E-7</v>
      </c>
      <c r="AH14" s="59">
        <f>($F14*(1-('Exposure Inputs'!$C$16)/100)*'Exposure Inputs'!$G$4*'Exposure Inputs'!$G$9*'Exposure Inputs'!$C$12*'Exposure Inputs'!$C$17)/('Exposure Inputs'!$G$5*'Exposure Inputs'!$C$11*'Exposure Inputs'!$C$13)</f>
        <v>3.5063555811811176E-8</v>
      </c>
      <c r="AI14" s="59">
        <f>($F14*(1-('Exposure Inputs'!$C$16)/100)*'Exposure Inputs'!$G$9*'Exposure Inputs'!$C$12*'Exposure Inputs'!$C$17)/('Exposure Inputs'!$C$11*'Exposure Inputs'!$C$13)</f>
        <v>3.792588689848964E-6</v>
      </c>
      <c r="AJ14" s="59">
        <f>'Exposure Inputs'!$E$61/$AF14</f>
        <v>2141213.8782380996</v>
      </c>
      <c r="AK14" s="59">
        <f>'Exposure Inputs'!$E$62/$AG14</f>
        <v>31261913.424781814</v>
      </c>
      <c r="AL14" s="58">
        <f>($G14*(1-('Exposure Inputs'!$C$16/100))*'Exposure Inputs'!$H$3*1*'Exposure Inputs'!$C$12)/('Exposure Inputs'!$H$5*'Exposure Inputs'!$H$8)</f>
        <v>4.2678395061728387E-6</v>
      </c>
      <c r="AM14" s="59">
        <f>($F14*(1-('Exposure Inputs'!$C$16)/100)*'Exposure Inputs'!$H$4*'Exposure Inputs'!$H$9*'Exposure Inputs'!$C$12*'Exposure Inputs'!$C$17)/('Exposure Inputs'!$H$5*'Exposure Inputs'!$H$10*'Exposure Inputs'!$C$13)</f>
        <v>7.1216387620497199E-7</v>
      </c>
      <c r="AN14" s="59">
        <f>($F14*(1-('Exposure Inputs'!$C$16)/100)*'Exposure Inputs'!$H$4*'Exposure Inputs'!$H$9*'Exposure Inputs'!$C$12*'Exposure Inputs'!$C$17)/('Exposure Inputs'!$H$5*'Exposure Inputs'!$C$11*'Exposure Inputs'!$C$13)</f>
        <v>4.5651530525959748E-8</v>
      </c>
      <c r="AO14" s="59">
        <f>($F14*(1-('Exposure Inputs'!$C$16)/100)*'Exposure Inputs'!$H$9*'Exposure Inputs'!$C$12*'Exposure Inputs'!$C$17)/('Exposure Inputs'!$C$11*'Exposure Inputs'!$C$13)</f>
        <v>3.792588689848964E-6</v>
      </c>
      <c r="AP14" s="59">
        <f>'Exposure Inputs'!$E$61/$AL14</f>
        <v>1687036.2602872478</v>
      </c>
      <c r="AQ14" s="59">
        <f>'Exposure Inputs'!$E$62/$AM14</f>
        <v>24011327.408410072</v>
      </c>
    </row>
    <row r="15" spans="1:43" s="43" customFormat="1" ht="63" customHeight="1" x14ac:dyDescent="0.25">
      <c r="A15" s="52" t="s">
        <v>1090</v>
      </c>
      <c r="B15" s="57">
        <v>3.7200000000000002E-3</v>
      </c>
      <c r="C15" s="61" t="s">
        <v>1073</v>
      </c>
      <c r="D15" s="61"/>
      <c r="E15" s="56">
        <v>0</v>
      </c>
      <c r="F15" s="60">
        <v>2.0699999999999998</v>
      </c>
      <c r="G15" s="60">
        <v>3.55</v>
      </c>
      <c r="H15" s="58">
        <f>($G15*(1-('Exposure Inputs'!$C$16/100))*'Exposure Inputs'!$C$3*1*'Exposure Inputs'!$C$12)/('Exposure Inputs'!$C$5*'Exposure Inputs'!$C$8)</f>
        <v>1.4286025219298245E-4</v>
      </c>
      <c r="I15" s="59">
        <f>($F15*(1-('Exposure Inputs'!$C$16)/100)*'Exposure Inputs'!$C$4*'Exposure Inputs'!$C$9*'Exposure Inputs'!$C$12*'Exposure Inputs'!$C$17)/('Exposure Inputs'!$C$5*'Exposure Inputs'!$C$10*'Exposure Inputs'!$C$13)</f>
        <v>2.1824670151405912E-5</v>
      </c>
      <c r="J15" s="59">
        <f>($F15*(1-('Exposure Inputs'!$C$16)/100)*'Exposure Inputs'!$C$4*'Exposure Inputs'!$C$9*'Exposure Inputs'!$C$12*'Exposure Inputs'!$C$17)/('Exposure Inputs'!$C$5*'Exposure Inputs'!$C$11*'Exposure Inputs'!$C$13)</f>
        <v>1.5948797418335089E-5</v>
      </c>
      <c r="K15" s="59">
        <f>($F15*(1-('Exposure Inputs'!$C$16)/100)*'Exposure Inputs'!$C$9*'Exposure Inputs'!$C$12*'Exposure Inputs'!$C$17)/('Exposure Inputs'!$C$11*'Exposure Inputs'!$C$13)</f>
        <v>1.4505268703898842E-3</v>
      </c>
      <c r="L15" s="59">
        <f>'Exposure Inputs'!$E$61/$H15</f>
        <v>50398.903050191293</v>
      </c>
      <c r="M15" s="59">
        <f>'Exposure Inputs'!$E$62/$I15</f>
        <v>783516.99619608896</v>
      </c>
      <c r="N15" s="58">
        <f>($G15*(1-('Exposure Inputs'!$C$16/100))*'Exposure Inputs'!$D$3*1*'Exposure Inputs'!$C$12)/('Exposure Inputs'!$D$5*'Exposure Inputs'!$D$8)</f>
        <v>5.0122978723404267E-4</v>
      </c>
      <c r="O15" s="59">
        <f>($F15*(1-('Exposure Inputs'!$C$16)/100)*'Exposure Inputs'!$D$4*'Exposure Inputs'!$D$9*'Exposure Inputs'!$C$12*'Exposure Inputs'!$C$17)/('Exposure Inputs'!$D$5*'Exposure Inputs'!$D$10*'Exposure Inputs'!$C$13)</f>
        <v>5.5747012532789266E-5</v>
      </c>
      <c r="P15" s="59">
        <f>($F15*(1-('Exposure Inputs'!$C$16)/100)*'Exposure Inputs'!$D$4*'Exposure Inputs'!$D$9*'Exposure Inputs'!$C$12*'Exposure Inputs'!$C$17)/('Exposure Inputs'!$D$5*'Exposure Inputs'!$C$11*'Exposure Inputs'!$C$13)</f>
        <v>7.1470528888191369E-7</v>
      </c>
      <c r="Q15" s="59">
        <f>($F15*(1-('Exposure Inputs'!$C$16)/100)*'Exposure Inputs'!$D$9*'Exposure Inputs'!$C$12*'Exposure Inputs'!$C$17)/('Exposure Inputs'!$C$11*'Exposure Inputs'!$C$13)</f>
        <v>2.5447839831401473E-5</v>
      </c>
      <c r="R15" s="59">
        <f>'Exposure Inputs'!$E$61/$N15</f>
        <v>14364.66902681914</v>
      </c>
      <c r="S15" s="59">
        <f>'Exposure Inputs'!$E$62/$O15</f>
        <v>306742.89478637313</v>
      </c>
      <c r="T15" s="58">
        <f>($G15*(1-('Exposure Inputs'!$C$16/100))*'Exposure Inputs'!$E$3*1*'Exposure Inputs'!$C$12)/('Exposure Inputs'!$E$5*'Exposure Inputs'!$E$8)</f>
        <v>1.0977234636871507E-4</v>
      </c>
      <c r="U15" s="59">
        <f>($F15*(1-('Exposure Inputs'!$C$16)/100)*'Exposure Inputs'!$E$4*'Exposure Inputs'!$E$9*'Exposure Inputs'!$C$12*'Exposure Inputs'!$C$17)/('Exposure Inputs'!$E$5*'Exposure Inputs'!$E$10*'Exposure Inputs'!$C$13)</f>
        <v>1.2087013086400856E-5</v>
      </c>
      <c r="V15" s="59">
        <f>($F15*(1-('Exposure Inputs'!$C$16)/100)*'Exposure Inputs'!$E$4*'Exposure Inputs'!$E$9*'Exposure Inputs'!$C$12*'Exposure Inputs'!$C$17)/('Exposure Inputs'!$E$5*'Exposure Inputs'!$C$11*'Exposure Inputs'!$C$13)</f>
        <v>7.7480853117954209E-7</v>
      </c>
      <c r="W15" s="59">
        <f>($F15*(1-('Exposure Inputs'!$C$16)/100)*'Exposure Inputs'!$E$9*'Exposure Inputs'!$C$12*'Exposure Inputs'!$C$17)/('Exposure Inputs'!$C$11*'Exposure Inputs'!$C$13)</f>
        <v>1.2723919915700737E-4</v>
      </c>
      <c r="X15" s="59">
        <f>'Exposure Inputs'!$E$61/$T15</f>
        <v>65590.289705713963</v>
      </c>
      <c r="Y15" s="59">
        <f>'Exposure Inputs'!$E$62/$U15</f>
        <v>1414741.5807168502</v>
      </c>
      <c r="Z15" s="58">
        <f>($G15*(1-('Exposure Inputs'!$C$16/100))*'Exposure Inputs'!$F$3*1*'Exposure Inputs'!$C$12)/('Exposure Inputs'!$F$5*'Exposure Inputs'!$F$8)</f>
        <v>1.1006249999999999E-4</v>
      </c>
      <c r="AA15" s="59">
        <f>($F15*(1-('Exposure Inputs'!$C$16)/100)*'Exposure Inputs'!$F$4*'Exposure Inputs'!$F$9*'Exposure Inputs'!$C$12*'Exposure Inputs'!$C$17)/('Exposure Inputs'!$F$5*'Exposure Inputs'!$F$10*'Exposure Inputs'!$C$13)</f>
        <v>1.1007982828477714E-5</v>
      </c>
      <c r="AB15" s="59">
        <f>($F15*(1-('Exposure Inputs'!$C$16)/100)*'Exposure Inputs'!$F$4*'Exposure Inputs'!$F$9*'Exposure Inputs'!$C$12*'Exposure Inputs'!$C$17)/('Exposure Inputs'!$F$5*'Exposure Inputs'!$C$11*'Exposure Inputs'!$C$13)</f>
        <v>7.0563992490241763E-7</v>
      </c>
      <c r="AC15" s="59">
        <f>($F15*(1-('Exposure Inputs'!$C$16)/100)*'Exposure Inputs'!$F$9*'Exposure Inputs'!$C$12*'Exposure Inputs'!$C$17)/('Exposure Inputs'!$C$11*'Exposure Inputs'!$C$13)</f>
        <v>1.2723919915700737E-4</v>
      </c>
      <c r="AD15" s="59">
        <f>'Exposure Inputs'!$E$61/$Z15</f>
        <v>65417.376490630333</v>
      </c>
      <c r="AE15" s="59">
        <f>'Exposure Inputs'!$E$62/$AA15</f>
        <v>1553418.1208715374</v>
      </c>
      <c r="AF15" s="58">
        <f>($G15*(1-('Exposure Inputs'!$C$16/100))*'Exposure Inputs'!$G$3*1*'Exposure Inputs'!$C$12)/('Exposure Inputs'!$G$5*'Exposure Inputs'!$G$8)</f>
        <v>1.4043710691823898E-4</v>
      </c>
      <c r="AG15" s="59">
        <f>($F15*(1-('Exposure Inputs'!$C$16)/100)*'Exposure Inputs'!$G$4*'Exposure Inputs'!$G$9*'Exposure Inputs'!$C$12*'Exposure Inputs'!$C$17)/('Exposure Inputs'!$G$5*'Exposure Inputs'!$G$10*'Exposure Inputs'!$C$13)</f>
        <v>1.8351253553889891E-5</v>
      </c>
      <c r="AH15" s="59">
        <f>($F15*(1-('Exposure Inputs'!$C$16)/100)*'Exposure Inputs'!$G$4*'Exposure Inputs'!$G$9*'Exposure Inputs'!$C$12*'Exposure Inputs'!$C$17)/('Exposure Inputs'!$G$5*'Exposure Inputs'!$C$11*'Exposure Inputs'!$C$13)</f>
        <v>1.176362407300634E-6</v>
      </c>
      <c r="AI15" s="59">
        <f>($F15*(1-('Exposure Inputs'!$C$16)/100)*'Exposure Inputs'!$G$9*'Exposure Inputs'!$C$12*'Exposure Inputs'!$C$17)/('Exposure Inputs'!$C$11*'Exposure Inputs'!$C$13)</f>
        <v>1.2723919915700737E-4</v>
      </c>
      <c r="AJ15" s="59">
        <f>'Exposure Inputs'!$E$61/$AF15</f>
        <v>51268.501309926338</v>
      </c>
      <c r="AK15" s="59">
        <f>'Exposure Inputs'!$E$62/$AG15</f>
        <v>931816.45328939054</v>
      </c>
      <c r="AL15" s="58">
        <f>($G15*(1-('Exposure Inputs'!$C$16/100))*'Exposure Inputs'!$H$3*1*'Exposure Inputs'!$C$12)/('Exposure Inputs'!$H$5*'Exposure Inputs'!$H$8)</f>
        <v>1.7824506172839502E-4</v>
      </c>
      <c r="AM15" s="59">
        <f>($F15*(1-('Exposure Inputs'!$C$16)/100)*'Exposure Inputs'!$H$4*'Exposure Inputs'!$H$9*'Exposure Inputs'!$C$12*'Exposure Inputs'!$C$17)/('Exposure Inputs'!$H$5*'Exposure Inputs'!$H$10*'Exposure Inputs'!$C$13)</f>
        <v>2.3892694063926941E-5</v>
      </c>
      <c r="AN15" s="59">
        <f>($F15*(1-('Exposure Inputs'!$C$16)/100)*'Exposure Inputs'!$H$4*'Exposure Inputs'!$H$9*'Exposure Inputs'!$C$12*'Exposure Inputs'!$C$17)/('Exposure Inputs'!$H$5*'Exposure Inputs'!$C$11*'Exposure Inputs'!$C$13)</f>
        <v>1.5315829528158294E-6</v>
      </c>
      <c r="AO15" s="59">
        <f>($F15*(1-('Exposure Inputs'!$C$16)/100)*'Exposure Inputs'!$H$9*'Exposure Inputs'!$C$12*'Exposure Inputs'!$C$17)/('Exposure Inputs'!$C$11*'Exposure Inputs'!$C$13)</f>
        <v>1.2723919915700737E-4</v>
      </c>
      <c r="AP15" s="59">
        <f>'Exposure Inputs'!$E$61/$AL15</f>
        <v>40393.825950539736</v>
      </c>
      <c r="AQ15" s="59">
        <f>'Exposure Inputs'!$E$62/$AM15</f>
        <v>715699.95222169138</v>
      </c>
    </row>
    <row r="16" spans="1:43" s="43" customFormat="1" ht="25.5" x14ac:dyDescent="0.25">
      <c r="A16" s="52" t="s">
        <v>4823</v>
      </c>
      <c r="B16" s="57">
        <v>1.8100000000000001E-4</v>
      </c>
      <c r="C16" s="61" t="s">
        <v>1073</v>
      </c>
      <c r="D16" s="61"/>
      <c r="E16" s="56">
        <v>0</v>
      </c>
      <c r="F16" s="60">
        <v>0.5</v>
      </c>
      <c r="G16" s="60">
        <v>0.5</v>
      </c>
      <c r="H16" s="58">
        <f>($G16*(1-('Exposure Inputs'!$C$16/100))*'Exposure Inputs'!$C$3*1*'Exposure Inputs'!$C$12)/('Exposure Inputs'!$C$5*'Exposure Inputs'!$C$8)</f>
        <v>2.0121162280701754E-5</v>
      </c>
      <c r="I16" s="59">
        <f>($F16*(1-('Exposure Inputs'!$C$16)/100)*'Exposure Inputs'!$C$4*'Exposure Inputs'!$C$9*'Exposure Inputs'!$C$12*'Exposure Inputs'!$C$17)/('Exposure Inputs'!$C$5*'Exposure Inputs'!$C$10*'Exposure Inputs'!$C$13)</f>
        <v>5.2716594568613319E-6</v>
      </c>
      <c r="J16" s="59">
        <f>($F16*(1-('Exposure Inputs'!$C$16)/100)*'Exposure Inputs'!$C$4*'Exposure Inputs'!$C$9*'Exposure Inputs'!$C$12*'Exposure Inputs'!$C$17)/('Exposure Inputs'!$C$5*'Exposure Inputs'!$C$11*'Exposure Inputs'!$C$13)</f>
        <v>3.852366526167896E-6</v>
      </c>
      <c r="K16" s="59">
        <f>($F16*(1-('Exposure Inputs'!$C$16)/100)*'Exposure Inputs'!$C$9*'Exposure Inputs'!$C$12*'Exposure Inputs'!$C$17)/('Exposure Inputs'!$C$11*'Exposure Inputs'!$C$13)</f>
        <v>3.5036880927291885E-4</v>
      </c>
      <c r="L16" s="59">
        <f>'Exposure Inputs'!$E$61/$H16</f>
        <v>357832.21165635815</v>
      </c>
      <c r="M16" s="59">
        <f>'Exposure Inputs'!$E$62/$I16</f>
        <v>3243760.3642518078</v>
      </c>
      <c r="N16" s="58">
        <f>($G16*(1-('Exposure Inputs'!$C$16/100))*'Exposure Inputs'!$D$3*1*'Exposure Inputs'!$C$12)/('Exposure Inputs'!$D$5*'Exposure Inputs'!$D$8)</f>
        <v>7.0595744680851079E-5</v>
      </c>
      <c r="O16" s="59">
        <f>($F16*(1-('Exposure Inputs'!$C$16)/100)*'Exposure Inputs'!$D$4*'Exposure Inputs'!$D$9*'Exposure Inputs'!$C$12*'Exposure Inputs'!$C$17)/('Exposure Inputs'!$D$5*'Exposure Inputs'!$D$10*'Exposure Inputs'!$C$13)</f>
        <v>1.3465461964441854E-5</v>
      </c>
      <c r="P16" s="59">
        <f>($F16*(1-('Exposure Inputs'!$C$16)/100)*'Exposure Inputs'!$D$4*'Exposure Inputs'!$D$9*'Exposure Inputs'!$C$12*'Exposure Inputs'!$C$17)/('Exposure Inputs'!$D$5*'Exposure Inputs'!$C$11*'Exposure Inputs'!$C$13)</f>
        <v>1.7263412774925453E-7</v>
      </c>
      <c r="Q16" s="59">
        <f>($F16*(1-('Exposure Inputs'!$C$16)/100)*'Exposure Inputs'!$D$9*'Exposure Inputs'!$C$12*'Exposure Inputs'!$C$17)/('Exposure Inputs'!$C$11*'Exposure Inputs'!$C$13)</f>
        <v>6.1468212153143667E-6</v>
      </c>
      <c r="R16" s="59">
        <f>'Exposure Inputs'!$E$61/$N16</f>
        <v>101989.15009041589</v>
      </c>
      <c r="S16" s="59">
        <f>'Exposure Inputs'!$E$62/$O16</f>
        <v>1269915.5844155843</v>
      </c>
      <c r="T16" s="58">
        <f>($G16*(1-('Exposure Inputs'!$C$16/100))*'Exposure Inputs'!$E$3*1*'Exposure Inputs'!$C$12)/('Exposure Inputs'!$E$5*'Exposure Inputs'!$E$8)</f>
        <v>1.5460893854748605E-5</v>
      </c>
      <c r="U16" s="59">
        <f>($F16*(1-('Exposure Inputs'!$C$16)/100)*'Exposure Inputs'!$E$4*'Exposure Inputs'!$E$9*'Exposure Inputs'!$C$12*'Exposure Inputs'!$C$17)/('Exposure Inputs'!$E$5*'Exposure Inputs'!$E$10*'Exposure Inputs'!$C$13)</f>
        <v>2.9195683783576951E-6</v>
      </c>
      <c r="V16" s="59">
        <f>($F16*(1-('Exposure Inputs'!$C$16)/100)*'Exposure Inputs'!$E$4*'Exposure Inputs'!$E$9*'Exposure Inputs'!$C$12*'Exposure Inputs'!$C$17)/('Exposure Inputs'!$E$5*'Exposure Inputs'!$C$11*'Exposure Inputs'!$C$13)</f>
        <v>1.8715181912549329E-7</v>
      </c>
      <c r="W16" s="59">
        <f>($F16*(1-('Exposure Inputs'!$C$16)/100)*'Exposure Inputs'!$E$9*'Exposure Inputs'!$C$12*'Exposure Inputs'!$C$17)/('Exposure Inputs'!$C$11*'Exposure Inputs'!$C$13)</f>
        <v>3.073410607657183E-5</v>
      </c>
      <c r="X16" s="59">
        <f>'Exposure Inputs'!$E$61/$T16</f>
        <v>465691.05691056908</v>
      </c>
      <c r="Y16" s="59">
        <f>'Exposure Inputs'!$E$62/$U16</f>
        <v>5857030.1441677595</v>
      </c>
      <c r="Z16" s="58">
        <f>($G16*(1-('Exposure Inputs'!$C$16/100))*'Exposure Inputs'!$F$3*1*'Exposure Inputs'!$C$12)/('Exposure Inputs'!$F$5*'Exposure Inputs'!$F$8)</f>
        <v>1.5501760563380284E-5</v>
      </c>
      <c r="AA16" s="59">
        <f>($F16*(1-('Exposure Inputs'!$C$16)/100)*'Exposure Inputs'!$F$4*'Exposure Inputs'!$F$9*'Exposure Inputs'!$C$12*'Exposure Inputs'!$C$17)/('Exposure Inputs'!$F$5*'Exposure Inputs'!$F$10*'Exposure Inputs'!$C$13)</f>
        <v>2.6589330503569362E-6</v>
      </c>
      <c r="AB16" s="59">
        <f>($F16*(1-('Exposure Inputs'!$C$16)/100)*'Exposure Inputs'!$F$4*'Exposure Inputs'!$F$9*'Exposure Inputs'!$C$12*'Exposure Inputs'!$C$17)/('Exposure Inputs'!$F$5*'Exposure Inputs'!$C$11*'Exposure Inputs'!$C$13)</f>
        <v>1.7044442630493183E-7</v>
      </c>
      <c r="AC16" s="59">
        <f>($F16*(1-('Exposure Inputs'!$C$16)/100)*'Exposure Inputs'!$F$9*'Exposure Inputs'!$C$12*'Exposure Inputs'!$C$17)/('Exposure Inputs'!$C$11*'Exposure Inputs'!$C$13)</f>
        <v>3.073410607657183E-5</v>
      </c>
      <c r="AD16" s="59">
        <f>'Exposure Inputs'!$E$61/$Z16</f>
        <v>464463.37308347528</v>
      </c>
      <c r="AE16" s="59">
        <f>'Exposure Inputs'!$E$62/$AA16</f>
        <v>6431151.0204081638</v>
      </c>
      <c r="AF16" s="58">
        <f>($G16*(1-('Exposure Inputs'!$C$16/100))*'Exposure Inputs'!$G$3*1*'Exposure Inputs'!$C$12)/('Exposure Inputs'!$G$5*'Exposure Inputs'!$G$8)</f>
        <v>1.9779874213836479E-5</v>
      </c>
      <c r="AG16" s="59">
        <f>($F16*(1-('Exposure Inputs'!$C$16)/100)*'Exposure Inputs'!$G$4*'Exposure Inputs'!$G$9*'Exposure Inputs'!$C$12*'Exposure Inputs'!$C$17)/('Exposure Inputs'!$G$5*'Exposure Inputs'!$G$10*'Exposure Inputs'!$C$13)</f>
        <v>4.4326699405531139E-6</v>
      </c>
      <c r="AH16" s="59">
        <f>($F16*(1-('Exposure Inputs'!$C$16)/100)*'Exposure Inputs'!$G$4*'Exposure Inputs'!$G$9*'Exposure Inputs'!$C$12*'Exposure Inputs'!$C$17)/('Exposure Inputs'!$G$5*'Exposure Inputs'!$C$11*'Exposure Inputs'!$C$13)</f>
        <v>2.8414550900981502E-7</v>
      </c>
      <c r="AI16" s="59">
        <f>($F16*(1-('Exposure Inputs'!$C$16)/100)*'Exposure Inputs'!$G$9*'Exposure Inputs'!$C$12*'Exposure Inputs'!$C$17)/('Exposure Inputs'!$C$11*'Exposure Inputs'!$C$13)</f>
        <v>3.073410607657183E-5</v>
      </c>
      <c r="AJ16" s="59">
        <f>'Exposure Inputs'!$E$61/$AF16</f>
        <v>364006.35930047696</v>
      </c>
      <c r="AK16" s="59">
        <f>'Exposure Inputs'!$E$62/$AG16</f>
        <v>3857720.1166180768</v>
      </c>
      <c r="AL16" s="58">
        <f>($G16*(1-('Exposure Inputs'!$C$16/100))*'Exposure Inputs'!$H$3*1*'Exposure Inputs'!$C$12)/('Exposure Inputs'!$H$5*'Exposure Inputs'!$H$8)</f>
        <v>2.5104938271604934E-5</v>
      </c>
      <c r="AM16" s="59">
        <f>($F16*(1-('Exposure Inputs'!$C$16)/100)*'Exposure Inputs'!$H$4*'Exposure Inputs'!$H$9*'Exposure Inputs'!$C$12*'Exposure Inputs'!$C$17)/('Exposure Inputs'!$H$5*'Exposure Inputs'!$H$10*'Exposure Inputs'!$C$13)</f>
        <v>5.7711821410451539E-6</v>
      </c>
      <c r="AN16" s="59">
        <f>($F16*(1-('Exposure Inputs'!$C$16)/100)*'Exposure Inputs'!$H$4*'Exposure Inputs'!$H$9*'Exposure Inputs'!$C$12*'Exposure Inputs'!$C$17)/('Exposure Inputs'!$H$5*'Exposure Inputs'!$C$11*'Exposure Inputs'!$C$13)</f>
        <v>3.6994757314392015E-7</v>
      </c>
      <c r="AO16" s="59">
        <f>($F16*(1-('Exposure Inputs'!$C$16)/100)*'Exposure Inputs'!$H$9*'Exposure Inputs'!$C$12*'Exposure Inputs'!$C$17)/('Exposure Inputs'!$C$11*'Exposure Inputs'!$C$13)</f>
        <v>3.073410607657183E-5</v>
      </c>
      <c r="AP16" s="59">
        <f>'Exposure Inputs'!$E$61/$AL16</f>
        <v>286796.16424883209</v>
      </c>
      <c r="AQ16" s="59">
        <f>'Exposure Inputs'!$E$62/$AM16</f>
        <v>2962997.8021978028</v>
      </c>
    </row>
    <row r="17" spans="1:43" s="43" customFormat="1" ht="25.5" x14ac:dyDescent="0.25">
      <c r="A17" s="52" t="s">
        <v>1074</v>
      </c>
      <c r="B17" s="57">
        <v>4.46E-4</v>
      </c>
      <c r="C17" s="61" t="s">
        <v>1073</v>
      </c>
      <c r="D17" s="61"/>
      <c r="E17" s="56">
        <v>0</v>
      </c>
      <c r="F17" s="60">
        <v>9.06</v>
      </c>
      <c r="G17" s="60">
        <v>9.06</v>
      </c>
      <c r="H17" s="58">
        <f>($G17*(1-('Exposure Inputs'!$C$16/100))*'Exposure Inputs'!$C$3*1*'Exposure Inputs'!$C$12)/('Exposure Inputs'!$C$5*'Exposure Inputs'!$C$8)</f>
        <v>3.6459546052631581E-4</v>
      </c>
      <c r="I17" s="59">
        <f>($F17*(1-('Exposure Inputs'!$C$16)/100)*'Exposure Inputs'!$C$4*'Exposure Inputs'!$C$9*'Exposure Inputs'!$C$12*'Exposure Inputs'!$C$17)/('Exposure Inputs'!$C$5*'Exposure Inputs'!$C$10*'Exposure Inputs'!$C$13)</f>
        <v>9.5522469358327335E-5</v>
      </c>
      <c r="J17" s="59">
        <f>($F17*(1-('Exposure Inputs'!$C$16)/100)*'Exposure Inputs'!$C$4*'Exposure Inputs'!$C$9*'Exposure Inputs'!$C$12*'Exposure Inputs'!$C$17)/('Exposure Inputs'!$C$5*'Exposure Inputs'!$C$11*'Exposure Inputs'!$C$13)</f>
        <v>6.9804881454162289E-5</v>
      </c>
      <c r="K17" s="59">
        <f>($F17*(1-('Exposure Inputs'!$C$16)/100)*'Exposure Inputs'!$C$9*'Exposure Inputs'!$C$12*'Exposure Inputs'!$C$17)/('Exposure Inputs'!$C$11*'Exposure Inputs'!$C$13)</f>
        <v>6.3486828240252912E-3</v>
      </c>
      <c r="L17" s="59">
        <f>'Exposure Inputs'!$E$61/$H17</f>
        <v>19747.914550571641</v>
      </c>
      <c r="M17" s="59">
        <f>'Exposure Inputs'!$E$62/$I17</f>
        <v>179015.47264082826</v>
      </c>
      <c r="N17" s="58">
        <f>($G17*(1-('Exposure Inputs'!$C$16/100))*'Exposure Inputs'!$D$3*1*'Exposure Inputs'!$C$12)/('Exposure Inputs'!$D$5*'Exposure Inputs'!$D$8)</f>
        <v>1.2791948936170217E-3</v>
      </c>
      <c r="O17" s="59">
        <f>($F17*(1-('Exposure Inputs'!$C$16)/100)*'Exposure Inputs'!$D$4*'Exposure Inputs'!$D$9*'Exposure Inputs'!$C$12*'Exposure Inputs'!$C$17)/('Exposure Inputs'!$D$5*'Exposure Inputs'!$D$10*'Exposure Inputs'!$C$13)</f>
        <v>2.4399417079568641E-4</v>
      </c>
      <c r="P17" s="59">
        <f>($F17*(1-('Exposure Inputs'!$C$16)/100)*'Exposure Inputs'!$D$4*'Exposure Inputs'!$D$9*'Exposure Inputs'!$C$12*'Exposure Inputs'!$C$17)/('Exposure Inputs'!$D$5*'Exposure Inputs'!$C$11*'Exposure Inputs'!$C$13)</f>
        <v>3.1281303948164924E-6</v>
      </c>
      <c r="Q17" s="59">
        <f>($F17*(1-('Exposure Inputs'!$C$16)/100)*'Exposure Inputs'!$D$9*'Exposure Inputs'!$C$12*'Exposure Inputs'!$C$17)/('Exposure Inputs'!$C$11*'Exposure Inputs'!$C$13)</f>
        <v>1.1138040042149632E-4</v>
      </c>
      <c r="R17" s="59">
        <f>'Exposure Inputs'!$E$61/$N17</f>
        <v>5628.5402919655562</v>
      </c>
      <c r="S17" s="59">
        <f>'Exposure Inputs'!$E$62/$O17</f>
        <v>70083.641524038874</v>
      </c>
      <c r="T17" s="58">
        <f>($G17*(1-('Exposure Inputs'!$C$16/100))*'Exposure Inputs'!$E$3*1*'Exposure Inputs'!$C$12)/('Exposure Inputs'!$E$5*'Exposure Inputs'!$E$8)</f>
        <v>2.8015139664804473E-4</v>
      </c>
      <c r="U17" s="59">
        <f>($F17*(1-('Exposure Inputs'!$C$16)/100)*'Exposure Inputs'!$E$4*'Exposure Inputs'!$E$9*'Exposure Inputs'!$C$12*'Exposure Inputs'!$C$17)/('Exposure Inputs'!$E$5*'Exposure Inputs'!$E$10*'Exposure Inputs'!$C$13)</f>
        <v>5.290257901584144E-5</v>
      </c>
      <c r="V17" s="59">
        <f>($F17*(1-('Exposure Inputs'!$C$16)/100)*'Exposure Inputs'!$E$4*'Exposure Inputs'!$E$9*'Exposure Inputs'!$C$12*'Exposure Inputs'!$C$17)/('Exposure Inputs'!$E$5*'Exposure Inputs'!$C$11*'Exposure Inputs'!$C$13)</f>
        <v>3.3911909625539387E-6</v>
      </c>
      <c r="W17" s="59">
        <f>($F17*(1-('Exposure Inputs'!$C$16)/100)*'Exposure Inputs'!$E$9*'Exposure Inputs'!$C$12*'Exposure Inputs'!$C$17)/('Exposure Inputs'!$C$11*'Exposure Inputs'!$C$13)</f>
        <v>5.5690200210748169E-4</v>
      </c>
      <c r="X17" s="59">
        <f>'Exposure Inputs'!$E$61/$T17</f>
        <v>25700.389454225664</v>
      </c>
      <c r="Y17" s="59">
        <f>'Exposure Inputs'!$E$62/$U17</f>
        <v>323235.65917040611</v>
      </c>
      <c r="Z17" s="58">
        <f>($G17*(1-('Exposure Inputs'!$C$16/100))*'Exposure Inputs'!$F$3*1*'Exposure Inputs'!$C$12)/('Exposure Inputs'!$F$5*'Exposure Inputs'!$F$8)</f>
        <v>2.8089190140845078E-4</v>
      </c>
      <c r="AA17" s="59">
        <f>($F17*(1-('Exposure Inputs'!$C$16)/100)*'Exposure Inputs'!$F$4*'Exposure Inputs'!$F$9*'Exposure Inputs'!$C$12*'Exposure Inputs'!$C$17)/('Exposure Inputs'!$F$5*'Exposure Inputs'!$F$10*'Exposure Inputs'!$C$13)</f>
        <v>4.8179866872467683E-5</v>
      </c>
      <c r="AB17" s="59">
        <f>($F17*(1-('Exposure Inputs'!$C$16)/100)*'Exposure Inputs'!$F$4*'Exposure Inputs'!$F$9*'Exposure Inputs'!$C$12*'Exposure Inputs'!$C$17)/('Exposure Inputs'!$F$5*'Exposure Inputs'!$C$11*'Exposure Inputs'!$C$13)</f>
        <v>3.0884530046453645E-6</v>
      </c>
      <c r="AC17" s="59">
        <f>($F17*(1-('Exposure Inputs'!$C$16)/100)*'Exposure Inputs'!$F$9*'Exposure Inputs'!$C$12*'Exposure Inputs'!$C$17)/('Exposure Inputs'!$C$11*'Exposure Inputs'!$C$13)</f>
        <v>5.5690200210748169E-4</v>
      </c>
      <c r="AD17" s="59">
        <f>'Exposure Inputs'!$E$61/$Z17</f>
        <v>25632.636483635495</v>
      </c>
      <c r="AE17" s="59">
        <f>'Exposure Inputs'!$E$62/$AA17</f>
        <v>354920.03423886112</v>
      </c>
      <c r="AF17" s="58">
        <f>($G17*(1-('Exposure Inputs'!$C$16/100))*'Exposure Inputs'!$G$3*1*'Exposure Inputs'!$C$12)/('Exposure Inputs'!$G$5*'Exposure Inputs'!$G$8)</f>
        <v>3.5841132075471694E-4</v>
      </c>
      <c r="AG17" s="59">
        <f>($F17*(1-('Exposure Inputs'!$C$16)/100)*'Exposure Inputs'!$G$4*'Exposure Inputs'!$G$9*'Exposure Inputs'!$C$12*'Exposure Inputs'!$C$17)/('Exposure Inputs'!$G$5*'Exposure Inputs'!$G$10*'Exposure Inputs'!$C$13)</f>
        <v>8.0319979322822436E-5</v>
      </c>
      <c r="AH17" s="59">
        <f>($F17*(1-('Exposure Inputs'!$C$16)/100)*'Exposure Inputs'!$G$4*'Exposure Inputs'!$G$9*'Exposure Inputs'!$C$12*'Exposure Inputs'!$C$17)/('Exposure Inputs'!$G$5*'Exposure Inputs'!$C$11*'Exposure Inputs'!$C$13)</f>
        <v>5.148716623257848E-6</v>
      </c>
      <c r="AI17" s="59">
        <f>($F17*(1-('Exposure Inputs'!$C$16)/100)*'Exposure Inputs'!$G$9*'Exposure Inputs'!$C$12*'Exposure Inputs'!$C$17)/('Exposure Inputs'!$C$11*'Exposure Inputs'!$C$13)</f>
        <v>5.5690200210748169E-4</v>
      </c>
      <c r="AJ17" s="59">
        <f>'Exposure Inputs'!$E$61/$AF17</f>
        <v>20088.651175523013</v>
      </c>
      <c r="AK17" s="59">
        <f>'Exposure Inputs'!$E$62/$AG17</f>
        <v>212898.46118201304</v>
      </c>
      <c r="AL17" s="58">
        <f>($G17*(1-('Exposure Inputs'!$C$16/100))*'Exposure Inputs'!$H$3*1*'Exposure Inputs'!$C$12)/('Exposure Inputs'!$H$5*'Exposure Inputs'!$H$8)</f>
        <v>4.5490148148148143E-4</v>
      </c>
      <c r="AM17" s="59">
        <f>($F17*(1-('Exposure Inputs'!$C$16)/100)*'Exposure Inputs'!$H$4*'Exposure Inputs'!$H$9*'Exposure Inputs'!$C$12*'Exposure Inputs'!$C$17)/('Exposure Inputs'!$H$5*'Exposure Inputs'!$H$10*'Exposure Inputs'!$C$13)</f>
        <v>1.045738203957382E-4</v>
      </c>
      <c r="AN17" s="59">
        <f>($F17*(1-('Exposure Inputs'!$C$16)/100)*'Exposure Inputs'!$H$4*'Exposure Inputs'!$H$9*'Exposure Inputs'!$C$12*'Exposure Inputs'!$C$17)/('Exposure Inputs'!$H$5*'Exposure Inputs'!$C$11*'Exposure Inputs'!$C$13)</f>
        <v>6.7034500253678331E-6</v>
      </c>
      <c r="AO17" s="59">
        <f>($F17*(1-('Exposure Inputs'!$C$16)/100)*'Exposure Inputs'!$H$9*'Exposure Inputs'!$C$12*'Exposure Inputs'!$C$17)/('Exposure Inputs'!$C$11*'Exposure Inputs'!$C$13)</f>
        <v>5.5690200210748169E-4</v>
      </c>
      <c r="AP17" s="59">
        <f>'Exposure Inputs'!$E$61/$AL17</f>
        <v>15827.60288348963</v>
      </c>
      <c r="AQ17" s="59">
        <f>'Exposure Inputs'!$E$62/$AM17</f>
        <v>163520.85001091624</v>
      </c>
    </row>
    <row r="18" spans="1:43" s="43" customFormat="1" ht="38.25" x14ac:dyDescent="0.25">
      <c r="A18" s="62" t="s">
        <v>1075</v>
      </c>
      <c r="B18" s="63">
        <v>7</v>
      </c>
      <c r="F18" s="43">
        <v>195</v>
      </c>
      <c r="G18" s="43">
        <v>354</v>
      </c>
      <c r="H18" s="58">
        <f>($G18*(1-('Exposure Inputs'!$C$16/100))*'Exposure Inputs'!$C$3*1*'Exposure Inputs'!$C$12)/('Exposure Inputs'!$C$5*'Exposure Inputs'!$C$8)</f>
        <v>1.4245782894736844E-2</v>
      </c>
      <c r="I18" s="59">
        <f>($F18*(1-('Exposure Inputs'!$C$16)/100)*'Exposure Inputs'!$C$4*'Exposure Inputs'!$C$9*'Exposure Inputs'!$C$12*'Exposure Inputs'!$C$17)/('Exposure Inputs'!$C$5*'Exposure Inputs'!$C$10*'Exposure Inputs'!$C$13)</f>
        <v>2.0559471881759195E-3</v>
      </c>
      <c r="J18" s="59">
        <f>($F18*(1-('Exposure Inputs'!$C$16)/100)*'Exposure Inputs'!$C$4*'Exposure Inputs'!$C$9*'Exposure Inputs'!$C$12*'Exposure Inputs'!$C$17)/('Exposure Inputs'!$C$5*'Exposure Inputs'!$C$11*'Exposure Inputs'!$C$13)</f>
        <v>1.5024229452054796E-3</v>
      </c>
      <c r="K18" s="59">
        <f>($F18*(1-('Exposure Inputs'!$C$16)/100)*'Exposure Inputs'!$C$9*'Exposure Inputs'!$C$12*'Exposure Inputs'!$C$17)/('Exposure Inputs'!$C$11*'Exposure Inputs'!$C$13)</f>
        <v>0.13664383561643836</v>
      </c>
      <c r="L18" s="59">
        <f>'Exposure Inputs'!$E$61/$H18</f>
        <v>505.41272832818942</v>
      </c>
      <c r="M18" s="59">
        <f>'Exposure Inputs'!$E$62/$I18</f>
        <v>8317.3342673123279</v>
      </c>
      <c r="N18" s="58">
        <f>($G18*(1-('Exposure Inputs'!$C$16/100))*'Exposure Inputs'!$D$3*1*'Exposure Inputs'!$C$12)/('Exposure Inputs'!$D$5*'Exposure Inputs'!$D$8)</f>
        <v>4.9981787234042563E-2</v>
      </c>
      <c r="O18" s="59">
        <f>($F18*(1-('Exposure Inputs'!$C$16)/100)*'Exposure Inputs'!$D$4*'Exposure Inputs'!$D$9*'Exposure Inputs'!$C$12*'Exposure Inputs'!$C$17)/('Exposure Inputs'!$D$5*'Exposure Inputs'!$D$10*'Exposure Inputs'!$C$13)</f>
        <v>5.2515301661323231E-3</v>
      </c>
      <c r="P18" s="59">
        <f>($F18*(1-('Exposure Inputs'!$C$16)/100)*'Exposure Inputs'!$D$4*'Exposure Inputs'!$D$9*'Exposure Inputs'!$C$12*'Exposure Inputs'!$C$17)/('Exposure Inputs'!$D$5*'Exposure Inputs'!$C$11*'Exposure Inputs'!$C$13)</f>
        <v>6.7327309822209271E-5</v>
      </c>
      <c r="Q18" s="59">
        <f>($F18*(1-('Exposure Inputs'!$C$16)/100)*'Exposure Inputs'!$D$9*'Exposure Inputs'!$C$12*'Exposure Inputs'!$C$17)/('Exposure Inputs'!$C$11*'Exposure Inputs'!$C$13)</f>
        <v>2.3972602739726029E-3</v>
      </c>
      <c r="R18" s="59">
        <f>'Exposure Inputs'!$E$61/$N18</f>
        <v>144.05247187911849</v>
      </c>
      <c r="S18" s="59">
        <f>'Exposure Inputs'!$E$62/$O18</f>
        <v>3256.1938061938063</v>
      </c>
      <c r="T18" s="58">
        <f>($G18*(1-('Exposure Inputs'!$C$16/100))*'Exposure Inputs'!$E$3*1*'Exposure Inputs'!$C$12)/('Exposure Inputs'!$E$5*'Exposure Inputs'!$E$8)</f>
        <v>1.0946312849162013E-2</v>
      </c>
      <c r="U18" s="59">
        <f>($F18*(1-('Exposure Inputs'!$C$16)/100)*'Exposure Inputs'!$E$4*'Exposure Inputs'!$E$9*'Exposure Inputs'!$C$12*'Exposure Inputs'!$C$17)/('Exposure Inputs'!$E$5*'Exposure Inputs'!$E$10*'Exposure Inputs'!$C$13)</f>
        <v>1.1386316675595009E-3</v>
      </c>
      <c r="V18" s="59">
        <f>($F18*(1-('Exposure Inputs'!$C$16)/100)*'Exposure Inputs'!$E$4*'Exposure Inputs'!$E$9*'Exposure Inputs'!$C$12*'Exposure Inputs'!$C$17)/('Exposure Inputs'!$E$5*'Exposure Inputs'!$C$11*'Exposure Inputs'!$C$13)</f>
        <v>7.298920945894238E-5</v>
      </c>
      <c r="W18" s="59">
        <f>($F18*(1-('Exposure Inputs'!$C$16)/100)*'Exposure Inputs'!$E$9*'Exposure Inputs'!$C$12*'Exposure Inputs'!$C$17)/('Exposure Inputs'!$C$11*'Exposure Inputs'!$C$13)</f>
        <v>1.1986301369863013E-2</v>
      </c>
      <c r="X18" s="59">
        <f>'Exposure Inputs'!$E$61/$T18</f>
        <v>657.75573009967377</v>
      </c>
      <c r="Y18" s="59">
        <f>'Exposure Inputs'!$E$62/$U18</f>
        <v>15018.026010686564</v>
      </c>
      <c r="Z18" s="58">
        <f>($G18*(1-('Exposure Inputs'!$C$16/100))*'Exposure Inputs'!$F$3*1*'Exposure Inputs'!$C$12)/('Exposure Inputs'!$F$5*'Exposure Inputs'!$F$8)</f>
        <v>1.0975246478873241E-2</v>
      </c>
      <c r="AA18" s="59">
        <f>($F18*(1-('Exposure Inputs'!$C$16)/100)*'Exposure Inputs'!$F$4*'Exposure Inputs'!$F$9*'Exposure Inputs'!$C$12*'Exposure Inputs'!$C$17)/('Exposure Inputs'!$F$5*'Exposure Inputs'!$F$10*'Exposure Inputs'!$C$13)</f>
        <v>1.036983889639205E-3</v>
      </c>
      <c r="AB18" s="59">
        <f>($F18*(1-('Exposure Inputs'!$C$16)/100)*'Exposure Inputs'!$F$4*'Exposure Inputs'!$F$9*'Exposure Inputs'!$C$12*'Exposure Inputs'!$C$17)/('Exposure Inputs'!$F$5*'Exposure Inputs'!$C$11*'Exposure Inputs'!$C$13)</f>
        <v>6.6473326258923414E-5</v>
      </c>
      <c r="AC18" s="59">
        <f>($F18*(1-('Exposure Inputs'!$C$16)/100)*'Exposure Inputs'!$F$9*'Exposure Inputs'!$C$12*'Exposure Inputs'!$C$17)/('Exposure Inputs'!$C$11*'Exposure Inputs'!$C$13)</f>
        <v>1.1986301369863013E-2</v>
      </c>
      <c r="AD18" s="59">
        <f>'Exposure Inputs'!$E$61/$Z18</f>
        <v>656.02171339473909</v>
      </c>
      <c r="AE18" s="59">
        <f>'Exposure Inputs'!$E$62/$AA18</f>
        <v>16490.130821559396</v>
      </c>
      <c r="AF18" s="58">
        <f>($G18*(1-('Exposure Inputs'!$C$16/100))*'Exposure Inputs'!$G$3*1*'Exposure Inputs'!$C$12)/('Exposure Inputs'!$G$5*'Exposure Inputs'!$G$8)</f>
        <v>1.4004150943396226E-2</v>
      </c>
      <c r="AG18" s="59">
        <f>($F18*(1-('Exposure Inputs'!$C$16)/100)*'Exposure Inputs'!$G$4*'Exposure Inputs'!$G$9*'Exposure Inputs'!$C$12*'Exposure Inputs'!$C$17)/('Exposure Inputs'!$G$5*'Exposure Inputs'!$G$10*'Exposure Inputs'!$C$13)</f>
        <v>1.7287412768157144E-3</v>
      </c>
      <c r="AH18" s="59">
        <f>($F18*(1-('Exposure Inputs'!$C$16)/100)*'Exposure Inputs'!$G$4*'Exposure Inputs'!$G$9*'Exposure Inputs'!$C$12*'Exposure Inputs'!$C$17)/('Exposure Inputs'!$G$5*'Exposure Inputs'!$C$11*'Exposure Inputs'!$C$13)</f>
        <v>1.1081674851382784E-4</v>
      </c>
      <c r="AI18" s="59">
        <f>($F18*(1-('Exposure Inputs'!$C$16)/100)*'Exposure Inputs'!$G$9*'Exposure Inputs'!$C$12*'Exposure Inputs'!$C$17)/('Exposure Inputs'!$C$11*'Exposure Inputs'!$C$13)</f>
        <v>1.1986301369863013E-2</v>
      </c>
      <c r="AJ18" s="59">
        <f>'Exposure Inputs'!$E$61/$AF18</f>
        <v>514.13327584813135</v>
      </c>
      <c r="AK18" s="59">
        <f>'Exposure Inputs'!$E$62/$AG18</f>
        <v>9891.5900426104527</v>
      </c>
      <c r="AL18" s="58">
        <f>($G18*(1-('Exposure Inputs'!$C$16/100))*'Exposure Inputs'!$H$3*1*'Exposure Inputs'!$C$12)/('Exposure Inputs'!$H$5*'Exposure Inputs'!$H$8)</f>
        <v>1.7774296296296295E-2</v>
      </c>
      <c r="AM18" s="59">
        <f>($F18*(1-('Exposure Inputs'!$C$16)/100)*'Exposure Inputs'!$H$4*'Exposure Inputs'!$H$9*'Exposure Inputs'!$C$12*'Exposure Inputs'!$C$17)/('Exposure Inputs'!$H$5*'Exposure Inputs'!$H$10*'Exposure Inputs'!$C$13)</f>
        <v>2.2507610350076101E-3</v>
      </c>
      <c r="AN18" s="59">
        <f>($F18*(1-('Exposure Inputs'!$C$16)/100)*'Exposure Inputs'!$H$4*'Exposure Inputs'!$H$9*'Exposure Inputs'!$C$12*'Exposure Inputs'!$C$17)/('Exposure Inputs'!$H$5*'Exposure Inputs'!$C$11*'Exposure Inputs'!$C$13)</f>
        <v>1.4427955352612886E-4</v>
      </c>
      <c r="AO18" s="59">
        <f>($F18*(1-('Exposure Inputs'!$C$16)/100)*'Exposure Inputs'!$H$9*'Exposure Inputs'!$C$12*'Exposure Inputs'!$C$17)/('Exposure Inputs'!$C$11*'Exposure Inputs'!$C$13)</f>
        <v>1.1986301369863013E-2</v>
      </c>
      <c r="AP18" s="59">
        <f>'Exposure Inputs'!$E$61/$AL18</f>
        <v>405.07932803507356</v>
      </c>
      <c r="AQ18" s="59">
        <f>'Exposure Inputs'!$E$62/$AM18</f>
        <v>7597.4302620456483</v>
      </c>
    </row>
    <row r="19" spans="1:43" s="43" customFormat="1" ht="12.75" x14ac:dyDescent="0.25"/>
    <row r="20" spans="1:43" s="43" customFormat="1" ht="12.75" x14ac:dyDescent="0.25"/>
    <row r="21" spans="1:43" s="43" customFormat="1" ht="12.75" x14ac:dyDescent="0.25"/>
    <row r="22" spans="1:43" s="43" customFormat="1" ht="12.75" x14ac:dyDescent="0.25"/>
    <row r="23" spans="1:43" s="43" customFormat="1" ht="12.75" x14ac:dyDescent="0.25"/>
    <row r="24" spans="1:43" s="43" customFormat="1" ht="12.75" x14ac:dyDescent="0.25"/>
    <row r="25" spans="1:43" s="43" customFormat="1" ht="12.75" x14ac:dyDescent="0.25"/>
    <row r="26" spans="1:43" s="43" customFormat="1" ht="12.75" x14ac:dyDescent="0.25"/>
    <row r="27" spans="1:43" s="43" customFormat="1" ht="12.75" x14ac:dyDescent="0.25"/>
    <row r="28" spans="1:43" s="43" customFormat="1" ht="12.75" x14ac:dyDescent="0.25"/>
    <row r="29" spans="1:43" s="43" customFormat="1" ht="12.75" x14ac:dyDescent="0.25"/>
    <row r="30" spans="1:43" s="43" customFormat="1" ht="12.75" x14ac:dyDescent="0.25"/>
    <row r="31" spans="1:43" s="43" customFormat="1" ht="12.75" x14ac:dyDescent="0.25"/>
    <row r="32" spans="1:43" s="43" customFormat="1" ht="12.75" x14ac:dyDescent="0.25"/>
    <row r="33" s="43" customFormat="1" ht="12.75" x14ac:dyDescent="0.25"/>
    <row r="34" s="43" customFormat="1" ht="12.75" x14ac:dyDescent="0.25"/>
    <row r="35" s="43" customFormat="1" ht="12.75" x14ac:dyDescent="0.25"/>
    <row r="36" s="43" customFormat="1" ht="12.75" x14ac:dyDescent="0.25"/>
    <row r="37" s="43" customFormat="1" ht="12.75" x14ac:dyDescent="0.25"/>
    <row r="38" s="43" customFormat="1" ht="12.75" x14ac:dyDescent="0.25"/>
    <row r="39" s="43" customFormat="1" ht="12.75" x14ac:dyDescent="0.25"/>
    <row r="40" s="43" customFormat="1" ht="12.75" x14ac:dyDescent="0.25"/>
    <row r="41" s="43" customFormat="1" ht="12.75" x14ac:dyDescent="0.25"/>
    <row r="42" s="43" customFormat="1" ht="12.75" x14ac:dyDescent="0.25"/>
    <row r="43" s="43" customFormat="1" ht="12.75" x14ac:dyDescent="0.25"/>
    <row r="44" s="43" customFormat="1" ht="12.75" x14ac:dyDescent="0.25"/>
    <row r="45" s="43" customFormat="1" ht="12.75" x14ac:dyDescent="0.25"/>
    <row r="46" s="43" customFormat="1" ht="12.75" x14ac:dyDescent="0.25"/>
    <row r="47" s="43" customFormat="1" ht="12.75" x14ac:dyDescent="0.25"/>
    <row r="48" s="43" customFormat="1" ht="12.75" x14ac:dyDescent="0.25"/>
    <row r="49" s="43" customFormat="1" ht="12.75" x14ac:dyDescent="0.25"/>
    <row r="50" s="43" customFormat="1" ht="12.75" x14ac:dyDescent="0.25"/>
    <row r="51" s="43" customFormat="1" ht="12.75" x14ac:dyDescent="0.25"/>
    <row r="52" s="43" customFormat="1" ht="12.75" x14ac:dyDescent="0.25"/>
    <row r="53" s="43" customFormat="1" ht="12.75" x14ac:dyDescent="0.25"/>
    <row r="54" s="43" customFormat="1" ht="12.75" x14ac:dyDescent="0.25"/>
    <row r="55" s="43" customFormat="1" ht="12.75" x14ac:dyDescent="0.25"/>
    <row r="56" s="43" customFormat="1" ht="12.75" x14ac:dyDescent="0.25"/>
    <row r="57" s="43" customFormat="1" ht="12.75" x14ac:dyDescent="0.25"/>
    <row r="58" s="43" customFormat="1" ht="12.75" x14ac:dyDescent="0.25"/>
    <row r="59" s="43" customFormat="1" ht="12.75" x14ac:dyDescent="0.25"/>
    <row r="60" s="43" customFormat="1" ht="12.75" x14ac:dyDescent="0.25"/>
    <row r="61" s="43" customFormat="1" ht="12.75" x14ac:dyDescent="0.25"/>
    <row r="62" s="43" customFormat="1" ht="12.75" x14ac:dyDescent="0.25"/>
    <row r="63" s="43" customFormat="1" ht="12.75" x14ac:dyDescent="0.25"/>
    <row r="64" s="43" customFormat="1" ht="12.75" x14ac:dyDescent="0.25"/>
    <row r="65" s="43" customFormat="1" ht="12.75" x14ac:dyDescent="0.25"/>
    <row r="66" s="43" customFormat="1" ht="12.75" x14ac:dyDescent="0.25"/>
    <row r="67" s="43" customFormat="1" ht="12.75" x14ac:dyDescent="0.25"/>
    <row r="68" s="43" customFormat="1" ht="12.75" x14ac:dyDescent="0.25"/>
    <row r="69" s="43" customFormat="1" ht="12.75" x14ac:dyDescent="0.25"/>
    <row r="70" s="43" customFormat="1" ht="12.75" x14ac:dyDescent="0.25"/>
    <row r="71" s="43" customFormat="1" ht="12.75" x14ac:dyDescent="0.25"/>
    <row r="72" s="43" customFormat="1" ht="12.75" x14ac:dyDescent="0.25"/>
    <row r="73" s="43" customFormat="1" ht="12.75" x14ac:dyDescent="0.25"/>
    <row r="74" s="43" customFormat="1" ht="12.75" x14ac:dyDescent="0.25"/>
    <row r="75" s="43" customFormat="1" ht="12.75" x14ac:dyDescent="0.25"/>
    <row r="76" s="43" customFormat="1" ht="12.75" x14ac:dyDescent="0.25"/>
    <row r="77" s="43" customFormat="1" ht="12.75" x14ac:dyDescent="0.25"/>
    <row r="78" s="43" customFormat="1" ht="12.75" x14ac:dyDescent="0.25"/>
    <row r="79" s="43" customFormat="1" ht="12.75" x14ac:dyDescent="0.25"/>
    <row r="80" s="43" customFormat="1" ht="12.75" x14ac:dyDescent="0.25"/>
    <row r="81" s="43" customFormat="1" ht="12.75" x14ac:dyDescent="0.25"/>
    <row r="82" s="43" customFormat="1" ht="12.75" x14ac:dyDescent="0.25"/>
    <row r="83" s="43" customFormat="1" ht="12.75" x14ac:dyDescent="0.25"/>
    <row r="84" s="43" customFormat="1" ht="12.75" x14ac:dyDescent="0.25"/>
    <row r="85" s="43" customFormat="1" ht="12.75" x14ac:dyDescent="0.25"/>
    <row r="86" s="43" customFormat="1" ht="12.75" x14ac:dyDescent="0.25"/>
    <row r="87" s="43" customFormat="1" ht="12.75" x14ac:dyDescent="0.25"/>
    <row r="88" s="43" customFormat="1" ht="12.75" x14ac:dyDescent="0.25"/>
    <row r="89" s="43" customFormat="1" ht="12.75" x14ac:dyDescent="0.25"/>
    <row r="90" s="43" customFormat="1" ht="12.75" x14ac:dyDescent="0.25"/>
    <row r="91" s="43" customFormat="1" ht="12.75" x14ac:dyDescent="0.25"/>
    <row r="92" s="43" customFormat="1" ht="12.75" x14ac:dyDescent="0.25"/>
    <row r="93" s="43" customFormat="1" ht="12.75" x14ac:dyDescent="0.25"/>
    <row r="94" s="43" customFormat="1" ht="12.75" x14ac:dyDescent="0.25"/>
    <row r="95" s="43" customFormat="1" ht="12.75" x14ac:dyDescent="0.25"/>
    <row r="96" s="43" customFormat="1" ht="12.75" x14ac:dyDescent="0.25"/>
    <row r="97" s="43" customFormat="1" ht="12.75" x14ac:dyDescent="0.25"/>
    <row r="98" s="43" customFormat="1" ht="12.75" x14ac:dyDescent="0.25"/>
    <row r="99" s="43" customFormat="1" ht="12.75" x14ac:dyDescent="0.25"/>
    <row r="100" s="43" customFormat="1" ht="12.75" x14ac:dyDescent="0.25"/>
    <row r="101" s="43" customFormat="1" ht="12.75" x14ac:dyDescent="0.25"/>
    <row r="102" s="43" customFormat="1" ht="12.75" x14ac:dyDescent="0.25"/>
    <row r="103" s="43" customFormat="1" ht="12.75" x14ac:dyDescent="0.25"/>
    <row r="104" s="43" customFormat="1" ht="12.75" x14ac:dyDescent="0.25"/>
    <row r="105" s="43" customFormat="1" ht="12.75" x14ac:dyDescent="0.25"/>
    <row r="106" s="43" customFormat="1" ht="12.75" x14ac:dyDescent="0.25"/>
    <row r="107" s="43" customFormat="1" ht="12.75" x14ac:dyDescent="0.25"/>
    <row r="108" s="43" customFormat="1" ht="12.75" x14ac:dyDescent="0.25"/>
    <row r="109" s="43" customFormat="1" ht="12.75" x14ac:dyDescent="0.25"/>
    <row r="110" s="43" customFormat="1" ht="12.75" x14ac:dyDescent="0.25"/>
    <row r="111" s="43" customFormat="1" ht="12.75" x14ac:dyDescent="0.25"/>
    <row r="112" s="43" customFormat="1" ht="12.75" x14ac:dyDescent="0.25"/>
    <row r="113" s="43" customFormat="1" ht="12.75" x14ac:dyDescent="0.25"/>
    <row r="114" s="43" customFormat="1" ht="12.75" x14ac:dyDescent="0.25"/>
    <row r="115" s="43" customFormat="1" ht="12.75" x14ac:dyDescent="0.25"/>
    <row r="116" s="43" customFormat="1" ht="12.75" x14ac:dyDescent="0.25"/>
    <row r="117" s="43" customFormat="1" ht="12.75" x14ac:dyDescent="0.25"/>
    <row r="118" s="43" customFormat="1" ht="12.75" x14ac:dyDescent="0.25"/>
    <row r="119" s="43" customFormat="1" ht="12.75" x14ac:dyDescent="0.25"/>
    <row r="120" s="43" customFormat="1" ht="12.75" x14ac:dyDescent="0.25"/>
    <row r="121" s="43" customFormat="1" ht="12.75" x14ac:dyDescent="0.25"/>
    <row r="122" s="43" customFormat="1" ht="12.75" x14ac:dyDescent="0.25"/>
    <row r="123" s="43" customFormat="1" ht="12.75" x14ac:dyDescent="0.25"/>
    <row r="124" s="43" customFormat="1" ht="12.75" x14ac:dyDescent="0.25"/>
    <row r="125" s="43" customFormat="1" ht="12.75" x14ac:dyDescent="0.25"/>
    <row r="126" s="43" customFormat="1" ht="12.75" x14ac:dyDescent="0.25"/>
    <row r="127" s="43" customFormat="1" ht="12.75" x14ac:dyDescent="0.25"/>
    <row r="128" s="43" customFormat="1" ht="12.75" x14ac:dyDescent="0.25"/>
    <row r="129" s="43" customFormat="1" ht="12.75" x14ac:dyDescent="0.25"/>
    <row r="130" s="43" customFormat="1" ht="12.75" x14ac:dyDescent="0.25"/>
    <row r="131" s="43" customFormat="1" ht="12.75" x14ac:dyDescent="0.25"/>
    <row r="132" s="43" customFormat="1" ht="12.75" x14ac:dyDescent="0.25"/>
    <row r="133" s="43" customFormat="1" ht="12.75" x14ac:dyDescent="0.25"/>
    <row r="134" s="43" customFormat="1" ht="12.75" x14ac:dyDescent="0.25"/>
    <row r="135" s="43" customFormat="1" ht="12.75" x14ac:dyDescent="0.25"/>
    <row r="136" s="43" customFormat="1" ht="12.75" x14ac:dyDescent="0.25"/>
    <row r="137" s="43" customFormat="1" ht="12.75" x14ac:dyDescent="0.25"/>
    <row r="138" s="43" customFormat="1" ht="12.75" x14ac:dyDescent="0.25"/>
    <row r="139" s="43" customFormat="1" ht="12.75" x14ac:dyDescent="0.25"/>
    <row r="140" s="43" customFormat="1" ht="12.75" x14ac:dyDescent="0.25"/>
    <row r="141" s="43" customFormat="1" ht="12.75" x14ac:dyDescent="0.25"/>
    <row r="142" s="43" customFormat="1" ht="12.75" x14ac:dyDescent="0.25"/>
    <row r="143" s="43" customFormat="1" ht="12.75" x14ac:dyDescent="0.25"/>
    <row r="144" s="43" customFormat="1" ht="12.75" x14ac:dyDescent="0.25"/>
    <row r="145" s="43" customFormat="1" ht="12.75" x14ac:dyDescent="0.25"/>
    <row r="146" s="43" customFormat="1" ht="12.75" x14ac:dyDescent="0.25"/>
    <row r="147" s="43" customFormat="1" ht="12.75" x14ac:dyDescent="0.25"/>
    <row r="148" s="43" customFormat="1" ht="12.75" x14ac:dyDescent="0.25"/>
    <row r="149" s="43" customFormat="1" ht="12.75" x14ac:dyDescent="0.25"/>
    <row r="150" s="43" customFormat="1" ht="12.75" x14ac:dyDescent="0.25"/>
    <row r="151" s="43" customFormat="1" ht="12.75" x14ac:dyDescent="0.25"/>
    <row r="152" s="43" customFormat="1" ht="12.75" x14ac:dyDescent="0.25"/>
    <row r="153" s="43" customFormat="1" ht="12.75" x14ac:dyDescent="0.25"/>
    <row r="154" s="43" customFormat="1" ht="12.75" x14ac:dyDescent="0.25"/>
    <row r="155" s="43" customFormat="1" ht="12.75" x14ac:dyDescent="0.25"/>
    <row r="156" s="43" customFormat="1" ht="12.75" x14ac:dyDescent="0.25"/>
    <row r="157" s="43" customFormat="1" ht="12.75" x14ac:dyDescent="0.25"/>
    <row r="158" s="43" customFormat="1" ht="12.75" x14ac:dyDescent="0.25"/>
    <row r="159" s="43" customFormat="1" ht="12.75" x14ac:dyDescent="0.25"/>
    <row r="160" s="43" customFormat="1" ht="12.75" x14ac:dyDescent="0.25"/>
    <row r="161" s="43" customFormat="1" ht="12.75" x14ac:dyDescent="0.25"/>
    <row r="162" s="43" customFormat="1" ht="12.75" x14ac:dyDescent="0.25"/>
    <row r="163" s="43" customFormat="1" ht="12.75" x14ac:dyDescent="0.25"/>
    <row r="164" s="43" customFormat="1" ht="12.75" x14ac:dyDescent="0.25"/>
    <row r="165" s="43" customFormat="1" ht="12.75" x14ac:dyDescent="0.25"/>
    <row r="166" s="43" customFormat="1" ht="12.75" x14ac:dyDescent="0.25"/>
    <row r="167" s="43" customFormat="1" ht="12.75" x14ac:dyDescent="0.25"/>
    <row r="168" s="43" customFormat="1" ht="12.75" x14ac:dyDescent="0.25"/>
    <row r="169" s="43" customFormat="1" ht="12.75" x14ac:dyDescent="0.25"/>
    <row r="170" s="43" customFormat="1" ht="12.75" x14ac:dyDescent="0.25"/>
    <row r="171" s="43" customFormat="1" ht="12.75" x14ac:dyDescent="0.25"/>
    <row r="172" s="43" customFormat="1" ht="12.75" x14ac:dyDescent="0.25"/>
    <row r="173" s="43" customFormat="1" ht="12.75" x14ac:dyDescent="0.25"/>
    <row r="174" s="43" customFormat="1" ht="12.75" x14ac:dyDescent="0.25"/>
    <row r="175" s="43" customFormat="1" ht="12.75" x14ac:dyDescent="0.25"/>
    <row r="176" s="43" customFormat="1" ht="12.75" x14ac:dyDescent="0.25"/>
    <row r="177" s="43" customFormat="1" ht="12.75" x14ac:dyDescent="0.25"/>
    <row r="178" s="43" customFormat="1" ht="12.75" x14ac:dyDescent="0.25"/>
    <row r="179" s="43" customFormat="1" ht="12.75" x14ac:dyDescent="0.25"/>
    <row r="180" s="43" customFormat="1" ht="12.75" x14ac:dyDescent="0.25"/>
    <row r="181" s="43" customFormat="1" ht="12.75" x14ac:dyDescent="0.25"/>
    <row r="182" s="43" customFormat="1" ht="12.75" x14ac:dyDescent="0.25"/>
    <row r="183" s="43" customFormat="1" ht="12.75" x14ac:dyDescent="0.25"/>
    <row r="184" s="43" customFormat="1" ht="12.75" x14ac:dyDescent="0.25"/>
    <row r="185" s="43" customFormat="1" ht="12.75" x14ac:dyDescent="0.25"/>
    <row r="186" s="43" customFormat="1" ht="12.75" x14ac:dyDescent="0.25"/>
    <row r="187" s="43" customFormat="1" ht="12.75" x14ac:dyDescent="0.25"/>
    <row r="188" s="43" customFormat="1" ht="12.75" x14ac:dyDescent="0.25"/>
    <row r="189" s="43" customFormat="1" ht="12.75" x14ac:dyDescent="0.25"/>
    <row r="190" s="43" customFormat="1" ht="12.75" x14ac:dyDescent="0.25"/>
    <row r="191" s="43" customFormat="1" ht="12.75" x14ac:dyDescent="0.25"/>
    <row r="192" s="43" customFormat="1" ht="12.75" x14ac:dyDescent="0.25"/>
    <row r="193" s="43" customFormat="1" ht="12.75" x14ac:dyDescent="0.25"/>
    <row r="194" s="43" customFormat="1" ht="12.75" x14ac:dyDescent="0.25"/>
    <row r="195" s="43" customFormat="1" ht="12.75" x14ac:dyDescent="0.25"/>
    <row r="196" s="43" customFormat="1" ht="12.75" x14ac:dyDescent="0.25"/>
    <row r="197" s="43" customFormat="1" ht="12.75" x14ac:dyDescent="0.25"/>
    <row r="198" s="43" customFormat="1" ht="12.75" x14ac:dyDescent="0.25"/>
    <row r="199" s="43" customFormat="1" ht="12.75" x14ac:dyDescent="0.25"/>
    <row r="200" s="43" customFormat="1" ht="12.75" x14ac:dyDescent="0.25"/>
    <row r="201" s="43" customFormat="1" ht="12.75" x14ac:dyDescent="0.25"/>
    <row r="202" s="43" customFormat="1" ht="12.75" x14ac:dyDescent="0.25"/>
    <row r="203" s="43" customFormat="1" ht="12.75" x14ac:dyDescent="0.25"/>
    <row r="204" s="43" customFormat="1" ht="12.75" x14ac:dyDescent="0.25"/>
    <row r="205" s="43" customFormat="1" ht="12.75" x14ac:dyDescent="0.25"/>
    <row r="206" s="43" customFormat="1" ht="12.75" x14ac:dyDescent="0.25"/>
    <row r="207" s="43" customFormat="1" ht="12.75" x14ac:dyDescent="0.25"/>
    <row r="208" s="43" customFormat="1" ht="12.75" x14ac:dyDescent="0.25"/>
    <row r="209" s="43" customFormat="1" ht="12.75" x14ac:dyDescent="0.25"/>
    <row r="210" s="43" customFormat="1" ht="12.75" x14ac:dyDescent="0.25"/>
    <row r="211" s="43" customFormat="1" ht="12.75" x14ac:dyDescent="0.25"/>
    <row r="212" s="43" customFormat="1" ht="12.75" x14ac:dyDescent="0.25"/>
    <row r="213" s="43" customFormat="1" ht="12.75" x14ac:dyDescent="0.25"/>
    <row r="214" s="43" customFormat="1" ht="12.75" x14ac:dyDescent="0.25"/>
    <row r="215" s="43" customFormat="1" ht="12.75" x14ac:dyDescent="0.25"/>
    <row r="216" s="43" customFormat="1" ht="12.75" x14ac:dyDescent="0.25"/>
    <row r="217" s="43" customFormat="1" ht="12.75" x14ac:dyDescent="0.25"/>
    <row r="218" s="43" customFormat="1" ht="12.75" x14ac:dyDescent="0.25"/>
    <row r="219" s="43" customFormat="1" ht="12.75" x14ac:dyDescent="0.25"/>
    <row r="220" s="43" customFormat="1" ht="12.75" x14ac:dyDescent="0.25"/>
    <row r="221" s="43" customFormat="1" ht="12.75" x14ac:dyDescent="0.25"/>
    <row r="222" s="43" customFormat="1" ht="12.75" x14ac:dyDescent="0.25"/>
    <row r="223" s="43" customFormat="1" ht="12.75" x14ac:dyDescent="0.25"/>
    <row r="224" s="43" customFormat="1" ht="12.75" x14ac:dyDescent="0.25"/>
    <row r="225" s="43" customFormat="1" ht="12.75" x14ac:dyDescent="0.25"/>
    <row r="226" s="43" customFormat="1" ht="12.75" x14ac:dyDescent="0.25"/>
    <row r="227" s="43" customFormat="1" ht="12.75" x14ac:dyDescent="0.25"/>
    <row r="228" s="43" customFormat="1" ht="12.75" x14ac:dyDescent="0.25"/>
    <row r="229" s="43" customFormat="1" ht="12.75" x14ac:dyDescent="0.25"/>
    <row r="230" s="43" customFormat="1" ht="12.75" x14ac:dyDescent="0.25"/>
    <row r="231" s="43" customFormat="1" ht="12.75" x14ac:dyDescent="0.25"/>
    <row r="232" s="43" customFormat="1" ht="12.75" x14ac:dyDescent="0.25"/>
    <row r="233" s="43" customFormat="1" ht="12.75" x14ac:dyDescent="0.25"/>
    <row r="234" s="43" customFormat="1" ht="12.75" x14ac:dyDescent="0.25"/>
    <row r="235" s="43" customFormat="1" ht="12.75" x14ac:dyDescent="0.25"/>
    <row r="236" s="43" customFormat="1" ht="12.75" x14ac:dyDescent="0.25"/>
    <row r="237" s="43" customFormat="1" ht="12.75" x14ac:dyDescent="0.25"/>
    <row r="238" s="43" customFormat="1" ht="12.75" x14ac:dyDescent="0.25"/>
    <row r="239" s="43" customFormat="1" ht="12.75" x14ac:dyDescent="0.25"/>
    <row r="240" s="43" customFormat="1" ht="12.75" x14ac:dyDescent="0.25"/>
    <row r="241" s="43" customFormat="1" ht="12.75" x14ac:dyDescent="0.25"/>
    <row r="242" s="43" customFormat="1" ht="12.75" x14ac:dyDescent="0.25"/>
    <row r="243" s="43" customFormat="1" ht="12.75" x14ac:dyDescent="0.25"/>
    <row r="244" s="43" customFormat="1" ht="12.75" x14ac:dyDescent="0.25"/>
    <row r="245" s="43" customFormat="1" ht="12.75" x14ac:dyDescent="0.25"/>
    <row r="246" s="43" customFormat="1" ht="12.75" x14ac:dyDescent="0.25"/>
    <row r="247" s="43" customFormat="1" ht="12.75" x14ac:dyDescent="0.25"/>
    <row r="248" s="43" customFormat="1" ht="12.75" x14ac:dyDescent="0.25"/>
    <row r="249" s="43" customFormat="1" ht="12.75" x14ac:dyDescent="0.25"/>
    <row r="250" s="43" customFormat="1" ht="12.75" x14ac:dyDescent="0.25"/>
    <row r="251" s="43" customFormat="1" ht="12.75" x14ac:dyDescent="0.25"/>
    <row r="252" s="43" customFormat="1" ht="12.75" x14ac:dyDescent="0.25"/>
    <row r="253" s="43" customFormat="1" ht="12.75" x14ac:dyDescent="0.25"/>
    <row r="254" s="43" customFormat="1" ht="12.75" x14ac:dyDescent="0.25"/>
    <row r="255" s="43" customFormat="1" ht="12.75" x14ac:dyDescent="0.25"/>
    <row r="256" s="43" customFormat="1" ht="12.75" x14ac:dyDescent="0.25"/>
    <row r="257" s="43" customFormat="1" ht="12.75" x14ac:dyDescent="0.25"/>
    <row r="258" s="43" customFormat="1" ht="12.75" x14ac:dyDescent="0.25"/>
    <row r="259" s="43" customFormat="1" ht="12.75" x14ac:dyDescent="0.25"/>
    <row r="260" s="43" customFormat="1" ht="12.75" x14ac:dyDescent="0.25"/>
    <row r="261" s="43" customFormat="1" ht="12.75" x14ac:dyDescent="0.25"/>
    <row r="262" s="43" customFormat="1" ht="12.75" x14ac:dyDescent="0.25"/>
    <row r="263" s="43" customFormat="1" ht="12.75" x14ac:dyDescent="0.25"/>
    <row r="264" s="43" customFormat="1" ht="12.75" x14ac:dyDescent="0.25"/>
    <row r="265" s="43" customFormat="1" ht="12.75" x14ac:dyDescent="0.25"/>
    <row r="266" s="43" customFormat="1" ht="12.75" x14ac:dyDescent="0.25"/>
    <row r="267" s="43" customFormat="1" ht="12.75" x14ac:dyDescent="0.25"/>
    <row r="268" s="43" customFormat="1" ht="12.75" x14ac:dyDescent="0.25"/>
    <row r="269" s="43" customFormat="1" ht="12.75" x14ac:dyDescent="0.25"/>
    <row r="270" s="43" customFormat="1" ht="12.75" x14ac:dyDescent="0.25"/>
    <row r="271" s="43" customFormat="1" ht="12.75" x14ac:dyDescent="0.25"/>
    <row r="272" s="43" customFormat="1" ht="12.75" x14ac:dyDescent="0.25"/>
    <row r="273" s="43" customFormat="1" ht="12.75" x14ac:dyDescent="0.25"/>
    <row r="274" s="43" customFormat="1" ht="12.75" x14ac:dyDescent="0.25"/>
    <row r="275" s="43" customFormat="1" ht="12.75" x14ac:dyDescent="0.25"/>
    <row r="276" s="43" customFormat="1" ht="12.75" x14ac:dyDescent="0.25"/>
    <row r="277" s="43" customFormat="1" ht="12.75" x14ac:dyDescent="0.25"/>
    <row r="278" s="43" customFormat="1" ht="12.75" x14ac:dyDescent="0.25"/>
    <row r="279" s="43" customFormat="1" ht="12.75" x14ac:dyDescent="0.25"/>
    <row r="280" s="43" customFormat="1" ht="12.75" x14ac:dyDescent="0.25"/>
    <row r="281" s="43" customFormat="1" ht="12.75" x14ac:dyDescent="0.25"/>
    <row r="282" s="43" customFormat="1" ht="12.75" x14ac:dyDescent="0.25"/>
    <row r="283" s="43" customFormat="1" ht="12.75" x14ac:dyDescent="0.25"/>
    <row r="284" s="43" customFormat="1" ht="12.75" x14ac:dyDescent="0.25"/>
    <row r="285" s="43" customFormat="1" ht="12.75" x14ac:dyDescent="0.25"/>
    <row r="286" s="43" customFormat="1" ht="12.75" x14ac:dyDescent="0.25"/>
    <row r="287" s="43" customFormat="1" ht="12.75" x14ac:dyDescent="0.25"/>
    <row r="288" s="43" customFormat="1" ht="12.75" x14ac:dyDescent="0.25"/>
    <row r="289" s="43" customFormat="1" ht="12.75" x14ac:dyDescent="0.25"/>
    <row r="290" s="43" customFormat="1" ht="12.75" x14ac:dyDescent="0.25"/>
    <row r="291" s="43" customFormat="1" ht="12.75" x14ac:dyDescent="0.25"/>
    <row r="292" s="43" customFormat="1" ht="12.75" x14ac:dyDescent="0.25"/>
    <row r="293" s="43" customFormat="1" ht="12.75" x14ac:dyDescent="0.25"/>
    <row r="294" s="43" customFormat="1" ht="12.75" x14ac:dyDescent="0.25"/>
    <row r="295" s="43" customFormat="1" ht="12.75" x14ac:dyDescent="0.25"/>
    <row r="296" s="43" customFormat="1" ht="12.75" x14ac:dyDescent="0.25"/>
    <row r="297" s="43" customFormat="1" ht="12.75" x14ac:dyDescent="0.25"/>
    <row r="298" s="43" customFormat="1" ht="12.75" x14ac:dyDescent="0.25"/>
    <row r="299" s="43" customFormat="1" ht="12.75" x14ac:dyDescent="0.25"/>
    <row r="300" s="43" customFormat="1" ht="12.75" x14ac:dyDescent="0.25"/>
    <row r="301" s="43" customFormat="1" ht="12.75" x14ac:dyDescent="0.25"/>
    <row r="302" s="43" customFormat="1" ht="12.75" x14ac:dyDescent="0.25"/>
    <row r="303" s="43" customFormat="1" ht="12.75" x14ac:dyDescent="0.25"/>
    <row r="304" s="43" customFormat="1" ht="12.75" x14ac:dyDescent="0.25"/>
    <row r="305" s="43" customFormat="1" ht="12.75" x14ac:dyDescent="0.25"/>
    <row r="306" s="43" customFormat="1" ht="12.75" x14ac:dyDescent="0.25"/>
    <row r="307" s="43" customFormat="1" ht="12.75" x14ac:dyDescent="0.25"/>
    <row r="308" s="43" customFormat="1" ht="12.75" x14ac:dyDescent="0.25"/>
    <row r="309" s="43" customFormat="1" ht="12.75" x14ac:dyDescent="0.25"/>
    <row r="310" s="43" customFormat="1" ht="12.75" x14ac:dyDescent="0.25"/>
    <row r="311" s="43" customFormat="1" ht="12.75" x14ac:dyDescent="0.25"/>
    <row r="312" s="43" customFormat="1" ht="12.75" x14ac:dyDescent="0.25"/>
    <row r="313" s="43" customFormat="1" ht="12.75" x14ac:dyDescent="0.25"/>
    <row r="314" s="43" customFormat="1" ht="12.75" x14ac:dyDescent="0.25"/>
    <row r="315" s="43" customFormat="1" ht="12.75" x14ac:dyDescent="0.25"/>
    <row r="316" s="43" customFormat="1" ht="12.75" x14ac:dyDescent="0.25"/>
    <row r="317" s="43" customFormat="1" ht="12.75" x14ac:dyDescent="0.25"/>
    <row r="318" s="43" customFormat="1" ht="12.75" x14ac:dyDescent="0.25"/>
    <row r="319" s="43" customFormat="1" ht="12.75" x14ac:dyDescent="0.25"/>
    <row r="320" s="43" customFormat="1" ht="12.75" x14ac:dyDescent="0.25"/>
    <row r="321" s="43" customFormat="1" ht="12.75" x14ac:dyDescent="0.25"/>
    <row r="322" s="43" customFormat="1" ht="12.75" x14ac:dyDescent="0.25"/>
    <row r="323" s="43" customFormat="1" ht="12.75" x14ac:dyDescent="0.25"/>
    <row r="324" s="43" customFormat="1" ht="12.75" x14ac:dyDescent="0.25"/>
    <row r="325" s="43" customFormat="1" ht="12.75" x14ac:dyDescent="0.25"/>
    <row r="326" s="43" customFormat="1" ht="12.75" x14ac:dyDescent="0.25"/>
    <row r="327" s="43" customFormat="1" ht="12.75" x14ac:dyDescent="0.25"/>
    <row r="328" s="43" customFormat="1" ht="12.75" x14ac:dyDescent="0.25"/>
    <row r="329" s="43" customFormat="1" ht="12.75" x14ac:dyDescent="0.25"/>
    <row r="330" s="43" customFormat="1" ht="12.75" x14ac:dyDescent="0.25"/>
    <row r="331" s="43" customFormat="1" ht="12.75" x14ac:dyDescent="0.25"/>
    <row r="332" s="43" customFormat="1" ht="12.75" x14ac:dyDescent="0.25"/>
    <row r="333" s="43" customFormat="1" ht="12.75" x14ac:dyDescent="0.25"/>
    <row r="334" s="43" customFormat="1" ht="12.75" x14ac:dyDescent="0.25"/>
    <row r="335" s="43" customFormat="1" ht="12.75" x14ac:dyDescent="0.25"/>
    <row r="336" s="43" customFormat="1" ht="12.75" x14ac:dyDescent="0.25"/>
    <row r="337" s="43" customFormat="1" ht="12.75" x14ac:dyDescent="0.25"/>
    <row r="338" s="43" customFormat="1" ht="12.75" x14ac:dyDescent="0.25"/>
    <row r="339" s="43" customFormat="1" ht="12.75" x14ac:dyDescent="0.25"/>
    <row r="340" s="43" customFormat="1" ht="12.75" x14ac:dyDescent="0.25"/>
    <row r="341" s="43" customFormat="1" ht="12.75" x14ac:dyDescent="0.25"/>
    <row r="342" s="43" customFormat="1" ht="12.75" x14ac:dyDescent="0.25"/>
    <row r="343" s="43" customFormat="1" ht="12.75" x14ac:dyDescent="0.25"/>
    <row r="344" s="43" customFormat="1" ht="12.75" x14ac:dyDescent="0.25"/>
    <row r="345" s="43" customFormat="1" ht="12.75" x14ac:dyDescent="0.25"/>
    <row r="346" s="43" customFormat="1" ht="12.75" x14ac:dyDescent="0.25"/>
    <row r="347" s="43" customFormat="1" ht="12.75" x14ac:dyDescent="0.25"/>
    <row r="348" s="43" customFormat="1" ht="12.75" x14ac:dyDescent="0.25"/>
    <row r="349" s="43" customFormat="1" ht="12.75" x14ac:dyDescent="0.25"/>
    <row r="350" s="43" customFormat="1" ht="12.75" x14ac:dyDescent="0.25"/>
    <row r="351" s="43" customFormat="1" ht="12.75" x14ac:dyDescent="0.25"/>
    <row r="352" s="43" customFormat="1" ht="12.75" x14ac:dyDescent="0.25"/>
    <row r="353" s="43" customFormat="1" ht="12.75" x14ac:dyDescent="0.25"/>
    <row r="354" s="43" customFormat="1" ht="12.75" x14ac:dyDescent="0.25"/>
    <row r="355" s="43" customFormat="1" ht="12.75" x14ac:dyDescent="0.25"/>
    <row r="356" s="43" customFormat="1" ht="12.75" x14ac:dyDescent="0.25"/>
    <row r="357" s="43" customFormat="1" ht="12.75" x14ac:dyDescent="0.25"/>
    <row r="358" s="43" customFormat="1" ht="12.75" x14ac:dyDescent="0.25"/>
    <row r="359" s="43" customFormat="1" ht="12.75" x14ac:dyDescent="0.25"/>
    <row r="360" s="43" customFormat="1" ht="12.75" x14ac:dyDescent="0.25"/>
    <row r="361" s="43" customFormat="1" ht="12.75" x14ac:dyDescent="0.25"/>
    <row r="362" s="43" customFormat="1" ht="12.75" x14ac:dyDescent="0.25"/>
    <row r="363" s="43" customFormat="1" ht="12.75" x14ac:dyDescent="0.25"/>
    <row r="364" s="43" customFormat="1" ht="12.75" x14ac:dyDescent="0.25"/>
    <row r="365" s="43" customFormat="1" ht="12.75" x14ac:dyDescent="0.25"/>
    <row r="366" s="43" customFormat="1" ht="12.75" x14ac:dyDescent="0.25"/>
    <row r="367" s="43" customFormat="1" ht="12.75" x14ac:dyDescent="0.25"/>
    <row r="368" s="43" customFormat="1" ht="12.75" x14ac:dyDescent="0.25"/>
    <row r="369" s="43" customFormat="1" ht="12.75" x14ac:dyDescent="0.25"/>
    <row r="370" s="43" customFormat="1" ht="12.75" x14ac:dyDescent="0.25"/>
    <row r="371" s="43" customFormat="1" ht="12.75" x14ac:dyDescent="0.25"/>
    <row r="372" s="43" customFormat="1" ht="12.75" x14ac:dyDescent="0.25"/>
    <row r="373" s="43" customFormat="1" ht="12.75" x14ac:dyDescent="0.25"/>
    <row r="374" s="43" customFormat="1" ht="12.75" x14ac:dyDescent="0.25"/>
    <row r="375" s="43" customFormat="1" ht="12.75" x14ac:dyDescent="0.25"/>
    <row r="376" s="43" customFormat="1" ht="12.75" x14ac:dyDescent="0.25"/>
    <row r="377" s="43" customFormat="1" ht="12.75" x14ac:dyDescent="0.25"/>
    <row r="378" s="43" customFormat="1" ht="12.75" x14ac:dyDescent="0.25"/>
    <row r="379" s="43" customFormat="1" ht="12.75" x14ac:dyDescent="0.25"/>
    <row r="380" s="43" customFormat="1" ht="12.75" x14ac:dyDescent="0.25"/>
    <row r="381" s="43" customFormat="1" ht="12.75" x14ac:dyDescent="0.25"/>
    <row r="382" s="43" customFormat="1" ht="12.75" x14ac:dyDescent="0.25"/>
    <row r="383" s="43" customFormat="1" ht="12.75" x14ac:dyDescent="0.25"/>
    <row r="384" s="43" customFormat="1" ht="12.75" x14ac:dyDescent="0.25"/>
    <row r="385" s="43" customFormat="1" ht="12.75" x14ac:dyDescent="0.25"/>
    <row r="386" s="43" customFormat="1" ht="12.75" x14ac:dyDescent="0.25"/>
    <row r="387" s="43" customFormat="1" ht="12.75" x14ac:dyDescent="0.25"/>
    <row r="388" s="43" customFormat="1" ht="12.75" x14ac:dyDescent="0.25"/>
    <row r="389" s="43" customFormat="1" ht="12.75" x14ac:dyDescent="0.25"/>
    <row r="390" s="43" customFormat="1" ht="12.75" x14ac:dyDescent="0.25"/>
    <row r="391" s="43" customFormat="1" ht="12.75" x14ac:dyDescent="0.25"/>
    <row r="392" s="43" customFormat="1" ht="12.75" x14ac:dyDescent="0.25"/>
    <row r="393" s="43" customFormat="1" ht="12.75" x14ac:dyDescent="0.25"/>
    <row r="394" s="43" customFormat="1" ht="12.75" x14ac:dyDescent="0.25"/>
    <row r="395" s="43" customFormat="1" ht="12.75" x14ac:dyDescent="0.25"/>
    <row r="396" s="43" customFormat="1" ht="12.75" x14ac:dyDescent="0.25"/>
    <row r="397" s="43" customFormat="1" ht="12.75" x14ac:dyDescent="0.25"/>
    <row r="398" s="43" customFormat="1" ht="12.75" x14ac:dyDescent="0.25"/>
    <row r="399" s="43" customFormat="1" ht="12.75" x14ac:dyDescent="0.25"/>
    <row r="400" s="43" customFormat="1" ht="12.75" x14ac:dyDescent="0.25"/>
    <row r="401" s="43" customFormat="1" ht="12.75" x14ac:dyDescent="0.25"/>
    <row r="402" s="43" customFormat="1" ht="12.75" x14ac:dyDescent="0.25"/>
    <row r="403" s="43" customFormat="1" ht="12.75" x14ac:dyDescent="0.25"/>
    <row r="404" s="43" customFormat="1" ht="12.75" x14ac:dyDescent="0.25"/>
    <row r="405" s="43" customFormat="1" ht="12.75" x14ac:dyDescent="0.25"/>
    <row r="406" s="43" customFormat="1" ht="12.75" x14ac:dyDescent="0.25"/>
    <row r="407" s="43" customFormat="1" ht="12.75" x14ac:dyDescent="0.25"/>
    <row r="408" s="43" customFormat="1" ht="12.75" x14ac:dyDescent="0.25"/>
    <row r="409" s="43" customFormat="1" ht="12.75" x14ac:dyDescent="0.25"/>
    <row r="410" s="43" customFormat="1" ht="12.75" x14ac:dyDescent="0.25"/>
    <row r="411" s="43" customFormat="1" ht="12.75" x14ac:dyDescent="0.25"/>
    <row r="412" s="43" customFormat="1" ht="12.75" x14ac:dyDescent="0.25"/>
    <row r="413" s="43" customFormat="1" ht="12.75" x14ac:dyDescent="0.25"/>
    <row r="414" s="43" customFormat="1" ht="12.75" x14ac:dyDescent="0.25"/>
    <row r="415" s="43" customFormat="1" ht="12.75" x14ac:dyDescent="0.25"/>
    <row r="416" s="43" customFormat="1" ht="12.75" x14ac:dyDescent="0.25"/>
    <row r="417" s="43" customFormat="1" ht="12.75" x14ac:dyDescent="0.25"/>
    <row r="418" s="43" customFormat="1" ht="12.75" x14ac:dyDescent="0.25"/>
    <row r="419" s="43" customFormat="1" ht="12.75" x14ac:dyDescent="0.25"/>
    <row r="420" s="43" customFormat="1" ht="12.75" x14ac:dyDescent="0.25"/>
    <row r="421" s="43" customFormat="1" ht="12.75" x14ac:dyDescent="0.25"/>
    <row r="422" s="43" customFormat="1" ht="12.75" x14ac:dyDescent="0.25"/>
    <row r="423" s="43" customFormat="1" ht="12.75" x14ac:dyDescent="0.25"/>
    <row r="424" s="43" customFormat="1" ht="12.75" x14ac:dyDescent="0.25"/>
    <row r="425" s="43" customFormat="1" ht="12.75" x14ac:dyDescent="0.25"/>
    <row r="426" s="43" customFormat="1" ht="12.75" x14ac:dyDescent="0.25"/>
    <row r="427" s="43" customFormat="1" ht="12.75" x14ac:dyDescent="0.25"/>
    <row r="428" s="43" customFormat="1" ht="12.75" x14ac:dyDescent="0.25"/>
    <row r="429" s="43" customFormat="1" ht="12.75" x14ac:dyDescent="0.25"/>
    <row r="430" s="43" customFormat="1" ht="12.75" x14ac:dyDescent="0.25"/>
    <row r="431" s="43" customFormat="1" ht="12.75" x14ac:dyDescent="0.25"/>
    <row r="432" s="43" customFormat="1" ht="12.75" x14ac:dyDescent="0.25"/>
    <row r="433" s="43" customFormat="1" ht="12.75" x14ac:dyDescent="0.25"/>
    <row r="434" s="43" customFormat="1" ht="12.75" x14ac:dyDescent="0.25"/>
    <row r="435" s="43" customFormat="1" ht="12.75" x14ac:dyDescent="0.25"/>
    <row r="436" s="43" customFormat="1" ht="12.75" x14ac:dyDescent="0.25"/>
    <row r="437" s="43" customFormat="1" ht="12.75" x14ac:dyDescent="0.25"/>
    <row r="438" s="43" customFormat="1" ht="12.75" x14ac:dyDescent="0.25"/>
    <row r="439" s="43" customFormat="1" ht="12.75" x14ac:dyDescent="0.25"/>
    <row r="440" s="43" customFormat="1" ht="12.75" x14ac:dyDescent="0.25"/>
    <row r="441" s="43" customFormat="1" ht="12.75" x14ac:dyDescent="0.25"/>
    <row r="442" s="43" customFormat="1" ht="12.75" x14ac:dyDescent="0.25"/>
    <row r="443" s="43" customFormat="1" ht="12.75" x14ac:dyDescent="0.25"/>
    <row r="444" s="43" customFormat="1" ht="12.75" x14ac:dyDescent="0.25"/>
    <row r="445" s="43" customFormat="1" ht="12.75" x14ac:dyDescent="0.25"/>
    <row r="446" s="43" customFormat="1" ht="12.75" x14ac:dyDescent="0.25"/>
    <row r="447" s="43" customFormat="1" ht="12.75" x14ac:dyDescent="0.25"/>
    <row r="448" s="43" customFormat="1" ht="12.75" x14ac:dyDescent="0.25"/>
    <row r="449" s="43" customFormat="1" ht="12.75" x14ac:dyDescent="0.25"/>
    <row r="450" s="43" customFormat="1" ht="12.75" x14ac:dyDescent="0.25"/>
    <row r="451" s="43" customFormat="1" ht="12.75" x14ac:dyDescent="0.25"/>
    <row r="452" s="43" customFormat="1" ht="12.75" x14ac:dyDescent="0.25"/>
    <row r="453" s="43" customFormat="1" ht="12.75" x14ac:dyDescent="0.25"/>
    <row r="454" s="43" customFormat="1" ht="12.75" x14ac:dyDescent="0.25"/>
    <row r="455" s="43" customFormat="1" ht="12.75" x14ac:dyDescent="0.25"/>
    <row r="456" s="43" customFormat="1" ht="12.75" x14ac:dyDescent="0.25"/>
    <row r="457" s="43" customFormat="1" ht="12.75" x14ac:dyDescent="0.25"/>
    <row r="458" s="43" customFormat="1" ht="12.75" x14ac:dyDescent="0.25"/>
    <row r="459" s="43" customFormat="1" ht="12.75" x14ac:dyDescent="0.25"/>
    <row r="460" s="43" customFormat="1" ht="12.75" x14ac:dyDescent="0.25"/>
    <row r="461" s="43" customFormat="1" ht="12.75" x14ac:dyDescent="0.25"/>
    <row r="462" s="43" customFormat="1" ht="12.75" x14ac:dyDescent="0.25"/>
    <row r="463" s="43" customFormat="1" ht="12.75" x14ac:dyDescent="0.25"/>
    <row r="464" s="43" customFormat="1" ht="12.75" x14ac:dyDescent="0.25"/>
    <row r="465" s="43" customFormat="1" ht="12.75" x14ac:dyDescent="0.25"/>
    <row r="466" s="43" customFormat="1" ht="12.75" x14ac:dyDescent="0.25"/>
    <row r="467" s="43" customFormat="1" ht="12.75" x14ac:dyDescent="0.25"/>
    <row r="468" s="43" customFormat="1" ht="12.75" x14ac:dyDescent="0.25"/>
    <row r="469" s="43" customFormat="1" ht="12.75" x14ac:dyDescent="0.25"/>
    <row r="470" s="43" customFormat="1" ht="12.75" x14ac:dyDescent="0.25"/>
    <row r="471" s="43" customFormat="1" ht="12.75" x14ac:dyDescent="0.25"/>
    <row r="472" s="43" customFormat="1" ht="12.75" x14ac:dyDescent="0.25"/>
    <row r="473" s="43" customFormat="1" ht="12.75" x14ac:dyDescent="0.25"/>
    <row r="474" s="43" customFormat="1" ht="12.75" x14ac:dyDescent="0.25"/>
    <row r="475" s="43" customFormat="1" ht="12.75" x14ac:dyDescent="0.25"/>
    <row r="476" s="43" customFormat="1" ht="12.75" x14ac:dyDescent="0.25"/>
    <row r="477" s="43" customFormat="1" ht="12.75" x14ac:dyDescent="0.25"/>
    <row r="478" s="43" customFormat="1" ht="12.75" x14ac:dyDescent="0.25"/>
    <row r="479" s="43" customFormat="1" ht="12.75" x14ac:dyDescent="0.25"/>
    <row r="480" s="43" customFormat="1" ht="12.75" x14ac:dyDescent="0.25"/>
    <row r="481" s="43" customFormat="1" ht="12.75" x14ac:dyDescent="0.25"/>
    <row r="482" s="43" customFormat="1" ht="12.75" x14ac:dyDescent="0.25"/>
    <row r="483" s="43" customFormat="1" ht="12.75" x14ac:dyDescent="0.25"/>
    <row r="484" s="43" customFormat="1" ht="12.75" x14ac:dyDescent="0.25"/>
    <row r="485" s="43" customFormat="1" ht="12.75" x14ac:dyDescent="0.25"/>
    <row r="486" s="43" customFormat="1" ht="12.75" x14ac:dyDescent="0.25"/>
    <row r="487" s="43" customFormat="1" ht="12.75" x14ac:dyDescent="0.25"/>
    <row r="488" s="43" customFormat="1" ht="12.75" x14ac:dyDescent="0.25"/>
    <row r="489" s="43" customFormat="1" ht="12.75" x14ac:dyDescent="0.25"/>
    <row r="490" s="43" customFormat="1" ht="12.75" x14ac:dyDescent="0.25"/>
    <row r="491" s="43" customFormat="1" ht="12.75" x14ac:dyDescent="0.25"/>
    <row r="492" s="43" customFormat="1" ht="12.75" x14ac:dyDescent="0.25"/>
    <row r="493" s="43" customFormat="1" ht="12.75" x14ac:dyDescent="0.25"/>
    <row r="494" s="43" customFormat="1" ht="12.75" x14ac:dyDescent="0.25"/>
    <row r="495" s="43" customFormat="1" ht="12.75" x14ac:dyDescent="0.25"/>
    <row r="496" s="43" customFormat="1" ht="12.75" x14ac:dyDescent="0.25"/>
    <row r="497" s="43" customFormat="1" ht="12.75" x14ac:dyDescent="0.25"/>
    <row r="498" s="43" customFormat="1" ht="12.75" x14ac:dyDescent="0.25"/>
    <row r="499" s="43" customFormat="1" ht="12.75" x14ac:dyDescent="0.25"/>
    <row r="500" s="43" customFormat="1" ht="12.75" x14ac:dyDescent="0.25"/>
    <row r="501" s="43" customFormat="1" ht="12.75" x14ac:dyDescent="0.25"/>
    <row r="502" s="43" customFormat="1" ht="12.75" x14ac:dyDescent="0.25"/>
    <row r="503" s="43" customFormat="1" ht="12.75" x14ac:dyDescent="0.25"/>
    <row r="504" s="43" customFormat="1" ht="12.75" x14ac:dyDescent="0.25"/>
    <row r="505" s="43" customFormat="1" ht="12.75" x14ac:dyDescent="0.25"/>
    <row r="506" s="43" customFormat="1" ht="12.75" x14ac:dyDescent="0.25"/>
    <row r="507" s="43" customFormat="1" ht="12.75" x14ac:dyDescent="0.25"/>
    <row r="508" s="43" customFormat="1" ht="12.75" x14ac:dyDescent="0.25"/>
    <row r="509" s="43" customFormat="1" ht="12.75" x14ac:dyDescent="0.25"/>
    <row r="510" s="43" customFormat="1" ht="12.75" x14ac:dyDescent="0.25"/>
    <row r="511" s="43" customFormat="1" ht="12.75" x14ac:dyDescent="0.25"/>
    <row r="512" s="43" customFormat="1" ht="12.75" x14ac:dyDescent="0.25"/>
    <row r="513" s="43" customFormat="1" ht="12.75" x14ac:dyDescent="0.25"/>
    <row r="514" s="43" customFormat="1" ht="12.75" x14ac:dyDescent="0.25"/>
    <row r="515" s="43" customFormat="1" ht="12.75" x14ac:dyDescent="0.25"/>
    <row r="516" s="43" customFormat="1" ht="12.75" x14ac:dyDescent="0.25"/>
    <row r="517" s="43" customFormat="1" ht="12.75" x14ac:dyDescent="0.25"/>
    <row r="518" s="43" customFormat="1" ht="12.75" x14ac:dyDescent="0.25"/>
    <row r="519" s="43" customFormat="1" ht="12.75" x14ac:dyDescent="0.25"/>
    <row r="520" s="43" customFormat="1" ht="12.75" x14ac:dyDescent="0.25"/>
    <row r="521" s="43" customFormat="1" ht="12.75" x14ac:dyDescent="0.25"/>
    <row r="522" s="43" customFormat="1" ht="12.75" x14ac:dyDescent="0.25"/>
    <row r="523" s="43" customFormat="1" ht="12.75" x14ac:dyDescent="0.25"/>
    <row r="524" s="43" customFormat="1" ht="12.75" x14ac:dyDescent="0.25"/>
    <row r="525" s="43" customFormat="1" ht="12.75" x14ac:dyDescent="0.25"/>
    <row r="526" s="43" customFormat="1" ht="12.75" x14ac:dyDescent="0.25"/>
    <row r="527" s="43" customFormat="1" ht="12.75" x14ac:dyDescent="0.25"/>
    <row r="528" s="43" customFormat="1" ht="12.75" x14ac:dyDescent="0.25"/>
    <row r="529" s="43" customFormat="1" ht="12.75" x14ac:dyDescent="0.25"/>
    <row r="530" s="43" customFormat="1" ht="12.75" x14ac:dyDescent="0.25"/>
    <row r="531" s="43" customFormat="1" ht="12.75" x14ac:dyDescent="0.25"/>
    <row r="532" s="43" customFormat="1" ht="12.75" x14ac:dyDescent="0.25"/>
    <row r="533" s="43" customFormat="1" ht="12.75" x14ac:dyDescent="0.25"/>
    <row r="534" s="43" customFormat="1" ht="12.75" x14ac:dyDescent="0.25"/>
    <row r="535" s="43" customFormat="1" ht="12.75" x14ac:dyDescent="0.25"/>
    <row r="536" s="43" customFormat="1" ht="12.75" x14ac:dyDescent="0.25"/>
    <row r="537" s="43" customFormat="1" ht="12.75" x14ac:dyDescent="0.25"/>
    <row r="538" s="43" customFormat="1" ht="12.75" x14ac:dyDescent="0.25"/>
    <row r="539" s="43" customFormat="1" ht="12.75" x14ac:dyDescent="0.25"/>
    <row r="540" s="43" customFormat="1" ht="12.75" x14ac:dyDescent="0.25"/>
    <row r="541" s="43" customFormat="1" ht="12.75" x14ac:dyDescent="0.25"/>
    <row r="542" s="43" customFormat="1" ht="12.75" x14ac:dyDescent="0.25"/>
    <row r="543" s="43" customFormat="1" ht="12.75" x14ac:dyDescent="0.25"/>
    <row r="544" s="43" customFormat="1" ht="12.75" x14ac:dyDescent="0.25"/>
    <row r="545" s="43" customFormat="1" ht="12.75" x14ac:dyDescent="0.25"/>
    <row r="546" s="43" customFormat="1" ht="12.75" x14ac:dyDescent="0.25"/>
    <row r="547" s="43" customFormat="1" ht="12.75" x14ac:dyDescent="0.25"/>
    <row r="548" s="43" customFormat="1" ht="12.75" x14ac:dyDescent="0.25"/>
    <row r="549" s="43" customFormat="1" ht="12.75" x14ac:dyDescent="0.25"/>
    <row r="550" s="43" customFormat="1" ht="12.75" x14ac:dyDescent="0.25"/>
    <row r="551" s="43" customFormat="1" ht="12.75" x14ac:dyDescent="0.25"/>
    <row r="552" s="43" customFormat="1" ht="12.75" x14ac:dyDescent="0.25"/>
    <row r="553" s="43" customFormat="1" ht="12.75" x14ac:dyDescent="0.25"/>
    <row r="554" s="43" customFormat="1" ht="12.75" x14ac:dyDescent="0.25"/>
    <row r="555" s="43" customFormat="1" ht="12.75" x14ac:dyDescent="0.25"/>
    <row r="556" s="43" customFormat="1" ht="12.75" x14ac:dyDescent="0.25"/>
    <row r="557" s="43" customFormat="1" ht="12.75" x14ac:dyDescent="0.25"/>
    <row r="558" s="43" customFormat="1" ht="12.75" x14ac:dyDescent="0.25"/>
    <row r="559" s="43" customFormat="1" ht="12.75" x14ac:dyDescent="0.25"/>
    <row r="560" s="43" customFormat="1" ht="12.75" x14ac:dyDescent="0.25"/>
    <row r="561" s="43" customFormat="1" ht="12.75" x14ac:dyDescent="0.25"/>
    <row r="562" s="43" customFormat="1" ht="12.75" x14ac:dyDescent="0.25"/>
    <row r="563" s="43" customFormat="1" ht="12.75" x14ac:dyDescent="0.25"/>
    <row r="564" s="43" customFormat="1" ht="12.75" x14ac:dyDescent="0.25"/>
    <row r="565" s="43" customFormat="1" ht="12.75" x14ac:dyDescent="0.25"/>
    <row r="566" s="43" customFormat="1" ht="12.75" x14ac:dyDescent="0.25"/>
    <row r="567" s="43" customFormat="1" ht="12.75" x14ac:dyDescent="0.25"/>
    <row r="568" s="43" customFormat="1" ht="12.75" x14ac:dyDescent="0.25"/>
    <row r="569" s="43" customFormat="1" ht="12.75" x14ac:dyDescent="0.25"/>
    <row r="570" s="43" customFormat="1" ht="12.75" x14ac:dyDescent="0.25"/>
    <row r="571" s="43" customFormat="1" ht="12.75" x14ac:dyDescent="0.25"/>
    <row r="572" s="43" customFormat="1" ht="12.75" x14ac:dyDescent="0.25"/>
    <row r="573" s="43" customFormat="1" ht="12.75" x14ac:dyDescent="0.25"/>
    <row r="574" s="43" customFormat="1" ht="12.75" x14ac:dyDescent="0.25"/>
    <row r="575" s="43" customFormat="1" ht="12.75" x14ac:dyDescent="0.25"/>
    <row r="576" s="43" customFormat="1" ht="12.75" x14ac:dyDescent="0.25"/>
    <row r="577" s="43" customFormat="1" ht="12.75" x14ac:dyDescent="0.25"/>
    <row r="578" s="43" customFormat="1" ht="12.75" x14ac:dyDescent="0.25"/>
    <row r="579" s="43" customFormat="1" ht="12.75" x14ac:dyDescent="0.25"/>
    <row r="580" s="43" customFormat="1" ht="12.75" x14ac:dyDescent="0.25"/>
    <row r="581" s="43" customFormat="1" ht="12.75" x14ac:dyDescent="0.25"/>
    <row r="582" s="43" customFormat="1" ht="12.75" x14ac:dyDescent="0.25"/>
    <row r="583" s="43" customFormat="1" ht="12.75" x14ac:dyDescent="0.25"/>
    <row r="584" s="43" customFormat="1" ht="12.75" x14ac:dyDescent="0.25"/>
    <row r="585" s="43" customFormat="1" ht="12.75" x14ac:dyDescent="0.25"/>
    <row r="586" s="43" customFormat="1" ht="12.75" x14ac:dyDescent="0.25"/>
    <row r="587" s="43" customFormat="1" ht="12.75" x14ac:dyDescent="0.25"/>
    <row r="588" s="43" customFormat="1" ht="12.75" x14ac:dyDescent="0.25"/>
    <row r="589" s="43" customFormat="1" ht="12.75" x14ac:dyDescent="0.25"/>
    <row r="590" s="43" customFormat="1" ht="12.75" x14ac:dyDescent="0.25"/>
    <row r="591" s="43" customFormat="1" ht="12.75" x14ac:dyDescent="0.25"/>
    <row r="592" s="43" customFormat="1" ht="12.75" x14ac:dyDescent="0.25"/>
    <row r="593" s="43" customFormat="1" ht="12.75" x14ac:dyDescent="0.25"/>
    <row r="594" s="43" customFormat="1" ht="12.75" x14ac:dyDescent="0.25"/>
    <row r="595" s="43" customFormat="1" ht="12.75" x14ac:dyDescent="0.25"/>
    <row r="596" s="43" customFormat="1" ht="12.75" x14ac:dyDescent="0.25"/>
    <row r="597" s="43" customFormat="1" ht="12.75" x14ac:dyDescent="0.25"/>
    <row r="598" s="43" customFormat="1" ht="12.75" x14ac:dyDescent="0.25"/>
    <row r="599" s="43" customFormat="1" ht="12.75" x14ac:dyDescent="0.25"/>
    <row r="600" s="43" customFormat="1" ht="12.75" x14ac:dyDescent="0.25"/>
    <row r="601" s="43" customFormat="1" ht="12.75" x14ac:dyDescent="0.25"/>
    <row r="602" s="43" customFormat="1" ht="12.75" x14ac:dyDescent="0.25"/>
    <row r="603" s="43" customFormat="1" ht="12.75" x14ac:dyDescent="0.25"/>
    <row r="604" s="43" customFormat="1" ht="12.75" x14ac:dyDescent="0.25"/>
    <row r="605" s="43" customFormat="1" ht="12.75" x14ac:dyDescent="0.25"/>
    <row r="606" s="43" customFormat="1" ht="12.75" x14ac:dyDescent="0.25"/>
    <row r="607" s="43" customFormat="1" ht="12.75" x14ac:dyDescent="0.25"/>
    <row r="608" s="43" customFormat="1" ht="12.75" x14ac:dyDescent="0.25"/>
    <row r="609" s="43" customFormat="1" ht="12.75" x14ac:dyDescent="0.25"/>
    <row r="610" s="43" customFormat="1" ht="12.75" x14ac:dyDescent="0.25"/>
    <row r="611" s="43" customFormat="1" ht="12.75" x14ac:dyDescent="0.25"/>
    <row r="612" s="43" customFormat="1" ht="12.75" x14ac:dyDescent="0.25"/>
    <row r="613" s="43" customFormat="1" ht="12.75" x14ac:dyDescent="0.25"/>
    <row r="614" s="43" customFormat="1" ht="12.75" x14ac:dyDescent="0.25"/>
    <row r="615" s="43" customFormat="1" ht="12.75" x14ac:dyDescent="0.25"/>
    <row r="616" s="43" customFormat="1" ht="12.75" x14ac:dyDescent="0.25"/>
    <row r="617" s="43" customFormat="1" ht="12.75" x14ac:dyDescent="0.25"/>
    <row r="618" s="43" customFormat="1" ht="12.75" x14ac:dyDescent="0.25"/>
    <row r="619" s="43" customFormat="1" ht="12.75" x14ac:dyDescent="0.25"/>
    <row r="620" s="43" customFormat="1" ht="12.75" x14ac:dyDescent="0.25"/>
    <row r="621" s="43" customFormat="1" ht="12.75" x14ac:dyDescent="0.25"/>
    <row r="622" s="43" customFormat="1" ht="12.75" x14ac:dyDescent="0.25"/>
    <row r="623" s="43" customFormat="1" ht="12.75" x14ac:dyDescent="0.25"/>
    <row r="624" s="43" customFormat="1" ht="12.75" x14ac:dyDescent="0.25"/>
    <row r="625" s="43" customFormat="1" ht="12.75" x14ac:dyDescent="0.25"/>
    <row r="626" s="43" customFormat="1" ht="12.75" x14ac:dyDescent="0.25"/>
    <row r="627" s="43" customFormat="1" ht="12.75" x14ac:dyDescent="0.25"/>
    <row r="628" s="43" customFormat="1" ht="12.75" x14ac:dyDescent="0.25"/>
    <row r="629" s="43" customFormat="1" ht="12.75" x14ac:dyDescent="0.25"/>
    <row r="630" s="43" customFormat="1" ht="12.75" x14ac:dyDescent="0.25"/>
    <row r="631" s="43" customFormat="1" ht="12.75" x14ac:dyDescent="0.25"/>
    <row r="632" s="43" customFormat="1" ht="12.75" x14ac:dyDescent="0.25"/>
    <row r="633" s="43" customFormat="1" ht="12.75" x14ac:dyDescent="0.25"/>
    <row r="634" s="43" customFormat="1" ht="12.75" x14ac:dyDescent="0.25"/>
    <row r="635" s="43" customFormat="1" ht="12.75" x14ac:dyDescent="0.25"/>
    <row r="636" s="43" customFormat="1" ht="12.75" x14ac:dyDescent="0.25"/>
    <row r="637" s="43" customFormat="1" ht="12.75" x14ac:dyDescent="0.25"/>
    <row r="638" s="43" customFormat="1" ht="12.75" x14ac:dyDescent="0.25"/>
    <row r="639" s="43" customFormat="1" ht="12.75" x14ac:dyDescent="0.25"/>
    <row r="640" s="43" customFormat="1" ht="12.75" x14ac:dyDescent="0.25"/>
    <row r="641" s="43" customFormat="1" ht="12.75" x14ac:dyDescent="0.25"/>
    <row r="642" s="43" customFormat="1" ht="12.75" x14ac:dyDescent="0.25"/>
    <row r="643" s="43" customFormat="1" ht="12.75" x14ac:dyDescent="0.25"/>
    <row r="644" s="43" customFormat="1" ht="12.75" x14ac:dyDescent="0.25"/>
    <row r="645" s="43" customFormat="1" ht="12.75" x14ac:dyDescent="0.25"/>
    <row r="646" s="43" customFormat="1" ht="12.75" x14ac:dyDescent="0.25"/>
    <row r="647" s="43" customFormat="1" ht="12.75" x14ac:dyDescent="0.25"/>
    <row r="648" s="43" customFormat="1" ht="12.75" x14ac:dyDescent="0.25"/>
    <row r="649" s="43" customFormat="1" ht="12.75" x14ac:dyDescent="0.25"/>
    <row r="650" s="43" customFormat="1" ht="12.75" x14ac:dyDescent="0.25"/>
    <row r="651" s="43" customFormat="1" ht="12.75" x14ac:dyDescent="0.25"/>
    <row r="652" s="43" customFormat="1" ht="12.75" x14ac:dyDescent="0.25"/>
    <row r="653" s="43" customFormat="1" ht="12.75" x14ac:dyDescent="0.25"/>
    <row r="654" s="43" customFormat="1" ht="12.75" x14ac:dyDescent="0.25"/>
    <row r="655" s="43" customFormat="1" ht="12.75" x14ac:dyDescent="0.25"/>
    <row r="656" s="43" customFormat="1" ht="12.75" x14ac:dyDescent="0.25"/>
    <row r="657" s="43" customFormat="1" ht="12.75" x14ac:dyDescent="0.25"/>
    <row r="658" s="43" customFormat="1" ht="12.75" x14ac:dyDescent="0.25"/>
    <row r="659" s="43" customFormat="1" ht="12.75" x14ac:dyDescent="0.25"/>
    <row r="660" s="43" customFormat="1" ht="12.75" x14ac:dyDescent="0.25"/>
    <row r="661" s="43" customFormat="1" ht="12.75" x14ac:dyDescent="0.25"/>
    <row r="662" s="43" customFormat="1" ht="12.75" x14ac:dyDescent="0.25"/>
    <row r="663" s="43" customFormat="1" ht="12.75" x14ac:dyDescent="0.25"/>
    <row r="664" s="43" customFormat="1" ht="12.75" x14ac:dyDescent="0.25"/>
    <row r="665" s="43" customFormat="1" ht="12.75" x14ac:dyDescent="0.25"/>
    <row r="666" s="43" customFormat="1" ht="12.75" x14ac:dyDescent="0.25"/>
    <row r="667" s="43" customFormat="1" ht="12.75" x14ac:dyDescent="0.25"/>
    <row r="668" s="43" customFormat="1" ht="12.75" x14ac:dyDescent="0.25"/>
    <row r="669" s="43" customFormat="1" ht="12.75" x14ac:dyDescent="0.25"/>
    <row r="670" s="43" customFormat="1" ht="12.75" x14ac:dyDescent="0.25"/>
    <row r="671" s="43" customFormat="1" ht="12.75" x14ac:dyDescent="0.25"/>
    <row r="672" s="43" customFormat="1" ht="12.75" x14ac:dyDescent="0.25"/>
    <row r="673" s="43" customFormat="1" ht="12.75" x14ac:dyDescent="0.25"/>
    <row r="674" s="43" customFormat="1" ht="12.75" x14ac:dyDescent="0.25"/>
    <row r="675" s="43" customFormat="1" ht="12.75" x14ac:dyDescent="0.25"/>
    <row r="676" s="43" customFormat="1" ht="12.75" x14ac:dyDescent="0.25"/>
    <row r="677" s="43" customFormat="1" ht="12.75" x14ac:dyDescent="0.25"/>
    <row r="678" s="43" customFormat="1" ht="12.75" x14ac:dyDescent="0.25"/>
    <row r="679" s="43" customFormat="1" ht="12.75" x14ac:dyDescent="0.25"/>
    <row r="680" s="43" customFormat="1" ht="12.75" x14ac:dyDescent="0.25"/>
    <row r="681" s="43" customFormat="1" ht="12.75" x14ac:dyDescent="0.25"/>
    <row r="682" s="43" customFormat="1" ht="12.75" x14ac:dyDescent="0.25"/>
    <row r="683" s="43" customFormat="1" ht="12.75" x14ac:dyDescent="0.25"/>
    <row r="684" s="43" customFormat="1" ht="12.75" x14ac:dyDescent="0.25"/>
    <row r="685" s="43" customFormat="1" ht="12.75" x14ac:dyDescent="0.25"/>
    <row r="686" s="43" customFormat="1" ht="12.75" x14ac:dyDescent="0.25"/>
    <row r="687" s="43" customFormat="1" ht="12.75" x14ac:dyDescent="0.25"/>
    <row r="688" s="43" customFormat="1" ht="12.75" x14ac:dyDescent="0.25"/>
    <row r="689" s="43" customFormat="1" ht="12.75" x14ac:dyDescent="0.25"/>
    <row r="690" s="43" customFormat="1" ht="12.75" x14ac:dyDescent="0.25"/>
    <row r="691" s="43" customFormat="1" ht="12.75" x14ac:dyDescent="0.25"/>
    <row r="692" s="43" customFormat="1" ht="12.75" x14ac:dyDescent="0.25"/>
    <row r="693" s="43" customFormat="1" ht="12.75" x14ac:dyDescent="0.25"/>
    <row r="694" s="43" customFormat="1" ht="12.75" x14ac:dyDescent="0.25"/>
    <row r="695" s="43" customFormat="1" ht="12.75" x14ac:dyDescent="0.25"/>
    <row r="696" s="43" customFormat="1" ht="12.75" x14ac:dyDescent="0.25"/>
    <row r="697" s="43" customFormat="1" ht="12.75" x14ac:dyDescent="0.25"/>
    <row r="698" s="43" customFormat="1" ht="12.75" x14ac:dyDescent="0.25"/>
    <row r="699" s="43" customFormat="1" ht="12.75" x14ac:dyDescent="0.25"/>
    <row r="700" s="43" customFormat="1" ht="12.75" x14ac:dyDescent="0.25"/>
    <row r="701" s="43" customFormat="1" ht="12.75" x14ac:dyDescent="0.25"/>
    <row r="702" s="43" customFormat="1" ht="12.75" x14ac:dyDescent="0.25"/>
    <row r="703" s="43" customFormat="1" ht="12.75" x14ac:dyDescent="0.25"/>
    <row r="704" s="43" customFormat="1" ht="12.75" x14ac:dyDescent="0.25"/>
    <row r="705" s="43" customFormat="1" ht="12.75" x14ac:dyDescent="0.25"/>
    <row r="706" s="43" customFormat="1" ht="12.75" x14ac:dyDescent="0.25"/>
    <row r="707" s="43" customFormat="1" ht="12.75" x14ac:dyDescent="0.25"/>
    <row r="708" s="43" customFormat="1" ht="12.75" x14ac:dyDescent="0.25"/>
    <row r="709" s="43" customFormat="1" ht="12.75" x14ac:dyDescent="0.25"/>
    <row r="710" s="43" customFormat="1" ht="12.75" x14ac:dyDescent="0.25"/>
    <row r="711" s="43" customFormat="1" ht="12.75" x14ac:dyDescent="0.25"/>
    <row r="712" s="43" customFormat="1" ht="12.75" x14ac:dyDescent="0.25"/>
    <row r="713" s="43" customFormat="1" ht="12.75" x14ac:dyDescent="0.25"/>
    <row r="714" s="43" customFormat="1" ht="12.75" x14ac:dyDescent="0.25"/>
    <row r="715" s="43" customFormat="1" ht="12.75" x14ac:dyDescent="0.25"/>
    <row r="716" s="43" customFormat="1" ht="12.75" x14ac:dyDescent="0.25"/>
    <row r="717" s="43" customFormat="1" ht="12.75" x14ac:dyDescent="0.25"/>
    <row r="718" s="43" customFormat="1" ht="12.75" x14ac:dyDescent="0.25"/>
    <row r="719" s="43" customFormat="1" ht="12.75" x14ac:dyDescent="0.25"/>
    <row r="720" s="43" customFormat="1" ht="12.75" x14ac:dyDescent="0.25"/>
    <row r="721" s="43" customFormat="1" ht="12.75" x14ac:dyDescent="0.25"/>
    <row r="722" s="43" customFormat="1" ht="12.75" x14ac:dyDescent="0.25"/>
    <row r="723" s="43" customFormat="1" ht="12.75" x14ac:dyDescent="0.25"/>
    <row r="724" s="43" customFormat="1" ht="12.75" x14ac:dyDescent="0.25"/>
    <row r="725" s="43" customFormat="1" ht="12.75" x14ac:dyDescent="0.25"/>
    <row r="726" s="43" customFormat="1" ht="12.75" x14ac:dyDescent="0.25"/>
    <row r="727" s="43" customFormat="1" ht="12.75" x14ac:dyDescent="0.25"/>
    <row r="728" s="43" customFormat="1" ht="12.75" x14ac:dyDescent="0.25"/>
    <row r="729" s="43" customFormat="1" ht="12.75" x14ac:dyDescent="0.25"/>
    <row r="730" s="43" customFormat="1" ht="12.75" x14ac:dyDescent="0.25"/>
    <row r="731" s="43" customFormat="1" ht="12.75" x14ac:dyDescent="0.25"/>
    <row r="732" s="43" customFormat="1" ht="12.75" x14ac:dyDescent="0.25"/>
    <row r="733" s="43" customFormat="1" ht="12.75" x14ac:dyDescent="0.25"/>
    <row r="734" s="43" customFormat="1" ht="12.75" x14ac:dyDescent="0.25"/>
    <row r="735" s="43" customFormat="1" ht="12.75" x14ac:dyDescent="0.25"/>
    <row r="736" s="43" customFormat="1" ht="12.75" x14ac:dyDescent="0.25"/>
    <row r="737" s="43" customFormat="1" ht="12.75" x14ac:dyDescent="0.25"/>
    <row r="738" s="43" customFormat="1" ht="12.75" x14ac:dyDescent="0.25"/>
    <row r="739" s="43" customFormat="1" ht="12.75" x14ac:dyDescent="0.25"/>
    <row r="740" s="43" customFormat="1" ht="12.75" x14ac:dyDescent="0.25"/>
    <row r="741" s="43" customFormat="1" ht="12.75" x14ac:dyDescent="0.25"/>
    <row r="742" s="43" customFormat="1" ht="12.75" x14ac:dyDescent="0.25"/>
    <row r="743" s="43" customFormat="1" ht="12.75" x14ac:dyDescent="0.25"/>
    <row r="744" s="43" customFormat="1" ht="12.75" x14ac:dyDescent="0.25"/>
    <row r="745" s="43" customFormat="1" ht="12.75" x14ac:dyDescent="0.25"/>
    <row r="746" s="43" customFormat="1" ht="12.75" x14ac:dyDescent="0.25"/>
    <row r="747" s="43" customFormat="1" ht="12.75" x14ac:dyDescent="0.25"/>
    <row r="748" s="43" customFormat="1" ht="12.75" x14ac:dyDescent="0.25"/>
    <row r="749" s="43" customFormat="1" ht="12.75" x14ac:dyDescent="0.25"/>
    <row r="750" s="43" customFormat="1" ht="12.75" x14ac:dyDescent="0.25"/>
    <row r="751" s="43" customFormat="1" ht="12.75" x14ac:dyDescent="0.25"/>
    <row r="752" s="43" customFormat="1" ht="12.75" x14ac:dyDescent="0.25"/>
    <row r="753" s="43" customFormat="1" ht="12.75" x14ac:dyDescent="0.25"/>
    <row r="754" s="43" customFormat="1" ht="12.75" x14ac:dyDescent="0.25"/>
    <row r="755" s="43" customFormat="1" ht="12.75" x14ac:dyDescent="0.25"/>
    <row r="756" s="43" customFormat="1" ht="12.75" x14ac:dyDescent="0.25"/>
    <row r="757" s="43" customFormat="1" ht="12.75" x14ac:dyDescent="0.25"/>
    <row r="758" s="43" customFormat="1" ht="12.75" x14ac:dyDescent="0.25"/>
    <row r="759" s="43" customFormat="1" ht="12.75" x14ac:dyDescent="0.25"/>
    <row r="760" s="43" customFormat="1" ht="12.75" x14ac:dyDescent="0.25"/>
    <row r="761" s="43" customFormat="1" ht="12.75" x14ac:dyDescent="0.25"/>
    <row r="762" s="43" customFormat="1" ht="12.75" x14ac:dyDescent="0.25"/>
    <row r="763" s="43" customFormat="1" ht="12.75" x14ac:dyDescent="0.25"/>
    <row r="764" s="43" customFormat="1" ht="12.75" x14ac:dyDescent="0.25"/>
    <row r="765" s="43" customFormat="1" ht="12.75" x14ac:dyDescent="0.25"/>
    <row r="766" s="43" customFormat="1" ht="12.75" x14ac:dyDescent="0.25"/>
    <row r="767" s="43" customFormat="1" ht="12.75" x14ac:dyDescent="0.25"/>
    <row r="768" s="43" customFormat="1" ht="12.75" x14ac:dyDescent="0.25"/>
    <row r="769" s="43" customFormat="1" ht="12.75" x14ac:dyDescent="0.25"/>
    <row r="770" s="43" customFormat="1" ht="12.75" x14ac:dyDescent="0.25"/>
    <row r="771" s="43" customFormat="1" ht="12.75" x14ac:dyDescent="0.25"/>
    <row r="772" s="43" customFormat="1" ht="12.75" x14ac:dyDescent="0.25"/>
    <row r="773" s="43" customFormat="1" ht="12.75" x14ac:dyDescent="0.25"/>
    <row r="774" s="43" customFormat="1" ht="12.75" x14ac:dyDescent="0.25"/>
    <row r="775" s="43" customFormat="1" ht="12.75" x14ac:dyDescent="0.25"/>
    <row r="776" s="43" customFormat="1" ht="12.75" x14ac:dyDescent="0.25"/>
    <row r="777" s="43" customFormat="1" ht="12.75" x14ac:dyDescent="0.25"/>
    <row r="778" s="43" customFormat="1" ht="12.75" x14ac:dyDescent="0.25"/>
    <row r="779" s="43" customFormat="1" ht="12.75" x14ac:dyDescent="0.25"/>
    <row r="780" s="43" customFormat="1" ht="12.75" x14ac:dyDescent="0.25"/>
    <row r="781" s="43" customFormat="1" ht="12.75" x14ac:dyDescent="0.25"/>
    <row r="782" s="43" customFormat="1" ht="12.75" x14ac:dyDescent="0.25"/>
    <row r="783" s="43" customFormat="1" ht="12.75" x14ac:dyDescent="0.25"/>
    <row r="784" s="43" customFormat="1" ht="12.75" x14ac:dyDescent="0.25"/>
    <row r="785" s="43" customFormat="1" ht="12.75" x14ac:dyDescent="0.25"/>
    <row r="786" s="43" customFormat="1" ht="12.75" x14ac:dyDescent="0.25"/>
    <row r="787" s="43" customFormat="1" ht="12.75" x14ac:dyDescent="0.25"/>
    <row r="788" s="43" customFormat="1" ht="12.75" x14ac:dyDescent="0.25"/>
    <row r="789" s="43" customFormat="1" ht="12.75" x14ac:dyDescent="0.25"/>
    <row r="790" s="43" customFormat="1" ht="12.75" x14ac:dyDescent="0.25"/>
    <row r="791" s="43" customFormat="1" ht="12.75" x14ac:dyDescent="0.25"/>
    <row r="792" s="43" customFormat="1" ht="12.75" x14ac:dyDescent="0.25"/>
    <row r="793" s="43" customFormat="1" ht="12.75" x14ac:dyDescent="0.25"/>
    <row r="794" s="43" customFormat="1" ht="12.75" x14ac:dyDescent="0.25"/>
    <row r="795" s="43" customFormat="1" ht="12.75" x14ac:dyDescent="0.25"/>
    <row r="796" s="43" customFormat="1" ht="12.75" x14ac:dyDescent="0.25"/>
    <row r="797" s="43" customFormat="1" ht="12.75" x14ac:dyDescent="0.25"/>
    <row r="798" s="43" customFormat="1" ht="12.75" x14ac:dyDescent="0.25"/>
    <row r="799" s="43" customFormat="1" ht="12.75" x14ac:dyDescent="0.25"/>
    <row r="800" s="43" customFormat="1" ht="12.75" x14ac:dyDescent="0.25"/>
    <row r="801" s="43" customFormat="1" ht="12.75" x14ac:dyDescent="0.25"/>
    <row r="802" s="43" customFormat="1" ht="12.75" x14ac:dyDescent="0.25"/>
    <row r="803" s="43" customFormat="1" ht="12.75" x14ac:dyDescent="0.25"/>
    <row r="804" s="43" customFormat="1" ht="12.75" x14ac:dyDescent="0.25"/>
    <row r="805" s="43" customFormat="1" ht="12.75" x14ac:dyDescent="0.25"/>
    <row r="806" s="43" customFormat="1" ht="12.75" x14ac:dyDescent="0.25"/>
    <row r="807" s="43" customFormat="1" ht="12.75" x14ac:dyDescent="0.25"/>
    <row r="808" s="43" customFormat="1" ht="12.75" x14ac:dyDescent="0.25"/>
    <row r="809" s="43" customFormat="1" ht="12.75" x14ac:dyDescent="0.25"/>
    <row r="810" s="43" customFormat="1" ht="12.75" x14ac:dyDescent="0.25"/>
    <row r="811" s="43" customFormat="1" ht="12.75" x14ac:dyDescent="0.25"/>
    <row r="812" s="43" customFormat="1" ht="12.75" x14ac:dyDescent="0.25"/>
    <row r="813" s="43" customFormat="1" ht="12.75" x14ac:dyDescent="0.25"/>
    <row r="814" s="43" customFormat="1" ht="12.75" x14ac:dyDescent="0.25"/>
    <row r="815" s="43" customFormat="1" ht="12.75" x14ac:dyDescent="0.25"/>
    <row r="816" s="43" customFormat="1" ht="12.75" x14ac:dyDescent="0.25"/>
    <row r="817" s="43" customFormat="1" ht="12.75" x14ac:dyDescent="0.25"/>
    <row r="818" s="43" customFormat="1" ht="12.75" x14ac:dyDescent="0.25"/>
    <row r="819" s="43" customFormat="1" ht="12.75" x14ac:dyDescent="0.25"/>
    <row r="820" s="43" customFormat="1" ht="12.75" x14ac:dyDescent="0.25"/>
    <row r="821" s="43" customFormat="1" ht="12.75" x14ac:dyDescent="0.25"/>
    <row r="822" s="43" customFormat="1" ht="12.75" x14ac:dyDescent="0.25"/>
    <row r="823" s="43" customFormat="1" ht="12.75" x14ac:dyDescent="0.25"/>
    <row r="824" s="43" customFormat="1" ht="12.75" x14ac:dyDescent="0.25"/>
    <row r="825" s="43" customFormat="1" ht="12.75" x14ac:dyDescent="0.25"/>
    <row r="826" s="43" customFormat="1" ht="12.75" x14ac:dyDescent="0.25"/>
    <row r="827" s="43" customFormat="1" ht="12.75" x14ac:dyDescent="0.25"/>
    <row r="828" s="43" customFormat="1" ht="12.75" x14ac:dyDescent="0.25"/>
    <row r="829" s="43" customFormat="1" ht="12.75" x14ac:dyDescent="0.25"/>
    <row r="830" s="43" customFormat="1" ht="12.75" x14ac:dyDescent="0.25"/>
    <row r="831" s="43" customFormat="1" ht="12.75" x14ac:dyDescent="0.25"/>
    <row r="832" s="43" customFormat="1" ht="12.75" x14ac:dyDescent="0.25"/>
    <row r="833" s="43" customFormat="1" ht="12.75" x14ac:dyDescent="0.25"/>
    <row r="834" s="43" customFormat="1" ht="12.75" x14ac:dyDescent="0.25"/>
    <row r="835" s="43" customFormat="1" ht="12.75" x14ac:dyDescent="0.25"/>
    <row r="836" s="43" customFormat="1" ht="12.75" x14ac:dyDescent="0.25"/>
    <row r="837" s="43" customFormat="1" ht="12.75" x14ac:dyDescent="0.25"/>
    <row r="838" s="43" customFormat="1" ht="12.75" x14ac:dyDescent="0.25"/>
    <row r="839" s="43" customFormat="1" ht="12.75" x14ac:dyDescent="0.25"/>
    <row r="840" s="43" customFormat="1" ht="12.75" x14ac:dyDescent="0.25"/>
    <row r="841" s="43" customFormat="1" ht="12.75" x14ac:dyDescent="0.25"/>
    <row r="842" s="43" customFormat="1" ht="12.75" x14ac:dyDescent="0.25"/>
    <row r="843" s="43" customFormat="1" ht="12.75" x14ac:dyDescent="0.25"/>
    <row r="844" s="43" customFormat="1" ht="12.75" x14ac:dyDescent="0.25"/>
    <row r="845" s="43" customFormat="1" ht="12.75" x14ac:dyDescent="0.25"/>
    <row r="846" s="43" customFormat="1" ht="12.75" x14ac:dyDescent="0.25"/>
    <row r="847" s="43" customFormat="1" ht="12.75" x14ac:dyDescent="0.25"/>
    <row r="848" s="43" customFormat="1" ht="12.75" x14ac:dyDescent="0.25"/>
    <row r="849" s="43" customFormat="1" ht="12.75" x14ac:dyDescent="0.25"/>
    <row r="850" s="43" customFormat="1" ht="12.75" x14ac:dyDescent="0.25"/>
    <row r="851" s="43" customFormat="1" ht="12.75" x14ac:dyDescent="0.25"/>
    <row r="852" s="43" customFormat="1" ht="12.75" x14ac:dyDescent="0.25"/>
    <row r="853" s="43" customFormat="1" ht="12.75" x14ac:dyDescent="0.25"/>
    <row r="854" s="43" customFormat="1" ht="12.75" x14ac:dyDescent="0.25"/>
    <row r="855" s="43" customFormat="1" ht="12.75" x14ac:dyDescent="0.25"/>
    <row r="856" s="43" customFormat="1" ht="12.75" x14ac:dyDescent="0.25"/>
    <row r="857" s="43" customFormat="1" ht="12.75" x14ac:dyDescent="0.25"/>
    <row r="858" s="43" customFormat="1" ht="12.75" x14ac:dyDescent="0.25"/>
    <row r="859" s="43" customFormat="1" ht="12.75" x14ac:dyDescent="0.25"/>
    <row r="860" s="43" customFormat="1" ht="12.75" x14ac:dyDescent="0.25"/>
    <row r="861" s="43" customFormat="1" ht="12.75" x14ac:dyDescent="0.25"/>
    <row r="862" s="43" customFormat="1" ht="12.75" x14ac:dyDescent="0.25"/>
    <row r="863" s="43" customFormat="1" ht="12.75" x14ac:dyDescent="0.25"/>
    <row r="864" s="43" customFormat="1" ht="12.75" x14ac:dyDescent="0.25"/>
    <row r="865" s="43" customFormat="1" ht="12.75" x14ac:dyDescent="0.25"/>
    <row r="866" s="43" customFormat="1" ht="12.75" x14ac:dyDescent="0.25"/>
    <row r="867" s="43" customFormat="1" ht="12.75" x14ac:dyDescent="0.25"/>
    <row r="868" s="43" customFormat="1" ht="12.75" x14ac:dyDescent="0.25"/>
    <row r="869" s="43" customFormat="1" ht="12.75" x14ac:dyDescent="0.25"/>
    <row r="870" s="43" customFormat="1" ht="12.75" x14ac:dyDescent="0.25"/>
    <row r="871" s="43" customFormat="1" ht="12.75" x14ac:dyDescent="0.25"/>
    <row r="872" s="43" customFormat="1" ht="12.75" x14ac:dyDescent="0.25"/>
    <row r="873" s="43" customFormat="1" ht="12.75" x14ac:dyDescent="0.25"/>
    <row r="874" s="43" customFormat="1" ht="12.75" x14ac:dyDescent="0.25"/>
    <row r="875" s="43" customFormat="1" ht="12.75" x14ac:dyDescent="0.25"/>
    <row r="876" s="43" customFormat="1" ht="12.75" x14ac:dyDescent="0.25"/>
    <row r="877" s="43" customFormat="1" ht="12.75" x14ac:dyDescent="0.25"/>
    <row r="878" s="43" customFormat="1" ht="12.75" x14ac:dyDescent="0.25"/>
    <row r="879" s="43" customFormat="1" ht="12.75" x14ac:dyDescent="0.25"/>
    <row r="880" s="43" customFormat="1" ht="12.75" x14ac:dyDescent="0.25"/>
    <row r="881" s="43" customFormat="1" ht="12.75" x14ac:dyDescent="0.25"/>
    <row r="882" s="43" customFormat="1" ht="12.75" x14ac:dyDescent="0.25"/>
    <row r="883" s="43" customFormat="1" ht="12.75" x14ac:dyDescent="0.25"/>
    <row r="884" s="43" customFormat="1" ht="12.75" x14ac:dyDescent="0.25"/>
    <row r="885" s="43" customFormat="1" ht="12.75" x14ac:dyDescent="0.25"/>
    <row r="886" s="43" customFormat="1" ht="12.75" x14ac:dyDescent="0.25"/>
    <row r="887" s="43" customFormat="1" ht="12.75" x14ac:dyDescent="0.25"/>
    <row r="888" s="43" customFormat="1" ht="12.75" x14ac:dyDescent="0.25"/>
    <row r="889" s="43" customFormat="1" ht="12.75" x14ac:dyDescent="0.25"/>
    <row r="890" s="43" customFormat="1" ht="12.75" x14ac:dyDescent="0.25"/>
    <row r="891" s="43" customFormat="1" ht="12.75" x14ac:dyDescent="0.25"/>
    <row r="892" s="43" customFormat="1" ht="12.75" x14ac:dyDescent="0.25"/>
    <row r="893" s="43" customFormat="1" ht="12.75" x14ac:dyDescent="0.25"/>
    <row r="894" s="43" customFormat="1" ht="12.75" x14ac:dyDescent="0.25"/>
    <row r="895" s="43" customFormat="1" ht="12.75" x14ac:dyDescent="0.25"/>
    <row r="896" s="43" customFormat="1" ht="12.75" x14ac:dyDescent="0.25"/>
    <row r="897" s="43" customFormat="1" ht="12.75" x14ac:dyDescent="0.25"/>
    <row r="898" s="43" customFormat="1" ht="12.75" x14ac:dyDescent="0.25"/>
    <row r="899" s="43" customFormat="1" ht="12.75" x14ac:dyDescent="0.25"/>
    <row r="900" s="43" customFormat="1" ht="12.75" x14ac:dyDescent="0.25"/>
    <row r="901" s="43" customFormat="1" ht="12.75" x14ac:dyDescent="0.25"/>
    <row r="902" s="43" customFormat="1" ht="12.75" x14ac:dyDescent="0.25"/>
    <row r="903" s="43" customFormat="1" ht="12.75" x14ac:dyDescent="0.25"/>
    <row r="904" s="43" customFormat="1" ht="12.75" x14ac:dyDescent="0.25"/>
    <row r="905" s="43" customFormat="1" ht="12.75" x14ac:dyDescent="0.25"/>
    <row r="906" s="43" customFormat="1" ht="12.75" x14ac:dyDescent="0.25"/>
    <row r="907" s="43" customFormat="1" ht="12.75" x14ac:dyDescent="0.25"/>
    <row r="908" s="43" customFormat="1" ht="12.75" x14ac:dyDescent="0.25"/>
    <row r="909" s="43" customFormat="1" ht="12.75" x14ac:dyDescent="0.25"/>
    <row r="910" s="43" customFormat="1" ht="12.75" x14ac:dyDescent="0.25"/>
    <row r="911" s="43" customFormat="1" ht="12.75" x14ac:dyDescent="0.25"/>
    <row r="912" s="43" customFormat="1" ht="12.75" x14ac:dyDescent="0.25"/>
    <row r="913" s="43" customFormat="1" ht="12.75" x14ac:dyDescent="0.25"/>
    <row r="914" s="43" customFormat="1" ht="12.75" x14ac:dyDescent="0.25"/>
    <row r="915" s="43" customFormat="1" ht="12.75" x14ac:dyDescent="0.25"/>
    <row r="916" s="43" customFormat="1" ht="12.75" x14ac:dyDescent="0.25"/>
    <row r="917" s="43" customFormat="1" ht="12.75" x14ac:dyDescent="0.25"/>
    <row r="918" s="43" customFormat="1" ht="12.75" x14ac:dyDescent="0.25"/>
    <row r="919" s="43" customFormat="1" ht="12.75" x14ac:dyDescent="0.25"/>
    <row r="920" s="43" customFormat="1" ht="12.75" x14ac:dyDescent="0.25"/>
    <row r="921" s="43" customFormat="1" ht="12.75" x14ac:dyDescent="0.25"/>
    <row r="922" s="43" customFormat="1" ht="12.75" x14ac:dyDescent="0.25"/>
    <row r="923" s="43" customFormat="1" ht="12.75" x14ac:dyDescent="0.25"/>
    <row r="924" s="43" customFormat="1" ht="12.75" x14ac:dyDescent="0.25"/>
    <row r="925" s="43" customFormat="1" ht="12.75" x14ac:dyDescent="0.25"/>
    <row r="926" s="43" customFormat="1" ht="12.75" x14ac:dyDescent="0.25"/>
    <row r="927" s="43" customFormat="1" ht="12.75" x14ac:dyDescent="0.25"/>
    <row r="928" s="43" customFormat="1" ht="12.75" x14ac:dyDescent="0.25"/>
    <row r="929" s="43" customFormat="1" ht="12.75" x14ac:dyDescent="0.25"/>
    <row r="930" s="43" customFormat="1" ht="12.75" x14ac:dyDescent="0.25"/>
    <row r="931" s="43" customFormat="1" ht="12.75" x14ac:dyDescent="0.25"/>
    <row r="932" s="43" customFormat="1" ht="12.75" x14ac:dyDescent="0.25"/>
    <row r="933" s="43" customFormat="1" ht="12.75" x14ac:dyDescent="0.25"/>
    <row r="934" s="43" customFormat="1" ht="12.75" x14ac:dyDescent="0.25"/>
    <row r="935" s="43" customFormat="1" ht="12.75" x14ac:dyDescent="0.25"/>
    <row r="936" s="43" customFormat="1" ht="12.75" x14ac:dyDescent="0.25"/>
    <row r="937" s="43" customFormat="1" ht="12.75" x14ac:dyDescent="0.25"/>
    <row r="938" s="43" customFormat="1" ht="12.75" x14ac:dyDescent="0.25"/>
    <row r="939" s="43" customFormat="1" ht="12.75" x14ac:dyDescent="0.25"/>
    <row r="940" s="43" customFormat="1" ht="12.75" x14ac:dyDescent="0.25"/>
    <row r="941" s="43" customFormat="1" ht="12.75" x14ac:dyDescent="0.25"/>
    <row r="942" s="43" customFormat="1" ht="12.75" x14ac:dyDescent="0.25"/>
    <row r="943" s="43" customFormat="1" ht="12.75" x14ac:dyDescent="0.25"/>
    <row r="944" s="43" customFormat="1" ht="12.75" x14ac:dyDescent="0.25"/>
    <row r="945" s="43" customFormat="1" ht="12.75" x14ac:dyDescent="0.25"/>
    <row r="946" s="43" customFormat="1" ht="12.75" x14ac:dyDescent="0.25"/>
    <row r="947" s="43" customFormat="1" ht="12.75" x14ac:dyDescent="0.25"/>
    <row r="948" s="43" customFormat="1" ht="12.75" x14ac:dyDescent="0.25"/>
    <row r="949" s="43" customFormat="1" ht="12.75" x14ac:dyDescent="0.25"/>
    <row r="950" s="43" customFormat="1" ht="12.75" x14ac:dyDescent="0.25"/>
    <row r="951" s="43" customFormat="1" ht="12.75" x14ac:dyDescent="0.25"/>
    <row r="952" s="43" customFormat="1" ht="12.75" x14ac:dyDescent="0.25"/>
    <row r="953" s="43" customFormat="1" ht="12.75" x14ac:dyDescent="0.25"/>
    <row r="954" s="43" customFormat="1" ht="12.75" x14ac:dyDescent="0.25"/>
    <row r="955" s="43" customFormat="1" ht="12.75" x14ac:dyDescent="0.25"/>
    <row r="956" s="43" customFormat="1" ht="12.75" x14ac:dyDescent="0.25"/>
    <row r="957" s="43" customFormat="1" ht="12.75" x14ac:dyDescent="0.25"/>
    <row r="958" s="43" customFormat="1" ht="12.75" x14ac:dyDescent="0.25"/>
    <row r="959" s="43" customFormat="1" ht="12.75" x14ac:dyDescent="0.25"/>
    <row r="960" s="43" customFormat="1" ht="12.75" x14ac:dyDescent="0.25"/>
    <row r="961" s="43" customFormat="1" ht="12.75" x14ac:dyDescent="0.25"/>
    <row r="962" s="43" customFormat="1" ht="12.75" x14ac:dyDescent="0.25"/>
    <row r="963" s="43" customFormat="1" ht="12.75" x14ac:dyDescent="0.25"/>
    <row r="964" s="43" customFormat="1" ht="12.75" x14ac:dyDescent="0.25"/>
    <row r="965" s="43" customFormat="1" ht="12.75" x14ac:dyDescent="0.25"/>
    <row r="966" s="43" customFormat="1" ht="12.75" x14ac:dyDescent="0.25"/>
    <row r="967" s="43" customFormat="1" ht="12.75" x14ac:dyDescent="0.25"/>
    <row r="968" s="43" customFormat="1" ht="12.75" x14ac:dyDescent="0.25"/>
    <row r="969" s="43" customFormat="1" ht="12.75" x14ac:dyDescent="0.25"/>
    <row r="970" s="43" customFormat="1" ht="12.75" x14ac:dyDescent="0.25"/>
    <row r="971" s="43" customFormat="1" ht="12.75" x14ac:dyDescent="0.25"/>
    <row r="972" s="43" customFormat="1" ht="12.75" x14ac:dyDescent="0.25"/>
    <row r="973" s="43" customFormat="1" ht="12.75" x14ac:dyDescent="0.25"/>
    <row r="974" s="43" customFormat="1" ht="12.75" x14ac:dyDescent="0.25"/>
    <row r="975" s="43" customFormat="1" ht="12.75" x14ac:dyDescent="0.25"/>
    <row r="976" s="43" customFormat="1" ht="12.75" x14ac:dyDescent="0.25"/>
    <row r="977" s="43" customFormat="1" ht="12.75" x14ac:dyDescent="0.25"/>
    <row r="978" s="43" customFormat="1" ht="12.75" x14ac:dyDescent="0.25"/>
    <row r="979" s="43" customFormat="1" ht="12.75" x14ac:dyDescent="0.25"/>
    <row r="980" s="43" customFormat="1" ht="12.75" x14ac:dyDescent="0.25"/>
    <row r="981" s="43" customFormat="1" ht="12.75" x14ac:dyDescent="0.25"/>
    <row r="982" s="43" customFormat="1" ht="12.75" x14ac:dyDescent="0.25"/>
    <row r="983" s="43" customFormat="1" ht="12.75" x14ac:dyDescent="0.25"/>
    <row r="984" s="43" customFormat="1" ht="12.75" x14ac:dyDescent="0.25"/>
    <row r="985" s="43" customFormat="1" ht="12.75" x14ac:dyDescent="0.25"/>
    <row r="986" s="43" customFormat="1" ht="12.75" x14ac:dyDescent="0.25"/>
    <row r="987" s="43" customFormat="1" ht="12.75" x14ac:dyDescent="0.25"/>
    <row r="988" s="43" customFormat="1" ht="12.75" x14ac:dyDescent="0.25"/>
    <row r="989" s="43" customFormat="1" ht="12.75" x14ac:dyDescent="0.25"/>
    <row r="990" s="43" customFormat="1" ht="12.75" x14ac:dyDescent="0.25"/>
    <row r="991" s="43" customFormat="1" ht="12.75" x14ac:dyDescent="0.25"/>
    <row r="992" s="43" customFormat="1" ht="12.75" x14ac:dyDescent="0.25"/>
    <row r="993" s="43" customFormat="1" ht="12.75" x14ac:dyDescent="0.25"/>
    <row r="994" s="43" customFormat="1" ht="12.75" x14ac:dyDescent="0.25"/>
    <row r="995" s="43" customFormat="1" ht="12.75" x14ac:dyDescent="0.25"/>
    <row r="996" s="43" customFormat="1" ht="12.75" x14ac:dyDescent="0.25"/>
    <row r="997" s="43" customFormat="1" ht="12.75" x14ac:dyDescent="0.25"/>
    <row r="998" s="43" customFormat="1" ht="12.75" x14ac:dyDescent="0.25"/>
    <row r="999" s="43" customFormat="1" ht="12.75" x14ac:dyDescent="0.25"/>
    <row r="1000" s="43" customFormat="1" ht="12.75" x14ac:dyDescent="0.25"/>
    <row r="1001" s="43" customFormat="1" ht="12.75" x14ac:dyDescent="0.25"/>
    <row r="1002" s="43" customFormat="1" ht="12.75" x14ac:dyDescent="0.25"/>
    <row r="1003" s="43" customFormat="1" ht="12.75" x14ac:dyDescent="0.25"/>
    <row r="1004" s="43" customFormat="1" ht="12.75" x14ac:dyDescent="0.25"/>
    <row r="1005" s="43" customFormat="1" ht="12.75" x14ac:dyDescent="0.25"/>
    <row r="1006" s="43" customFormat="1" ht="12.75" x14ac:dyDescent="0.25"/>
    <row r="1007" s="43" customFormat="1" ht="12.75" x14ac:dyDescent="0.25"/>
    <row r="1008" s="43" customFormat="1" ht="12.75" x14ac:dyDescent="0.25"/>
    <row r="1009" s="43" customFormat="1" ht="12.75" x14ac:dyDescent="0.25"/>
    <row r="1010" s="43" customFormat="1" ht="12.75" x14ac:dyDescent="0.25"/>
    <row r="1011" s="43" customFormat="1" ht="12.75" x14ac:dyDescent="0.25"/>
    <row r="1012" s="43" customFormat="1" ht="12.75" x14ac:dyDescent="0.25"/>
    <row r="1013" s="43" customFormat="1" ht="12.75" x14ac:dyDescent="0.25"/>
    <row r="1014" s="43" customFormat="1" ht="12.75" x14ac:dyDescent="0.25"/>
    <row r="1015" s="43" customFormat="1" ht="12.75" x14ac:dyDescent="0.25"/>
    <row r="1016" s="43" customFormat="1" ht="12.75" x14ac:dyDescent="0.25"/>
    <row r="1017" s="43" customFormat="1" ht="12.75" x14ac:dyDescent="0.25"/>
    <row r="1018" s="43" customFormat="1" ht="12.75" x14ac:dyDescent="0.25"/>
    <row r="1019" s="43" customFormat="1" ht="12.75" x14ac:dyDescent="0.25"/>
    <row r="1020" s="43" customFormat="1" ht="12.75" x14ac:dyDescent="0.25"/>
    <row r="1021" s="43" customFormat="1" ht="12.75" x14ac:dyDescent="0.25"/>
    <row r="1022" s="43" customFormat="1" ht="12.75" x14ac:dyDescent="0.25"/>
    <row r="1023" s="43" customFormat="1" ht="12.75" x14ac:dyDescent="0.25"/>
    <row r="1024" s="43" customFormat="1" ht="12.75" x14ac:dyDescent="0.25"/>
    <row r="1025" s="43" customFormat="1" ht="12.75" x14ac:dyDescent="0.25"/>
    <row r="1026" s="43" customFormat="1" ht="12.75" x14ac:dyDescent="0.25"/>
    <row r="1027" s="43" customFormat="1" ht="12.75" x14ac:dyDescent="0.25"/>
    <row r="1028" s="43" customFormat="1" ht="12.75" x14ac:dyDescent="0.25"/>
    <row r="1029" s="43" customFormat="1" ht="12.75" x14ac:dyDescent="0.25"/>
    <row r="1030" s="43" customFormat="1" ht="12.75" x14ac:dyDescent="0.25"/>
    <row r="1031" s="43" customFormat="1" ht="12.75" x14ac:dyDescent="0.25"/>
    <row r="1032" s="43" customFormat="1" ht="12.75" x14ac:dyDescent="0.25"/>
    <row r="1033" s="43" customFormat="1" ht="12.75" x14ac:dyDescent="0.25"/>
    <row r="1034" s="43" customFormat="1" ht="12.75" x14ac:dyDescent="0.25"/>
    <row r="1035" s="43" customFormat="1" ht="12.75" x14ac:dyDescent="0.25"/>
    <row r="1036" s="43" customFormat="1" ht="12.75" x14ac:dyDescent="0.25"/>
    <row r="1037" s="43" customFormat="1" ht="12.75" x14ac:dyDescent="0.25"/>
    <row r="1038" s="43" customFormat="1" ht="12.75" x14ac:dyDescent="0.25"/>
    <row r="1039" s="43" customFormat="1" ht="12.75" x14ac:dyDescent="0.25"/>
    <row r="1040" s="43" customFormat="1" ht="12.75" x14ac:dyDescent="0.25"/>
    <row r="1041" s="43" customFormat="1" ht="12.75" x14ac:dyDescent="0.25"/>
    <row r="1042" s="43" customFormat="1" ht="12.75" x14ac:dyDescent="0.25"/>
    <row r="1043" s="43" customFormat="1" ht="12.75" x14ac:dyDescent="0.25"/>
    <row r="1044" s="43" customFormat="1" ht="12.75" x14ac:dyDescent="0.25"/>
    <row r="1045" s="43" customFormat="1" ht="12.75" x14ac:dyDescent="0.25"/>
    <row r="1046" s="43" customFormat="1" ht="12.75" x14ac:dyDescent="0.25"/>
    <row r="1047" s="43" customFormat="1" ht="12.75" x14ac:dyDescent="0.25"/>
    <row r="1048" s="43" customFormat="1" ht="12.75" x14ac:dyDescent="0.25"/>
    <row r="1049" s="43" customFormat="1" ht="12.75" x14ac:dyDescent="0.25"/>
    <row r="1050" s="43" customFormat="1" ht="12.75" x14ac:dyDescent="0.25"/>
    <row r="1051" s="43" customFormat="1" ht="12.75" x14ac:dyDescent="0.25"/>
    <row r="1052" s="43" customFormat="1" ht="12.75" x14ac:dyDescent="0.25"/>
    <row r="1053" s="43" customFormat="1" ht="12.75" x14ac:dyDescent="0.25"/>
    <row r="1054" s="43" customFormat="1" ht="12.75" x14ac:dyDescent="0.25"/>
    <row r="1055" s="43" customFormat="1" ht="12.75" x14ac:dyDescent="0.25"/>
    <row r="1056" s="43" customFormat="1" ht="12.75" x14ac:dyDescent="0.25"/>
    <row r="1057" s="43" customFormat="1" ht="12.75" x14ac:dyDescent="0.25"/>
    <row r="1058" s="43" customFormat="1" ht="12.75" x14ac:dyDescent="0.25"/>
    <row r="1059" s="43" customFormat="1" ht="12.75" x14ac:dyDescent="0.25"/>
    <row r="1060" s="43" customFormat="1" ht="12.75" x14ac:dyDescent="0.25"/>
    <row r="1061" s="43" customFormat="1" ht="12.75" x14ac:dyDescent="0.25"/>
    <row r="1062" s="43" customFormat="1" ht="12.75" x14ac:dyDescent="0.25"/>
    <row r="1063" s="43" customFormat="1" ht="12.75" x14ac:dyDescent="0.25"/>
  </sheetData>
  <sheetProtection sheet="1" objects="1" scenarios="1" formatCells="0" formatColumns="0" formatRows="0" sort="0" autoFilter="0"/>
  <autoFilter ref="A4:AQ11" xr:uid="{4F2846AF-725A-4C20-88D8-E67AA4B06A0C}"/>
  <mergeCells count="19">
    <mergeCell ref="AL3:AO3"/>
    <mergeCell ref="AP3:AQ3"/>
    <mergeCell ref="AL2:AQ2"/>
    <mergeCell ref="H3:K3"/>
    <mergeCell ref="L3:M3"/>
    <mergeCell ref="N3:Q3"/>
    <mergeCell ref="R3:S3"/>
    <mergeCell ref="T3:W3"/>
    <mergeCell ref="X3:Y3"/>
    <mergeCell ref="Z3:AC3"/>
    <mergeCell ref="AD3:AE3"/>
    <mergeCell ref="AF3:AI3"/>
    <mergeCell ref="AF2:AK2"/>
    <mergeCell ref="AJ3:AK3"/>
    <mergeCell ref="F2:G3"/>
    <mergeCell ref="H2:M2"/>
    <mergeCell ref="N2:S2"/>
    <mergeCell ref="T2:Y2"/>
    <mergeCell ref="Z2:AE2"/>
  </mergeCells>
  <conditionalFormatting sqref="H5:AQ18">
    <cfRule type="cellIs" dxfId="14" priority="1" operator="between">
      <formula>10</formula>
      <formula>9999.999</formula>
    </cfRule>
    <cfRule type="cellIs" dxfId="13" priority="2" operator="greaterThanOrEqual">
      <formula>10000</formula>
    </cfRule>
    <cfRule type="cellIs" dxfId="12" priority="3" operator="lessThan">
      <formula>0.1</formula>
    </cfRule>
  </conditionalFormatting>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957E-8A48-4E5A-8D27-070FB7DED06F}">
  <sheetPr codeName="Sheet5"/>
  <dimension ref="A1:AR1063"/>
  <sheetViews>
    <sheetView zoomScale="110" zoomScaleNormal="110" workbookViewId="0">
      <pane ySplit="4" topLeftCell="A15" activePane="bottomLeft" state="frozen"/>
      <selection activeCell="C29" sqref="C29:H29"/>
      <selection pane="bottomLeft"/>
    </sheetView>
  </sheetViews>
  <sheetFormatPr defaultColWidth="8.42578125" defaultRowHeight="15" x14ac:dyDescent="0.25"/>
  <cols>
    <col min="1" max="1" width="17.42578125" style="11" customWidth="1"/>
    <col min="2" max="5" width="15.42578125" style="11" customWidth="1"/>
    <col min="6" max="6" width="16.85546875" style="11" customWidth="1"/>
    <col min="7" max="7" width="12.42578125" style="11" customWidth="1"/>
    <col min="8" max="8" width="13.140625" style="11" customWidth="1"/>
    <col min="9" max="10" width="7.42578125" style="11" bestFit="1" customWidth="1"/>
    <col min="11" max="11" width="8" style="11" bestFit="1" customWidth="1"/>
    <col min="12" max="12" width="9.140625" style="11" bestFit="1" customWidth="1"/>
    <col min="13" max="13" width="11" style="11" bestFit="1" customWidth="1"/>
    <col min="14" max="14" width="10.42578125" style="11" bestFit="1" customWidth="1"/>
    <col min="15" max="17" width="7.42578125" style="11" bestFit="1" customWidth="1"/>
    <col min="18" max="18" width="8.42578125" style="11" bestFit="1" customWidth="1"/>
    <col min="19" max="19" width="9.42578125" style="11" customWidth="1"/>
    <col min="20" max="20" width="10.42578125" style="11" bestFit="1" customWidth="1"/>
    <col min="21" max="23" width="7.42578125" style="11" bestFit="1" customWidth="1"/>
    <col min="24" max="24" width="8.42578125" style="11" bestFit="1" customWidth="1"/>
    <col min="25" max="25" width="7.42578125" style="11" bestFit="1" customWidth="1"/>
    <col min="26" max="26" width="10.42578125" style="11" bestFit="1" customWidth="1"/>
    <col min="27" max="29" width="7.42578125" style="11" bestFit="1" customWidth="1"/>
    <col min="30" max="30" width="8.42578125" style="11" bestFit="1" customWidth="1"/>
    <col min="31" max="31" width="7.42578125" style="11" bestFit="1" customWidth="1"/>
    <col min="32" max="32" width="10.42578125" style="11" bestFit="1" customWidth="1"/>
    <col min="33" max="35" width="7.42578125" style="11" bestFit="1" customWidth="1"/>
    <col min="36" max="36" width="8.42578125" style="11" bestFit="1" customWidth="1"/>
    <col min="37" max="37" width="7.42578125" style="11" bestFit="1" customWidth="1"/>
    <col min="38" max="38" width="10.42578125" style="11" bestFit="1" customWidth="1"/>
    <col min="39" max="41" width="7.42578125" style="11" bestFit="1" customWidth="1"/>
    <col min="42" max="42" width="8.42578125" style="11" bestFit="1" customWidth="1"/>
    <col min="43" max="43" width="8.85546875" style="11" customWidth="1"/>
    <col min="44" max="16384" width="8.42578125" style="11"/>
  </cols>
  <sheetData>
    <row r="1" spans="1:44" ht="45" x14ac:dyDescent="0.25">
      <c r="A1" s="40" t="s">
        <v>1044</v>
      </c>
      <c r="B1" s="41"/>
      <c r="C1" s="27"/>
      <c r="D1" s="27"/>
      <c r="E1" s="27"/>
      <c r="F1" s="42" t="s">
        <v>1045</v>
      </c>
    </row>
    <row r="2" spans="1:44" s="43" customFormat="1" ht="27" customHeight="1" x14ac:dyDescent="0.25">
      <c r="A2" s="41"/>
      <c r="C2" s="41"/>
      <c r="D2" s="41"/>
      <c r="E2" s="41"/>
      <c r="F2" s="44" t="s">
        <v>1046</v>
      </c>
      <c r="G2" s="44"/>
      <c r="H2" s="45" t="s">
        <v>1047</v>
      </c>
      <c r="I2" s="45"/>
      <c r="J2" s="45"/>
      <c r="K2" s="45"/>
      <c r="L2" s="45"/>
      <c r="M2" s="45"/>
      <c r="N2" s="45" t="s">
        <v>1048</v>
      </c>
      <c r="O2" s="45"/>
      <c r="P2" s="45"/>
      <c r="Q2" s="45"/>
      <c r="R2" s="45"/>
      <c r="S2" s="45"/>
      <c r="T2" s="46" t="s">
        <v>1049</v>
      </c>
      <c r="U2" s="46"/>
      <c r="V2" s="46"/>
      <c r="W2" s="46"/>
      <c r="X2" s="46"/>
      <c r="Y2" s="46"/>
      <c r="Z2" s="46" t="s">
        <v>1050</v>
      </c>
      <c r="AA2" s="46"/>
      <c r="AB2" s="46"/>
      <c r="AC2" s="46"/>
      <c r="AD2" s="46"/>
      <c r="AE2" s="46"/>
      <c r="AF2" s="46" t="s">
        <v>1051</v>
      </c>
      <c r="AG2" s="46"/>
      <c r="AH2" s="46"/>
      <c r="AI2" s="46"/>
      <c r="AJ2" s="46"/>
      <c r="AK2" s="46"/>
      <c r="AL2" s="46" t="s">
        <v>1052</v>
      </c>
      <c r="AM2" s="46"/>
      <c r="AN2" s="46"/>
      <c r="AO2" s="46"/>
      <c r="AP2" s="46"/>
      <c r="AQ2" s="46"/>
      <c r="AR2" s="64" t="s">
        <v>1076</v>
      </c>
    </row>
    <row r="3" spans="1:44" s="43" customFormat="1" ht="23.45" customHeight="1" x14ac:dyDescent="0.25">
      <c r="F3" s="44"/>
      <c r="G3" s="44"/>
      <c r="H3" s="47" t="s">
        <v>1053</v>
      </c>
      <c r="I3" s="47"/>
      <c r="J3" s="47"/>
      <c r="K3" s="47"/>
      <c r="L3" s="47" t="s">
        <v>1054</v>
      </c>
      <c r="M3" s="47"/>
      <c r="N3" s="47" t="s">
        <v>1053</v>
      </c>
      <c r="O3" s="47"/>
      <c r="P3" s="47"/>
      <c r="Q3" s="47"/>
      <c r="R3" s="47" t="s">
        <v>1054</v>
      </c>
      <c r="S3" s="47"/>
      <c r="T3" s="48" t="s">
        <v>1053</v>
      </c>
      <c r="U3" s="48"/>
      <c r="V3" s="48"/>
      <c r="W3" s="48"/>
      <c r="X3" s="48" t="s">
        <v>1054</v>
      </c>
      <c r="Y3" s="48"/>
      <c r="Z3" s="48" t="s">
        <v>1053</v>
      </c>
      <c r="AA3" s="48"/>
      <c r="AB3" s="48"/>
      <c r="AC3" s="48"/>
      <c r="AD3" s="48" t="s">
        <v>1054</v>
      </c>
      <c r="AE3" s="48"/>
      <c r="AF3" s="48" t="s">
        <v>1053</v>
      </c>
      <c r="AG3" s="48"/>
      <c r="AH3" s="48"/>
      <c r="AI3" s="48"/>
      <c r="AJ3" s="48" t="s">
        <v>1054</v>
      </c>
      <c r="AK3" s="48"/>
      <c r="AL3" s="48" t="s">
        <v>1053</v>
      </c>
      <c r="AM3" s="48"/>
      <c r="AN3" s="48"/>
      <c r="AO3" s="48"/>
      <c r="AP3" s="48" t="s">
        <v>1054</v>
      </c>
      <c r="AQ3" s="48"/>
      <c r="AR3" s="65" t="s">
        <v>1077</v>
      </c>
    </row>
    <row r="4" spans="1:44" s="41" customFormat="1" ht="63.95" customHeight="1" x14ac:dyDescent="0.25">
      <c r="A4" s="49" t="s">
        <v>1055</v>
      </c>
      <c r="B4" s="50" t="s">
        <v>1056</v>
      </c>
      <c r="C4" s="50" t="s">
        <v>1057</v>
      </c>
      <c r="D4" s="50" t="s">
        <v>1058</v>
      </c>
      <c r="E4" s="50" t="s">
        <v>1059</v>
      </c>
      <c r="F4" s="49" t="s">
        <v>115</v>
      </c>
      <c r="G4" s="49" t="s">
        <v>1060</v>
      </c>
      <c r="H4" s="51" t="s">
        <v>1061</v>
      </c>
      <c r="I4" s="51" t="s">
        <v>1062</v>
      </c>
      <c r="J4" s="51" t="s">
        <v>1063</v>
      </c>
      <c r="K4" s="51" t="s">
        <v>1064</v>
      </c>
      <c r="L4" s="51" t="s">
        <v>1065</v>
      </c>
      <c r="M4" s="51" t="s">
        <v>1066</v>
      </c>
      <c r="N4" s="51" t="s">
        <v>1061</v>
      </c>
      <c r="O4" s="51" t="s">
        <v>1062</v>
      </c>
      <c r="P4" s="51" t="s">
        <v>1063</v>
      </c>
      <c r="Q4" s="51" t="s">
        <v>1064</v>
      </c>
      <c r="R4" s="51" t="s">
        <v>1065</v>
      </c>
      <c r="S4" s="51" t="s">
        <v>1066</v>
      </c>
      <c r="T4" s="49" t="s">
        <v>1061</v>
      </c>
      <c r="U4" s="49" t="s">
        <v>1062</v>
      </c>
      <c r="V4" s="49" t="s">
        <v>1063</v>
      </c>
      <c r="W4" s="49" t="s">
        <v>1064</v>
      </c>
      <c r="X4" s="49" t="s">
        <v>1065</v>
      </c>
      <c r="Y4" s="49" t="s">
        <v>1066</v>
      </c>
      <c r="Z4" s="49" t="s">
        <v>1061</v>
      </c>
      <c r="AA4" s="49" t="s">
        <v>1062</v>
      </c>
      <c r="AB4" s="49" t="s">
        <v>1063</v>
      </c>
      <c r="AC4" s="49" t="s">
        <v>1064</v>
      </c>
      <c r="AD4" s="49" t="s">
        <v>1065</v>
      </c>
      <c r="AE4" s="49" t="s">
        <v>1066</v>
      </c>
      <c r="AF4" s="49" t="s">
        <v>1061</v>
      </c>
      <c r="AG4" s="49" t="s">
        <v>1062</v>
      </c>
      <c r="AH4" s="49" t="s">
        <v>1063</v>
      </c>
      <c r="AI4" s="49" t="s">
        <v>1064</v>
      </c>
      <c r="AJ4" s="49" t="s">
        <v>1065</v>
      </c>
      <c r="AK4" s="49" t="s">
        <v>1066</v>
      </c>
      <c r="AL4" s="49" t="s">
        <v>1061</v>
      </c>
      <c r="AM4" s="49" t="s">
        <v>1062</v>
      </c>
      <c r="AN4" s="49" t="s">
        <v>1063</v>
      </c>
      <c r="AO4" s="49" t="s">
        <v>1064</v>
      </c>
      <c r="AP4" s="49" t="s">
        <v>1065</v>
      </c>
      <c r="AQ4" s="49" t="s">
        <v>1066</v>
      </c>
      <c r="AR4" s="49" t="s">
        <v>1078</v>
      </c>
    </row>
    <row r="5" spans="1:44" s="43" customFormat="1" ht="25.5" x14ac:dyDescent="0.25">
      <c r="A5" s="52" t="s">
        <v>1079</v>
      </c>
      <c r="B5" s="53">
        <v>1.7149999999999999E-2</v>
      </c>
      <c r="C5" s="54"/>
      <c r="D5" s="55"/>
      <c r="E5" s="56">
        <v>0</v>
      </c>
      <c r="F5" s="57">
        <v>2.2499999999999999E-4</v>
      </c>
      <c r="G5" s="57">
        <v>2.2499999999999999E-4</v>
      </c>
      <c r="H5" s="58">
        <f>($G5*(1-('Exposure Inputs'!$C$16/100))*'Exposure Inputs'!$C$3*1*'Exposure Inputs'!$C$12)/('Exposure Inputs'!$C$5*'Exposure Inputs'!$C$8)</f>
        <v>9.0545230263157892E-9</v>
      </c>
      <c r="I5" s="59">
        <f>($F5*(1-('Exposure Inputs'!$C$16)/100)*'Exposure Inputs'!$C$4*'Exposure Inputs'!$C$9*'Exposure Inputs'!$C$12*'Exposure Inputs'!$C$17)/('Exposure Inputs'!$C$5*'Exposure Inputs'!$C$10*'Exposure Inputs'!$C$13)</f>
        <v>2.3722467555875994E-9</v>
      </c>
      <c r="J5" s="59">
        <f>($F5*(1-('Exposure Inputs'!$C$16)/100)*'Exposure Inputs'!$C$4*'Exposure Inputs'!$C$9*'Exposure Inputs'!$C$12*'Exposure Inputs'!$C$17)/('Exposure Inputs'!$C$5*'Exposure Inputs'!$C$11*'Exposure Inputs'!$C$13)</f>
        <v>1.7335649367755532E-9</v>
      </c>
      <c r="K5" s="59">
        <f>($F5*(1-('Exposure Inputs'!$C$16)/100)*'Exposure Inputs'!$C$9*'Exposure Inputs'!$C$12*'Exposure Inputs'!$C$17)/('Exposure Inputs'!$C$11*'Exposure Inputs'!$C$13)</f>
        <v>1.5766596417281347E-7</v>
      </c>
      <c r="L5" s="59">
        <f>'Exposure Inputs'!$E$61/$H5</f>
        <v>795182692.56968474</v>
      </c>
      <c r="M5" s="59">
        <f>'Exposure Inputs'!$E$62/$I5</f>
        <v>7208356365.0040169</v>
      </c>
      <c r="N5" s="58">
        <f>($G5*(1-('Exposure Inputs'!$C$16/100))*'Exposure Inputs'!$D$3*1*'Exposure Inputs'!$C$12)/('Exposure Inputs'!$D$5*'Exposure Inputs'!$D$8)</f>
        <v>3.1768085106382978E-8</v>
      </c>
      <c r="O5" s="59">
        <f>($F5*(1-('Exposure Inputs'!$C$16)/100)*'Exposure Inputs'!$D$4*'Exposure Inputs'!$D$9*'Exposure Inputs'!$C$12*'Exposure Inputs'!$C$17)/('Exposure Inputs'!$D$5*'Exposure Inputs'!$D$10*'Exposure Inputs'!$C$13)</f>
        <v>6.0594578839988348E-9</v>
      </c>
      <c r="P5" s="59">
        <f>($F5*(1-('Exposure Inputs'!$C$16)/100)*'Exposure Inputs'!$D$4*'Exposure Inputs'!$D$9*'Exposure Inputs'!$C$12*'Exposure Inputs'!$C$17)/('Exposure Inputs'!$D$5*'Exposure Inputs'!$C$11*'Exposure Inputs'!$C$13)</f>
        <v>7.7685357487164539E-11</v>
      </c>
      <c r="Q5" s="59">
        <f>($F5*(1-('Exposure Inputs'!$C$16)/100)*'Exposure Inputs'!$D$9*'Exposure Inputs'!$C$12*'Exposure Inputs'!$C$17)/('Exposure Inputs'!$C$11*'Exposure Inputs'!$C$13)</f>
        <v>2.7660695468914644E-9</v>
      </c>
      <c r="R5" s="59">
        <f>'Exposure Inputs'!$E$61/$N5</f>
        <v>226642555.75647983</v>
      </c>
      <c r="S5" s="59">
        <f>'Exposure Inputs'!$E$62/$O5</f>
        <v>2822034632.0346317</v>
      </c>
      <c r="T5" s="58">
        <f>($G5*(1-('Exposure Inputs'!$C$16/100))*'Exposure Inputs'!$E$3*1*'Exposure Inputs'!$C$12)/('Exposure Inputs'!$E$5*'Exposure Inputs'!$E$8)</f>
        <v>6.9574022346368711E-9</v>
      </c>
      <c r="U5" s="59">
        <f>($F5*(1-('Exposure Inputs'!$C$16)/100)*'Exposure Inputs'!$E$4*'Exposure Inputs'!$E$9*'Exposure Inputs'!$C$12*'Exposure Inputs'!$C$17)/('Exposure Inputs'!$E$5*'Exposure Inputs'!$E$10*'Exposure Inputs'!$C$13)</f>
        <v>1.3138057702609631E-9</v>
      </c>
      <c r="V5" s="59">
        <f>($F5*(1-('Exposure Inputs'!$C$16)/100)*'Exposure Inputs'!$E$4*'Exposure Inputs'!$E$9*'Exposure Inputs'!$C$12*'Exposure Inputs'!$C$17)/('Exposure Inputs'!$E$5*'Exposure Inputs'!$C$11*'Exposure Inputs'!$C$13)</f>
        <v>8.4218318606472003E-11</v>
      </c>
      <c r="W5" s="59">
        <f>($F5*(1-('Exposure Inputs'!$C$16)/100)*'Exposure Inputs'!$E$9*'Exposure Inputs'!$C$12*'Exposure Inputs'!$C$17)/('Exposure Inputs'!$C$11*'Exposure Inputs'!$C$13)</f>
        <v>1.3830347734457324E-8</v>
      </c>
      <c r="X5" s="59">
        <f>'Exposure Inputs'!$E$61/$T5</f>
        <v>1034869015.3568203</v>
      </c>
      <c r="Y5" s="59">
        <f>'Exposure Inputs'!$E$62/$U5</f>
        <v>13015622542.595016</v>
      </c>
      <c r="Z5" s="58">
        <f>($G5*(1-('Exposure Inputs'!$C$16/100))*'Exposure Inputs'!$F$3*1*'Exposure Inputs'!$C$12)/('Exposure Inputs'!$F$5*'Exposure Inputs'!$F$8)</f>
        <v>6.9757922535211266E-9</v>
      </c>
      <c r="AA5" s="59">
        <f>($F5*(1-('Exposure Inputs'!$C$16)/100)*'Exposure Inputs'!$F$4*'Exposure Inputs'!$F$9*'Exposure Inputs'!$C$12*'Exposure Inputs'!$C$17)/('Exposure Inputs'!$F$5*'Exposure Inputs'!$F$10*'Exposure Inputs'!$C$13)</f>
        <v>1.1965198726606214E-9</v>
      </c>
      <c r="AB5" s="59">
        <f>($F5*(1-('Exposure Inputs'!$C$16)/100)*'Exposure Inputs'!$F$4*'Exposure Inputs'!$F$9*'Exposure Inputs'!$C$12*'Exposure Inputs'!$C$17)/('Exposure Inputs'!$F$5*'Exposure Inputs'!$C$11*'Exposure Inputs'!$C$13)</f>
        <v>7.6699991837219333E-11</v>
      </c>
      <c r="AC5" s="59">
        <f>($F5*(1-('Exposure Inputs'!$C$16)/100)*'Exposure Inputs'!$F$9*'Exposure Inputs'!$C$12*'Exposure Inputs'!$C$17)/('Exposure Inputs'!$C$11*'Exposure Inputs'!$C$13)</f>
        <v>1.3830347734457324E-8</v>
      </c>
      <c r="AD5" s="59">
        <f>'Exposure Inputs'!$E$61/$Z5</f>
        <v>1032140829.0743896</v>
      </c>
      <c r="AE5" s="59">
        <f>'Exposure Inputs'!$E$62/$AA5</f>
        <v>14291446712.018139</v>
      </c>
      <c r="AF5" s="58">
        <f>($G5*(1-('Exposure Inputs'!$C$16/100))*'Exposure Inputs'!$G$3*1*'Exposure Inputs'!$C$12)/('Exposure Inputs'!$G$5*'Exposure Inputs'!$G$8)</f>
        <v>8.9009433962264152E-9</v>
      </c>
      <c r="AG5" s="59">
        <f>($F5*(1-('Exposure Inputs'!$C$16)/100)*'Exposure Inputs'!$G$4*'Exposure Inputs'!$G$9*'Exposure Inputs'!$C$12*'Exposure Inputs'!$C$17)/('Exposure Inputs'!$G$5*'Exposure Inputs'!$G$10*'Exposure Inputs'!$C$13)</f>
        <v>1.9947014732489015E-9</v>
      </c>
      <c r="AH5" s="59">
        <f>($F5*(1-('Exposure Inputs'!$C$16)/100)*'Exposure Inputs'!$G$4*'Exposure Inputs'!$G$9*'Exposure Inputs'!$C$12*'Exposure Inputs'!$C$17)/('Exposure Inputs'!$G$5*'Exposure Inputs'!$C$11*'Exposure Inputs'!$C$13)</f>
        <v>1.2786547905441678E-10</v>
      </c>
      <c r="AI5" s="59">
        <f>($F5*(1-('Exposure Inputs'!$C$16)/100)*'Exposure Inputs'!$G$9*'Exposure Inputs'!$C$12*'Exposure Inputs'!$C$17)/('Exposure Inputs'!$C$11*'Exposure Inputs'!$C$13)</f>
        <v>1.3830347734457324E-8</v>
      </c>
      <c r="AJ5" s="59">
        <f>'Exposure Inputs'!$E$61/$AF5</f>
        <v>808903020.66772652</v>
      </c>
      <c r="AK5" s="59">
        <f>'Exposure Inputs'!$E$62/$AG5</f>
        <v>8572711370.262392</v>
      </c>
      <c r="AL5" s="58">
        <f>($G5*(1-('Exposure Inputs'!$C$16/100))*'Exposure Inputs'!$H$3*1*'Exposure Inputs'!$C$12)/('Exposure Inputs'!$H$5*'Exposure Inputs'!$H$8)</f>
        <v>1.129722222222222E-8</v>
      </c>
      <c r="AM5" s="59">
        <f>($F5*(1-('Exposure Inputs'!$C$16)/100)*'Exposure Inputs'!$H$4*'Exposure Inputs'!$H$9*'Exposure Inputs'!$C$12*'Exposure Inputs'!$C$17)/('Exposure Inputs'!$H$5*'Exposure Inputs'!$H$10*'Exposure Inputs'!$C$13)</f>
        <v>2.5970319634703193E-9</v>
      </c>
      <c r="AN5" s="59">
        <f>($F5*(1-('Exposure Inputs'!$C$16)/100)*'Exposure Inputs'!$H$4*'Exposure Inputs'!$H$9*'Exposure Inputs'!$C$12*'Exposure Inputs'!$C$17)/('Exposure Inputs'!$H$5*'Exposure Inputs'!$C$11*'Exposure Inputs'!$C$13)</f>
        <v>1.6647640791476405E-10</v>
      </c>
      <c r="AO5" s="59">
        <f>($F5*(1-('Exposure Inputs'!$C$16)/100)*'Exposure Inputs'!$H$9*'Exposure Inputs'!$C$12*'Exposure Inputs'!$C$17)/('Exposure Inputs'!$C$11*'Exposure Inputs'!$C$13)</f>
        <v>1.3830347734457324E-8</v>
      </c>
      <c r="AP5" s="59">
        <f>'Exposure Inputs'!$E$61/$AL5</f>
        <v>637324809.44184911</v>
      </c>
      <c r="AQ5" s="59">
        <f>'Exposure Inputs'!$E$62/$AM5</f>
        <v>6584439560.4395618</v>
      </c>
    </row>
    <row r="6" spans="1:44" s="43" customFormat="1" ht="25.5" x14ac:dyDescent="0.25">
      <c r="A6" s="52" t="s">
        <v>1080</v>
      </c>
      <c r="B6" s="53">
        <v>0.02</v>
      </c>
      <c r="C6" s="54"/>
      <c r="D6" s="55"/>
      <c r="E6" s="56">
        <v>0</v>
      </c>
      <c r="F6" s="57">
        <v>3.96E-3</v>
      </c>
      <c r="G6" s="57">
        <v>0.28000000000000003</v>
      </c>
      <c r="H6" s="58">
        <f>($G6*(1-('Exposure Inputs'!$C$16/100))*'Exposure Inputs'!$C$3*1*'Exposure Inputs'!$C$12)/('Exposure Inputs'!$C$5*'Exposure Inputs'!$C$8)</f>
        <v>1.1267850877192984E-5</v>
      </c>
      <c r="I6" s="59">
        <f>($F6*(1-('Exposure Inputs'!$C$16)/100)*'Exposure Inputs'!$C$4*'Exposure Inputs'!$C$9*'Exposure Inputs'!$C$12*'Exposure Inputs'!$C$17)/('Exposure Inputs'!$C$5*'Exposure Inputs'!$C$10*'Exposure Inputs'!$C$13)</f>
        <v>4.1751542898341745E-8</v>
      </c>
      <c r="J6" s="59">
        <f>($F6*(1-('Exposure Inputs'!$C$16)/100)*'Exposure Inputs'!$C$4*'Exposure Inputs'!$C$9*'Exposure Inputs'!$C$12*'Exposure Inputs'!$C$17)/('Exposure Inputs'!$C$5*'Exposure Inputs'!$C$11*'Exposure Inputs'!$C$13)</f>
        <v>3.0510742887249732E-8</v>
      </c>
      <c r="K6" s="59">
        <f>($F6*(1-('Exposure Inputs'!$C$16)/100)*'Exposure Inputs'!$C$9*'Exposure Inputs'!$C$12*'Exposure Inputs'!$C$17)/('Exposure Inputs'!$C$11*'Exposure Inputs'!$C$13)</f>
        <v>2.7749209694415177E-6</v>
      </c>
      <c r="L6" s="59">
        <f>'Exposure Inputs'!$E$61/$H6</f>
        <v>638986.09224349656</v>
      </c>
      <c r="M6" s="59">
        <f>'Exposure Inputs'!$E$62/$I6</f>
        <v>409565702.55704647</v>
      </c>
      <c r="N6" s="58">
        <f>($G6*(1-('Exposure Inputs'!$C$16/100))*'Exposure Inputs'!$D$3*1*'Exposure Inputs'!$C$12)/('Exposure Inputs'!$D$5*'Exposure Inputs'!$D$8)</f>
        <v>3.9533617021276604E-5</v>
      </c>
      <c r="O6" s="59">
        <f>($F6*(1-('Exposure Inputs'!$C$16)/100)*'Exposure Inputs'!$D$4*'Exposure Inputs'!$D$9*'Exposure Inputs'!$C$12*'Exposure Inputs'!$C$17)/('Exposure Inputs'!$D$5*'Exposure Inputs'!$D$10*'Exposure Inputs'!$C$13)</f>
        <v>1.066464587583795E-7</v>
      </c>
      <c r="P6" s="59">
        <f>($F6*(1-('Exposure Inputs'!$C$16)/100)*'Exposure Inputs'!$D$4*'Exposure Inputs'!$D$9*'Exposure Inputs'!$C$12*'Exposure Inputs'!$C$17)/('Exposure Inputs'!$D$5*'Exposure Inputs'!$C$11*'Exposure Inputs'!$C$13)</f>
        <v>1.367262291774096E-9</v>
      </c>
      <c r="Q6" s="59">
        <f>($F6*(1-('Exposure Inputs'!$C$16)/100)*'Exposure Inputs'!$D$9*'Exposure Inputs'!$C$12*'Exposure Inputs'!$C$17)/('Exposure Inputs'!$C$11*'Exposure Inputs'!$C$13)</f>
        <v>4.868282402528978E-8</v>
      </c>
      <c r="R6" s="59">
        <f>'Exposure Inputs'!$E$61/$N6</f>
        <v>182123.48230431409</v>
      </c>
      <c r="S6" s="59">
        <f>'Exposure Inputs'!$E$62/$O6</f>
        <v>160342876.82014954</v>
      </c>
      <c r="T6" s="58">
        <f>($G6*(1-('Exposure Inputs'!$C$16/100))*'Exposure Inputs'!$E$3*1*'Exposure Inputs'!$C$12)/('Exposure Inputs'!$E$5*'Exposure Inputs'!$E$8)</f>
        <v>8.6581005586592193E-6</v>
      </c>
      <c r="U6" s="59">
        <f>($F6*(1-('Exposure Inputs'!$C$16)/100)*'Exposure Inputs'!$E$4*'Exposure Inputs'!$E$9*'Exposure Inputs'!$C$12*'Exposure Inputs'!$C$17)/('Exposure Inputs'!$E$5*'Exposure Inputs'!$E$10*'Exposure Inputs'!$C$13)</f>
        <v>2.3122981556592945E-8</v>
      </c>
      <c r="V6" s="59">
        <f>($F6*(1-('Exposure Inputs'!$C$16)/100)*'Exposure Inputs'!$E$4*'Exposure Inputs'!$E$9*'Exposure Inputs'!$C$12*'Exposure Inputs'!$C$17)/('Exposure Inputs'!$E$5*'Exposure Inputs'!$C$11*'Exposure Inputs'!$C$13)</f>
        <v>1.4822424074739069E-9</v>
      </c>
      <c r="W6" s="59">
        <f>($F6*(1-('Exposure Inputs'!$C$16)/100)*'Exposure Inputs'!$E$9*'Exposure Inputs'!$C$12*'Exposure Inputs'!$C$17)/('Exposure Inputs'!$C$11*'Exposure Inputs'!$C$13)</f>
        <v>2.4341412012644889E-7</v>
      </c>
      <c r="X6" s="59">
        <f>'Exposure Inputs'!$E$61/$T6</f>
        <v>831591.17305458756</v>
      </c>
      <c r="Y6" s="59">
        <f>'Exposure Inputs'!$E$62/$U6</f>
        <v>739524008.10198975</v>
      </c>
      <c r="Z6" s="58">
        <f>($G6*(1-('Exposure Inputs'!$C$16/100))*'Exposure Inputs'!$F$3*1*'Exposure Inputs'!$C$12)/('Exposure Inputs'!$F$5*'Exposure Inputs'!$F$8)</f>
        <v>8.6809859154929582E-6</v>
      </c>
      <c r="AA6" s="59">
        <f>($F6*(1-('Exposure Inputs'!$C$16)/100)*'Exposure Inputs'!$F$4*'Exposure Inputs'!$F$9*'Exposure Inputs'!$C$12*'Exposure Inputs'!$C$17)/('Exposure Inputs'!$F$5*'Exposure Inputs'!$F$10*'Exposure Inputs'!$C$13)</f>
        <v>2.1058749758826936E-8</v>
      </c>
      <c r="AB6" s="59">
        <f>($F6*(1-('Exposure Inputs'!$C$16)/100)*'Exposure Inputs'!$F$4*'Exposure Inputs'!$F$9*'Exposure Inputs'!$C$12*'Exposure Inputs'!$C$17)/('Exposure Inputs'!$F$5*'Exposure Inputs'!$C$11*'Exposure Inputs'!$C$13)</f>
        <v>1.3499198563350603E-9</v>
      </c>
      <c r="AC6" s="59">
        <f>($F6*(1-('Exposure Inputs'!$C$16)/100)*'Exposure Inputs'!$F$9*'Exposure Inputs'!$C$12*'Exposure Inputs'!$C$17)/('Exposure Inputs'!$C$11*'Exposure Inputs'!$C$13)</f>
        <v>2.4341412012644889E-7</v>
      </c>
      <c r="AD6" s="59">
        <f>'Exposure Inputs'!$E$61/$Z6</f>
        <v>829398.88050620584</v>
      </c>
      <c r="AE6" s="59">
        <f>'Exposure Inputs'!$E$62/$AA6</f>
        <v>812014017.72830343</v>
      </c>
      <c r="AF6" s="58">
        <f>($G6*(1-('Exposure Inputs'!$C$16/100))*'Exposure Inputs'!$G$3*1*'Exposure Inputs'!$C$12)/('Exposure Inputs'!$G$5*'Exposure Inputs'!$G$8)</f>
        <v>1.1076729559748429E-5</v>
      </c>
      <c r="AG6" s="59">
        <f>($F6*(1-('Exposure Inputs'!$C$16)/100)*'Exposure Inputs'!$G$4*'Exposure Inputs'!$G$9*'Exposure Inputs'!$C$12*'Exposure Inputs'!$C$17)/('Exposure Inputs'!$G$5*'Exposure Inputs'!$G$10*'Exposure Inputs'!$C$13)</f>
        <v>3.510674592918067E-8</v>
      </c>
      <c r="AH6" s="59">
        <f>($F6*(1-('Exposure Inputs'!$C$16)/100)*'Exposure Inputs'!$G$4*'Exposure Inputs'!$G$9*'Exposure Inputs'!$C$12*'Exposure Inputs'!$C$17)/('Exposure Inputs'!$G$5*'Exposure Inputs'!$C$11*'Exposure Inputs'!$C$13)</f>
        <v>2.2504324313577354E-9</v>
      </c>
      <c r="AI6" s="59">
        <f>($F6*(1-('Exposure Inputs'!$C$16)/100)*'Exposure Inputs'!$G$9*'Exposure Inputs'!$C$12*'Exposure Inputs'!$C$17)/('Exposure Inputs'!$C$11*'Exposure Inputs'!$C$13)</f>
        <v>2.4341412012644889E-7</v>
      </c>
      <c r="AJ6" s="59">
        <f>'Exposure Inputs'!$E$61/$AF6</f>
        <v>650011.35589370877</v>
      </c>
      <c r="AK6" s="59">
        <f>'Exposure Inputs'!$E$62/$AG6</f>
        <v>487085873.31036311</v>
      </c>
      <c r="AL6" s="58">
        <f>($G6*(1-('Exposure Inputs'!$C$16/100))*'Exposure Inputs'!$H$3*1*'Exposure Inputs'!$C$12)/('Exposure Inputs'!$H$5*'Exposure Inputs'!$H$8)</f>
        <v>1.4058765432098765E-5</v>
      </c>
      <c r="AM6" s="59">
        <f>($F6*(1-('Exposure Inputs'!$C$16)/100)*'Exposure Inputs'!$H$4*'Exposure Inputs'!$H$9*'Exposure Inputs'!$C$12*'Exposure Inputs'!$C$17)/('Exposure Inputs'!$H$5*'Exposure Inputs'!$H$10*'Exposure Inputs'!$C$13)</f>
        <v>4.570776255707762E-8</v>
      </c>
      <c r="AN6" s="59">
        <f>($F6*(1-('Exposure Inputs'!$C$16)/100)*'Exposure Inputs'!$H$4*'Exposure Inputs'!$H$9*'Exposure Inputs'!$C$12*'Exposure Inputs'!$C$17)/('Exposure Inputs'!$H$5*'Exposure Inputs'!$C$11*'Exposure Inputs'!$C$13)</f>
        <v>2.9299847792998475E-9</v>
      </c>
      <c r="AO6" s="59">
        <f>($F6*(1-('Exposure Inputs'!$C$16)/100)*'Exposure Inputs'!$H$9*'Exposure Inputs'!$C$12*'Exposure Inputs'!$C$17)/('Exposure Inputs'!$C$11*'Exposure Inputs'!$C$13)</f>
        <v>2.4341412012644889E-7</v>
      </c>
      <c r="AP6" s="59">
        <f>'Exposure Inputs'!$E$61/$AL6</f>
        <v>512136.00758720015</v>
      </c>
      <c r="AQ6" s="59">
        <f>'Exposure Inputs'!$E$62/$AM6</f>
        <v>374115884.11588418</v>
      </c>
    </row>
    <row r="7" spans="1:44" s="43" customFormat="1" ht="38.25" x14ac:dyDescent="0.25">
      <c r="A7" s="52" t="s">
        <v>1069</v>
      </c>
      <c r="B7" s="57">
        <v>2.3400000000000001E-2</v>
      </c>
      <c r="C7" s="54"/>
      <c r="D7" s="55"/>
      <c r="E7" s="56">
        <v>0</v>
      </c>
      <c r="F7" s="60">
        <v>4.62</v>
      </c>
      <c r="G7" s="60">
        <v>4.62</v>
      </c>
      <c r="H7" s="58">
        <f>($G7*(1-('Exposure Inputs'!$C$16/100))*'Exposure Inputs'!$C$3*1*'Exposure Inputs'!$C$12)/('Exposure Inputs'!$C$5*'Exposure Inputs'!$C$8)</f>
        <v>1.859195394736842E-4</v>
      </c>
      <c r="I7" s="59">
        <f>($F7*(1-('Exposure Inputs'!$C$16)/100)*'Exposure Inputs'!$C$4*'Exposure Inputs'!$C$9*'Exposure Inputs'!$C$12*'Exposure Inputs'!$C$17)/('Exposure Inputs'!$C$5*'Exposure Inputs'!$C$10*'Exposure Inputs'!$C$13)</f>
        <v>4.8710133381398699E-5</v>
      </c>
      <c r="J7" s="59">
        <f>($F7*(1-('Exposure Inputs'!$C$16)/100)*'Exposure Inputs'!$C$4*'Exposure Inputs'!$C$9*'Exposure Inputs'!$C$12*'Exposure Inputs'!$C$17)/('Exposure Inputs'!$C$5*'Exposure Inputs'!$C$11*'Exposure Inputs'!$C$13)</f>
        <v>3.5595866701791357E-5</v>
      </c>
      <c r="K7" s="59">
        <f>($F7*(1-('Exposure Inputs'!$C$16)/100)*'Exposure Inputs'!$C$9*'Exposure Inputs'!$C$12*'Exposure Inputs'!$C$17)/('Exposure Inputs'!$C$11*'Exposure Inputs'!$C$13)</f>
        <v>3.2374077976817708E-3</v>
      </c>
      <c r="L7" s="59">
        <f>'Exposure Inputs'!$E$61/$H7</f>
        <v>38726.429832939197</v>
      </c>
      <c r="M7" s="59">
        <f>'Exposure Inputs'!$E$62/$I7</f>
        <v>351056.31647746841</v>
      </c>
      <c r="N7" s="58">
        <f>($G7*(1-('Exposure Inputs'!$C$16/100))*'Exposure Inputs'!$D$3*1*'Exposure Inputs'!$C$12)/('Exposure Inputs'!$D$5*'Exposure Inputs'!$D$8)</f>
        <v>6.5230468085106393E-4</v>
      </c>
      <c r="O7" s="59">
        <f>($F7*(1-('Exposure Inputs'!$C$16)/100)*'Exposure Inputs'!$D$4*'Exposure Inputs'!$D$9*'Exposure Inputs'!$C$12*'Exposure Inputs'!$C$17)/('Exposure Inputs'!$D$5*'Exposure Inputs'!$D$10*'Exposure Inputs'!$C$13)</f>
        <v>1.2442086855144274E-4</v>
      </c>
      <c r="P7" s="59">
        <f>($F7*(1-('Exposure Inputs'!$C$16)/100)*'Exposure Inputs'!$D$4*'Exposure Inputs'!$D$9*'Exposure Inputs'!$C$12*'Exposure Inputs'!$C$17)/('Exposure Inputs'!$D$5*'Exposure Inputs'!$C$11*'Exposure Inputs'!$C$13)</f>
        <v>1.5951393404031118E-6</v>
      </c>
      <c r="Q7" s="59">
        <f>($F7*(1-('Exposure Inputs'!$C$16)/100)*'Exposure Inputs'!$D$9*'Exposure Inputs'!$C$12*'Exposure Inputs'!$C$17)/('Exposure Inputs'!$C$11*'Exposure Inputs'!$C$13)</f>
        <v>5.679662802950474E-5</v>
      </c>
      <c r="R7" s="59">
        <f>'Exposure Inputs'!$E$61/$N7</f>
        <v>11037.786806322067</v>
      </c>
      <c r="S7" s="59">
        <f>'Exposure Inputs'!$E$62/$O7</f>
        <v>137436.75156012818</v>
      </c>
      <c r="T7" s="58">
        <f>($G7*(1-('Exposure Inputs'!$C$16/100))*'Exposure Inputs'!$E$3*1*'Exposure Inputs'!$C$12)/('Exposure Inputs'!$E$5*'Exposure Inputs'!$E$8)</f>
        <v>1.4285865921787711E-4</v>
      </c>
      <c r="U7" s="59">
        <f>($F7*(1-('Exposure Inputs'!$C$16)/100)*'Exposure Inputs'!$E$4*'Exposure Inputs'!$E$9*'Exposure Inputs'!$C$12*'Exposure Inputs'!$C$17)/('Exposure Inputs'!$E$5*'Exposure Inputs'!$E$10*'Exposure Inputs'!$C$13)</f>
        <v>2.69768118160251E-5</v>
      </c>
      <c r="V7" s="59">
        <f>($F7*(1-('Exposure Inputs'!$C$16)/100)*'Exposure Inputs'!$E$4*'Exposure Inputs'!$E$9*'Exposure Inputs'!$C$12*'Exposure Inputs'!$C$17)/('Exposure Inputs'!$E$5*'Exposure Inputs'!$C$11*'Exposure Inputs'!$C$13)</f>
        <v>1.7292828087195579E-6</v>
      </c>
      <c r="W7" s="59">
        <f>($F7*(1-('Exposure Inputs'!$C$16)/100)*'Exposure Inputs'!$E$9*'Exposure Inputs'!$C$12*'Exposure Inputs'!$C$17)/('Exposure Inputs'!$C$11*'Exposure Inputs'!$C$13)</f>
        <v>2.8398314014752376E-4</v>
      </c>
      <c r="X7" s="59">
        <f>'Exposure Inputs'!$E$61/$T7</f>
        <v>50399.46503361137</v>
      </c>
      <c r="Y7" s="59">
        <f>'Exposure Inputs'!$E$62/$U7</f>
        <v>633877.72123027698</v>
      </c>
      <c r="Z7" s="58">
        <f>($G7*(1-('Exposure Inputs'!$C$16/100))*'Exposure Inputs'!$F$3*1*'Exposure Inputs'!$C$12)/('Exposure Inputs'!$F$5*'Exposure Inputs'!$F$8)</f>
        <v>1.4323626760563379E-4</v>
      </c>
      <c r="AA7" s="59">
        <f>($F7*(1-('Exposure Inputs'!$C$16)/100)*'Exposure Inputs'!$F$4*'Exposure Inputs'!$F$9*'Exposure Inputs'!$C$12*'Exposure Inputs'!$C$17)/('Exposure Inputs'!$F$5*'Exposure Inputs'!$F$10*'Exposure Inputs'!$C$13)</f>
        <v>2.4568541385298092E-5</v>
      </c>
      <c r="AB7" s="59">
        <f>($F7*(1-('Exposure Inputs'!$C$16)/100)*'Exposure Inputs'!$F$4*'Exposure Inputs'!$F$9*'Exposure Inputs'!$C$12*'Exposure Inputs'!$C$17)/('Exposure Inputs'!$F$5*'Exposure Inputs'!$C$11*'Exposure Inputs'!$C$13)</f>
        <v>1.5749064990575702E-6</v>
      </c>
      <c r="AC7" s="59">
        <f>($F7*(1-('Exposure Inputs'!$C$16)/100)*'Exposure Inputs'!$F$9*'Exposure Inputs'!$C$12*'Exposure Inputs'!$C$17)/('Exposure Inputs'!$C$11*'Exposure Inputs'!$C$13)</f>
        <v>2.8398314014752376E-4</v>
      </c>
      <c r="AD7" s="59">
        <f>'Exposure Inputs'!$E$61/$Z7</f>
        <v>50266.598818557941</v>
      </c>
      <c r="AE7" s="59">
        <f>'Exposure Inputs'!$E$62/$AA7</f>
        <v>696012.0151956887</v>
      </c>
      <c r="AF7" s="58">
        <f>($G7*(1-('Exposure Inputs'!$C$16/100))*'Exposure Inputs'!$G$3*1*'Exposure Inputs'!$C$12)/('Exposure Inputs'!$G$5*'Exposure Inputs'!$G$8)</f>
        <v>1.8276603773584906E-4</v>
      </c>
      <c r="AG7" s="59">
        <f>($F7*(1-('Exposure Inputs'!$C$16)/100)*'Exposure Inputs'!$G$4*'Exposure Inputs'!$G$9*'Exposure Inputs'!$C$12*'Exposure Inputs'!$C$17)/('Exposure Inputs'!$G$5*'Exposure Inputs'!$G$10*'Exposure Inputs'!$C$13)</f>
        <v>4.0957870250710776E-5</v>
      </c>
      <c r="AH7" s="59">
        <f>($F7*(1-('Exposure Inputs'!$C$16)/100)*'Exposure Inputs'!$G$4*'Exposure Inputs'!$G$9*'Exposure Inputs'!$C$12*'Exposure Inputs'!$C$17)/('Exposure Inputs'!$G$5*'Exposure Inputs'!$C$11*'Exposure Inputs'!$C$13)</f>
        <v>2.6255045032506904E-6</v>
      </c>
      <c r="AI7" s="59">
        <f>($F7*(1-('Exposure Inputs'!$C$16)/100)*'Exposure Inputs'!$G$9*'Exposure Inputs'!$C$12*'Exposure Inputs'!$C$17)/('Exposure Inputs'!$C$11*'Exposure Inputs'!$C$13)</f>
        <v>2.8398314014752376E-4</v>
      </c>
      <c r="AJ7" s="59">
        <f>'Exposure Inputs'!$E$61/$AF7</f>
        <v>39394.62762992175</v>
      </c>
      <c r="AK7" s="59">
        <f>'Exposure Inputs'!$E$62/$AG7</f>
        <v>417502.17712316843</v>
      </c>
      <c r="AL7" s="58">
        <f>($G7*(1-('Exposure Inputs'!$C$16/100))*'Exposure Inputs'!$H$3*1*'Exposure Inputs'!$C$12)/('Exposure Inputs'!$H$5*'Exposure Inputs'!$H$8)</f>
        <v>2.3196962962962958E-4</v>
      </c>
      <c r="AM7" s="59">
        <f>($F7*(1-('Exposure Inputs'!$C$16)/100)*'Exposure Inputs'!$H$4*'Exposure Inputs'!$H$9*'Exposure Inputs'!$C$12*'Exposure Inputs'!$C$17)/('Exposure Inputs'!$H$5*'Exposure Inputs'!$H$10*'Exposure Inputs'!$C$13)</f>
        <v>5.3325722983257235E-5</v>
      </c>
      <c r="AN7" s="59">
        <f>($F7*(1-('Exposure Inputs'!$C$16)/100)*'Exposure Inputs'!$H$4*'Exposure Inputs'!$H$9*'Exposure Inputs'!$C$12*'Exposure Inputs'!$C$17)/('Exposure Inputs'!$H$5*'Exposure Inputs'!$C$11*'Exposure Inputs'!$C$13)</f>
        <v>3.4183155758498225E-6</v>
      </c>
      <c r="AO7" s="59">
        <f>($F7*(1-('Exposure Inputs'!$C$16)/100)*'Exposure Inputs'!$H$9*'Exposure Inputs'!$C$12*'Exposure Inputs'!$C$17)/('Exposure Inputs'!$C$11*'Exposure Inputs'!$C$13)</f>
        <v>2.8398314014752376E-4</v>
      </c>
      <c r="AP7" s="59">
        <f>'Exposure Inputs'!$E$61/$AL7</f>
        <v>31038.545914375773</v>
      </c>
      <c r="AQ7" s="59">
        <f>'Exposure Inputs'!$E$62/$AM7</f>
        <v>320670.75781361497</v>
      </c>
    </row>
    <row r="8" spans="1:44" s="43" customFormat="1" ht="25.5" x14ac:dyDescent="0.25">
      <c r="A8" s="52" t="s">
        <v>1070</v>
      </c>
      <c r="B8" s="57">
        <v>1.4200000000000001E-2</v>
      </c>
      <c r="C8" s="54"/>
      <c r="D8" s="55"/>
      <c r="E8" s="56">
        <v>0</v>
      </c>
      <c r="F8" s="57">
        <v>3.2399999999999998E-3</v>
      </c>
      <c r="G8" s="57">
        <v>6.4999999999999997E-3</v>
      </c>
      <c r="H8" s="58">
        <f>($G8*(1-('Exposure Inputs'!$C$16/100))*'Exposure Inputs'!$C$3*1*'Exposure Inputs'!$C$12)/('Exposure Inputs'!$C$5*'Exposure Inputs'!$C$8)</f>
        <v>2.6157510964912284E-7</v>
      </c>
      <c r="I8" s="59">
        <f>($F8*(1-('Exposure Inputs'!$C$16)/100)*'Exposure Inputs'!$C$4*'Exposure Inputs'!$C$9*'Exposure Inputs'!$C$12*'Exposure Inputs'!$C$17)/('Exposure Inputs'!$C$5*'Exposure Inputs'!$C$10*'Exposure Inputs'!$C$13)</f>
        <v>3.4160353280461429E-8</v>
      </c>
      <c r="J8" s="59">
        <f>($F8*(1-('Exposure Inputs'!$C$16)/100)*'Exposure Inputs'!$C$4*'Exposure Inputs'!$C$9*'Exposure Inputs'!$C$12*'Exposure Inputs'!$C$17)/('Exposure Inputs'!$C$5*'Exposure Inputs'!$C$11*'Exposure Inputs'!$C$13)</f>
        <v>2.4963335089567968E-8</v>
      </c>
      <c r="K8" s="59">
        <f>($F8*(1-('Exposure Inputs'!$C$16)/100)*'Exposure Inputs'!$C$9*'Exposure Inputs'!$C$12*'Exposure Inputs'!$C$17)/('Exposure Inputs'!$C$11*'Exposure Inputs'!$C$13)</f>
        <v>2.2703898840885141E-6</v>
      </c>
      <c r="L8" s="59">
        <f>'Exposure Inputs'!$E$61/$H8</f>
        <v>27525554.742796779</v>
      </c>
      <c r="M8" s="59">
        <f>'Exposure Inputs'!$E$62/$I8</f>
        <v>500580303.12527901</v>
      </c>
      <c r="N8" s="58">
        <f>($G8*(1-('Exposure Inputs'!$C$16/100))*'Exposure Inputs'!$D$3*1*'Exposure Inputs'!$C$12)/('Exposure Inputs'!$D$5*'Exposure Inputs'!$D$8)</f>
        <v>9.1774468085106387E-7</v>
      </c>
      <c r="O8" s="59">
        <f>($F8*(1-('Exposure Inputs'!$C$16)/100)*'Exposure Inputs'!$D$4*'Exposure Inputs'!$D$9*'Exposure Inputs'!$C$12*'Exposure Inputs'!$C$17)/('Exposure Inputs'!$D$5*'Exposure Inputs'!$D$10*'Exposure Inputs'!$C$13)</f>
        <v>8.7256193529583219E-8</v>
      </c>
      <c r="P8" s="59">
        <f>($F8*(1-('Exposure Inputs'!$C$16)/100)*'Exposure Inputs'!$D$4*'Exposure Inputs'!$D$9*'Exposure Inputs'!$C$12*'Exposure Inputs'!$C$17)/('Exposure Inputs'!$D$5*'Exposure Inputs'!$C$11*'Exposure Inputs'!$C$13)</f>
        <v>1.1186691478151695E-9</v>
      </c>
      <c r="Q8" s="59">
        <f>($F8*(1-('Exposure Inputs'!$C$16)/100)*'Exposure Inputs'!$D$9*'Exposure Inputs'!$C$12*'Exposure Inputs'!$C$17)/('Exposure Inputs'!$C$11*'Exposure Inputs'!$C$13)</f>
        <v>3.9831401475237093E-8</v>
      </c>
      <c r="R8" s="59">
        <f>'Exposure Inputs'!$E$61/$N8</f>
        <v>7845319.2377243005</v>
      </c>
      <c r="S8" s="59">
        <f>'Exposure Inputs'!$E$62/$O8</f>
        <v>195974627.22462723</v>
      </c>
      <c r="T8" s="58">
        <f>($G8*(1-('Exposure Inputs'!$C$16/100))*'Exposure Inputs'!$E$3*1*'Exposure Inputs'!$C$12)/('Exposure Inputs'!$E$5*'Exposure Inputs'!$E$8)</f>
        <v>2.0099162011173185E-7</v>
      </c>
      <c r="U8" s="59">
        <f>($F8*(1-('Exposure Inputs'!$C$16)/100)*'Exposure Inputs'!$E$4*'Exposure Inputs'!$E$9*'Exposure Inputs'!$C$12*'Exposure Inputs'!$C$17)/('Exposure Inputs'!$E$5*'Exposure Inputs'!$E$10*'Exposure Inputs'!$C$13)</f>
        <v>1.8918803091757864E-8</v>
      </c>
      <c r="V8" s="59">
        <f>($F8*(1-('Exposure Inputs'!$C$16)/100)*'Exposure Inputs'!$E$4*'Exposure Inputs'!$E$9*'Exposure Inputs'!$C$12*'Exposure Inputs'!$C$17)/('Exposure Inputs'!$E$5*'Exposure Inputs'!$C$11*'Exposure Inputs'!$C$13)</f>
        <v>1.2127437879331964E-9</v>
      </c>
      <c r="W8" s="59">
        <f>($F8*(1-('Exposure Inputs'!$C$16)/100)*'Exposure Inputs'!$E$9*'Exposure Inputs'!$C$12*'Exposure Inputs'!$C$17)/('Exposure Inputs'!$C$11*'Exposure Inputs'!$C$13)</f>
        <v>1.9915700737618548E-7</v>
      </c>
      <c r="X8" s="59">
        <f>'Exposure Inputs'!$E$61/$T8</f>
        <v>35822388.9931207</v>
      </c>
      <c r="Y8" s="59">
        <f>'Exposure Inputs'!$E$62/$U8</f>
        <v>903862676.56909859</v>
      </c>
      <c r="Z8" s="58">
        <f>($G8*(1-('Exposure Inputs'!$C$16/100))*'Exposure Inputs'!$F$3*1*'Exposure Inputs'!$C$12)/('Exposure Inputs'!$F$5*'Exposure Inputs'!$F$8)</f>
        <v>2.0152288732394363E-7</v>
      </c>
      <c r="AA8" s="59">
        <f>($F8*(1-('Exposure Inputs'!$C$16)/100)*'Exposure Inputs'!$F$4*'Exposure Inputs'!$F$9*'Exposure Inputs'!$C$12*'Exposure Inputs'!$C$17)/('Exposure Inputs'!$F$5*'Exposure Inputs'!$F$10*'Exposure Inputs'!$C$13)</f>
        <v>1.7229886166312947E-8</v>
      </c>
      <c r="AB8" s="59">
        <f>($F8*(1-('Exposure Inputs'!$C$16)/100)*'Exposure Inputs'!$F$4*'Exposure Inputs'!$F$9*'Exposure Inputs'!$C$12*'Exposure Inputs'!$C$17)/('Exposure Inputs'!$F$5*'Exposure Inputs'!$C$11*'Exposure Inputs'!$C$13)</f>
        <v>1.1044798824559582E-9</v>
      </c>
      <c r="AC8" s="59">
        <f>($F8*(1-('Exposure Inputs'!$C$16)/100)*'Exposure Inputs'!$F$9*'Exposure Inputs'!$C$12*'Exposure Inputs'!$C$17)/('Exposure Inputs'!$C$11*'Exposure Inputs'!$C$13)</f>
        <v>1.9915700737618548E-7</v>
      </c>
      <c r="AD8" s="59">
        <f>'Exposure Inputs'!$E$61/$Z8</f>
        <v>35727951.775651954</v>
      </c>
      <c r="AE8" s="59">
        <f>'Exposure Inputs'!$E$62/$AA8</f>
        <v>992461577.22348201</v>
      </c>
      <c r="AF8" s="58">
        <f>($G8*(1-('Exposure Inputs'!$C$16/100))*'Exposure Inputs'!$G$3*1*'Exposure Inputs'!$C$12)/('Exposure Inputs'!$G$5*'Exposure Inputs'!$G$8)</f>
        <v>2.5713836477987423E-7</v>
      </c>
      <c r="AG8" s="59">
        <f>($F8*(1-('Exposure Inputs'!$C$16)/100)*'Exposure Inputs'!$G$4*'Exposure Inputs'!$G$9*'Exposure Inputs'!$C$12*'Exposure Inputs'!$C$17)/('Exposure Inputs'!$G$5*'Exposure Inputs'!$G$10*'Exposure Inputs'!$C$13)</f>
        <v>2.8723701214784176E-8</v>
      </c>
      <c r="AH8" s="59">
        <f>($F8*(1-('Exposure Inputs'!$C$16)/100)*'Exposure Inputs'!$G$4*'Exposure Inputs'!$G$9*'Exposure Inputs'!$C$12*'Exposure Inputs'!$C$17)/('Exposure Inputs'!$G$5*'Exposure Inputs'!$C$11*'Exposure Inputs'!$C$13)</f>
        <v>1.8412628983836012E-9</v>
      </c>
      <c r="AI8" s="59">
        <f>($F8*(1-('Exposure Inputs'!$C$16)/100)*'Exposure Inputs'!$G$9*'Exposure Inputs'!$C$12*'Exposure Inputs'!$C$17)/('Exposure Inputs'!$C$11*'Exposure Inputs'!$C$13)</f>
        <v>1.9915700737618548E-7</v>
      </c>
      <c r="AJ8" s="59">
        <f>'Exposure Inputs'!$E$61/$AF8</f>
        <v>28000489.176959764</v>
      </c>
      <c r="AK8" s="59">
        <f>'Exposure Inputs'!$E$62/$AG8</f>
        <v>595327178.49044394</v>
      </c>
      <c r="AL8" s="58">
        <f>($G8*(1-('Exposure Inputs'!$C$16/100))*'Exposure Inputs'!$H$3*1*'Exposure Inputs'!$C$12)/('Exposure Inputs'!$H$5*'Exposure Inputs'!$H$8)</f>
        <v>3.2636419753086413E-7</v>
      </c>
      <c r="AM8" s="59">
        <f>($F8*(1-('Exposure Inputs'!$C$16)/100)*'Exposure Inputs'!$H$4*'Exposure Inputs'!$H$9*'Exposure Inputs'!$C$12*'Exposure Inputs'!$C$17)/('Exposure Inputs'!$H$5*'Exposure Inputs'!$H$10*'Exposure Inputs'!$C$13)</f>
        <v>3.7397260273972599E-8</v>
      </c>
      <c r="AN8" s="59">
        <f>($F8*(1-('Exposure Inputs'!$C$16)/100)*'Exposure Inputs'!$H$4*'Exposure Inputs'!$H$9*'Exposure Inputs'!$C$12*'Exposure Inputs'!$C$17)/('Exposure Inputs'!$H$5*'Exposure Inputs'!$C$11*'Exposure Inputs'!$C$13)</f>
        <v>2.3972602739726025E-9</v>
      </c>
      <c r="AO8" s="59">
        <f>($F8*(1-('Exposure Inputs'!$C$16)/100)*'Exposure Inputs'!$H$9*'Exposure Inputs'!$C$12*'Exposure Inputs'!$C$17)/('Exposure Inputs'!$C$11*'Exposure Inputs'!$C$13)</f>
        <v>1.9915700737618548E-7</v>
      </c>
      <c r="AP8" s="59">
        <f>'Exposure Inputs'!$E$61/$AL8</f>
        <v>22061243.403756317</v>
      </c>
      <c r="AQ8" s="59">
        <f>'Exposure Inputs'!$E$62/$AM8</f>
        <v>457252747.25274736</v>
      </c>
    </row>
    <row r="9" spans="1:44" s="43" customFormat="1" ht="51" customHeight="1" x14ac:dyDescent="0.25">
      <c r="A9" s="52" t="s">
        <v>4824</v>
      </c>
      <c r="B9" s="57">
        <v>5.9899999999999997E-3</v>
      </c>
      <c r="C9" s="54"/>
      <c r="D9" s="55"/>
      <c r="E9" s="56">
        <v>0</v>
      </c>
      <c r="F9" s="60">
        <v>2.19</v>
      </c>
      <c r="G9" s="60">
        <v>2.19</v>
      </c>
      <c r="H9" s="58">
        <f>($G9*(1-('Exposure Inputs'!$C$16/100))*'Exposure Inputs'!$C$3*1*'Exposure Inputs'!$C$12)/('Exposure Inputs'!$C$5*'Exposure Inputs'!$C$8)</f>
        <v>8.813069078947369E-5</v>
      </c>
      <c r="I9" s="59">
        <f>($F9*(1-('Exposure Inputs'!$C$16)/100)*'Exposure Inputs'!$C$4*'Exposure Inputs'!$C$9*'Exposure Inputs'!$C$12*'Exposure Inputs'!$C$17)/('Exposure Inputs'!$C$5*'Exposure Inputs'!$C$10*'Exposure Inputs'!$C$13)</f>
        <v>2.3089868421052631E-5</v>
      </c>
      <c r="J9" s="59">
        <f>($F9*(1-('Exposure Inputs'!$C$16)/100)*'Exposure Inputs'!$C$4*'Exposure Inputs'!$C$9*'Exposure Inputs'!$C$12*'Exposure Inputs'!$C$17)/('Exposure Inputs'!$C$5*'Exposure Inputs'!$C$11*'Exposure Inputs'!$C$13)</f>
        <v>1.6873365384615385E-5</v>
      </c>
      <c r="K9" s="59">
        <f>($F9*(1-('Exposure Inputs'!$C$16)/100)*'Exposure Inputs'!$C$9*'Exposure Inputs'!$C$12*'Exposure Inputs'!$C$17)/('Exposure Inputs'!$C$11*'Exposure Inputs'!$C$13)</f>
        <v>1.5346153846153847E-3</v>
      </c>
      <c r="L9" s="59">
        <f>'Exposure Inputs'!$E$61/$H9</f>
        <v>81696.851976337464</v>
      </c>
      <c r="M9" s="59">
        <f>'Exposure Inputs'!$E$62/$I9</f>
        <v>740584.55804835807</v>
      </c>
      <c r="N9" s="58">
        <f>($G9*(1-('Exposure Inputs'!$C$16/100))*'Exposure Inputs'!$D$3*1*'Exposure Inputs'!$C$12)/('Exposure Inputs'!$D$5*'Exposure Inputs'!$D$8)</f>
        <v>3.0920936170212768E-4</v>
      </c>
      <c r="O9" s="59">
        <f>($F9*(1-('Exposure Inputs'!$C$16)/100)*'Exposure Inputs'!$D$4*'Exposure Inputs'!$D$9*'Exposure Inputs'!$C$12*'Exposure Inputs'!$C$17)/('Exposure Inputs'!$D$5*'Exposure Inputs'!$D$10*'Exposure Inputs'!$C$13)</f>
        <v>5.8978723404255325E-5</v>
      </c>
      <c r="P9" s="59">
        <f>($F9*(1-('Exposure Inputs'!$C$16)/100)*'Exposure Inputs'!$D$4*'Exposure Inputs'!$D$9*'Exposure Inputs'!$C$12*'Exposure Inputs'!$C$17)/('Exposure Inputs'!$D$5*'Exposure Inputs'!$C$11*'Exposure Inputs'!$C$13)</f>
        <v>7.5613747954173491E-7</v>
      </c>
      <c r="Q9" s="59">
        <f>($F9*(1-('Exposure Inputs'!$C$16)/100)*'Exposure Inputs'!$D$9*'Exposure Inputs'!$C$12*'Exposure Inputs'!$C$17)/('Exposure Inputs'!$C$11*'Exposure Inputs'!$C$13)</f>
        <v>2.6923076923076927E-5</v>
      </c>
      <c r="R9" s="59">
        <f>'Exposure Inputs'!$E$61/$N9</f>
        <v>23285.194084569841</v>
      </c>
      <c r="S9" s="59">
        <f>'Exposure Inputs'!$E$62/$O9</f>
        <v>289935.06493506493</v>
      </c>
      <c r="T9" s="58">
        <f>($G9*(1-('Exposure Inputs'!$C$16/100))*'Exposure Inputs'!$E$3*1*'Exposure Inputs'!$C$12)/('Exposure Inputs'!$E$5*'Exposure Inputs'!$E$8)</f>
        <v>6.7718715083798874E-5</v>
      </c>
      <c r="U9" s="59">
        <f>($F9*(1-('Exposure Inputs'!$C$16)/100)*'Exposure Inputs'!$E$4*'Exposure Inputs'!$E$9*'Exposure Inputs'!$C$12*'Exposure Inputs'!$C$17)/('Exposure Inputs'!$E$5*'Exposure Inputs'!$E$10*'Exposure Inputs'!$C$13)</f>
        <v>1.2787709497206704E-5</v>
      </c>
      <c r="V9" s="59">
        <f>($F9*(1-('Exposure Inputs'!$C$16)/100)*'Exposure Inputs'!$E$4*'Exposure Inputs'!$E$9*'Exposure Inputs'!$C$12*'Exposure Inputs'!$C$17)/('Exposure Inputs'!$E$5*'Exposure Inputs'!$C$11*'Exposure Inputs'!$C$13)</f>
        <v>8.1972496776966062E-7</v>
      </c>
      <c r="W9" s="59">
        <f>($F9*(1-('Exposure Inputs'!$C$16)/100)*'Exposure Inputs'!$E$9*'Exposure Inputs'!$C$12*'Exposure Inputs'!$C$17)/('Exposure Inputs'!$C$11*'Exposure Inputs'!$C$13)</f>
        <v>1.3461538461538461E-4</v>
      </c>
      <c r="X9" s="59">
        <f>'Exposure Inputs'!$E$61/$T9</f>
        <v>106322.15911200209</v>
      </c>
      <c r="Y9" s="59">
        <f>'Exposure Inputs'!$E$62/$U9</f>
        <v>1337221.4941022282</v>
      </c>
      <c r="Z9" s="58">
        <f>($G9*(1-('Exposure Inputs'!$C$16/100))*'Exposure Inputs'!$F$3*1*'Exposure Inputs'!$C$12)/('Exposure Inputs'!$F$5*'Exposure Inputs'!$F$8)</f>
        <v>6.7897711267605635E-5</v>
      </c>
      <c r="AA9" s="59">
        <f>($F9*(1-('Exposure Inputs'!$C$16)/100)*'Exposure Inputs'!$F$4*'Exposure Inputs'!$F$9*'Exposure Inputs'!$C$12*'Exposure Inputs'!$C$17)/('Exposure Inputs'!$F$5*'Exposure Inputs'!$F$10*'Exposure Inputs'!$C$13)</f>
        <v>1.164612676056338E-5</v>
      </c>
      <c r="AB9" s="59">
        <f>($F9*(1-('Exposure Inputs'!$C$16)/100)*'Exposure Inputs'!$F$4*'Exposure Inputs'!$F$9*'Exposure Inputs'!$C$12*'Exposure Inputs'!$C$17)/('Exposure Inputs'!$F$5*'Exposure Inputs'!$C$11*'Exposure Inputs'!$C$13)</f>
        <v>7.4654658721560142E-7</v>
      </c>
      <c r="AC9" s="59">
        <f>($F9*(1-('Exposure Inputs'!$C$16)/100)*'Exposure Inputs'!$F$9*'Exposure Inputs'!$C$12*'Exposure Inputs'!$C$17)/('Exposure Inputs'!$C$11*'Exposure Inputs'!$C$13)</f>
        <v>1.3461538461538461E-4</v>
      </c>
      <c r="AD9" s="59">
        <f>'Exposure Inputs'!$E$61/$Z9</f>
        <v>106041.86600079345</v>
      </c>
      <c r="AE9" s="59">
        <f>'Exposure Inputs'!$E$62/$AA9</f>
        <v>1468299.3197278914</v>
      </c>
      <c r="AF9" s="58">
        <f>($G9*(1-('Exposure Inputs'!$C$16/100))*'Exposure Inputs'!$G$3*1*'Exposure Inputs'!$C$12)/('Exposure Inputs'!$G$5*'Exposure Inputs'!$G$8)</f>
        <v>8.6635849056603765E-5</v>
      </c>
      <c r="AG9" s="59">
        <f>($F9*(1-('Exposure Inputs'!$C$16)/100)*'Exposure Inputs'!$G$4*'Exposure Inputs'!$G$9*'Exposure Inputs'!$C$12*'Exposure Inputs'!$C$17)/('Exposure Inputs'!$G$5*'Exposure Inputs'!$G$10*'Exposure Inputs'!$C$13)</f>
        <v>1.9415094339622641E-5</v>
      </c>
      <c r="AH9" s="59">
        <f>($F9*(1-('Exposure Inputs'!$C$16)/100)*'Exposure Inputs'!$G$4*'Exposure Inputs'!$G$9*'Exposure Inputs'!$C$12*'Exposure Inputs'!$C$17)/('Exposure Inputs'!$G$5*'Exposure Inputs'!$C$11*'Exposure Inputs'!$C$13)</f>
        <v>1.2445573294629897E-6</v>
      </c>
      <c r="AI9" s="59">
        <f>($F9*(1-('Exposure Inputs'!$C$16)/100)*'Exposure Inputs'!$G$9*'Exposure Inputs'!$C$12*'Exposure Inputs'!$C$17)/('Exposure Inputs'!$C$11*'Exposure Inputs'!$C$13)</f>
        <v>1.3461538461538461E-4</v>
      </c>
      <c r="AJ9" s="59">
        <f>'Exposure Inputs'!$E$61/$AF9</f>
        <v>83106.474726136294</v>
      </c>
      <c r="AK9" s="59">
        <f>'Exposure Inputs'!$E$62/$AG9</f>
        <v>880758.01749271143</v>
      </c>
      <c r="AL9" s="58">
        <f>($G9*(1-('Exposure Inputs'!$C$16/100))*'Exposure Inputs'!$H$3*1*'Exposure Inputs'!$C$12)/('Exposure Inputs'!$H$5*'Exposure Inputs'!$H$8)</f>
        <v>1.099596296296296E-4</v>
      </c>
      <c r="AM9" s="59">
        <f>($F9*(1-('Exposure Inputs'!$C$16)/100)*'Exposure Inputs'!$H$4*'Exposure Inputs'!$H$9*'Exposure Inputs'!$C$12*'Exposure Inputs'!$C$17)/('Exposure Inputs'!$H$5*'Exposure Inputs'!$H$10*'Exposure Inputs'!$C$13)</f>
        <v>2.5277777777777776E-5</v>
      </c>
      <c r="AN9" s="59">
        <f>($F9*(1-('Exposure Inputs'!$C$16)/100)*'Exposure Inputs'!$H$4*'Exposure Inputs'!$H$9*'Exposure Inputs'!$C$12*'Exposure Inputs'!$C$17)/('Exposure Inputs'!$H$5*'Exposure Inputs'!$C$11*'Exposure Inputs'!$C$13)</f>
        <v>1.6203703703703701E-6</v>
      </c>
      <c r="AO9" s="59">
        <f>($F9*(1-('Exposure Inputs'!$C$16)/100)*'Exposure Inputs'!$H$9*'Exposure Inputs'!$C$12*'Exposure Inputs'!$C$17)/('Exposure Inputs'!$C$11*'Exposure Inputs'!$C$13)</f>
        <v>1.3461538461538461E-4</v>
      </c>
      <c r="AP9" s="59">
        <f>'Exposure Inputs'!$E$61/$AL9</f>
        <v>65478.576312518759</v>
      </c>
      <c r="AQ9" s="59">
        <f>'Exposure Inputs'!$E$62/$AM9</f>
        <v>676483.51648351655</v>
      </c>
    </row>
    <row r="10" spans="1:44" s="43" customFormat="1" ht="38.25" x14ac:dyDescent="0.25">
      <c r="A10" s="52" t="s">
        <v>1071</v>
      </c>
      <c r="B10" s="57">
        <v>3.7499999999999997E-5</v>
      </c>
      <c r="C10" s="54"/>
      <c r="D10" s="55"/>
      <c r="E10" s="56">
        <v>0</v>
      </c>
      <c r="F10" s="57">
        <v>1.95E-2</v>
      </c>
      <c r="G10" s="57">
        <v>1.95E-2</v>
      </c>
      <c r="H10" s="58">
        <f>($G10*(1-('Exposure Inputs'!$C$16/100))*'Exposure Inputs'!$C$3*1*'Exposure Inputs'!$C$12)/('Exposure Inputs'!$C$5*'Exposure Inputs'!$C$8)</f>
        <v>7.847253289473684E-7</v>
      </c>
      <c r="I10" s="59">
        <f>($F10*(1-('Exposure Inputs'!$C$16)/100)*'Exposure Inputs'!$C$4*'Exposure Inputs'!$C$9*'Exposure Inputs'!$C$12*'Exposure Inputs'!$C$17)/('Exposure Inputs'!$C$5*'Exposure Inputs'!$C$10*'Exposure Inputs'!$C$13)</f>
        <v>2.055947188175919E-7</v>
      </c>
      <c r="J10" s="59">
        <f>($F10*(1-('Exposure Inputs'!$C$16)/100)*'Exposure Inputs'!$C$4*'Exposure Inputs'!$C$9*'Exposure Inputs'!$C$12*'Exposure Inputs'!$C$17)/('Exposure Inputs'!$C$5*'Exposure Inputs'!$C$11*'Exposure Inputs'!$C$13)</f>
        <v>1.5024229452054792E-7</v>
      </c>
      <c r="K10" s="59">
        <f>($F10*(1-('Exposure Inputs'!$C$16)/100)*'Exposure Inputs'!$C$9*'Exposure Inputs'!$C$12*'Exposure Inputs'!$C$17)/('Exposure Inputs'!$C$11*'Exposure Inputs'!$C$13)</f>
        <v>1.3664383561643835E-5</v>
      </c>
      <c r="L10" s="59">
        <f>'Exposure Inputs'!$E$61/$H10</f>
        <v>9175184.9142655935</v>
      </c>
      <c r="M10" s="59">
        <f>'Exposure Inputs'!$E$62/$I10</f>
        <v>83173342.6731233</v>
      </c>
      <c r="N10" s="58">
        <f>($G10*(1-('Exposure Inputs'!$C$16/100))*'Exposure Inputs'!$D$3*1*'Exposure Inputs'!$C$12)/('Exposure Inputs'!$D$5*'Exposure Inputs'!$D$8)</f>
        <v>2.7532340425531919E-6</v>
      </c>
      <c r="O10" s="59">
        <f>($F10*(1-('Exposure Inputs'!$C$16)/100)*'Exposure Inputs'!$D$4*'Exposure Inputs'!$D$9*'Exposure Inputs'!$C$12*'Exposure Inputs'!$C$17)/('Exposure Inputs'!$D$5*'Exposure Inputs'!$D$10*'Exposure Inputs'!$C$13)</f>
        <v>5.2515301661323237E-7</v>
      </c>
      <c r="P10" s="59">
        <f>($F10*(1-('Exposure Inputs'!$C$16)/100)*'Exposure Inputs'!$D$4*'Exposure Inputs'!$D$9*'Exposure Inputs'!$C$12*'Exposure Inputs'!$C$17)/('Exposure Inputs'!$D$5*'Exposure Inputs'!$C$11*'Exposure Inputs'!$C$13)</f>
        <v>6.7327309822209282E-9</v>
      </c>
      <c r="Q10" s="59">
        <f>($F10*(1-('Exposure Inputs'!$C$16)/100)*'Exposure Inputs'!$D$9*'Exposure Inputs'!$C$12*'Exposure Inputs'!$C$17)/('Exposure Inputs'!$C$11*'Exposure Inputs'!$C$13)</f>
        <v>2.3972602739726023E-7</v>
      </c>
      <c r="R10" s="59">
        <f>'Exposure Inputs'!$E$61/$N10</f>
        <v>2615106.4125747667</v>
      </c>
      <c r="S10" s="59">
        <f>'Exposure Inputs'!$E$62/$O10</f>
        <v>32561938.061938059</v>
      </c>
      <c r="T10" s="58">
        <f>($G10*(1-('Exposure Inputs'!$C$16/100))*'Exposure Inputs'!$E$3*1*'Exposure Inputs'!$C$12)/('Exposure Inputs'!$E$5*'Exposure Inputs'!$E$8)</f>
        <v>6.0297486033519545E-7</v>
      </c>
      <c r="U10" s="59">
        <f>($F10*(1-('Exposure Inputs'!$C$16)/100)*'Exposure Inputs'!$E$4*'Exposure Inputs'!$E$9*'Exposure Inputs'!$C$12*'Exposure Inputs'!$C$17)/('Exposure Inputs'!$E$5*'Exposure Inputs'!$E$10*'Exposure Inputs'!$C$13)</f>
        <v>1.1386316675595009E-7</v>
      </c>
      <c r="V10" s="59">
        <f>($F10*(1-('Exposure Inputs'!$C$16)/100)*'Exposure Inputs'!$E$4*'Exposure Inputs'!$E$9*'Exposure Inputs'!$C$12*'Exposure Inputs'!$C$17)/('Exposure Inputs'!$E$5*'Exposure Inputs'!$C$11*'Exposure Inputs'!$C$13)</f>
        <v>7.2989209458942371E-9</v>
      </c>
      <c r="W10" s="59">
        <f>($F10*(1-('Exposure Inputs'!$C$16)/100)*'Exposure Inputs'!$E$9*'Exposure Inputs'!$C$12*'Exposure Inputs'!$C$17)/('Exposure Inputs'!$C$11*'Exposure Inputs'!$C$13)</f>
        <v>1.1986301369863014E-6</v>
      </c>
      <c r="X10" s="59">
        <f>'Exposure Inputs'!$E$61/$T10</f>
        <v>11940796.331040235</v>
      </c>
      <c r="Y10" s="59">
        <f>'Exposure Inputs'!$E$62/$U10</f>
        <v>150180260.10686564</v>
      </c>
      <c r="Z10" s="58">
        <f>($G10*(1-('Exposure Inputs'!$C$16/100))*'Exposure Inputs'!$F$3*1*'Exposure Inputs'!$C$12)/('Exposure Inputs'!$F$5*'Exposure Inputs'!$F$8)</f>
        <v>6.04568661971831E-7</v>
      </c>
      <c r="AA10" s="59">
        <f>($F10*(1-('Exposure Inputs'!$C$16)/100)*'Exposure Inputs'!$F$4*'Exposure Inputs'!$F$9*'Exposure Inputs'!$C$12*'Exposure Inputs'!$C$17)/('Exposure Inputs'!$F$5*'Exposure Inputs'!$F$10*'Exposure Inputs'!$C$13)</f>
        <v>1.0369838896392051E-7</v>
      </c>
      <c r="AB10" s="59">
        <f>($F10*(1-('Exposure Inputs'!$C$16)/100)*'Exposure Inputs'!$F$4*'Exposure Inputs'!$F$9*'Exposure Inputs'!$C$12*'Exposure Inputs'!$C$17)/('Exposure Inputs'!$F$5*'Exposure Inputs'!$C$11*'Exposure Inputs'!$C$13)</f>
        <v>6.6473326258923414E-9</v>
      </c>
      <c r="AC10" s="59">
        <f>($F10*(1-('Exposure Inputs'!$C$16)/100)*'Exposure Inputs'!$F$9*'Exposure Inputs'!$C$12*'Exposure Inputs'!$C$17)/('Exposure Inputs'!$C$11*'Exposure Inputs'!$C$13)</f>
        <v>1.1986301369863014E-6</v>
      </c>
      <c r="AD10" s="59">
        <f>'Exposure Inputs'!$E$61/$Z10</f>
        <v>11909317.25855065</v>
      </c>
      <c r="AE10" s="59">
        <f>'Exposure Inputs'!$E$62/$AA10</f>
        <v>164901308.21559393</v>
      </c>
      <c r="AF10" s="58">
        <f>($G10*(1-('Exposure Inputs'!$C$16/100))*'Exposure Inputs'!$G$3*1*'Exposure Inputs'!$C$12)/('Exposure Inputs'!$G$5*'Exposure Inputs'!$G$8)</f>
        <v>7.7141509433962268E-7</v>
      </c>
      <c r="AG10" s="59">
        <f>($F10*(1-('Exposure Inputs'!$C$16)/100)*'Exposure Inputs'!$G$4*'Exposure Inputs'!$G$9*'Exposure Inputs'!$C$12*'Exposure Inputs'!$C$17)/('Exposure Inputs'!$G$5*'Exposure Inputs'!$G$10*'Exposure Inputs'!$C$13)</f>
        <v>1.7287412768157144E-7</v>
      </c>
      <c r="AH10" s="59">
        <f>($F10*(1-('Exposure Inputs'!$C$16)/100)*'Exposure Inputs'!$G$4*'Exposure Inputs'!$G$9*'Exposure Inputs'!$C$12*'Exposure Inputs'!$C$17)/('Exposure Inputs'!$G$5*'Exposure Inputs'!$C$11*'Exposure Inputs'!$C$13)</f>
        <v>1.1081674851382784E-8</v>
      </c>
      <c r="AI10" s="59">
        <f>($F10*(1-('Exposure Inputs'!$C$16)/100)*'Exposure Inputs'!$G$9*'Exposure Inputs'!$C$12*'Exposure Inputs'!$C$17)/('Exposure Inputs'!$C$11*'Exposure Inputs'!$C$13)</f>
        <v>1.1986301369863014E-6</v>
      </c>
      <c r="AJ10" s="59">
        <f>'Exposure Inputs'!$E$61/$AF10</f>
        <v>9333496.3923199214</v>
      </c>
      <c r="AK10" s="59">
        <f>'Exposure Inputs'!$E$62/$AG10</f>
        <v>98915900.426104531</v>
      </c>
      <c r="AL10" s="58">
        <f>($G10*(1-('Exposure Inputs'!$C$16/100))*'Exposure Inputs'!$H$3*1*'Exposure Inputs'!$C$12)/('Exposure Inputs'!$H$5*'Exposure Inputs'!$H$8)</f>
        <v>9.7909259259259261E-7</v>
      </c>
      <c r="AM10" s="59">
        <f>($F10*(1-('Exposure Inputs'!$C$16)/100)*'Exposure Inputs'!$H$4*'Exposure Inputs'!$H$9*'Exposure Inputs'!$C$12*'Exposure Inputs'!$C$17)/('Exposure Inputs'!$H$5*'Exposure Inputs'!$H$10*'Exposure Inputs'!$C$13)</f>
        <v>2.2507610350076103E-7</v>
      </c>
      <c r="AN10" s="59">
        <f>($F10*(1-('Exposure Inputs'!$C$16)/100)*'Exposure Inputs'!$H$4*'Exposure Inputs'!$H$9*'Exposure Inputs'!$C$12*'Exposure Inputs'!$C$17)/('Exposure Inputs'!$H$5*'Exposure Inputs'!$C$11*'Exposure Inputs'!$C$13)</f>
        <v>1.4427955352612887E-8</v>
      </c>
      <c r="AO10" s="59">
        <f>($F10*(1-('Exposure Inputs'!$C$16)/100)*'Exposure Inputs'!$H$9*'Exposure Inputs'!$C$12*'Exposure Inputs'!$C$17)/('Exposure Inputs'!$C$11*'Exposure Inputs'!$C$13)</f>
        <v>1.1986301369863014E-6</v>
      </c>
      <c r="AP10" s="59">
        <f>'Exposure Inputs'!$E$61/$AL10</f>
        <v>7353747.8012521043</v>
      </c>
      <c r="AQ10" s="59">
        <f>'Exposure Inputs'!$E$62/$AM10</f>
        <v>75974302.620456472</v>
      </c>
    </row>
    <row r="11" spans="1:44" s="43" customFormat="1" ht="51.75" customHeight="1" x14ac:dyDescent="0.25">
      <c r="A11" s="52" t="s">
        <v>1072</v>
      </c>
      <c r="B11" s="60">
        <v>1.71</v>
      </c>
      <c r="C11" s="61" t="s">
        <v>1073</v>
      </c>
      <c r="D11" s="61"/>
      <c r="E11" s="56">
        <v>0</v>
      </c>
      <c r="F11" s="60">
        <v>1.8</v>
      </c>
      <c r="G11" s="60">
        <v>2.61</v>
      </c>
      <c r="H11" s="58">
        <f>($G11*(1-('Exposure Inputs'!$C$16/100))*'Exposure Inputs'!$C$3*1*'Exposure Inputs'!$C$12)/('Exposure Inputs'!$C$5*'Exposure Inputs'!$C$8)</f>
        <v>1.0503246710526315E-4</v>
      </c>
      <c r="I11" s="59">
        <f>($F11*(1-('Exposure Inputs'!$C$16)/100)*'Exposure Inputs'!$C$4*'Exposure Inputs'!$C$9*'Exposure Inputs'!$C$12*'Exposure Inputs'!$C$17)/('Exposure Inputs'!$C$5*'Exposure Inputs'!$C$10*'Exposure Inputs'!$C$13)</f>
        <v>1.8977974044700794E-5</v>
      </c>
      <c r="J11" s="59">
        <f>($F11*(1-('Exposure Inputs'!$C$16)/100)*'Exposure Inputs'!$C$4*'Exposure Inputs'!$C$9*'Exposure Inputs'!$C$12*'Exposure Inputs'!$C$17)/('Exposure Inputs'!$C$5*'Exposure Inputs'!$C$11*'Exposure Inputs'!$C$13)</f>
        <v>1.3868519494204427E-5</v>
      </c>
      <c r="K11" s="59">
        <f>($F11*(1-('Exposure Inputs'!$C$16)/100)*'Exposure Inputs'!$C$9*'Exposure Inputs'!$C$12*'Exposure Inputs'!$C$17)/('Exposure Inputs'!$C$11*'Exposure Inputs'!$C$13)</f>
        <v>1.261327713382508E-3</v>
      </c>
      <c r="L11" s="59">
        <f>'Exposure Inputs'!$E$61/$H11</f>
        <v>68550.232118076281</v>
      </c>
      <c r="M11" s="59">
        <f>'Exposure Inputs'!$E$62/$I11</f>
        <v>901044.54562550224</v>
      </c>
      <c r="N11" s="58">
        <f>($G11*(1-('Exposure Inputs'!$C$16/100))*'Exposure Inputs'!$D$3*1*'Exposure Inputs'!$C$12)/('Exposure Inputs'!$D$5*'Exposure Inputs'!$D$8)</f>
        <v>3.6850978723404259E-4</v>
      </c>
      <c r="O11" s="59">
        <f>($F11*(1-('Exposure Inputs'!$C$16)/100)*'Exposure Inputs'!$D$4*'Exposure Inputs'!$D$9*'Exposure Inputs'!$C$12*'Exposure Inputs'!$C$17)/('Exposure Inputs'!$D$5*'Exposure Inputs'!$D$10*'Exposure Inputs'!$C$13)</f>
        <v>4.8475663071990678E-5</v>
      </c>
      <c r="P11" s="59">
        <f>($F11*(1-('Exposure Inputs'!$C$16)/100)*'Exposure Inputs'!$D$4*'Exposure Inputs'!$D$9*'Exposure Inputs'!$C$12*'Exposure Inputs'!$C$17)/('Exposure Inputs'!$D$5*'Exposure Inputs'!$C$11*'Exposure Inputs'!$C$13)</f>
        <v>6.2148285989731629E-7</v>
      </c>
      <c r="Q11" s="59">
        <f>($F11*(1-('Exposure Inputs'!$C$16)/100)*'Exposure Inputs'!$D$9*'Exposure Inputs'!$C$12*'Exposure Inputs'!$C$17)/('Exposure Inputs'!$C$11*'Exposure Inputs'!$C$13)</f>
        <v>2.2128556375131719E-5</v>
      </c>
      <c r="R11" s="59">
        <f>'Exposure Inputs'!$E$61/$N11</f>
        <v>19538.151358317224</v>
      </c>
      <c r="S11" s="59">
        <f>'Exposure Inputs'!$E$62/$O11</f>
        <v>352754.32900432899</v>
      </c>
      <c r="T11" s="58">
        <f>($G11*(1-('Exposure Inputs'!$C$16/100))*'Exposure Inputs'!$E$3*1*'Exposure Inputs'!$C$12)/('Exposure Inputs'!$E$5*'Exposure Inputs'!$E$8)</f>
        <v>8.0705865921787705E-5</v>
      </c>
      <c r="U11" s="59">
        <f>($F11*(1-('Exposure Inputs'!$C$16)/100)*'Exposure Inputs'!$E$4*'Exposure Inputs'!$E$9*'Exposure Inputs'!$C$12*'Exposure Inputs'!$C$17)/('Exposure Inputs'!$E$5*'Exposure Inputs'!$E$10*'Exposure Inputs'!$C$13)</f>
        <v>1.0510446162087702E-5</v>
      </c>
      <c r="V11" s="59">
        <f>($F11*(1-('Exposure Inputs'!$C$16)/100)*'Exposure Inputs'!$E$4*'Exposure Inputs'!$E$9*'Exposure Inputs'!$C$12*'Exposure Inputs'!$C$17)/('Exposure Inputs'!$E$5*'Exposure Inputs'!$C$11*'Exposure Inputs'!$C$13)</f>
        <v>6.7374654885177589E-7</v>
      </c>
      <c r="W11" s="59">
        <f>($F11*(1-('Exposure Inputs'!$C$16)/100)*'Exposure Inputs'!$E$9*'Exposure Inputs'!$C$12*'Exposure Inputs'!$C$17)/('Exposure Inputs'!$C$11*'Exposure Inputs'!$C$13)</f>
        <v>1.1064278187565861E-4</v>
      </c>
      <c r="X11" s="59">
        <f>'Exposure Inputs'!$E$61/$T11</f>
        <v>89212.846151450023</v>
      </c>
      <c r="Y11" s="59">
        <f>'Exposure Inputs'!$E$62/$U11</f>
        <v>1626952.8178243774</v>
      </c>
      <c r="Z11" s="58">
        <f>($G11*(1-('Exposure Inputs'!$C$16/100))*'Exposure Inputs'!$F$3*1*'Exposure Inputs'!$C$12)/('Exposure Inputs'!$F$5*'Exposure Inputs'!$F$8)</f>
        <v>8.0919190140845061E-5</v>
      </c>
      <c r="AA11" s="59">
        <f>($F11*(1-('Exposure Inputs'!$C$16)/100)*'Exposure Inputs'!$F$4*'Exposure Inputs'!$F$9*'Exposure Inputs'!$C$12*'Exposure Inputs'!$C$17)/('Exposure Inputs'!$F$5*'Exposure Inputs'!$F$10*'Exposure Inputs'!$C$13)</f>
        <v>9.5721589812849705E-6</v>
      </c>
      <c r="AB11" s="59">
        <f>($F11*(1-('Exposure Inputs'!$C$16)/100)*'Exposure Inputs'!$F$4*'Exposure Inputs'!$F$9*'Exposure Inputs'!$C$12*'Exposure Inputs'!$C$17)/('Exposure Inputs'!$F$5*'Exposure Inputs'!$C$11*'Exposure Inputs'!$C$13)</f>
        <v>6.1359993469775463E-7</v>
      </c>
      <c r="AC11" s="59">
        <f>($F11*(1-('Exposure Inputs'!$C$16)/100)*'Exposure Inputs'!$F$9*'Exposure Inputs'!$C$12*'Exposure Inputs'!$C$17)/('Exposure Inputs'!$C$11*'Exposure Inputs'!$C$13)</f>
        <v>1.1064278187565861E-4</v>
      </c>
      <c r="AD11" s="59">
        <f>'Exposure Inputs'!$E$61/$Z11</f>
        <v>88977.657678826698</v>
      </c>
      <c r="AE11" s="59">
        <f>'Exposure Inputs'!$E$62/$AA11</f>
        <v>1786430.8390022677</v>
      </c>
      <c r="AF11" s="58">
        <f>($G11*(1-('Exposure Inputs'!$C$16/100))*'Exposure Inputs'!$G$3*1*'Exposure Inputs'!$C$12)/('Exposure Inputs'!$G$5*'Exposure Inputs'!$G$8)</f>
        <v>1.032509433962264E-4</v>
      </c>
      <c r="AG11" s="59">
        <f>($F11*(1-('Exposure Inputs'!$C$16)/100)*'Exposure Inputs'!$G$4*'Exposure Inputs'!$G$9*'Exposure Inputs'!$C$12*'Exposure Inputs'!$C$17)/('Exposure Inputs'!$G$5*'Exposure Inputs'!$G$10*'Exposure Inputs'!$C$13)</f>
        <v>1.5957611785991211E-5</v>
      </c>
      <c r="AH11" s="59">
        <f>($F11*(1-('Exposure Inputs'!$C$16)/100)*'Exposure Inputs'!$G$4*'Exposure Inputs'!$G$9*'Exposure Inputs'!$C$12*'Exposure Inputs'!$C$17)/('Exposure Inputs'!$G$5*'Exposure Inputs'!$C$11*'Exposure Inputs'!$C$13)</f>
        <v>1.0229238324353341E-6</v>
      </c>
      <c r="AI11" s="59">
        <f>($F11*(1-('Exposure Inputs'!$C$16)/100)*'Exposure Inputs'!$G$9*'Exposure Inputs'!$C$12*'Exposure Inputs'!$C$17)/('Exposure Inputs'!$C$11*'Exposure Inputs'!$C$13)</f>
        <v>1.1064278187565861E-4</v>
      </c>
      <c r="AJ11" s="59">
        <f>'Exposure Inputs'!$E$61/$AF11</f>
        <v>69733.019023079891</v>
      </c>
      <c r="AK11" s="59">
        <f>'Exposure Inputs'!$E$62/$AG11</f>
        <v>1071588.921282799</v>
      </c>
      <c r="AL11" s="58">
        <f>($G11*(1-('Exposure Inputs'!$C$16/100))*'Exposure Inputs'!$H$3*1*'Exposure Inputs'!$C$12)/('Exposure Inputs'!$H$5*'Exposure Inputs'!$H$8)</f>
        <v>1.3104777777777775E-4</v>
      </c>
      <c r="AM11" s="59">
        <f>($F11*(1-('Exposure Inputs'!$C$16)/100)*'Exposure Inputs'!$H$4*'Exposure Inputs'!$H$9*'Exposure Inputs'!$C$12*'Exposure Inputs'!$C$17)/('Exposure Inputs'!$H$5*'Exposure Inputs'!$H$10*'Exposure Inputs'!$C$13)</f>
        <v>2.0776255707762553E-5</v>
      </c>
      <c r="AN11" s="59">
        <f>($F11*(1-('Exposure Inputs'!$C$16)/100)*'Exposure Inputs'!$H$4*'Exposure Inputs'!$H$9*'Exposure Inputs'!$C$12*'Exposure Inputs'!$C$17)/('Exposure Inputs'!$H$5*'Exposure Inputs'!$C$11*'Exposure Inputs'!$C$13)</f>
        <v>1.3318112633181123E-6</v>
      </c>
      <c r="AO11" s="59">
        <f>($F11*(1-('Exposure Inputs'!$C$16)/100)*'Exposure Inputs'!$H$9*'Exposure Inputs'!$C$12*'Exposure Inputs'!$C$17)/('Exposure Inputs'!$C$11*'Exposure Inputs'!$C$13)</f>
        <v>1.1064278187565861E-4</v>
      </c>
      <c r="AP11" s="59">
        <f>'Exposure Inputs'!$E$61/$AL11</f>
        <v>54941.793917400792</v>
      </c>
      <c r="AQ11" s="59">
        <f>'Exposure Inputs'!$E$62/$AM11</f>
        <v>823054.9450549453</v>
      </c>
    </row>
    <row r="12" spans="1:44" s="43" customFormat="1" ht="25.5" x14ac:dyDescent="0.25">
      <c r="A12" s="52" t="s">
        <v>1081</v>
      </c>
      <c r="B12" s="60">
        <v>0.98299999999999998</v>
      </c>
      <c r="C12" s="61" t="s">
        <v>1073</v>
      </c>
      <c r="D12" s="61"/>
      <c r="E12" s="56">
        <v>0</v>
      </c>
      <c r="F12" s="60">
        <v>5.25</v>
      </c>
      <c r="G12" s="60">
        <v>10.8</v>
      </c>
      <c r="H12" s="58">
        <f>($G12*(1-('Exposure Inputs'!$C$16/100))*'Exposure Inputs'!$C$3*1*'Exposure Inputs'!$C$12)/('Exposure Inputs'!$C$5*'Exposure Inputs'!$C$8)</f>
        <v>4.3461710526315788E-4</v>
      </c>
      <c r="I12" s="59">
        <f>($F12*(1-('Exposure Inputs'!$C$16)/100)*'Exposure Inputs'!$C$4*'Exposure Inputs'!$C$9*'Exposure Inputs'!$C$12*'Exposure Inputs'!$C$17)/('Exposure Inputs'!$C$5*'Exposure Inputs'!$C$10*'Exposure Inputs'!$C$13)</f>
        <v>5.5352424297043986E-5</v>
      </c>
      <c r="J12" s="59">
        <f>($F12*(1-('Exposure Inputs'!$C$16)/100)*'Exposure Inputs'!$C$4*'Exposure Inputs'!$C$9*'Exposure Inputs'!$C$12*'Exposure Inputs'!$C$17)/('Exposure Inputs'!$C$5*'Exposure Inputs'!$C$11*'Exposure Inputs'!$C$13)</f>
        <v>4.0449848524762916E-5</v>
      </c>
      <c r="K12" s="59">
        <f>($F12*(1-('Exposure Inputs'!$C$16)/100)*'Exposure Inputs'!$C$9*'Exposure Inputs'!$C$12*'Exposure Inputs'!$C$17)/('Exposure Inputs'!$C$11*'Exposure Inputs'!$C$13)</f>
        <v>3.6788724973656484E-3</v>
      </c>
      <c r="L12" s="59">
        <f>'Exposure Inputs'!$E$61/$H12</f>
        <v>16566.306095201766</v>
      </c>
      <c r="M12" s="59">
        <f>'Exposure Inputs'!$E$62/$I12</f>
        <v>308929.55850017216</v>
      </c>
      <c r="N12" s="58">
        <f>($G12*(1-('Exposure Inputs'!$C$16/100))*'Exposure Inputs'!$D$3*1*'Exposure Inputs'!$C$12)/('Exposure Inputs'!$D$5*'Exposure Inputs'!$D$8)</f>
        <v>1.5248680851063833E-3</v>
      </c>
      <c r="O12" s="59">
        <f>($F12*(1-('Exposure Inputs'!$C$16)/100)*'Exposure Inputs'!$D$4*'Exposure Inputs'!$D$9*'Exposure Inputs'!$C$12*'Exposure Inputs'!$C$17)/('Exposure Inputs'!$D$5*'Exposure Inputs'!$D$10*'Exposure Inputs'!$C$13)</f>
        <v>1.4138735062663946E-4</v>
      </c>
      <c r="P12" s="59">
        <f>($F12*(1-('Exposure Inputs'!$C$16)/100)*'Exposure Inputs'!$D$4*'Exposure Inputs'!$D$9*'Exposure Inputs'!$C$12*'Exposure Inputs'!$C$17)/('Exposure Inputs'!$D$5*'Exposure Inputs'!$C$11*'Exposure Inputs'!$C$13)</f>
        <v>1.8126583413671727E-6</v>
      </c>
      <c r="Q12" s="59">
        <f>($F12*(1-('Exposure Inputs'!$C$16)/100)*'Exposure Inputs'!$D$9*'Exposure Inputs'!$C$12*'Exposure Inputs'!$C$17)/('Exposure Inputs'!$C$11*'Exposure Inputs'!$C$13)</f>
        <v>6.4541622760800845E-5</v>
      </c>
      <c r="R12" s="59">
        <f>'Exposure Inputs'!$E$61/$N12</f>
        <v>4721.7199115933281</v>
      </c>
      <c r="S12" s="59">
        <f>'Exposure Inputs'!$E$62/$O12</f>
        <v>120944.34137291281</v>
      </c>
      <c r="T12" s="58">
        <f>($G12*(1-('Exposure Inputs'!$C$16/100))*'Exposure Inputs'!$E$3*1*'Exposure Inputs'!$C$12)/('Exposure Inputs'!$E$5*'Exposure Inputs'!$E$8)</f>
        <v>3.3395530726256986E-4</v>
      </c>
      <c r="U12" s="59">
        <f>($F12*(1-('Exposure Inputs'!$C$16)/100)*'Exposure Inputs'!$E$4*'Exposure Inputs'!$E$9*'Exposure Inputs'!$C$12*'Exposure Inputs'!$C$17)/('Exposure Inputs'!$E$5*'Exposure Inputs'!$E$10*'Exposure Inputs'!$C$13)</f>
        <v>3.0655467972755799E-5</v>
      </c>
      <c r="V12" s="59">
        <f>($F12*(1-('Exposure Inputs'!$C$16)/100)*'Exposure Inputs'!$E$4*'Exposure Inputs'!$E$9*'Exposure Inputs'!$C$12*'Exposure Inputs'!$C$17)/('Exposure Inputs'!$E$5*'Exposure Inputs'!$C$11*'Exposure Inputs'!$C$13)</f>
        <v>1.9650941008176797E-6</v>
      </c>
      <c r="W12" s="59">
        <f>($F12*(1-('Exposure Inputs'!$C$16)/100)*'Exposure Inputs'!$E$9*'Exposure Inputs'!$C$12*'Exposure Inputs'!$C$17)/('Exposure Inputs'!$C$11*'Exposure Inputs'!$C$13)</f>
        <v>3.227081138040042E-4</v>
      </c>
      <c r="X12" s="59">
        <f>'Exposure Inputs'!$E$61/$T12</f>
        <v>21559.771153267087</v>
      </c>
      <c r="Y12" s="59">
        <f>'Exposure Inputs'!$E$62/$U12</f>
        <v>557812.3946826437</v>
      </c>
      <c r="Z12" s="58">
        <f>($G12*(1-('Exposure Inputs'!$C$16/100))*'Exposure Inputs'!$F$3*1*'Exposure Inputs'!$C$12)/('Exposure Inputs'!$F$5*'Exposure Inputs'!$F$8)</f>
        <v>3.3483802816901406E-4</v>
      </c>
      <c r="AA12" s="59">
        <f>($F12*(1-('Exposure Inputs'!$C$16)/100)*'Exposure Inputs'!$F$4*'Exposure Inputs'!$F$9*'Exposure Inputs'!$C$12*'Exposure Inputs'!$C$17)/('Exposure Inputs'!$F$5*'Exposure Inputs'!$F$10*'Exposure Inputs'!$C$13)</f>
        <v>2.791879702874783E-5</v>
      </c>
      <c r="AB12" s="59">
        <f>($F12*(1-('Exposure Inputs'!$C$16)/100)*'Exposure Inputs'!$F$4*'Exposure Inputs'!$F$9*'Exposure Inputs'!$C$12*'Exposure Inputs'!$C$17)/('Exposure Inputs'!$F$5*'Exposure Inputs'!$C$11*'Exposure Inputs'!$C$13)</f>
        <v>1.7896664762017841E-6</v>
      </c>
      <c r="AC12" s="59">
        <f>($F12*(1-('Exposure Inputs'!$C$16)/100)*'Exposure Inputs'!$F$9*'Exposure Inputs'!$C$12*'Exposure Inputs'!$C$17)/('Exposure Inputs'!$C$11*'Exposure Inputs'!$C$13)</f>
        <v>3.227081138040042E-4</v>
      </c>
      <c r="AD12" s="59">
        <f>'Exposure Inputs'!$E$61/$Z12</f>
        <v>21502.933939049784</v>
      </c>
      <c r="AE12" s="59">
        <f>'Exposure Inputs'!$E$62/$AA12</f>
        <v>612490.57337220607</v>
      </c>
      <c r="AF12" s="58">
        <f>($G12*(1-('Exposure Inputs'!$C$16/100))*'Exposure Inputs'!$G$3*1*'Exposure Inputs'!$C$12)/('Exposure Inputs'!$G$5*'Exposure Inputs'!$G$8)</f>
        <v>4.2724528301886798E-4</v>
      </c>
      <c r="AG12" s="59">
        <f>($F12*(1-('Exposure Inputs'!$C$16)/100)*'Exposure Inputs'!$G$4*'Exposure Inputs'!$G$9*'Exposure Inputs'!$C$12*'Exposure Inputs'!$C$17)/('Exposure Inputs'!$G$5*'Exposure Inputs'!$G$10*'Exposure Inputs'!$C$13)</f>
        <v>4.65430343758077E-5</v>
      </c>
      <c r="AH12" s="59">
        <f>($F12*(1-('Exposure Inputs'!$C$16)/100)*'Exposure Inputs'!$G$4*'Exposure Inputs'!$G$9*'Exposure Inputs'!$C$12*'Exposure Inputs'!$C$17)/('Exposure Inputs'!$G$5*'Exposure Inputs'!$C$11*'Exposure Inputs'!$C$13)</f>
        <v>2.9835278446030575E-6</v>
      </c>
      <c r="AI12" s="59">
        <f>($F12*(1-('Exposure Inputs'!$C$16)/100)*'Exposure Inputs'!$G$9*'Exposure Inputs'!$C$12*'Exposure Inputs'!$C$17)/('Exposure Inputs'!$C$11*'Exposure Inputs'!$C$13)</f>
        <v>3.227081138040042E-4</v>
      </c>
      <c r="AJ12" s="59">
        <f>'Exposure Inputs'!$E$61/$AF12</f>
        <v>16852.146263910967</v>
      </c>
      <c r="AK12" s="59">
        <f>'Exposure Inputs'!$E$62/$AG12</f>
        <v>367401.9158683882</v>
      </c>
      <c r="AL12" s="58">
        <f>($G12*(1-('Exposure Inputs'!$C$16/100))*'Exposure Inputs'!$H$3*1*'Exposure Inputs'!$C$12)/('Exposure Inputs'!$H$5*'Exposure Inputs'!$H$8)</f>
        <v>5.4226666666666666E-4</v>
      </c>
      <c r="AM12" s="59">
        <f>($F12*(1-('Exposure Inputs'!$C$16)/100)*'Exposure Inputs'!$H$4*'Exposure Inputs'!$H$9*'Exposure Inputs'!$C$12*'Exposure Inputs'!$C$17)/('Exposure Inputs'!$H$5*'Exposure Inputs'!$H$10*'Exposure Inputs'!$C$13)</f>
        <v>6.059741248097411E-5</v>
      </c>
      <c r="AN12" s="59">
        <f>($F12*(1-('Exposure Inputs'!$C$16)/100)*'Exposure Inputs'!$H$4*'Exposure Inputs'!$H$9*'Exposure Inputs'!$C$12*'Exposure Inputs'!$C$17)/('Exposure Inputs'!$H$5*'Exposure Inputs'!$C$11*'Exposure Inputs'!$C$13)</f>
        <v>3.8844495180111604E-6</v>
      </c>
      <c r="AO12" s="59">
        <f>($F12*(1-('Exposure Inputs'!$C$16)/100)*'Exposure Inputs'!$H$9*'Exposure Inputs'!$C$12*'Exposure Inputs'!$C$17)/('Exposure Inputs'!$C$11*'Exposure Inputs'!$C$13)</f>
        <v>3.227081138040042E-4</v>
      </c>
      <c r="AP12" s="59">
        <f>'Exposure Inputs'!$E$61/$AL12</f>
        <v>13277.600196705189</v>
      </c>
      <c r="AQ12" s="59">
        <f>'Exposure Inputs'!$E$62/$AM12</f>
        <v>282190.26687598124</v>
      </c>
    </row>
    <row r="13" spans="1:44" s="43" customFormat="1" ht="60" customHeight="1" x14ac:dyDescent="0.25">
      <c r="A13" s="52" t="s">
        <v>1082</v>
      </c>
      <c r="B13" s="57">
        <v>2.7000000000000001E-3</v>
      </c>
      <c r="C13" s="61" t="s">
        <v>1073</v>
      </c>
      <c r="D13" s="61"/>
      <c r="E13" s="56">
        <v>0</v>
      </c>
      <c r="F13" s="60">
        <v>0.82099999999999995</v>
      </c>
      <c r="G13" s="60">
        <v>0.82099999999999995</v>
      </c>
      <c r="H13" s="58">
        <f>($G13*(1-('Exposure Inputs'!$C$16/100))*'Exposure Inputs'!$C$3*1*'Exposure Inputs'!$C$12)/('Exposure Inputs'!$C$5*'Exposure Inputs'!$C$8)</f>
        <v>3.3038948464912272E-5</v>
      </c>
      <c r="I13" s="59">
        <f>($F13*(1-('Exposure Inputs'!$C$16)/100)*'Exposure Inputs'!$C$4*'Exposure Inputs'!$C$9*'Exposure Inputs'!$C$12*'Exposure Inputs'!$C$17)/('Exposure Inputs'!$C$5*'Exposure Inputs'!$C$10*'Exposure Inputs'!$C$13)</f>
        <v>8.6560648281663064E-6</v>
      </c>
      <c r="J13" s="59">
        <f>($F13*(1-('Exposure Inputs'!$C$16)/100)*'Exposure Inputs'!$C$4*'Exposure Inputs'!$C$9*'Exposure Inputs'!$C$12*'Exposure Inputs'!$C$17)/('Exposure Inputs'!$C$5*'Exposure Inputs'!$C$11*'Exposure Inputs'!$C$13)</f>
        <v>6.3255858359676856E-6</v>
      </c>
      <c r="K13" s="59">
        <f>($F13*(1-('Exposure Inputs'!$C$16)/100)*'Exposure Inputs'!$C$9*'Exposure Inputs'!$C$12*'Exposure Inputs'!$C$17)/('Exposure Inputs'!$C$11*'Exposure Inputs'!$C$13)</f>
        <v>5.7530558482613275E-4</v>
      </c>
      <c r="L13" s="59">
        <f>'Exposure Inputs'!$E$61/$H13</f>
        <v>217924.61124016944</v>
      </c>
      <c r="M13" s="59">
        <f>'Exposure Inputs'!$E$62/$I13</f>
        <v>1975493.5226868503</v>
      </c>
      <c r="N13" s="58">
        <f>($G13*(1-('Exposure Inputs'!$C$16/100))*'Exposure Inputs'!$D$3*1*'Exposure Inputs'!$C$12)/('Exposure Inputs'!$D$5*'Exposure Inputs'!$D$8)</f>
        <v>1.1591821276595745E-4</v>
      </c>
      <c r="O13" s="59">
        <f>($F13*(1-('Exposure Inputs'!$C$16)/100)*'Exposure Inputs'!$D$4*'Exposure Inputs'!$D$9*'Exposure Inputs'!$C$12*'Exposure Inputs'!$C$17)/('Exposure Inputs'!$D$5*'Exposure Inputs'!$D$10*'Exposure Inputs'!$C$13)</f>
        <v>2.211028854561353E-5</v>
      </c>
      <c r="P13" s="59">
        <f>($F13*(1-('Exposure Inputs'!$C$16)/100)*'Exposure Inputs'!$D$4*'Exposure Inputs'!$D$9*'Exposure Inputs'!$C$12*'Exposure Inputs'!$C$17)/('Exposure Inputs'!$D$5*'Exposure Inputs'!$C$11*'Exposure Inputs'!$C$13)</f>
        <v>2.8346523776427599E-7</v>
      </c>
      <c r="Q13" s="59">
        <f>($F13*(1-('Exposure Inputs'!$C$16)/100)*'Exposure Inputs'!$D$9*'Exposure Inputs'!$C$12*'Exposure Inputs'!$C$17)/('Exposure Inputs'!$C$11*'Exposure Inputs'!$C$13)</f>
        <v>1.0093080435546188E-5</v>
      </c>
      <c r="R13" s="59">
        <f>'Exposure Inputs'!$E$61/$N13</f>
        <v>62112.758885758776</v>
      </c>
      <c r="S13" s="59">
        <f>'Exposure Inputs'!$E$62/$O13</f>
        <v>773395.60561241419</v>
      </c>
      <c r="T13" s="58">
        <f>($G13*(1-('Exposure Inputs'!$C$16/100))*'Exposure Inputs'!$E$3*1*'Exposure Inputs'!$C$12)/('Exposure Inputs'!$E$5*'Exposure Inputs'!$E$8)</f>
        <v>2.5386787709497206E-5</v>
      </c>
      <c r="U13" s="59">
        <f>($F13*(1-('Exposure Inputs'!$C$16)/100)*'Exposure Inputs'!$E$4*'Exposure Inputs'!$E$9*'Exposure Inputs'!$C$12*'Exposure Inputs'!$C$17)/('Exposure Inputs'!$E$5*'Exposure Inputs'!$E$10*'Exposure Inputs'!$C$13)</f>
        <v>4.7939312772633347E-6</v>
      </c>
      <c r="V13" s="59">
        <f>($F13*(1-('Exposure Inputs'!$C$16)/100)*'Exposure Inputs'!$E$4*'Exposure Inputs'!$E$9*'Exposure Inputs'!$C$12*'Exposure Inputs'!$C$17)/('Exposure Inputs'!$E$5*'Exposure Inputs'!$C$11*'Exposure Inputs'!$C$13)</f>
        <v>3.0730328700405995E-7</v>
      </c>
      <c r="W13" s="59">
        <f>($F13*(1-('Exposure Inputs'!$C$16)/100)*'Exposure Inputs'!$E$9*'Exposure Inputs'!$C$12*'Exposure Inputs'!$C$17)/('Exposure Inputs'!$C$11*'Exposure Inputs'!$C$13)</f>
        <v>5.0465402177730936E-5</v>
      </c>
      <c r="X13" s="59">
        <f>'Exposure Inputs'!$E$61/$T13</f>
        <v>283612.09312458534</v>
      </c>
      <c r="Y13" s="59">
        <f>'Exposure Inputs'!$E$62/$U13</f>
        <v>3567009.8320144699</v>
      </c>
      <c r="Z13" s="58">
        <f>($G13*(1-('Exposure Inputs'!$C$16/100))*'Exposure Inputs'!$F$3*1*'Exposure Inputs'!$C$12)/('Exposure Inputs'!$F$5*'Exposure Inputs'!$F$8)</f>
        <v>2.5453890845070419E-5</v>
      </c>
      <c r="AA13" s="59">
        <f>($F13*(1-('Exposure Inputs'!$C$16)/100)*'Exposure Inputs'!$F$4*'Exposure Inputs'!$F$9*'Exposure Inputs'!$C$12*'Exposure Inputs'!$C$17)/('Exposure Inputs'!$F$5*'Exposure Inputs'!$F$10*'Exposure Inputs'!$C$13)</f>
        <v>4.3659680686860891E-6</v>
      </c>
      <c r="AB13" s="59">
        <f>($F13*(1-('Exposure Inputs'!$C$16)/100)*'Exposure Inputs'!$F$4*'Exposure Inputs'!$F$9*'Exposure Inputs'!$C$12*'Exposure Inputs'!$C$17)/('Exposure Inputs'!$F$5*'Exposure Inputs'!$C$11*'Exposure Inputs'!$C$13)</f>
        <v>2.7986974799269806E-7</v>
      </c>
      <c r="AC13" s="59">
        <f>($F13*(1-('Exposure Inputs'!$C$16)/100)*'Exposure Inputs'!$F$9*'Exposure Inputs'!$C$12*'Exposure Inputs'!$C$17)/('Exposure Inputs'!$C$11*'Exposure Inputs'!$C$13)</f>
        <v>5.0465402177730936E-5</v>
      </c>
      <c r="AD13" s="59">
        <f>'Exposure Inputs'!$E$61/$Z13</f>
        <v>282864.41722501547</v>
      </c>
      <c r="AE13" s="59">
        <f>'Exposure Inputs'!$E$62/$AA13</f>
        <v>3916657.1378856055</v>
      </c>
      <c r="AF13" s="58">
        <f>($G13*(1-('Exposure Inputs'!$C$16/100))*'Exposure Inputs'!$G$3*1*'Exposure Inputs'!$C$12)/('Exposure Inputs'!$G$5*'Exposure Inputs'!$G$8)</f>
        <v>3.2478553459119494E-5</v>
      </c>
      <c r="AG13" s="59">
        <f>($F13*(1-('Exposure Inputs'!$C$16)/100)*'Exposure Inputs'!$G$4*'Exposure Inputs'!$G$9*'Exposure Inputs'!$C$12*'Exposure Inputs'!$C$17)/('Exposure Inputs'!$G$5*'Exposure Inputs'!$G$10*'Exposure Inputs'!$C$13)</f>
        <v>7.2784440423882129E-6</v>
      </c>
      <c r="AH13" s="59">
        <f>($F13*(1-('Exposure Inputs'!$C$16)/100)*'Exposure Inputs'!$G$4*'Exposure Inputs'!$G$9*'Exposure Inputs'!$C$12*'Exposure Inputs'!$C$17)/('Exposure Inputs'!$G$5*'Exposure Inputs'!$C$11*'Exposure Inputs'!$C$13)</f>
        <v>4.6656692579411625E-7</v>
      </c>
      <c r="AI13" s="59">
        <f>($F13*(1-('Exposure Inputs'!$C$16)/100)*'Exposure Inputs'!$G$9*'Exposure Inputs'!$C$12*'Exposure Inputs'!$C$17)/('Exposure Inputs'!$C$11*'Exposure Inputs'!$C$13)</f>
        <v>5.0465402177730936E-5</v>
      </c>
      <c r="AJ13" s="59">
        <f>'Exposure Inputs'!$E$61/$AF13</f>
        <v>221684.74987848781</v>
      </c>
      <c r="AK13" s="59">
        <f>'Exposure Inputs'!$E$62/$AG13</f>
        <v>2349403.2378916424</v>
      </c>
      <c r="AL13" s="58">
        <f>($G13*(1-('Exposure Inputs'!$C$16/100))*'Exposure Inputs'!$H$3*1*'Exposure Inputs'!$C$12)/('Exposure Inputs'!$H$5*'Exposure Inputs'!$H$8)</f>
        <v>4.1222308641975305E-5</v>
      </c>
      <c r="AM13" s="59">
        <f>($F13*(1-('Exposure Inputs'!$C$16)/100)*'Exposure Inputs'!$H$4*'Exposure Inputs'!$H$9*'Exposure Inputs'!$C$12*'Exposure Inputs'!$C$17)/('Exposure Inputs'!$H$5*'Exposure Inputs'!$H$10*'Exposure Inputs'!$C$13)</f>
        <v>9.4762810755961412E-6</v>
      </c>
      <c r="AN13" s="59">
        <f>($F13*(1-('Exposure Inputs'!$C$16)/100)*'Exposure Inputs'!$H$4*'Exposure Inputs'!$H$9*'Exposure Inputs'!$C$12*'Exposure Inputs'!$C$17)/('Exposure Inputs'!$H$5*'Exposure Inputs'!$C$11*'Exposure Inputs'!$C$13)</f>
        <v>6.0745391510231673E-7</v>
      </c>
      <c r="AO13" s="59">
        <f>($F13*(1-('Exposure Inputs'!$C$16)/100)*'Exposure Inputs'!$H$9*'Exposure Inputs'!$C$12*'Exposure Inputs'!$C$17)/('Exposure Inputs'!$C$11*'Exposure Inputs'!$C$13)</f>
        <v>5.0465402177730936E-5</v>
      </c>
      <c r="AP13" s="59">
        <f>'Exposure Inputs'!$E$61/$AL13</f>
        <v>174662.70660708411</v>
      </c>
      <c r="AQ13" s="59">
        <f>'Exposure Inputs'!$E$62/$AM13</f>
        <v>1804505.3606563967</v>
      </c>
    </row>
    <row r="14" spans="1:44" s="43" customFormat="1" ht="63" customHeight="1" x14ac:dyDescent="0.25">
      <c r="A14" s="52" t="s">
        <v>1083</v>
      </c>
      <c r="B14" s="57">
        <v>1.9000000000000001E-4</v>
      </c>
      <c r="C14" s="61" t="s">
        <v>1073</v>
      </c>
      <c r="D14" s="61"/>
      <c r="E14" s="56">
        <v>0</v>
      </c>
      <c r="F14" s="57">
        <v>6.1699999999999998E-2</v>
      </c>
      <c r="G14" s="57">
        <v>8.5000000000000006E-2</v>
      </c>
      <c r="H14" s="58">
        <f>($G14*(1-('Exposure Inputs'!$C$16/100))*'Exposure Inputs'!$C$3*1*'Exposure Inputs'!$C$12)/('Exposure Inputs'!$C$5*'Exposure Inputs'!$C$8)</f>
        <v>3.4205975877192988E-6</v>
      </c>
      <c r="I14" s="59">
        <f>($F14*(1-('Exposure Inputs'!$C$16)/100)*'Exposure Inputs'!$C$4*'Exposure Inputs'!$C$9*'Exposure Inputs'!$C$12*'Exposure Inputs'!$C$17)/('Exposure Inputs'!$C$5*'Exposure Inputs'!$C$10*'Exposure Inputs'!$C$13)</f>
        <v>6.5052277697668827E-7</v>
      </c>
      <c r="J14" s="59">
        <f>($F14*(1-('Exposure Inputs'!$C$16)/100)*'Exposure Inputs'!$C$4*'Exposure Inputs'!$C$9*'Exposure Inputs'!$C$12*'Exposure Inputs'!$C$17)/('Exposure Inputs'!$C$5*'Exposure Inputs'!$C$11*'Exposure Inputs'!$C$13)</f>
        <v>4.7538202932911837E-7</v>
      </c>
      <c r="K14" s="59">
        <f>($F14*(1-('Exposure Inputs'!$C$16)/100)*'Exposure Inputs'!$C$9*'Exposure Inputs'!$C$12*'Exposure Inputs'!$C$17)/('Exposure Inputs'!$C$11*'Exposure Inputs'!$C$13)</f>
        <v>4.3235511064278186E-5</v>
      </c>
      <c r="L14" s="59">
        <f>'Exposure Inputs'!$E$61/$H14</f>
        <v>2104895.3626844594</v>
      </c>
      <c r="M14" s="59">
        <f>'Exposure Inputs'!$E$62/$I14</f>
        <v>26286550.763790991</v>
      </c>
      <c r="N14" s="58">
        <f>($G14*(1-('Exposure Inputs'!$C$16/100))*'Exposure Inputs'!$D$3*1*'Exposure Inputs'!$C$12)/('Exposure Inputs'!$D$5*'Exposure Inputs'!$D$8)</f>
        <v>1.2001276595744683E-5</v>
      </c>
      <c r="O14" s="59">
        <f>($F14*(1-('Exposure Inputs'!$C$16)/100)*'Exposure Inputs'!$D$4*'Exposure Inputs'!$D$9*'Exposure Inputs'!$C$12*'Exposure Inputs'!$C$17)/('Exposure Inputs'!$D$5*'Exposure Inputs'!$D$10*'Exposure Inputs'!$C$13)</f>
        <v>1.6616380064121248E-6</v>
      </c>
      <c r="P14" s="59">
        <f>($F14*(1-('Exposure Inputs'!$C$16)/100)*'Exposure Inputs'!$D$4*'Exposure Inputs'!$D$9*'Exposure Inputs'!$C$12*'Exposure Inputs'!$C$17)/('Exposure Inputs'!$D$5*'Exposure Inputs'!$C$11*'Exposure Inputs'!$C$13)</f>
        <v>2.1303051364258008E-8</v>
      </c>
      <c r="Q14" s="59">
        <f>($F14*(1-('Exposure Inputs'!$C$16)/100)*'Exposure Inputs'!$D$9*'Exposure Inputs'!$C$12*'Exposure Inputs'!$C$17)/('Exposure Inputs'!$C$11*'Exposure Inputs'!$C$13)</f>
        <v>7.5851773796979279E-7</v>
      </c>
      <c r="R14" s="59">
        <f>'Exposure Inputs'!$E$61/$N14</f>
        <v>599936.17700244649</v>
      </c>
      <c r="S14" s="59">
        <f>'Exposure Inputs'!$E$62/$O14</f>
        <v>10291050.11681997</v>
      </c>
      <c r="T14" s="58">
        <f>($G14*(1-('Exposure Inputs'!$C$16/100))*'Exposure Inputs'!$E$3*1*'Exposure Inputs'!$C$12)/('Exposure Inputs'!$E$5*'Exposure Inputs'!$E$8)</f>
        <v>2.6283519553072633E-6</v>
      </c>
      <c r="U14" s="59">
        <f>($F14*(1-('Exposure Inputs'!$C$16)/100)*'Exposure Inputs'!$E$4*'Exposure Inputs'!$E$9*'Exposure Inputs'!$C$12*'Exposure Inputs'!$C$17)/('Exposure Inputs'!$E$5*'Exposure Inputs'!$E$10*'Exposure Inputs'!$C$13)</f>
        <v>3.6027473788933966E-7</v>
      </c>
      <c r="V14" s="59">
        <f>($F14*(1-('Exposure Inputs'!$C$16)/100)*'Exposure Inputs'!$E$4*'Exposure Inputs'!$E$9*'Exposure Inputs'!$C$12*'Exposure Inputs'!$C$17)/('Exposure Inputs'!$E$5*'Exposure Inputs'!$C$11*'Exposure Inputs'!$C$13)</f>
        <v>2.3094534480085876E-8</v>
      </c>
      <c r="W14" s="59">
        <f>($F14*(1-('Exposure Inputs'!$C$16)/100)*'Exposure Inputs'!$E$9*'Exposure Inputs'!$C$12*'Exposure Inputs'!$C$17)/('Exposure Inputs'!$C$11*'Exposure Inputs'!$C$13)</f>
        <v>3.792588689848964E-6</v>
      </c>
      <c r="X14" s="59">
        <f>'Exposure Inputs'!$E$61/$T14</f>
        <v>2739359.1582974647</v>
      </c>
      <c r="Y14" s="59">
        <f>'Exposure Inputs'!$E$62/$U14</f>
        <v>47463777.505411327</v>
      </c>
      <c r="Z14" s="58">
        <f>($G14*(1-('Exposure Inputs'!$C$16/100))*'Exposure Inputs'!$F$3*1*'Exposure Inputs'!$C$12)/('Exposure Inputs'!$F$5*'Exposure Inputs'!$F$8)</f>
        <v>2.6352992957746481E-6</v>
      </c>
      <c r="AA14" s="59">
        <f>($F14*(1-('Exposure Inputs'!$C$16)/100)*'Exposure Inputs'!$F$4*'Exposure Inputs'!$F$9*'Exposure Inputs'!$C$12*'Exposure Inputs'!$C$17)/('Exposure Inputs'!$F$5*'Exposure Inputs'!$F$10*'Exposure Inputs'!$C$13)</f>
        <v>3.2811233841404591E-7</v>
      </c>
      <c r="AB14" s="59">
        <f>($F14*(1-('Exposure Inputs'!$C$16)/100)*'Exposure Inputs'!$F$4*'Exposure Inputs'!$F$9*'Exposure Inputs'!$C$12*'Exposure Inputs'!$C$17)/('Exposure Inputs'!$F$5*'Exposure Inputs'!$C$11*'Exposure Inputs'!$C$13)</f>
        <v>2.1032842206028585E-8</v>
      </c>
      <c r="AC14" s="59">
        <f>($F14*(1-('Exposure Inputs'!$C$16)/100)*'Exposure Inputs'!$F$9*'Exposure Inputs'!$C$12*'Exposure Inputs'!$C$17)/('Exposure Inputs'!$C$11*'Exposure Inputs'!$C$13)</f>
        <v>3.792588689848964E-6</v>
      </c>
      <c r="AD14" s="59">
        <f>'Exposure Inputs'!$E$61/$Z14</f>
        <v>2732137.4887263249</v>
      </c>
      <c r="AE14" s="59">
        <f>'Exposure Inputs'!$E$62/$AA14</f>
        <v>52116296.761816561</v>
      </c>
      <c r="AF14" s="58">
        <f>($G14*(1-('Exposure Inputs'!$C$16/100))*'Exposure Inputs'!$G$3*1*'Exposure Inputs'!$C$12)/('Exposure Inputs'!$G$5*'Exposure Inputs'!$G$8)</f>
        <v>3.3625786163522015E-6</v>
      </c>
      <c r="AG14" s="59">
        <f>($F14*(1-('Exposure Inputs'!$C$16)/100)*'Exposure Inputs'!$G$4*'Exposure Inputs'!$G$9*'Exposure Inputs'!$C$12*'Exposure Inputs'!$C$17)/('Exposure Inputs'!$G$5*'Exposure Inputs'!$G$10*'Exposure Inputs'!$C$13)</f>
        <v>5.4699147066425434E-7</v>
      </c>
      <c r="AH14" s="59">
        <f>($F14*(1-('Exposure Inputs'!$C$16)/100)*'Exposure Inputs'!$G$4*'Exposure Inputs'!$G$9*'Exposure Inputs'!$C$12*'Exposure Inputs'!$C$17)/('Exposure Inputs'!$G$5*'Exposure Inputs'!$C$11*'Exposure Inputs'!$C$13)</f>
        <v>3.5063555811811176E-8</v>
      </c>
      <c r="AI14" s="59">
        <f>($F14*(1-('Exposure Inputs'!$C$16)/100)*'Exposure Inputs'!$G$9*'Exposure Inputs'!$C$12*'Exposure Inputs'!$C$17)/('Exposure Inputs'!$C$11*'Exposure Inputs'!$C$13)</f>
        <v>3.792588689848964E-6</v>
      </c>
      <c r="AJ14" s="59">
        <f>'Exposure Inputs'!$E$61/$AF14</f>
        <v>2141213.8782380996</v>
      </c>
      <c r="AK14" s="59">
        <f>'Exposure Inputs'!$E$62/$AG14</f>
        <v>31261913.424781814</v>
      </c>
      <c r="AL14" s="58">
        <f>($G14*(1-('Exposure Inputs'!$C$16/100))*'Exposure Inputs'!$H$3*1*'Exposure Inputs'!$C$12)/('Exposure Inputs'!$H$5*'Exposure Inputs'!$H$8)</f>
        <v>4.2678395061728387E-6</v>
      </c>
      <c r="AM14" s="59">
        <f>($F14*(1-('Exposure Inputs'!$C$16)/100)*'Exposure Inputs'!$H$4*'Exposure Inputs'!$H$9*'Exposure Inputs'!$C$12*'Exposure Inputs'!$C$17)/('Exposure Inputs'!$H$5*'Exposure Inputs'!$H$10*'Exposure Inputs'!$C$13)</f>
        <v>7.1216387620497199E-7</v>
      </c>
      <c r="AN14" s="59">
        <f>($F14*(1-('Exposure Inputs'!$C$16)/100)*'Exposure Inputs'!$H$4*'Exposure Inputs'!$H$9*'Exposure Inputs'!$C$12*'Exposure Inputs'!$C$17)/('Exposure Inputs'!$H$5*'Exposure Inputs'!$C$11*'Exposure Inputs'!$C$13)</f>
        <v>4.5651530525959748E-8</v>
      </c>
      <c r="AO14" s="59">
        <f>($F14*(1-('Exposure Inputs'!$C$16)/100)*'Exposure Inputs'!$H$9*'Exposure Inputs'!$C$12*'Exposure Inputs'!$C$17)/('Exposure Inputs'!$C$11*'Exposure Inputs'!$C$13)</f>
        <v>3.792588689848964E-6</v>
      </c>
      <c r="AP14" s="59">
        <f>'Exposure Inputs'!$E$61/$AL14</f>
        <v>1687036.2602872478</v>
      </c>
      <c r="AQ14" s="59">
        <f>'Exposure Inputs'!$E$62/$AM14</f>
        <v>24011327.408410072</v>
      </c>
    </row>
    <row r="15" spans="1:44" s="43" customFormat="1" ht="63" customHeight="1" x14ac:dyDescent="0.25">
      <c r="A15" s="52" t="s">
        <v>1084</v>
      </c>
      <c r="B15" s="57">
        <v>3.7200000000000002E-3</v>
      </c>
      <c r="C15" s="61" t="s">
        <v>1073</v>
      </c>
      <c r="D15" s="61"/>
      <c r="E15" s="56">
        <v>0</v>
      </c>
      <c r="F15" s="60">
        <v>2.0699999999999998</v>
      </c>
      <c r="G15" s="60">
        <v>3.55</v>
      </c>
      <c r="H15" s="58">
        <f>($G15*(1-('Exposure Inputs'!$C$16/100))*'Exposure Inputs'!$C$3*1*'Exposure Inputs'!$C$12)/('Exposure Inputs'!$C$5*'Exposure Inputs'!$C$8)</f>
        <v>1.4286025219298245E-4</v>
      </c>
      <c r="I15" s="59">
        <f>($F15*(1-('Exposure Inputs'!$C$16)/100)*'Exposure Inputs'!$C$4*'Exposure Inputs'!$C$9*'Exposure Inputs'!$C$12*'Exposure Inputs'!$C$17)/('Exposure Inputs'!$C$5*'Exposure Inputs'!$C$10*'Exposure Inputs'!$C$13)</f>
        <v>2.1824670151405912E-5</v>
      </c>
      <c r="J15" s="59">
        <f>($F15*(1-('Exposure Inputs'!$C$16)/100)*'Exposure Inputs'!$C$4*'Exposure Inputs'!$C$9*'Exposure Inputs'!$C$12*'Exposure Inputs'!$C$17)/('Exposure Inputs'!$C$5*'Exposure Inputs'!$C$11*'Exposure Inputs'!$C$13)</f>
        <v>1.5948797418335089E-5</v>
      </c>
      <c r="K15" s="59">
        <f>($F15*(1-('Exposure Inputs'!$C$16)/100)*'Exposure Inputs'!$C$9*'Exposure Inputs'!$C$12*'Exposure Inputs'!$C$17)/('Exposure Inputs'!$C$11*'Exposure Inputs'!$C$13)</f>
        <v>1.4505268703898842E-3</v>
      </c>
      <c r="L15" s="59">
        <f>'Exposure Inputs'!$E$61/$H15</f>
        <v>50398.903050191293</v>
      </c>
      <c r="M15" s="59">
        <f>'Exposure Inputs'!$E$62/$I15</f>
        <v>783516.99619608896</v>
      </c>
      <c r="N15" s="58">
        <f>($G15*(1-('Exposure Inputs'!$C$16/100))*'Exposure Inputs'!$D$3*1*'Exposure Inputs'!$C$12)/('Exposure Inputs'!$D$5*'Exposure Inputs'!$D$8)</f>
        <v>5.0122978723404267E-4</v>
      </c>
      <c r="O15" s="59">
        <f>($F15*(1-('Exposure Inputs'!$C$16)/100)*'Exposure Inputs'!$D$4*'Exposure Inputs'!$D$9*'Exposure Inputs'!$C$12*'Exposure Inputs'!$C$17)/('Exposure Inputs'!$D$5*'Exposure Inputs'!$D$10*'Exposure Inputs'!$C$13)</f>
        <v>5.5747012532789266E-5</v>
      </c>
      <c r="P15" s="59">
        <f>($F15*(1-('Exposure Inputs'!$C$16)/100)*'Exposure Inputs'!$D$4*'Exposure Inputs'!$D$9*'Exposure Inputs'!$C$12*'Exposure Inputs'!$C$17)/('Exposure Inputs'!$D$5*'Exposure Inputs'!$C$11*'Exposure Inputs'!$C$13)</f>
        <v>7.1470528888191369E-7</v>
      </c>
      <c r="Q15" s="59">
        <f>($F15*(1-('Exposure Inputs'!$C$16)/100)*'Exposure Inputs'!$D$9*'Exposure Inputs'!$C$12*'Exposure Inputs'!$C$17)/('Exposure Inputs'!$C$11*'Exposure Inputs'!$C$13)</f>
        <v>2.5447839831401473E-5</v>
      </c>
      <c r="R15" s="59">
        <f>'Exposure Inputs'!$E$61/$N15</f>
        <v>14364.66902681914</v>
      </c>
      <c r="S15" s="59">
        <f>'Exposure Inputs'!$E$62/$O15</f>
        <v>306742.89478637313</v>
      </c>
      <c r="T15" s="58">
        <f>($G15*(1-('Exposure Inputs'!$C$16/100))*'Exposure Inputs'!$E$3*1*'Exposure Inputs'!$C$12)/('Exposure Inputs'!$E$5*'Exposure Inputs'!$E$8)</f>
        <v>1.0977234636871507E-4</v>
      </c>
      <c r="U15" s="59">
        <f>($F15*(1-('Exposure Inputs'!$C$16)/100)*'Exposure Inputs'!$E$4*'Exposure Inputs'!$E$9*'Exposure Inputs'!$C$12*'Exposure Inputs'!$C$17)/('Exposure Inputs'!$E$5*'Exposure Inputs'!$E$10*'Exposure Inputs'!$C$13)</f>
        <v>1.2087013086400856E-5</v>
      </c>
      <c r="V15" s="59">
        <f>($F15*(1-('Exposure Inputs'!$C$16)/100)*'Exposure Inputs'!$E$4*'Exposure Inputs'!$E$9*'Exposure Inputs'!$C$12*'Exposure Inputs'!$C$17)/('Exposure Inputs'!$E$5*'Exposure Inputs'!$C$11*'Exposure Inputs'!$C$13)</f>
        <v>7.7480853117954209E-7</v>
      </c>
      <c r="W15" s="59">
        <f>($F15*(1-('Exposure Inputs'!$C$16)/100)*'Exposure Inputs'!$E$9*'Exposure Inputs'!$C$12*'Exposure Inputs'!$C$17)/('Exposure Inputs'!$C$11*'Exposure Inputs'!$C$13)</f>
        <v>1.2723919915700737E-4</v>
      </c>
      <c r="X15" s="59">
        <f>'Exposure Inputs'!$E$61/$T15</f>
        <v>65590.289705713963</v>
      </c>
      <c r="Y15" s="59">
        <f>'Exposure Inputs'!$E$62/$U15</f>
        <v>1414741.5807168502</v>
      </c>
      <c r="Z15" s="58">
        <f>($G15*(1-('Exposure Inputs'!$C$16/100))*'Exposure Inputs'!$F$3*1*'Exposure Inputs'!$C$12)/('Exposure Inputs'!$F$5*'Exposure Inputs'!$F$8)</f>
        <v>1.1006249999999999E-4</v>
      </c>
      <c r="AA15" s="59">
        <f>($F15*(1-('Exposure Inputs'!$C$16)/100)*'Exposure Inputs'!$F$4*'Exposure Inputs'!$F$9*'Exposure Inputs'!$C$12*'Exposure Inputs'!$C$17)/('Exposure Inputs'!$F$5*'Exposure Inputs'!$F$10*'Exposure Inputs'!$C$13)</f>
        <v>1.1007982828477714E-5</v>
      </c>
      <c r="AB15" s="59">
        <f>($F15*(1-('Exposure Inputs'!$C$16)/100)*'Exposure Inputs'!$F$4*'Exposure Inputs'!$F$9*'Exposure Inputs'!$C$12*'Exposure Inputs'!$C$17)/('Exposure Inputs'!$F$5*'Exposure Inputs'!$C$11*'Exposure Inputs'!$C$13)</f>
        <v>7.0563992490241763E-7</v>
      </c>
      <c r="AC15" s="59">
        <f>($F15*(1-('Exposure Inputs'!$C$16)/100)*'Exposure Inputs'!$F$9*'Exposure Inputs'!$C$12*'Exposure Inputs'!$C$17)/('Exposure Inputs'!$C$11*'Exposure Inputs'!$C$13)</f>
        <v>1.2723919915700737E-4</v>
      </c>
      <c r="AD15" s="59">
        <f>'Exposure Inputs'!$E$61/$Z15</f>
        <v>65417.376490630333</v>
      </c>
      <c r="AE15" s="59">
        <f>'Exposure Inputs'!$E$62/$AA15</f>
        <v>1553418.1208715374</v>
      </c>
      <c r="AF15" s="58">
        <f>($G15*(1-('Exposure Inputs'!$C$16/100))*'Exposure Inputs'!$G$3*1*'Exposure Inputs'!$C$12)/('Exposure Inputs'!$G$5*'Exposure Inputs'!$G$8)</f>
        <v>1.4043710691823898E-4</v>
      </c>
      <c r="AG15" s="59">
        <f>($F15*(1-('Exposure Inputs'!$C$16)/100)*'Exposure Inputs'!$G$4*'Exposure Inputs'!$G$9*'Exposure Inputs'!$C$12*'Exposure Inputs'!$C$17)/('Exposure Inputs'!$G$5*'Exposure Inputs'!$G$10*'Exposure Inputs'!$C$13)</f>
        <v>1.8351253553889891E-5</v>
      </c>
      <c r="AH15" s="59">
        <f>($F15*(1-('Exposure Inputs'!$C$16)/100)*'Exposure Inputs'!$G$4*'Exposure Inputs'!$G$9*'Exposure Inputs'!$C$12*'Exposure Inputs'!$C$17)/('Exposure Inputs'!$G$5*'Exposure Inputs'!$C$11*'Exposure Inputs'!$C$13)</f>
        <v>1.176362407300634E-6</v>
      </c>
      <c r="AI15" s="59">
        <f>($F15*(1-('Exposure Inputs'!$C$16)/100)*'Exposure Inputs'!$G$9*'Exposure Inputs'!$C$12*'Exposure Inputs'!$C$17)/('Exposure Inputs'!$C$11*'Exposure Inputs'!$C$13)</f>
        <v>1.2723919915700737E-4</v>
      </c>
      <c r="AJ15" s="59">
        <f>'Exposure Inputs'!$E$61/$AF15</f>
        <v>51268.501309926338</v>
      </c>
      <c r="AK15" s="59">
        <f>'Exposure Inputs'!$E$62/$AG15</f>
        <v>931816.45328939054</v>
      </c>
      <c r="AL15" s="58">
        <f>($G15*(1-('Exposure Inputs'!$C$16/100))*'Exposure Inputs'!$H$3*1*'Exposure Inputs'!$C$12)/('Exposure Inputs'!$H$5*'Exposure Inputs'!$H$8)</f>
        <v>1.7824506172839502E-4</v>
      </c>
      <c r="AM15" s="59">
        <f>($F15*(1-('Exposure Inputs'!$C$16)/100)*'Exposure Inputs'!$H$4*'Exposure Inputs'!$H$9*'Exposure Inputs'!$C$12*'Exposure Inputs'!$C$17)/('Exposure Inputs'!$H$5*'Exposure Inputs'!$H$10*'Exposure Inputs'!$C$13)</f>
        <v>2.3892694063926941E-5</v>
      </c>
      <c r="AN15" s="59">
        <f>($F15*(1-('Exposure Inputs'!$C$16)/100)*'Exposure Inputs'!$H$4*'Exposure Inputs'!$H$9*'Exposure Inputs'!$C$12*'Exposure Inputs'!$C$17)/('Exposure Inputs'!$H$5*'Exposure Inputs'!$C$11*'Exposure Inputs'!$C$13)</f>
        <v>1.5315829528158294E-6</v>
      </c>
      <c r="AO15" s="59">
        <f>($F15*(1-('Exposure Inputs'!$C$16)/100)*'Exposure Inputs'!$H$9*'Exposure Inputs'!$C$12*'Exposure Inputs'!$C$17)/('Exposure Inputs'!$C$11*'Exposure Inputs'!$C$13)</f>
        <v>1.2723919915700737E-4</v>
      </c>
      <c r="AP15" s="59">
        <f>'Exposure Inputs'!$E$61/$AL15</f>
        <v>40393.825950539736</v>
      </c>
      <c r="AQ15" s="59">
        <f>'Exposure Inputs'!$E$62/$AM15</f>
        <v>715699.95222169138</v>
      </c>
    </row>
    <row r="16" spans="1:44" s="43" customFormat="1" ht="38.25" x14ac:dyDescent="0.25">
      <c r="A16" s="52" t="s">
        <v>1085</v>
      </c>
      <c r="B16" s="57">
        <v>1.8100000000000001E-4</v>
      </c>
      <c r="C16" s="61" t="s">
        <v>1073</v>
      </c>
      <c r="D16" s="61"/>
      <c r="E16" s="56">
        <v>0</v>
      </c>
      <c r="F16" s="60">
        <v>0.5</v>
      </c>
      <c r="G16" s="60">
        <v>0.5</v>
      </c>
      <c r="H16" s="58">
        <f>($G16*(1-('Exposure Inputs'!$C$16/100))*'Exposure Inputs'!$C$3*1*'Exposure Inputs'!$C$12)/('Exposure Inputs'!$C$5*'Exposure Inputs'!$C$8)</f>
        <v>2.0121162280701754E-5</v>
      </c>
      <c r="I16" s="59">
        <f>($F16*(1-('Exposure Inputs'!$C$16)/100)*'Exposure Inputs'!$C$4*'Exposure Inputs'!$C$9*'Exposure Inputs'!$C$12*'Exposure Inputs'!$C$17)/('Exposure Inputs'!$C$5*'Exposure Inputs'!$C$10*'Exposure Inputs'!$C$13)</f>
        <v>5.2716594568613319E-6</v>
      </c>
      <c r="J16" s="59">
        <f>($F16*(1-('Exposure Inputs'!$C$16)/100)*'Exposure Inputs'!$C$4*'Exposure Inputs'!$C$9*'Exposure Inputs'!$C$12*'Exposure Inputs'!$C$17)/('Exposure Inputs'!$C$5*'Exposure Inputs'!$C$11*'Exposure Inputs'!$C$13)</f>
        <v>3.852366526167896E-6</v>
      </c>
      <c r="K16" s="59">
        <f>($F16*(1-('Exposure Inputs'!$C$16)/100)*'Exposure Inputs'!$C$9*'Exposure Inputs'!$C$12*'Exposure Inputs'!$C$17)/('Exposure Inputs'!$C$11*'Exposure Inputs'!$C$13)</f>
        <v>3.5036880927291885E-4</v>
      </c>
      <c r="L16" s="59">
        <f>'Exposure Inputs'!$E$61/$H16</f>
        <v>357832.21165635815</v>
      </c>
      <c r="M16" s="59">
        <f>'Exposure Inputs'!$E$62/$I16</f>
        <v>3243760.3642518078</v>
      </c>
      <c r="N16" s="58">
        <f>($G16*(1-('Exposure Inputs'!$C$16/100))*'Exposure Inputs'!$D$3*1*'Exposure Inputs'!$C$12)/('Exposure Inputs'!$D$5*'Exposure Inputs'!$D$8)</f>
        <v>7.0595744680851079E-5</v>
      </c>
      <c r="O16" s="59">
        <f>($F16*(1-('Exposure Inputs'!$C$16)/100)*'Exposure Inputs'!$D$4*'Exposure Inputs'!$D$9*'Exposure Inputs'!$C$12*'Exposure Inputs'!$C$17)/('Exposure Inputs'!$D$5*'Exposure Inputs'!$D$10*'Exposure Inputs'!$C$13)</f>
        <v>1.3465461964441854E-5</v>
      </c>
      <c r="P16" s="59">
        <f>($F16*(1-('Exposure Inputs'!$C$16)/100)*'Exposure Inputs'!$D$4*'Exposure Inputs'!$D$9*'Exposure Inputs'!$C$12*'Exposure Inputs'!$C$17)/('Exposure Inputs'!$D$5*'Exposure Inputs'!$C$11*'Exposure Inputs'!$C$13)</f>
        <v>1.7263412774925453E-7</v>
      </c>
      <c r="Q16" s="59">
        <f>($F16*(1-('Exposure Inputs'!$C$16)/100)*'Exposure Inputs'!$D$9*'Exposure Inputs'!$C$12*'Exposure Inputs'!$C$17)/('Exposure Inputs'!$C$11*'Exposure Inputs'!$C$13)</f>
        <v>6.1468212153143667E-6</v>
      </c>
      <c r="R16" s="59">
        <f>'Exposure Inputs'!$E$61/$N16</f>
        <v>101989.15009041589</v>
      </c>
      <c r="S16" s="59">
        <f>'Exposure Inputs'!$E$62/$O16</f>
        <v>1269915.5844155843</v>
      </c>
      <c r="T16" s="58">
        <f>($G16*(1-('Exposure Inputs'!$C$16/100))*'Exposure Inputs'!$E$3*1*'Exposure Inputs'!$C$12)/('Exposure Inputs'!$E$5*'Exposure Inputs'!$E$8)</f>
        <v>1.5460893854748605E-5</v>
      </c>
      <c r="U16" s="59">
        <f>($F16*(1-('Exposure Inputs'!$C$16)/100)*'Exposure Inputs'!$E$4*'Exposure Inputs'!$E$9*'Exposure Inputs'!$C$12*'Exposure Inputs'!$C$17)/('Exposure Inputs'!$E$5*'Exposure Inputs'!$E$10*'Exposure Inputs'!$C$13)</f>
        <v>2.9195683783576951E-6</v>
      </c>
      <c r="V16" s="59">
        <f>($F16*(1-('Exposure Inputs'!$C$16)/100)*'Exposure Inputs'!$E$4*'Exposure Inputs'!$E$9*'Exposure Inputs'!$C$12*'Exposure Inputs'!$C$17)/('Exposure Inputs'!$E$5*'Exposure Inputs'!$C$11*'Exposure Inputs'!$C$13)</f>
        <v>1.8715181912549329E-7</v>
      </c>
      <c r="W16" s="59">
        <f>($F16*(1-('Exposure Inputs'!$C$16)/100)*'Exposure Inputs'!$E$9*'Exposure Inputs'!$C$12*'Exposure Inputs'!$C$17)/('Exposure Inputs'!$C$11*'Exposure Inputs'!$C$13)</f>
        <v>3.073410607657183E-5</v>
      </c>
      <c r="X16" s="59">
        <f>'Exposure Inputs'!$E$61/$T16</f>
        <v>465691.05691056908</v>
      </c>
      <c r="Y16" s="59">
        <f>'Exposure Inputs'!$E$62/$U16</f>
        <v>5857030.1441677595</v>
      </c>
      <c r="Z16" s="58">
        <f>($G16*(1-('Exposure Inputs'!$C$16/100))*'Exposure Inputs'!$F$3*1*'Exposure Inputs'!$C$12)/('Exposure Inputs'!$F$5*'Exposure Inputs'!$F$8)</f>
        <v>1.5501760563380284E-5</v>
      </c>
      <c r="AA16" s="59">
        <f>($F16*(1-('Exposure Inputs'!$C$16)/100)*'Exposure Inputs'!$F$4*'Exposure Inputs'!$F$9*'Exposure Inputs'!$C$12*'Exposure Inputs'!$C$17)/('Exposure Inputs'!$F$5*'Exposure Inputs'!$F$10*'Exposure Inputs'!$C$13)</f>
        <v>2.6589330503569362E-6</v>
      </c>
      <c r="AB16" s="59">
        <f>($F16*(1-('Exposure Inputs'!$C$16)/100)*'Exposure Inputs'!$F$4*'Exposure Inputs'!$F$9*'Exposure Inputs'!$C$12*'Exposure Inputs'!$C$17)/('Exposure Inputs'!$F$5*'Exposure Inputs'!$C$11*'Exposure Inputs'!$C$13)</f>
        <v>1.7044442630493183E-7</v>
      </c>
      <c r="AC16" s="59">
        <f>($F16*(1-('Exposure Inputs'!$C$16)/100)*'Exposure Inputs'!$F$9*'Exposure Inputs'!$C$12*'Exposure Inputs'!$C$17)/('Exposure Inputs'!$C$11*'Exposure Inputs'!$C$13)</f>
        <v>3.073410607657183E-5</v>
      </c>
      <c r="AD16" s="59">
        <f>'Exposure Inputs'!$E$61/$Z16</f>
        <v>464463.37308347528</v>
      </c>
      <c r="AE16" s="59">
        <f>'Exposure Inputs'!$E$62/$AA16</f>
        <v>6431151.0204081638</v>
      </c>
      <c r="AF16" s="58">
        <f>($G16*(1-('Exposure Inputs'!$C$16/100))*'Exposure Inputs'!$G$3*1*'Exposure Inputs'!$C$12)/('Exposure Inputs'!$G$5*'Exposure Inputs'!$G$8)</f>
        <v>1.9779874213836479E-5</v>
      </c>
      <c r="AG16" s="59">
        <f>($F16*(1-('Exposure Inputs'!$C$16)/100)*'Exposure Inputs'!$G$4*'Exposure Inputs'!$G$9*'Exposure Inputs'!$C$12*'Exposure Inputs'!$C$17)/('Exposure Inputs'!$G$5*'Exposure Inputs'!$G$10*'Exposure Inputs'!$C$13)</f>
        <v>4.4326699405531139E-6</v>
      </c>
      <c r="AH16" s="59">
        <f>($F16*(1-('Exposure Inputs'!$C$16)/100)*'Exposure Inputs'!$G$4*'Exposure Inputs'!$G$9*'Exposure Inputs'!$C$12*'Exposure Inputs'!$C$17)/('Exposure Inputs'!$G$5*'Exposure Inputs'!$C$11*'Exposure Inputs'!$C$13)</f>
        <v>2.8414550900981502E-7</v>
      </c>
      <c r="AI16" s="59">
        <f>($F16*(1-('Exposure Inputs'!$C$16)/100)*'Exposure Inputs'!$G$9*'Exposure Inputs'!$C$12*'Exposure Inputs'!$C$17)/('Exposure Inputs'!$C$11*'Exposure Inputs'!$C$13)</f>
        <v>3.073410607657183E-5</v>
      </c>
      <c r="AJ16" s="59">
        <f>'Exposure Inputs'!$E$61/$AF16</f>
        <v>364006.35930047696</v>
      </c>
      <c r="AK16" s="59">
        <f>'Exposure Inputs'!$E$62/$AG16</f>
        <v>3857720.1166180768</v>
      </c>
      <c r="AL16" s="58">
        <f>($G16*(1-('Exposure Inputs'!$C$16/100))*'Exposure Inputs'!$H$3*1*'Exposure Inputs'!$C$12)/('Exposure Inputs'!$H$5*'Exposure Inputs'!$H$8)</f>
        <v>2.5104938271604934E-5</v>
      </c>
      <c r="AM16" s="59">
        <f>($F16*(1-('Exposure Inputs'!$C$16)/100)*'Exposure Inputs'!$H$4*'Exposure Inputs'!$H$9*'Exposure Inputs'!$C$12*'Exposure Inputs'!$C$17)/('Exposure Inputs'!$H$5*'Exposure Inputs'!$H$10*'Exposure Inputs'!$C$13)</f>
        <v>5.7711821410451539E-6</v>
      </c>
      <c r="AN16" s="59">
        <f>($F16*(1-('Exposure Inputs'!$C$16)/100)*'Exposure Inputs'!$H$4*'Exposure Inputs'!$H$9*'Exposure Inputs'!$C$12*'Exposure Inputs'!$C$17)/('Exposure Inputs'!$H$5*'Exposure Inputs'!$C$11*'Exposure Inputs'!$C$13)</f>
        <v>3.6994757314392015E-7</v>
      </c>
      <c r="AO16" s="59">
        <f>($F16*(1-('Exposure Inputs'!$C$16)/100)*'Exposure Inputs'!$H$9*'Exposure Inputs'!$C$12*'Exposure Inputs'!$C$17)/('Exposure Inputs'!$C$11*'Exposure Inputs'!$C$13)</f>
        <v>3.073410607657183E-5</v>
      </c>
      <c r="AP16" s="59">
        <f>'Exposure Inputs'!$E$61/$AL16</f>
        <v>286796.16424883209</v>
      </c>
      <c r="AQ16" s="59">
        <f>'Exposure Inputs'!$E$62/$AM16</f>
        <v>2962997.8021978028</v>
      </c>
    </row>
    <row r="17" spans="1:44" s="43" customFormat="1" ht="25.5" x14ac:dyDescent="0.25">
      <c r="A17" s="66" t="s">
        <v>1074</v>
      </c>
      <c r="B17" s="57">
        <v>4.46E-4</v>
      </c>
      <c r="C17" s="61" t="s">
        <v>1073</v>
      </c>
      <c r="D17" s="61"/>
      <c r="E17" s="56">
        <v>0</v>
      </c>
      <c r="F17" s="60">
        <v>9.06</v>
      </c>
      <c r="G17" s="60">
        <v>9.06</v>
      </c>
      <c r="H17" s="58">
        <f>($G17*(1-('Exposure Inputs'!$C$16/100))*'Exposure Inputs'!$C$3*1*'Exposure Inputs'!$C$12)/('Exposure Inputs'!$C$5*'Exposure Inputs'!$C$8)</f>
        <v>3.6459546052631581E-4</v>
      </c>
      <c r="I17" s="59">
        <f>($F17*(1-('Exposure Inputs'!$C$16)/100)*'Exposure Inputs'!$C$4*'Exposure Inputs'!$C$9*'Exposure Inputs'!$C$12*'Exposure Inputs'!$C$17)/('Exposure Inputs'!$C$5*'Exposure Inputs'!$C$10*'Exposure Inputs'!$C$13)</f>
        <v>9.5522469358327335E-5</v>
      </c>
      <c r="J17" s="59">
        <f>($F17*(1-('Exposure Inputs'!$C$16)/100)*'Exposure Inputs'!$C$4*'Exposure Inputs'!$C$9*'Exposure Inputs'!$C$12*'Exposure Inputs'!$C$17)/('Exposure Inputs'!$C$5*'Exposure Inputs'!$C$11*'Exposure Inputs'!$C$13)</f>
        <v>6.9804881454162289E-5</v>
      </c>
      <c r="K17" s="59">
        <f>($F17*(1-('Exposure Inputs'!$C$16)/100)*'Exposure Inputs'!$C$9*'Exposure Inputs'!$C$12*'Exposure Inputs'!$C$17)/('Exposure Inputs'!$C$11*'Exposure Inputs'!$C$13)</f>
        <v>6.3486828240252912E-3</v>
      </c>
      <c r="L17" s="59">
        <f>'Exposure Inputs'!$E$61/$H17</f>
        <v>19747.914550571641</v>
      </c>
      <c r="M17" s="59">
        <f>'Exposure Inputs'!$E$62/$I17</f>
        <v>179015.47264082826</v>
      </c>
      <c r="N17" s="58">
        <f>($G17*(1-('Exposure Inputs'!$C$16/100))*'Exposure Inputs'!$D$3*1*'Exposure Inputs'!$C$12)/('Exposure Inputs'!$D$5*'Exposure Inputs'!$D$8)</f>
        <v>1.2791948936170217E-3</v>
      </c>
      <c r="O17" s="59">
        <f>($F17*(1-('Exposure Inputs'!$C$16)/100)*'Exposure Inputs'!$D$4*'Exposure Inputs'!$D$9*'Exposure Inputs'!$C$12*'Exposure Inputs'!$C$17)/('Exposure Inputs'!$D$5*'Exposure Inputs'!$D$10*'Exposure Inputs'!$C$13)</f>
        <v>2.4399417079568641E-4</v>
      </c>
      <c r="P17" s="59">
        <f>($F17*(1-('Exposure Inputs'!$C$16)/100)*'Exposure Inputs'!$D$4*'Exposure Inputs'!$D$9*'Exposure Inputs'!$C$12*'Exposure Inputs'!$C$17)/('Exposure Inputs'!$D$5*'Exposure Inputs'!$C$11*'Exposure Inputs'!$C$13)</f>
        <v>3.1281303948164924E-6</v>
      </c>
      <c r="Q17" s="59">
        <f>($F17*(1-('Exposure Inputs'!$C$16)/100)*'Exposure Inputs'!$D$9*'Exposure Inputs'!$C$12*'Exposure Inputs'!$C$17)/('Exposure Inputs'!$C$11*'Exposure Inputs'!$C$13)</f>
        <v>1.1138040042149632E-4</v>
      </c>
      <c r="R17" s="59">
        <f>'Exposure Inputs'!$E$61/$N17</f>
        <v>5628.5402919655562</v>
      </c>
      <c r="S17" s="59">
        <f>'Exposure Inputs'!$E$62/$O17</f>
        <v>70083.641524038874</v>
      </c>
      <c r="T17" s="58">
        <f>($G17*(1-('Exposure Inputs'!$C$16/100))*'Exposure Inputs'!$E$3*1*'Exposure Inputs'!$C$12)/('Exposure Inputs'!$E$5*'Exposure Inputs'!$E$8)</f>
        <v>2.8015139664804473E-4</v>
      </c>
      <c r="U17" s="59">
        <f>($F17*(1-('Exposure Inputs'!$C$16)/100)*'Exposure Inputs'!$E$4*'Exposure Inputs'!$E$9*'Exposure Inputs'!$C$12*'Exposure Inputs'!$C$17)/('Exposure Inputs'!$E$5*'Exposure Inputs'!$E$10*'Exposure Inputs'!$C$13)</f>
        <v>5.290257901584144E-5</v>
      </c>
      <c r="V17" s="59">
        <f>($F17*(1-('Exposure Inputs'!$C$16)/100)*'Exposure Inputs'!$E$4*'Exposure Inputs'!$E$9*'Exposure Inputs'!$C$12*'Exposure Inputs'!$C$17)/('Exposure Inputs'!$E$5*'Exposure Inputs'!$C$11*'Exposure Inputs'!$C$13)</f>
        <v>3.3911909625539387E-6</v>
      </c>
      <c r="W17" s="59">
        <f>($F17*(1-('Exposure Inputs'!$C$16)/100)*'Exposure Inputs'!$E$9*'Exposure Inputs'!$C$12*'Exposure Inputs'!$C$17)/('Exposure Inputs'!$C$11*'Exposure Inputs'!$C$13)</f>
        <v>5.5690200210748169E-4</v>
      </c>
      <c r="X17" s="59">
        <f>'Exposure Inputs'!$E$61/$T17</f>
        <v>25700.389454225664</v>
      </c>
      <c r="Y17" s="59">
        <f>'Exposure Inputs'!$E$62/$U17</f>
        <v>323235.65917040611</v>
      </c>
      <c r="Z17" s="58">
        <f>($G17*(1-('Exposure Inputs'!$C$16/100))*'Exposure Inputs'!$F$3*1*'Exposure Inputs'!$C$12)/('Exposure Inputs'!$F$5*'Exposure Inputs'!$F$8)</f>
        <v>2.8089190140845078E-4</v>
      </c>
      <c r="AA17" s="59">
        <f>($F17*(1-('Exposure Inputs'!$C$16)/100)*'Exposure Inputs'!$F$4*'Exposure Inputs'!$F$9*'Exposure Inputs'!$C$12*'Exposure Inputs'!$C$17)/('Exposure Inputs'!$F$5*'Exposure Inputs'!$F$10*'Exposure Inputs'!$C$13)</f>
        <v>4.8179866872467683E-5</v>
      </c>
      <c r="AB17" s="59">
        <f>($F17*(1-('Exposure Inputs'!$C$16)/100)*'Exposure Inputs'!$F$4*'Exposure Inputs'!$F$9*'Exposure Inputs'!$C$12*'Exposure Inputs'!$C$17)/('Exposure Inputs'!$F$5*'Exposure Inputs'!$C$11*'Exposure Inputs'!$C$13)</f>
        <v>3.0884530046453645E-6</v>
      </c>
      <c r="AC17" s="59">
        <f>($F17*(1-('Exposure Inputs'!$C$16)/100)*'Exposure Inputs'!$F$9*'Exposure Inputs'!$C$12*'Exposure Inputs'!$C$17)/('Exposure Inputs'!$C$11*'Exposure Inputs'!$C$13)</f>
        <v>5.5690200210748169E-4</v>
      </c>
      <c r="AD17" s="59">
        <f>'Exposure Inputs'!$E$61/$Z17</f>
        <v>25632.636483635495</v>
      </c>
      <c r="AE17" s="59">
        <f>'Exposure Inputs'!$E$62/$AA17</f>
        <v>354920.03423886112</v>
      </c>
      <c r="AF17" s="58">
        <f>($G17*(1-('Exposure Inputs'!$C$16/100))*'Exposure Inputs'!$G$3*1*'Exposure Inputs'!$C$12)/('Exposure Inputs'!$G$5*'Exposure Inputs'!$G$8)</f>
        <v>3.5841132075471694E-4</v>
      </c>
      <c r="AG17" s="59">
        <f>($F17*(1-('Exposure Inputs'!$C$16)/100)*'Exposure Inputs'!$G$4*'Exposure Inputs'!$G$9*'Exposure Inputs'!$C$12*'Exposure Inputs'!$C$17)/('Exposure Inputs'!$G$5*'Exposure Inputs'!$G$10*'Exposure Inputs'!$C$13)</f>
        <v>8.0319979322822436E-5</v>
      </c>
      <c r="AH17" s="59">
        <f>($F17*(1-('Exposure Inputs'!$C$16)/100)*'Exposure Inputs'!$G$4*'Exposure Inputs'!$G$9*'Exposure Inputs'!$C$12*'Exposure Inputs'!$C$17)/('Exposure Inputs'!$G$5*'Exposure Inputs'!$C$11*'Exposure Inputs'!$C$13)</f>
        <v>5.148716623257848E-6</v>
      </c>
      <c r="AI17" s="59">
        <f>($F17*(1-('Exposure Inputs'!$C$16)/100)*'Exposure Inputs'!$G$9*'Exposure Inputs'!$C$12*'Exposure Inputs'!$C$17)/('Exposure Inputs'!$C$11*'Exposure Inputs'!$C$13)</f>
        <v>5.5690200210748169E-4</v>
      </c>
      <c r="AJ17" s="59">
        <f>'Exposure Inputs'!$E$61/$AF17</f>
        <v>20088.651175523013</v>
      </c>
      <c r="AK17" s="59">
        <f>'Exposure Inputs'!$E$62/$AG17</f>
        <v>212898.46118201304</v>
      </c>
      <c r="AL17" s="58">
        <f>($G17*(1-('Exposure Inputs'!$C$16/100))*'Exposure Inputs'!$H$3*1*'Exposure Inputs'!$C$12)/('Exposure Inputs'!$H$5*'Exposure Inputs'!$H$8)</f>
        <v>4.5490148148148143E-4</v>
      </c>
      <c r="AM17" s="59">
        <f>($F17*(1-('Exposure Inputs'!$C$16)/100)*'Exposure Inputs'!$H$4*'Exposure Inputs'!$H$9*'Exposure Inputs'!$C$12*'Exposure Inputs'!$C$17)/('Exposure Inputs'!$H$5*'Exposure Inputs'!$H$10*'Exposure Inputs'!$C$13)</f>
        <v>1.045738203957382E-4</v>
      </c>
      <c r="AN17" s="59">
        <f>($F17*(1-('Exposure Inputs'!$C$16)/100)*'Exposure Inputs'!$H$4*'Exposure Inputs'!$H$9*'Exposure Inputs'!$C$12*'Exposure Inputs'!$C$17)/('Exposure Inputs'!$H$5*'Exposure Inputs'!$C$11*'Exposure Inputs'!$C$13)</f>
        <v>6.7034500253678331E-6</v>
      </c>
      <c r="AO17" s="59">
        <f>($F17*(1-('Exposure Inputs'!$C$16)/100)*'Exposure Inputs'!$H$9*'Exposure Inputs'!$C$12*'Exposure Inputs'!$C$17)/('Exposure Inputs'!$C$11*'Exposure Inputs'!$C$13)</f>
        <v>5.5690200210748169E-4</v>
      </c>
      <c r="AP17" s="59">
        <f>'Exposure Inputs'!$E$61/$AL17</f>
        <v>15827.60288348963</v>
      </c>
      <c r="AQ17" s="59">
        <f>'Exposure Inputs'!$E$62/$AM17</f>
        <v>163520.85001091624</v>
      </c>
    </row>
    <row r="18" spans="1:44" s="43" customFormat="1" ht="38.25" x14ac:dyDescent="0.25">
      <c r="A18" s="67" t="s">
        <v>1075</v>
      </c>
      <c r="B18" s="68">
        <v>7</v>
      </c>
      <c r="C18" s="69"/>
      <c r="D18" s="69"/>
      <c r="E18" s="69"/>
      <c r="F18" s="69">
        <v>195</v>
      </c>
      <c r="G18" s="69">
        <v>354</v>
      </c>
      <c r="H18" s="70">
        <f>($G18*(1-('Exposure Inputs'!$C$16/100))*'Exposure Inputs'!$C$3*1*'Exposure Inputs'!$C$12)/('Exposure Inputs'!$C$5*'Exposure Inputs'!$C$8)</f>
        <v>1.4245782894736844E-2</v>
      </c>
      <c r="I18" s="71">
        <f>($F18*(1-('Exposure Inputs'!$C$16)/100)*'Exposure Inputs'!$C$4*'Exposure Inputs'!$C$9*'Exposure Inputs'!$C$12*'Exposure Inputs'!$C$17)/('Exposure Inputs'!$C$5*'Exposure Inputs'!$C$10*'Exposure Inputs'!$C$13)</f>
        <v>2.0559471881759195E-3</v>
      </c>
      <c r="J18" s="71">
        <f>($F18*(1-('Exposure Inputs'!$C$16)/100)*'Exposure Inputs'!$C$4*'Exposure Inputs'!$C$9*'Exposure Inputs'!$C$12*'Exposure Inputs'!$C$17)/('Exposure Inputs'!$C$5*'Exposure Inputs'!$C$11*'Exposure Inputs'!$C$13)</f>
        <v>1.5024229452054796E-3</v>
      </c>
      <c r="K18" s="71">
        <f>($F18*(1-('Exposure Inputs'!$C$16)/100)*'Exposure Inputs'!$C$9*'Exposure Inputs'!$C$12*'Exposure Inputs'!$C$17)/('Exposure Inputs'!$C$11*'Exposure Inputs'!$C$13)</f>
        <v>0.13664383561643836</v>
      </c>
      <c r="L18" s="71">
        <f>'Exposure Inputs'!$E$61/$H18</f>
        <v>505.41272832818942</v>
      </c>
      <c r="M18" s="71">
        <f>'Exposure Inputs'!$E$62/$I18</f>
        <v>8317.3342673123279</v>
      </c>
      <c r="N18" s="70">
        <f>($G18*(1-('Exposure Inputs'!$C$16/100))*'Exposure Inputs'!$D$3*1*'Exposure Inputs'!$C$12)/('Exposure Inputs'!$D$5*'Exposure Inputs'!$D$8)</f>
        <v>4.9981787234042563E-2</v>
      </c>
      <c r="O18" s="71">
        <f>($F18*(1-('Exposure Inputs'!$C$16)/100)*'Exposure Inputs'!$D$4*'Exposure Inputs'!$D$9*'Exposure Inputs'!$C$12*'Exposure Inputs'!$C$17)/('Exposure Inputs'!$D$5*'Exposure Inputs'!$D$10*'Exposure Inputs'!$C$13)</f>
        <v>5.2515301661323231E-3</v>
      </c>
      <c r="P18" s="71">
        <f>($F18*(1-('Exposure Inputs'!$C$16)/100)*'Exposure Inputs'!$D$4*'Exposure Inputs'!$D$9*'Exposure Inputs'!$C$12*'Exposure Inputs'!$C$17)/('Exposure Inputs'!$D$5*'Exposure Inputs'!$C$11*'Exposure Inputs'!$C$13)</f>
        <v>6.7327309822209271E-5</v>
      </c>
      <c r="Q18" s="71">
        <f>($F18*(1-('Exposure Inputs'!$C$16)/100)*'Exposure Inputs'!$D$9*'Exposure Inputs'!$C$12*'Exposure Inputs'!$C$17)/('Exposure Inputs'!$C$11*'Exposure Inputs'!$C$13)</f>
        <v>2.3972602739726029E-3</v>
      </c>
      <c r="R18" s="71">
        <f>'Exposure Inputs'!$E$61/$N18</f>
        <v>144.05247187911849</v>
      </c>
      <c r="S18" s="71">
        <f>'Exposure Inputs'!$E$62/$O18</f>
        <v>3256.1938061938063</v>
      </c>
      <c r="T18" s="70">
        <f>($G18*(1-('Exposure Inputs'!$C$16/100))*'Exposure Inputs'!$E$3*1*'Exposure Inputs'!$C$12)/('Exposure Inputs'!$E$5*'Exposure Inputs'!$E$8)</f>
        <v>1.0946312849162013E-2</v>
      </c>
      <c r="U18" s="71">
        <f>($F18*(1-('Exposure Inputs'!$C$16)/100)*'Exposure Inputs'!$E$4*'Exposure Inputs'!$E$9*'Exposure Inputs'!$C$12*'Exposure Inputs'!$C$17)/('Exposure Inputs'!$E$5*'Exposure Inputs'!$E$10*'Exposure Inputs'!$C$13)</f>
        <v>1.1386316675595009E-3</v>
      </c>
      <c r="V18" s="71">
        <f>($F18*(1-('Exposure Inputs'!$C$16)/100)*'Exposure Inputs'!$E$4*'Exposure Inputs'!$E$9*'Exposure Inputs'!$C$12*'Exposure Inputs'!$C$17)/('Exposure Inputs'!$E$5*'Exposure Inputs'!$C$11*'Exposure Inputs'!$C$13)</f>
        <v>7.298920945894238E-5</v>
      </c>
      <c r="W18" s="71">
        <f>($F18*(1-('Exposure Inputs'!$C$16)/100)*'Exposure Inputs'!$E$9*'Exposure Inputs'!$C$12*'Exposure Inputs'!$C$17)/('Exposure Inputs'!$C$11*'Exposure Inputs'!$C$13)</f>
        <v>1.1986301369863013E-2</v>
      </c>
      <c r="X18" s="71">
        <f>'Exposure Inputs'!$E$61/$T18</f>
        <v>657.75573009967377</v>
      </c>
      <c r="Y18" s="71">
        <f>'Exposure Inputs'!$E$62/$U18</f>
        <v>15018.026010686564</v>
      </c>
      <c r="Z18" s="70">
        <f>($G18*(1-('Exposure Inputs'!$C$16/100))*'Exposure Inputs'!$F$3*1*'Exposure Inputs'!$C$12)/('Exposure Inputs'!$F$5*'Exposure Inputs'!$F$8)</f>
        <v>1.0975246478873241E-2</v>
      </c>
      <c r="AA18" s="71">
        <f>($F18*(1-('Exposure Inputs'!$C$16)/100)*'Exposure Inputs'!$F$4*'Exposure Inputs'!$F$9*'Exposure Inputs'!$C$12*'Exposure Inputs'!$C$17)/('Exposure Inputs'!$F$5*'Exposure Inputs'!$F$10*'Exposure Inputs'!$C$13)</f>
        <v>1.036983889639205E-3</v>
      </c>
      <c r="AB18" s="71">
        <f>($F18*(1-('Exposure Inputs'!$C$16)/100)*'Exposure Inputs'!$F$4*'Exposure Inputs'!$F$9*'Exposure Inputs'!$C$12*'Exposure Inputs'!$C$17)/('Exposure Inputs'!$F$5*'Exposure Inputs'!$C$11*'Exposure Inputs'!$C$13)</f>
        <v>6.6473326258923414E-5</v>
      </c>
      <c r="AC18" s="71">
        <f>($F18*(1-('Exposure Inputs'!$C$16)/100)*'Exposure Inputs'!$F$9*'Exposure Inputs'!$C$12*'Exposure Inputs'!$C$17)/('Exposure Inputs'!$C$11*'Exposure Inputs'!$C$13)</f>
        <v>1.1986301369863013E-2</v>
      </c>
      <c r="AD18" s="71">
        <f>'Exposure Inputs'!$E$61/$Z18</f>
        <v>656.02171339473909</v>
      </c>
      <c r="AE18" s="71">
        <f>'Exposure Inputs'!$E$62/$AA18</f>
        <v>16490.130821559396</v>
      </c>
      <c r="AF18" s="70">
        <f>($G18*(1-('Exposure Inputs'!$C$16/100))*'Exposure Inputs'!$G$3*1*'Exposure Inputs'!$C$12)/('Exposure Inputs'!$G$5*'Exposure Inputs'!$G$8)</f>
        <v>1.4004150943396226E-2</v>
      </c>
      <c r="AG18" s="71">
        <f>($F18*(1-('Exposure Inputs'!$C$16)/100)*'Exposure Inputs'!$G$4*'Exposure Inputs'!$G$9*'Exposure Inputs'!$C$12*'Exposure Inputs'!$C$17)/('Exposure Inputs'!$G$5*'Exposure Inputs'!$G$10*'Exposure Inputs'!$C$13)</f>
        <v>1.7287412768157144E-3</v>
      </c>
      <c r="AH18" s="71">
        <f>($F18*(1-('Exposure Inputs'!$C$16)/100)*'Exposure Inputs'!$G$4*'Exposure Inputs'!$G$9*'Exposure Inputs'!$C$12*'Exposure Inputs'!$C$17)/('Exposure Inputs'!$G$5*'Exposure Inputs'!$C$11*'Exposure Inputs'!$C$13)</f>
        <v>1.1081674851382784E-4</v>
      </c>
      <c r="AI18" s="71">
        <f>($F18*(1-('Exposure Inputs'!$C$16)/100)*'Exposure Inputs'!$G$9*'Exposure Inputs'!$C$12*'Exposure Inputs'!$C$17)/('Exposure Inputs'!$C$11*'Exposure Inputs'!$C$13)</f>
        <v>1.1986301369863013E-2</v>
      </c>
      <c r="AJ18" s="71">
        <f>'Exposure Inputs'!$E$61/$AF18</f>
        <v>514.13327584813135</v>
      </c>
      <c r="AK18" s="71">
        <f>'Exposure Inputs'!$E$62/$AG18</f>
        <v>9891.5900426104527</v>
      </c>
      <c r="AL18" s="70">
        <f>($G18*(1-('Exposure Inputs'!$C$16/100))*'Exposure Inputs'!$H$3*1*'Exposure Inputs'!$C$12)/('Exposure Inputs'!$H$5*'Exposure Inputs'!$H$8)</f>
        <v>1.7774296296296295E-2</v>
      </c>
      <c r="AM18" s="71">
        <f>($F18*(1-('Exposure Inputs'!$C$16)/100)*'Exposure Inputs'!$H$4*'Exposure Inputs'!$H$9*'Exposure Inputs'!$C$12*'Exposure Inputs'!$C$17)/('Exposure Inputs'!$H$5*'Exposure Inputs'!$H$10*'Exposure Inputs'!$C$13)</f>
        <v>2.2507610350076101E-3</v>
      </c>
      <c r="AN18" s="71">
        <f>($F18*(1-('Exposure Inputs'!$C$16)/100)*'Exposure Inputs'!$H$4*'Exposure Inputs'!$H$9*'Exposure Inputs'!$C$12*'Exposure Inputs'!$C$17)/('Exposure Inputs'!$H$5*'Exposure Inputs'!$C$11*'Exposure Inputs'!$C$13)</f>
        <v>1.4427955352612886E-4</v>
      </c>
      <c r="AO18" s="71">
        <f>($F18*(1-('Exposure Inputs'!$C$16)/100)*'Exposure Inputs'!$H$9*'Exposure Inputs'!$C$12*'Exposure Inputs'!$C$17)/('Exposure Inputs'!$C$11*'Exposure Inputs'!$C$13)</f>
        <v>1.1986301369863013E-2</v>
      </c>
      <c r="AP18" s="71">
        <f>'Exposure Inputs'!$E$61/$AL18</f>
        <v>405.07932803507356</v>
      </c>
      <c r="AQ18" s="71">
        <f>'Exposure Inputs'!$E$62/$AM18</f>
        <v>7597.4302620456483</v>
      </c>
      <c r="AR18" s="69"/>
    </row>
    <row r="19" spans="1:44" s="43" customFormat="1" ht="76.5" x14ac:dyDescent="0.25">
      <c r="A19" s="72" t="s">
        <v>4821</v>
      </c>
      <c r="B19" s="69"/>
      <c r="C19" s="69"/>
      <c r="D19" s="69"/>
      <c r="E19" s="69"/>
      <c r="F19" s="69">
        <v>0.28000000000000003</v>
      </c>
      <c r="G19" s="69">
        <v>0.28000000000000003</v>
      </c>
      <c r="H19" s="70">
        <f>($G19*(1-('Exposure Inputs'!$C$16/100))*'Exposure Inputs'!$C$3*1*'Exposure Inputs'!$C$12)/('Exposure Inputs'!$C$5*'Exposure Inputs'!$C$8)</f>
        <v>1.1267850877192984E-5</v>
      </c>
      <c r="I19" s="71">
        <f>($F19*(1-('Exposure Inputs'!$C$16)/100)*'Exposure Inputs'!$C$4*'Exposure Inputs'!$C$9*'Exposure Inputs'!$C$12*'Exposure Inputs'!$C$17)/('Exposure Inputs'!$C$5*'Exposure Inputs'!$C$10*'Exposure Inputs'!$C$13)</f>
        <v>2.952129295842346E-6</v>
      </c>
      <c r="J19" s="71">
        <f>($F19*(1-('Exposure Inputs'!$C$16)/100)*'Exposure Inputs'!$C$4*'Exposure Inputs'!$C$9*'Exposure Inputs'!$C$12*'Exposure Inputs'!$C$17)/('Exposure Inputs'!$C$5*'Exposure Inputs'!$C$11*'Exposure Inputs'!$C$13)</f>
        <v>2.1573252546540221E-6</v>
      </c>
      <c r="K19" s="71">
        <f>($F19*(1-('Exposure Inputs'!$C$16)/100)*'Exposure Inputs'!$C$9*'Exposure Inputs'!$C$12*'Exposure Inputs'!$C$17)/('Exposure Inputs'!$C$11*'Exposure Inputs'!$C$13)</f>
        <v>1.9620653319283457E-4</v>
      </c>
      <c r="L19" s="71">
        <f>'Exposure Inputs'!$E$61/$H19</f>
        <v>638986.09224349656</v>
      </c>
      <c r="M19" s="71">
        <f>'Exposure Inputs'!$E$62/$I19</f>
        <v>5792429.2218782278</v>
      </c>
      <c r="N19" s="70">
        <f>($G19*(1-('Exposure Inputs'!$C$16/100))*'Exposure Inputs'!$D$3*1*'Exposure Inputs'!$C$12)/('Exposure Inputs'!$D$5*'Exposure Inputs'!$D$8)</f>
        <v>3.9533617021276604E-5</v>
      </c>
      <c r="O19" s="71">
        <f>($F19*(1-('Exposure Inputs'!$C$16)/100)*'Exposure Inputs'!$D$4*'Exposure Inputs'!$D$9*'Exposure Inputs'!$C$12*'Exposure Inputs'!$C$17)/('Exposure Inputs'!$D$5*'Exposure Inputs'!$D$10*'Exposure Inputs'!$C$13)</f>
        <v>7.5406587000874394E-6</v>
      </c>
      <c r="P19" s="71">
        <f>($F19*(1-('Exposure Inputs'!$C$16)/100)*'Exposure Inputs'!$D$4*'Exposure Inputs'!$D$9*'Exposure Inputs'!$C$12*'Exposure Inputs'!$C$17)/('Exposure Inputs'!$D$5*'Exposure Inputs'!$C$11*'Exposure Inputs'!$C$13)</f>
        <v>9.6675111539582556E-8</v>
      </c>
      <c r="Q19" s="71">
        <f>($F19*(1-('Exposure Inputs'!$C$16)/100)*'Exposure Inputs'!$D$9*'Exposure Inputs'!$C$12*'Exposure Inputs'!$C$17)/('Exposure Inputs'!$C$11*'Exposure Inputs'!$C$13)</f>
        <v>3.442219880576045E-6</v>
      </c>
      <c r="R19" s="71">
        <f>'Exposure Inputs'!$E$61/$N19</f>
        <v>182123.48230431409</v>
      </c>
      <c r="S19" s="71">
        <f>'Exposure Inputs'!$E$62/$O19</f>
        <v>2267706.400742115</v>
      </c>
      <c r="T19" s="70">
        <f>($G19*(1-('Exposure Inputs'!$C$16/100))*'Exposure Inputs'!$E$3*1*'Exposure Inputs'!$C$12)/('Exposure Inputs'!$E$5*'Exposure Inputs'!$E$8)</f>
        <v>8.6581005586592193E-6</v>
      </c>
      <c r="U19" s="71">
        <f>($F19*(1-('Exposure Inputs'!$C$16)/100)*'Exposure Inputs'!$E$4*'Exposure Inputs'!$E$9*'Exposure Inputs'!$C$12*'Exposure Inputs'!$C$17)/('Exposure Inputs'!$E$5*'Exposure Inputs'!$E$10*'Exposure Inputs'!$C$13)</f>
        <v>1.6349582918803093E-6</v>
      </c>
      <c r="V19" s="71">
        <f>($F19*(1-('Exposure Inputs'!$C$16)/100)*'Exposure Inputs'!$E$4*'Exposure Inputs'!$E$9*'Exposure Inputs'!$C$12*'Exposure Inputs'!$C$17)/('Exposure Inputs'!$E$5*'Exposure Inputs'!$C$11*'Exposure Inputs'!$C$13)</f>
        <v>1.0480501871027625E-7</v>
      </c>
      <c r="W19" s="71">
        <f>($F19*(1-('Exposure Inputs'!$C$16)/100)*'Exposure Inputs'!$E$9*'Exposure Inputs'!$C$12*'Exposure Inputs'!$C$17)/('Exposure Inputs'!$C$11*'Exposure Inputs'!$C$13)</f>
        <v>1.7211099402880226E-5</v>
      </c>
      <c r="X19" s="71">
        <f>'Exposure Inputs'!$E$61/$T19</f>
        <v>831591.17305458756</v>
      </c>
      <c r="Y19" s="71">
        <f>'Exposure Inputs'!$E$62/$U19</f>
        <v>10458982.40029957</v>
      </c>
      <c r="Z19" s="70">
        <f>($G19*(1-('Exposure Inputs'!$C$16/100))*'Exposure Inputs'!$F$3*1*'Exposure Inputs'!$C$12)/('Exposure Inputs'!$F$5*'Exposure Inputs'!$F$8)</f>
        <v>8.6809859154929582E-6</v>
      </c>
      <c r="AA19" s="71">
        <f>($F19*(1-('Exposure Inputs'!$C$16)/100)*'Exposure Inputs'!$F$4*'Exposure Inputs'!$F$9*'Exposure Inputs'!$C$12*'Exposure Inputs'!$C$17)/('Exposure Inputs'!$F$5*'Exposure Inputs'!$F$10*'Exposure Inputs'!$C$13)</f>
        <v>1.4890025081998846E-6</v>
      </c>
      <c r="AB19" s="71">
        <f>($F19*(1-('Exposure Inputs'!$C$16)/100)*'Exposure Inputs'!$F$4*'Exposure Inputs'!$F$9*'Exposure Inputs'!$C$12*'Exposure Inputs'!$C$17)/('Exposure Inputs'!$F$5*'Exposure Inputs'!$C$11*'Exposure Inputs'!$C$13)</f>
        <v>9.544887873076185E-8</v>
      </c>
      <c r="AC19" s="71">
        <f>($F19*(1-('Exposure Inputs'!$C$16)/100)*'Exposure Inputs'!$F$9*'Exposure Inputs'!$C$12*'Exposure Inputs'!$C$17)/('Exposure Inputs'!$C$11*'Exposure Inputs'!$C$13)</f>
        <v>1.7211099402880226E-5</v>
      </c>
      <c r="AD19" s="71">
        <f>'Exposure Inputs'!$E$61/$Z19</f>
        <v>829398.88050620584</v>
      </c>
      <c r="AE19" s="71">
        <f>'Exposure Inputs'!$E$62/$AA19</f>
        <v>11484198.25072886</v>
      </c>
      <c r="AF19" s="70">
        <f>($G19*(1-('Exposure Inputs'!$C$16/100))*'Exposure Inputs'!$G$3*1*'Exposure Inputs'!$C$12)/('Exposure Inputs'!$G$5*'Exposure Inputs'!$G$8)</f>
        <v>1.1076729559748429E-5</v>
      </c>
      <c r="AG19" s="71">
        <f>($F19*(1-('Exposure Inputs'!$C$16)/100)*'Exposure Inputs'!$G$4*'Exposure Inputs'!$G$9*'Exposure Inputs'!$C$12*'Exposure Inputs'!$C$17)/('Exposure Inputs'!$G$5*'Exposure Inputs'!$G$10*'Exposure Inputs'!$C$13)</f>
        <v>2.4822951667097446E-6</v>
      </c>
      <c r="AH19" s="71">
        <f>($F19*(1-('Exposure Inputs'!$C$16)/100)*'Exposure Inputs'!$G$4*'Exposure Inputs'!$G$9*'Exposure Inputs'!$C$12*'Exposure Inputs'!$C$17)/('Exposure Inputs'!$G$5*'Exposure Inputs'!$C$11*'Exposure Inputs'!$C$13)</f>
        <v>1.5912148504549644E-7</v>
      </c>
      <c r="AI19" s="71">
        <f>($F19*(1-('Exposure Inputs'!$C$16)/100)*'Exposure Inputs'!$G$9*'Exposure Inputs'!$C$12*'Exposure Inputs'!$C$17)/('Exposure Inputs'!$C$11*'Exposure Inputs'!$C$13)</f>
        <v>1.7211099402880226E-5</v>
      </c>
      <c r="AJ19" s="71">
        <f>'Exposure Inputs'!$E$61/$AF19</f>
        <v>650011.35589370877</v>
      </c>
      <c r="AK19" s="71">
        <f>'Exposure Inputs'!$E$62/$AG19</f>
        <v>6888785.9225322772</v>
      </c>
      <c r="AL19" s="70">
        <f>($G19*(1-('Exposure Inputs'!$C$16/100))*'Exposure Inputs'!$H$3*1*'Exposure Inputs'!$C$12)/('Exposure Inputs'!$H$5*'Exposure Inputs'!$H$8)</f>
        <v>1.4058765432098765E-5</v>
      </c>
      <c r="AM19" s="71">
        <f>($F19*(1-('Exposure Inputs'!$C$16)/100)*'Exposure Inputs'!$H$4*'Exposure Inputs'!$H$9*'Exposure Inputs'!$C$12*'Exposure Inputs'!$C$17)/('Exposure Inputs'!$H$5*'Exposure Inputs'!$H$10*'Exposure Inputs'!$C$13)</f>
        <v>3.2318619989852864E-6</v>
      </c>
      <c r="AN19" s="71">
        <f>($F19*(1-('Exposure Inputs'!$C$16)/100)*'Exposure Inputs'!$H$4*'Exposure Inputs'!$H$9*'Exposure Inputs'!$C$12*'Exposure Inputs'!$C$17)/('Exposure Inputs'!$H$5*'Exposure Inputs'!$C$11*'Exposure Inputs'!$C$13)</f>
        <v>2.071706409605953E-7</v>
      </c>
      <c r="AO19" s="71">
        <f>($F19*(1-('Exposure Inputs'!$C$16)/100)*'Exposure Inputs'!$H$9*'Exposure Inputs'!$C$12*'Exposure Inputs'!$C$17)/('Exposure Inputs'!$C$11*'Exposure Inputs'!$C$13)</f>
        <v>1.7211099402880226E-5</v>
      </c>
      <c r="AP19" s="71">
        <f>'Exposure Inputs'!$E$61/$AL19</f>
        <v>512136.00758720015</v>
      </c>
      <c r="AQ19" s="71">
        <f>'Exposure Inputs'!$E$62/$AM19</f>
        <v>5291067.5039246473</v>
      </c>
      <c r="AR19" s="71">
        <f>J19*('Exposure Inputs'!$E$65)</f>
        <v>8.6293010186160888E-8</v>
      </c>
    </row>
    <row r="20" spans="1:44" s="43" customFormat="1" ht="12.75" x14ac:dyDescent="0.25"/>
    <row r="21" spans="1:44" s="43" customFormat="1" ht="12.75" x14ac:dyDescent="0.25"/>
    <row r="22" spans="1:44" s="43" customFormat="1" ht="12.75" x14ac:dyDescent="0.25"/>
    <row r="23" spans="1:44" s="43" customFormat="1" ht="12.75" x14ac:dyDescent="0.25"/>
    <row r="24" spans="1:44" s="43" customFormat="1" ht="12.75" x14ac:dyDescent="0.25"/>
    <row r="25" spans="1:44" s="43" customFormat="1" ht="12.75" x14ac:dyDescent="0.25"/>
    <row r="26" spans="1:44" s="43" customFormat="1" ht="12.75" x14ac:dyDescent="0.25"/>
    <row r="27" spans="1:44" s="43" customFormat="1" ht="12.75" x14ac:dyDescent="0.25"/>
    <row r="28" spans="1:44" s="43" customFormat="1" ht="12.75" x14ac:dyDescent="0.25"/>
    <row r="29" spans="1:44" s="43" customFormat="1" ht="12.75" x14ac:dyDescent="0.25"/>
    <row r="30" spans="1:44" s="43" customFormat="1" ht="12.75" x14ac:dyDescent="0.25"/>
    <row r="31" spans="1:44" s="43" customFormat="1" ht="12.75" x14ac:dyDescent="0.25"/>
    <row r="32" spans="1:44" s="43" customFormat="1" ht="12.75" x14ac:dyDescent="0.25"/>
    <row r="33" s="43" customFormat="1" ht="12.75" x14ac:dyDescent="0.25"/>
    <row r="34" s="43" customFormat="1" ht="12.75" x14ac:dyDescent="0.25"/>
    <row r="35" s="43" customFormat="1" ht="12.75" x14ac:dyDescent="0.25"/>
    <row r="36" s="43" customFormat="1" ht="12.75" x14ac:dyDescent="0.25"/>
    <row r="37" s="43" customFormat="1" ht="12.75" x14ac:dyDescent="0.25"/>
    <row r="38" s="43" customFormat="1" ht="12.75" x14ac:dyDescent="0.25"/>
    <row r="39" s="43" customFormat="1" ht="12.75" x14ac:dyDescent="0.25"/>
    <row r="40" s="43" customFormat="1" ht="12.75" x14ac:dyDescent="0.25"/>
    <row r="41" s="43" customFormat="1" ht="12.75" x14ac:dyDescent="0.25"/>
    <row r="42" s="43" customFormat="1" ht="12.75" x14ac:dyDescent="0.25"/>
    <row r="43" s="43" customFormat="1" ht="12.75" x14ac:dyDescent="0.25"/>
    <row r="44" s="43" customFormat="1" ht="12.75" x14ac:dyDescent="0.25"/>
    <row r="45" s="43" customFormat="1" ht="12.75" x14ac:dyDescent="0.25"/>
    <row r="46" s="43" customFormat="1" ht="12.75" x14ac:dyDescent="0.25"/>
    <row r="47" s="43" customFormat="1" ht="12.75" x14ac:dyDescent="0.25"/>
    <row r="48" s="43" customFormat="1" ht="12.75" x14ac:dyDescent="0.25"/>
    <row r="49" s="43" customFormat="1" ht="12.75" x14ac:dyDescent="0.25"/>
    <row r="50" s="43" customFormat="1" ht="12.75" x14ac:dyDescent="0.25"/>
    <row r="51" s="43" customFormat="1" ht="12.75" x14ac:dyDescent="0.25"/>
    <row r="52" s="43" customFormat="1" ht="12.75" x14ac:dyDescent="0.25"/>
    <row r="53" s="43" customFormat="1" ht="12.75" x14ac:dyDescent="0.25"/>
    <row r="54" s="43" customFormat="1" ht="12.75" x14ac:dyDescent="0.25"/>
    <row r="55" s="43" customFormat="1" ht="12.75" x14ac:dyDescent="0.25"/>
    <row r="56" s="43" customFormat="1" ht="12.75" x14ac:dyDescent="0.25"/>
    <row r="57" s="43" customFormat="1" ht="12.75" x14ac:dyDescent="0.25"/>
    <row r="58" s="43" customFormat="1" ht="12.75" x14ac:dyDescent="0.25"/>
    <row r="59" s="43" customFormat="1" ht="12.75" x14ac:dyDescent="0.25"/>
    <row r="60" s="43" customFormat="1" ht="12.75" x14ac:dyDescent="0.25"/>
    <row r="61" s="43" customFormat="1" ht="12.75" x14ac:dyDescent="0.25"/>
    <row r="62" s="43" customFormat="1" ht="12.75" x14ac:dyDescent="0.25"/>
    <row r="63" s="43" customFormat="1" ht="12.75" x14ac:dyDescent="0.25"/>
    <row r="64" s="43" customFormat="1" ht="12.75" x14ac:dyDescent="0.25"/>
    <row r="65" s="43" customFormat="1" ht="12.75" x14ac:dyDescent="0.25"/>
    <row r="66" s="43" customFormat="1" ht="12.75" x14ac:dyDescent="0.25"/>
    <row r="67" s="43" customFormat="1" ht="12.75" x14ac:dyDescent="0.25"/>
    <row r="68" s="43" customFormat="1" ht="12.75" x14ac:dyDescent="0.25"/>
    <row r="69" s="43" customFormat="1" ht="12.75" x14ac:dyDescent="0.25"/>
    <row r="70" s="43" customFormat="1" ht="12.75" x14ac:dyDescent="0.25"/>
    <row r="71" s="43" customFormat="1" ht="12.75" x14ac:dyDescent="0.25"/>
    <row r="72" s="43" customFormat="1" ht="12.75" x14ac:dyDescent="0.25"/>
    <row r="73" s="43" customFormat="1" ht="12.75" x14ac:dyDescent="0.25"/>
    <row r="74" s="43" customFormat="1" ht="12.75" x14ac:dyDescent="0.25"/>
    <row r="75" s="43" customFormat="1" ht="12.75" x14ac:dyDescent="0.25"/>
    <row r="76" s="43" customFormat="1" ht="12.75" x14ac:dyDescent="0.25"/>
    <row r="77" s="43" customFormat="1" ht="12.75" x14ac:dyDescent="0.25"/>
    <row r="78" s="43" customFormat="1" ht="12.75" x14ac:dyDescent="0.25"/>
    <row r="79" s="43" customFormat="1" ht="12.75" x14ac:dyDescent="0.25"/>
    <row r="80" s="43" customFormat="1" ht="12.75" x14ac:dyDescent="0.25"/>
    <row r="81" s="43" customFormat="1" ht="12.75" x14ac:dyDescent="0.25"/>
    <row r="82" s="43" customFormat="1" ht="12.75" x14ac:dyDescent="0.25"/>
    <row r="83" s="43" customFormat="1" ht="12.75" x14ac:dyDescent="0.25"/>
    <row r="84" s="43" customFormat="1" ht="12.75" x14ac:dyDescent="0.25"/>
    <row r="85" s="43" customFormat="1" ht="12.75" x14ac:dyDescent="0.25"/>
    <row r="86" s="43" customFormat="1" ht="12.75" x14ac:dyDescent="0.25"/>
    <row r="87" s="43" customFormat="1" ht="12.75" x14ac:dyDescent="0.25"/>
    <row r="88" s="43" customFormat="1" ht="12.75" x14ac:dyDescent="0.25"/>
    <row r="89" s="43" customFormat="1" ht="12.75" x14ac:dyDescent="0.25"/>
    <row r="90" s="43" customFormat="1" ht="12.75" x14ac:dyDescent="0.25"/>
    <row r="91" s="43" customFormat="1" ht="12.75" x14ac:dyDescent="0.25"/>
    <row r="92" s="43" customFormat="1" ht="12.75" x14ac:dyDescent="0.25"/>
    <row r="93" s="43" customFormat="1" ht="12.75" x14ac:dyDescent="0.25"/>
    <row r="94" s="43" customFormat="1" ht="12.75" x14ac:dyDescent="0.25"/>
    <row r="95" s="43" customFormat="1" ht="12.75" x14ac:dyDescent="0.25"/>
    <row r="96" s="43" customFormat="1" ht="12.75" x14ac:dyDescent="0.25"/>
    <row r="97" s="43" customFormat="1" ht="12.75" x14ac:dyDescent="0.25"/>
    <row r="98" s="43" customFormat="1" ht="12.75" x14ac:dyDescent="0.25"/>
    <row r="99" s="43" customFormat="1" ht="12.75" x14ac:dyDescent="0.25"/>
    <row r="100" s="43" customFormat="1" ht="12.75" x14ac:dyDescent="0.25"/>
    <row r="101" s="43" customFormat="1" ht="12.75" x14ac:dyDescent="0.25"/>
    <row r="102" s="43" customFormat="1" ht="12.75" x14ac:dyDescent="0.25"/>
    <row r="103" s="43" customFormat="1" ht="12.75" x14ac:dyDescent="0.25"/>
    <row r="104" s="43" customFormat="1" ht="12.75" x14ac:dyDescent="0.25"/>
    <row r="105" s="43" customFormat="1" ht="12.75" x14ac:dyDescent="0.25"/>
    <row r="106" s="43" customFormat="1" ht="12.75" x14ac:dyDescent="0.25"/>
    <row r="107" s="43" customFormat="1" ht="12.75" x14ac:dyDescent="0.25"/>
    <row r="108" s="43" customFormat="1" ht="12.75" x14ac:dyDescent="0.25"/>
    <row r="109" s="43" customFormat="1" ht="12.75" x14ac:dyDescent="0.25"/>
    <row r="110" s="43" customFormat="1" ht="12.75" x14ac:dyDescent="0.25"/>
    <row r="111" s="43" customFormat="1" ht="12.75" x14ac:dyDescent="0.25"/>
    <row r="112" s="43" customFormat="1" ht="12.75" x14ac:dyDescent="0.25"/>
    <row r="113" s="43" customFormat="1" ht="12.75" x14ac:dyDescent="0.25"/>
    <row r="114" s="43" customFormat="1" ht="12.75" x14ac:dyDescent="0.25"/>
    <row r="115" s="43" customFormat="1" ht="12.75" x14ac:dyDescent="0.25"/>
    <row r="116" s="43" customFormat="1" ht="12.75" x14ac:dyDescent="0.25"/>
    <row r="117" s="43" customFormat="1" ht="12.75" x14ac:dyDescent="0.25"/>
    <row r="118" s="43" customFormat="1" ht="12.75" x14ac:dyDescent="0.25"/>
    <row r="119" s="43" customFormat="1" ht="12.75" x14ac:dyDescent="0.25"/>
    <row r="120" s="43" customFormat="1" ht="12.75" x14ac:dyDescent="0.25"/>
    <row r="121" s="43" customFormat="1" ht="12.75" x14ac:dyDescent="0.25"/>
    <row r="122" s="43" customFormat="1" ht="12.75" x14ac:dyDescent="0.25"/>
    <row r="123" s="43" customFormat="1" ht="12.75" x14ac:dyDescent="0.25"/>
    <row r="124" s="43" customFormat="1" ht="12.75" x14ac:dyDescent="0.25"/>
    <row r="125" s="43" customFormat="1" ht="12.75" x14ac:dyDescent="0.25"/>
    <row r="126" s="43" customFormat="1" ht="12.75" x14ac:dyDescent="0.25"/>
    <row r="127" s="43" customFormat="1" ht="12.75" x14ac:dyDescent="0.25"/>
    <row r="128" s="43" customFormat="1" ht="12.75" x14ac:dyDescent="0.25"/>
    <row r="129" s="43" customFormat="1" ht="12.75" x14ac:dyDescent="0.25"/>
    <row r="130" s="43" customFormat="1" ht="12.75" x14ac:dyDescent="0.25"/>
    <row r="131" s="43" customFormat="1" ht="12.75" x14ac:dyDescent="0.25"/>
    <row r="132" s="43" customFormat="1" ht="12.75" x14ac:dyDescent="0.25"/>
    <row r="133" s="43" customFormat="1" ht="12.75" x14ac:dyDescent="0.25"/>
    <row r="134" s="43" customFormat="1" ht="12.75" x14ac:dyDescent="0.25"/>
    <row r="135" s="43" customFormat="1" ht="12.75" x14ac:dyDescent="0.25"/>
    <row r="136" s="43" customFormat="1" ht="12.75" x14ac:dyDescent="0.25"/>
    <row r="137" s="43" customFormat="1" ht="12.75" x14ac:dyDescent="0.25"/>
    <row r="138" s="43" customFormat="1" ht="12.75" x14ac:dyDescent="0.25"/>
    <row r="139" s="43" customFormat="1" ht="12.75" x14ac:dyDescent="0.25"/>
    <row r="140" s="43" customFormat="1" ht="12.75" x14ac:dyDescent="0.25"/>
    <row r="141" s="43" customFormat="1" ht="12.75" x14ac:dyDescent="0.25"/>
    <row r="142" s="43" customFormat="1" ht="12.75" x14ac:dyDescent="0.25"/>
    <row r="143" s="43" customFormat="1" ht="12.75" x14ac:dyDescent="0.25"/>
    <row r="144" s="43" customFormat="1" ht="12.75" x14ac:dyDescent="0.25"/>
    <row r="145" s="43" customFormat="1" ht="12.75" x14ac:dyDescent="0.25"/>
    <row r="146" s="43" customFormat="1" ht="12.75" x14ac:dyDescent="0.25"/>
    <row r="147" s="43" customFormat="1" ht="12.75" x14ac:dyDescent="0.25"/>
    <row r="148" s="43" customFormat="1" ht="12.75" x14ac:dyDescent="0.25"/>
    <row r="149" s="43" customFormat="1" ht="12.75" x14ac:dyDescent="0.25"/>
    <row r="150" s="43" customFormat="1" ht="12.75" x14ac:dyDescent="0.25"/>
    <row r="151" s="43" customFormat="1" ht="12.75" x14ac:dyDescent="0.25"/>
    <row r="152" s="43" customFormat="1" ht="12.75" x14ac:dyDescent="0.25"/>
    <row r="153" s="43" customFormat="1" ht="12.75" x14ac:dyDescent="0.25"/>
    <row r="154" s="43" customFormat="1" ht="12.75" x14ac:dyDescent="0.25"/>
    <row r="155" s="43" customFormat="1" ht="12.75" x14ac:dyDescent="0.25"/>
    <row r="156" s="43" customFormat="1" ht="12.75" x14ac:dyDescent="0.25"/>
    <row r="157" s="43" customFormat="1" ht="12.75" x14ac:dyDescent="0.25"/>
    <row r="158" s="43" customFormat="1" ht="12.75" x14ac:dyDescent="0.25"/>
    <row r="159" s="43" customFormat="1" ht="12.75" x14ac:dyDescent="0.25"/>
    <row r="160" s="43" customFormat="1" ht="12.75" x14ac:dyDescent="0.25"/>
    <row r="161" s="43" customFormat="1" ht="12.75" x14ac:dyDescent="0.25"/>
    <row r="162" s="43" customFormat="1" ht="12.75" x14ac:dyDescent="0.25"/>
    <row r="163" s="43" customFormat="1" ht="12.75" x14ac:dyDescent="0.25"/>
    <row r="164" s="43" customFormat="1" ht="12.75" x14ac:dyDescent="0.25"/>
    <row r="165" s="43" customFormat="1" ht="12.75" x14ac:dyDescent="0.25"/>
    <row r="166" s="43" customFormat="1" ht="12.75" x14ac:dyDescent="0.25"/>
    <row r="167" s="43" customFormat="1" ht="12.75" x14ac:dyDescent="0.25"/>
    <row r="168" s="43" customFormat="1" ht="12.75" x14ac:dyDescent="0.25"/>
    <row r="169" s="43" customFormat="1" ht="12.75" x14ac:dyDescent="0.25"/>
    <row r="170" s="43" customFormat="1" ht="12.75" x14ac:dyDescent="0.25"/>
    <row r="171" s="43" customFormat="1" ht="12.75" x14ac:dyDescent="0.25"/>
    <row r="172" s="43" customFormat="1" ht="12.75" x14ac:dyDescent="0.25"/>
    <row r="173" s="43" customFormat="1" ht="12.75" x14ac:dyDescent="0.25"/>
    <row r="174" s="43" customFormat="1" ht="12.75" x14ac:dyDescent="0.25"/>
    <row r="175" s="43" customFormat="1" ht="12.75" x14ac:dyDescent="0.25"/>
    <row r="176" s="43" customFormat="1" ht="12.75" x14ac:dyDescent="0.25"/>
    <row r="177" s="43" customFormat="1" ht="12.75" x14ac:dyDescent="0.25"/>
    <row r="178" s="43" customFormat="1" ht="12.75" x14ac:dyDescent="0.25"/>
    <row r="179" s="43" customFormat="1" ht="12.75" x14ac:dyDescent="0.25"/>
    <row r="180" s="43" customFormat="1" ht="12.75" x14ac:dyDescent="0.25"/>
    <row r="181" s="43" customFormat="1" ht="12.75" x14ac:dyDescent="0.25"/>
    <row r="182" s="43" customFormat="1" ht="12.75" x14ac:dyDescent="0.25"/>
    <row r="183" s="43" customFormat="1" ht="12.75" x14ac:dyDescent="0.25"/>
    <row r="184" s="43" customFormat="1" ht="12.75" x14ac:dyDescent="0.25"/>
    <row r="185" s="43" customFormat="1" ht="12.75" x14ac:dyDescent="0.25"/>
    <row r="186" s="43" customFormat="1" ht="12.75" x14ac:dyDescent="0.25"/>
    <row r="187" s="43" customFormat="1" ht="12.75" x14ac:dyDescent="0.25"/>
    <row r="188" s="43" customFormat="1" ht="12.75" x14ac:dyDescent="0.25"/>
    <row r="189" s="43" customFormat="1" ht="12.75" x14ac:dyDescent="0.25"/>
    <row r="190" s="43" customFormat="1" ht="12.75" x14ac:dyDescent="0.25"/>
    <row r="191" s="43" customFormat="1" ht="12.75" x14ac:dyDescent="0.25"/>
    <row r="192" s="43" customFormat="1" ht="12.75" x14ac:dyDescent="0.25"/>
    <row r="193" s="43" customFormat="1" ht="12.75" x14ac:dyDescent="0.25"/>
    <row r="194" s="43" customFormat="1" ht="12.75" x14ac:dyDescent="0.25"/>
    <row r="195" s="43" customFormat="1" ht="12.75" x14ac:dyDescent="0.25"/>
    <row r="196" s="43" customFormat="1" ht="12.75" x14ac:dyDescent="0.25"/>
    <row r="197" s="43" customFormat="1" ht="12.75" x14ac:dyDescent="0.25"/>
    <row r="198" s="43" customFormat="1" ht="12.75" x14ac:dyDescent="0.25"/>
    <row r="199" s="43" customFormat="1" ht="12.75" x14ac:dyDescent="0.25"/>
    <row r="200" s="43" customFormat="1" ht="12.75" x14ac:dyDescent="0.25"/>
    <row r="201" s="43" customFormat="1" ht="12.75" x14ac:dyDescent="0.25"/>
    <row r="202" s="43" customFormat="1" ht="12.75" x14ac:dyDescent="0.25"/>
    <row r="203" s="43" customFormat="1" ht="12.75" x14ac:dyDescent="0.25"/>
    <row r="204" s="43" customFormat="1" ht="12.75" x14ac:dyDescent="0.25"/>
    <row r="205" s="43" customFormat="1" ht="12.75" x14ac:dyDescent="0.25"/>
    <row r="206" s="43" customFormat="1" ht="12.75" x14ac:dyDescent="0.25"/>
    <row r="207" s="43" customFormat="1" ht="12.75" x14ac:dyDescent="0.25"/>
    <row r="208" s="43" customFormat="1" ht="12.75" x14ac:dyDescent="0.25"/>
    <row r="209" s="43" customFormat="1" ht="12.75" x14ac:dyDescent="0.25"/>
    <row r="210" s="43" customFormat="1" ht="12.75" x14ac:dyDescent="0.25"/>
    <row r="211" s="43" customFormat="1" ht="12.75" x14ac:dyDescent="0.25"/>
    <row r="212" s="43" customFormat="1" ht="12.75" x14ac:dyDescent="0.25"/>
    <row r="213" s="43" customFormat="1" ht="12.75" x14ac:dyDescent="0.25"/>
    <row r="214" s="43" customFormat="1" ht="12.75" x14ac:dyDescent="0.25"/>
    <row r="215" s="43" customFormat="1" ht="12.75" x14ac:dyDescent="0.25"/>
    <row r="216" s="43" customFormat="1" ht="12.75" x14ac:dyDescent="0.25"/>
    <row r="217" s="43" customFormat="1" ht="12.75" x14ac:dyDescent="0.25"/>
    <row r="218" s="43" customFormat="1" ht="12.75" x14ac:dyDescent="0.25"/>
    <row r="219" s="43" customFormat="1" ht="12.75" x14ac:dyDescent="0.25"/>
    <row r="220" s="43" customFormat="1" ht="12.75" x14ac:dyDescent="0.25"/>
    <row r="221" s="43" customFormat="1" ht="12.75" x14ac:dyDescent="0.25"/>
    <row r="222" s="43" customFormat="1" ht="12.75" x14ac:dyDescent="0.25"/>
    <row r="223" s="43" customFormat="1" ht="12.75" x14ac:dyDescent="0.25"/>
    <row r="224" s="43" customFormat="1" ht="12.75" x14ac:dyDescent="0.25"/>
    <row r="225" s="43" customFormat="1" ht="12.75" x14ac:dyDescent="0.25"/>
    <row r="226" s="43" customFormat="1" ht="12.75" x14ac:dyDescent="0.25"/>
    <row r="227" s="43" customFormat="1" ht="12.75" x14ac:dyDescent="0.25"/>
    <row r="228" s="43" customFormat="1" ht="12.75" x14ac:dyDescent="0.25"/>
    <row r="229" s="43" customFormat="1" ht="12.75" x14ac:dyDescent="0.25"/>
    <row r="230" s="43" customFormat="1" ht="12.75" x14ac:dyDescent="0.25"/>
    <row r="231" s="43" customFormat="1" ht="12.75" x14ac:dyDescent="0.25"/>
    <row r="232" s="43" customFormat="1" ht="12.75" x14ac:dyDescent="0.25"/>
    <row r="233" s="43" customFormat="1" ht="12.75" x14ac:dyDescent="0.25"/>
    <row r="234" s="43" customFormat="1" ht="12.75" x14ac:dyDescent="0.25"/>
    <row r="235" s="43" customFormat="1" ht="12.75" x14ac:dyDescent="0.25"/>
    <row r="236" s="43" customFormat="1" ht="12.75" x14ac:dyDescent="0.25"/>
    <row r="237" s="43" customFormat="1" ht="12.75" x14ac:dyDescent="0.25"/>
    <row r="238" s="43" customFormat="1" ht="12.75" x14ac:dyDescent="0.25"/>
    <row r="239" s="43" customFormat="1" ht="12.75" x14ac:dyDescent="0.25"/>
    <row r="240" s="43" customFormat="1" ht="12.75" x14ac:dyDescent="0.25"/>
    <row r="241" s="43" customFormat="1" ht="12.75" x14ac:dyDescent="0.25"/>
    <row r="242" s="43" customFormat="1" ht="12.75" x14ac:dyDescent="0.25"/>
    <row r="243" s="43" customFormat="1" ht="12.75" x14ac:dyDescent="0.25"/>
    <row r="244" s="43" customFormat="1" ht="12.75" x14ac:dyDescent="0.25"/>
    <row r="245" s="43" customFormat="1" ht="12.75" x14ac:dyDescent="0.25"/>
    <row r="246" s="43" customFormat="1" ht="12.75" x14ac:dyDescent="0.25"/>
    <row r="247" s="43" customFormat="1" ht="12.75" x14ac:dyDescent="0.25"/>
    <row r="248" s="43" customFormat="1" ht="12.75" x14ac:dyDescent="0.25"/>
    <row r="249" s="43" customFormat="1" ht="12.75" x14ac:dyDescent="0.25"/>
    <row r="250" s="43" customFormat="1" ht="12.75" x14ac:dyDescent="0.25"/>
    <row r="251" s="43" customFormat="1" ht="12.75" x14ac:dyDescent="0.25"/>
    <row r="252" s="43" customFormat="1" ht="12.75" x14ac:dyDescent="0.25"/>
    <row r="253" s="43" customFormat="1" ht="12.75" x14ac:dyDescent="0.25"/>
    <row r="254" s="43" customFormat="1" ht="12.75" x14ac:dyDescent="0.25"/>
    <row r="255" s="43" customFormat="1" ht="12.75" x14ac:dyDescent="0.25"/>
    <row r="256" s="43" customFormat="1" ht="12.75" x14ac:dyDescent="0.25"/>
    <row r="257" s="43" customFormat="1" ht="12.75" x14ac:dyDescent="0.25"/>
    <row r="258" s="43" customFormat="1" ht="12.75" x14ac:dyDescent="0.25"/>
    <row r="259" s="43" customFormat="1" ht="12.75" x14ac:dyDescent="0.25"/>
    <row r="260" s="43" customFormat="1" ht="12.75" x14ac:dyDescent="0.25"/>
    <row r="261" s="43" customFormat="1" ht="12.75" x14ac:dyDescent="0.25"/>
    <row r="262" s="43" customFormat="1" ht="12.75" x14ac:dyDescent="0.25"/>
    <row r="263" s="43" customFormat="1" ht="12.75" x14ac:dyDescent="0.25"/>
    <row r="264" s="43" customFormat="1" ht="12.75" x14ac:dyDescent="0.25"/>
    <row r="265" s="43" customFormat="1" ht="12.75" x14ac:dyDescent="0.25"/>
    <row r="266" s="43" customFormat="1" ht="12.75" x14ac:dyDescent="0.25"/>
    <row r="267" s="43" customFormat="1" ht="12.75" x14ac:dyDescent="0.25"/>
    <row r="268" s="43" customFormat="1" ht="12.75" x14ac:dyDescent="0.25"/>
    <row r="269" s="43" customFormat="1" ht="12.75" x14ac:dyDescent="0.25"/>
    <row r="270" s="43" customFormat="1" ht="12.75" x14ac:dyDescent="0.25"/>
    <row r="271" s="43" customFormat="1" ht="12.75" x14ac:dyDescent="0.25"/>
    <row r="272" s="43" customFormat="1" ht="12.75" x14ac:dyDescent="0.25"/>
    <row r="273" s="43" customFormat="1" ht="12.75" x14ac:dyDescent="0.25"/>
    <row r="274" s="43" customFormat="1" ht="12.75" x14ac:dyDescent="0.25"/>
    <row r="275" s="43" customFormat="1" ht="12.75" x14ac:dyDescent="0.25"/>
    <row r="276" s="43" customFormat="1" ht="12.75" x14ac:dyDescent="0.25"/>
    <row r="277" s="43" customFormat="1" ht="12.75" x14ac:dyDescent="0.25"/>
    <row r="278" s="43" customFormat="1" ht="12.75" x14ac:dyDescent="0.25"/>
    <row r="279" s="43" customFormat="1" ht="12.75" x14ac:dyDescent="0.25"/>
    <row r="280" s="43" customFormat="1" ht="12.75" x14ac:dyDescent="0.25"/>
    <row r="281" s="43" customFormat="1" ht="12.75" x14ac:dyDescent="0.25"/>
    <row r="282" s="43" customFormat="1" ht="12.75" x14ac:dyDescent="0.25"/>
    <row r="283" s="43" customFormat="1" ht="12.75" x14ac:dyDescent="0.25"/>
    <row r="284" s="43" customFormat="1" ht="12.75" x14ac:dyDescent="0.25"/>
    <row r="285" s="43" customFormat="1" ht="12.75" x14ac:dyDescent="0.25"/>
    <row r="286" s="43" customFormat="1" ht="12.75" x14ac:dyDescent="0.25"/>
    <row r="287" s="43" customFormat="1" ht="12.75" x14ac:dyDescent="0.25"/>
    <row r="288" s="43" customFormat="1" ht="12.75" x14ac:dyDescent="0.25"/>
    <row r="289" s="43" customFormat="1" ht="12.75" x14ac:dyDescent="0.25"/>
    <row r="290" s="43" customFormat="1" ht="12.75" x14ac:dyDescent="0.25"/>
    <row r="291" s="43" customFormat="1" ht="12.75" x14ac:dyDescent="0.25"/>
    <row r="292" s="43" customFormat="1" ht="12.75" x14ac:dyDescent="0.25"/>
    <row r="293" s="43" customFormat="1" ht="12.75" x14ac:dyDescent="0.25"/>
    <row r="294" s="43" customFormat="1" ht="12.75" x14ac:dyDescent="0.25"/>
    <row r="295" s="43" customFormat="1" ht="12.75" x14ac:dyDescent="0.25"/>
    <row r="296" s="43" customFormat="1" ht="12.75" x14ac:dyDescent="0.25"/>
    <row r="297" s="43" customFormat="1" ht="12.75" x14ac:dyDescent="0.25"/>
    <row r="298" s="43" customFormat="1" ht="12.75" x14ac:dyDescent="0.25"/>
    <row r="299" s="43" customFormat="1" ht="12.75" x14ac:dyDescent="0.25"/>
    <row r="300" s="43" customFormat="1" ht="12.75" x14ac:dyDescent="0.25"/>
    <row r="301" s="43" customFormat="1" ht="12.75" x14ac:dyDescent="0.25"/>
    <row r="302" s="43" customFormat="1" ht="12.75" x14ac:dyDescent="0.25"/>
    <row r="303" s="43" customFormat="1" ht="12.75" x14ac:dyDescent="0.25"/>
    <row r="304" s="43" customFormat="1" ht="12.75" x14ac:dyDescent="0.25"/>
    <row r="305" s="43" customFormat="1" ht="12.75" x14ac:dyDescent="0.25"/>
    <row r="306" s="43" customFormat="1" ht="12.75" x14ac:dyDescent="0.25"/>
    <row r="307" s="43" customFormat="1" ht="12.75" x14ac:dyDescent="0.25"/>
    <row r="308" s="43" customFormat="1" ht="12.75" x14ac:dyDescent="0.25"/>
    <row r="309" s="43" customFormat="1" ht="12.75" x14ac:dyDescent="0.25"/>
    <row r="310" s="43" customFormat="1" ht="12.75" x14ac:dyDescent="0.25"/>
    <row r="311" s="43" customFormat="1" ht="12.75" x14ac:dyDescent="0.25"/>
    <row r="312" s="43" customFormat="1" ht="12.75" x14ac:dyDescent="0.25"/>
    <row r="313" s="43" customFormat="1" ht="12.75" x14ac:dyDescent="0.25"/>
    <row r="314" s="43" customFormat="1" ht="12.75" x14ac:dyDescent="0.25"/>
    <row r="315" s="43" customFormat="1" ht="12.75" x14ac:dyDescent="0.25"/>
    <row r="316" s="43" customFormat="1" ht="12.75" x14ac:dyDescent="0.25"/>
    <row r="317" s="43" customFormat="1" ht="12.75" x14ac:dyDescent="0.25"/>
    <row r="318" s="43" customFormat="1" ht="12.75" x14ac:dyDescent="0.25"/>
    <row r="319" s="43" customFormat="1" ht="12.75" x14ac:dyDescent="0.25"/>
    <row r="320" s="43" customFormat="1" ht="12.75" x14ac:dyDescent="0.25"/>
    <row r="321" s="43" customFormat="1" ht="12.75" x14ac:dyDescent="0.25"/>
    <row r="322" s="43" customFormat="1" ht="12.75" x14ac:dyDescent="0.25"/>
    <row r="323" s="43" customFormat="1" ht="12.75" x14ac:dyDescent="0.25"/>
    <row r="324" s="43" customFormat="1" ht="12.75" x14ac:dyDescent="0.25"/>
    <row r="325" s="43" customFormat="1" ht="12.75" x14ac:dyDescent="0.25"/>
    <row r="326" s="43" customFormat="1" ht="12.75" x14ac:dyDescent="0.25"/>
    <row r="327" s="43" customFormat="1" ht="12.75" x14ac:dyDescent="0.25"/>
    <row r="328" s="43" customFormat="1" ht="12.75" x14ac:dyDescent="0.25"/>
    <row r="329" s="43" customFormat="1" ht="12.75" x14ac:dyDescent="0.25"/>
    <row r="330" s="43" customFormat="1" ht="12.75" x14ac:dyDescent="0.25"/>
    <row r="331" s="43" customFormat="1" ht="12.75" x14ac:dyDescent="0.25"/>
    <row r="332" s="43" customFormat="1" ht="12.75" x14ac:dyDescent="0.25"/>
    <row r="333" s="43" customFormat="1" ht="12.75" x14ac:dyDescent="0.25"/>
    <row r="334" s="43" customFormat="1" ht="12.75" x14ac:dyDescent="0.25"/>
    <row r="335" s="43" customFormat="1" ht="12.75" x14ac:dyDescent="0.25"/>
    <row r="336" s="43" customFormat="1" ht="12.75" x14ac:dyDescent="0.25"/>
    <row r="337" s="43" customFormat="1" ht="12.75" x14ac:dyDescent="0.25"/>
    <row r="338" s="43" customFormat="1" ht="12.75" x14ac:dyDescent="0.25"/>
    <row r="339" s="43" customFormat="1" ht="12.75" x14ac:dyDescent="0.25"/>
    <row r="340" s="43" customFormat="1" ht="12.75" x14ac:dyDescent="0.25"/>
    <row r="341" s="43" customFormat="1" ht="12.75" x14ac:dyDescent="0.25"/>
    <row r="342" s="43" customFormat="1" ht="12.75" x14ac:dyDescent="0.25"/>
    <row r="343" s="43" customFormat="1" ht="12.75" x14ac:dyDescent="0.25"/>
    <row r="344" s="43" customFormat="1" ht="12.75" x14ac:dyDescent="0.25"/>
    <row r="345" s="43" customFormat="1" ht="12.75" x14ac:dyDescent="0.25"/>
    <row r="346" s="43" customFormat="1" ht="12.75" x14ac:dyDescent="0.25"/>
    <row r="347" s="43" customFormat="1" ht="12.75" x14ac:dyDescent="0.25"/>
    <row r="348" s="43" customFormat="1" ht="12.75" x14ac:dyDescent="0.25"/>
    <row r="349" s="43" customFormat="1" ht="12.75" x14ac:dyDescent="0.25"/>
    <row r="350" s="43" customFormat="1" ht="12.75" x14ac:dyDescent="0.25"/>
    <row r="351" s="43" customFormat="1" ht="12.75" x14ac:dyDescent="0.25"/>
    <row r="352" s="43" customFormat="1" ht="12.75" x14ac:dyDescent="0.25"/>
    <row r="353" s="43" customFormat="1" ht="12.75" x14ac:dyDescent="0.25"/>
    <row r="354" s="43" customFormat="1" ht="12.75" x14ac:dyDescent="0.25"/>
    <row r="355" s="43" customFormat="1" ht="12.75" x14ac:dyDescent="0.25"/>
    <row r="356" s="43" customFormat="1" ht="12.75" x14ac:dyDescent="0.25"/>
    <row r="357" s="43" customFormat="1" ht="12.75" x14ac:dyDescent="0.25"/>
    <row r="358" s="43" customFormat="1" ht="12.75" x14ac:dyDescent="0.25"/>
    <row r="359" s="43" customFormat="1" ht="12.75" x14ac:dyDescent="0.25"/>
    <row r="360" s="43" customFormat="1" ht="12.75" x14ac:dyDescent="0.25"/>
    <row r="361" s="43" customFormat="1" ht="12.75" x14ac:dyDescent="0.25"/>
    <row r="362" s="43" customFormat="1" ht="12.75" x14ac:dyDescent="0.25"/>
    <row r="363" s="43" customFormat="1" ht="12.75" x14ac:dyDescent="0.25"/>
    <row r="364" s="43" customFormat="1" ht="12.75" x14ac:dyDescent="0.25"/>
    <row r="365" s="43" customFormat="1" ht="12.75" x14ac:dyDescent="0.25"/>
    <row r="366" s="43" customFormat="1" ht="12.75" x14ac:dyDescent="0.25"/>
    <row r="367" s="43" customFormat="1" ht="12.75" x14ac:dyDescent="0.25"/>
    <row r="368" s="43" customFormat="1" ht="12.75" x14ac:dyDescent="0.25"/>
    <row r="369" s="43" customFormat="1" ht="12.75" x14ac:dyDescent="0.25"/>
    <row r="370" s="43" customFormat="1" ht="12.75" x14ac:dyDescent="0.25"/>
    <row r="371" s="43" customFormat="1" ht="12.75" x14ac:dyDescent="0.25"/>
    <row r="372" s="43" customFormat="1" ht="12.75" x14ac:dyDescent="0.25"/>
    <row r="373" s="43" customFormat="1" ht="12.75" x14ac:dyDescent="0.25"/>
    <row r="374" s="43" customFormat="1" ht="12.75" x14ac:dyDescent="0.25"/>
    <row r="375" s="43" customFormat="1" ht="12.75" x14ac:dyDescent="0.25"/>
    <row r="376" s="43" customFormat="1" ht="12.75" x14ac:dyDescent="0.25"/>
    <row r="377" s="43" customFormat="1" ht="12.75" x14ac:dyDescent="0.25"/>
    <row r="378" s="43" customFormat="1" ht="12.75" x14ac:dyDescent="0.25"/>
    <row r="379" s="43" customFormat="1" ht="12.75" x14ac:dyDescent="0.25"/>
    <row r="380" s="43" customFormat="1" ht="12.75" x14ac:dyDescent="0.25"/>
    <row r="381" s="43" customFormat="1" ht="12.75" x14ac:dyDescent="0.25"/>
    <row r="382" s="43" customFormat="1" ht="12.75" x14ac:dyDescent="0.25"/>
    <row r="383" s="43" customFormat="1" ht="12.75" x14ac:dyDescent="0.25"/>
    <row r="384" s="43" customFormat="1" ht="12.75" x14ac:dyDescent="0.25"/>
    <row r="385" s="43" customFormat="1" ht="12.75" x14ac:dyDescent="0.25"/>
    <row r="386" s="43" customFormat="1" ht="12.75" x14ac:dyDescent="0.25"/>
    <row r="387" s="43" customFormat="1" ht="12.75" x14ac:dyDescent="0.25"/>
    <row r="388" s="43" customFormat="1" ht="12.75" x14ac:dyDescent="0.25"/>
    <row r="389" s="43" customFormat="1" ht="12.75" x14ac:dyDescent="0.25"/>
    <row r="390" s="43" customFormat="1" ht="12.75" x14ac:dyDescent="0.25"/>
    <row r="391" s="43" customFormat="1" ht="12.75" x14ac:dyDescent="0.25"/>
    <row r="392" s="43" customFormat="1" ht="12.75" x14ac:dyDescent="0.25"/>
    <row r="393" s="43" customFormat="1" ht="12.75" x14ac:dyDescent="0.25"/>
    <row r="394" s="43" customFormat="1" ht="12.75" x14ac:dyDescent="0.25"/>
    <row r="395" s="43" customFormat="1" ht="12.75" x14ac:dyDescent="0.25"/>
    <row r="396" s="43" customFormat="1" ht="12.75" x14ac:dyDescent="0.25"/>
    <row r="397" s="43" customFormat="1" ht="12.75" x14ac:dyDescent="0.25"/>
    <row r="398" s="43" customFormat="1" ht="12.75" x14ac:dyDescent="0.25"/>
    <row r="399" s="43" customFormat="1" ht="12.75" x14ac:dyDescent="0.25"/>
    <row r="400" s="43" customFormat="1" ht="12.75" x14ac:dyDescent="0.25"/>
    <row r="401" s="43" customFormat="1" ht="12.75" x14ac:dyDescent="0.25"/>
    <row r="402" s="43" customFormat="1" ht="12.75" x14ac:dyDescent="0.25"/>
    <row r="403" s="43" customFormat="1" ht="12.75" x14ac:dyDescent="0.25"/>
    <row r="404" s="43" customFormat="1" ht="12.75" x14ac:dyDescent="0.25"/>
    <row r="405" s="43" customFormat="1" ht="12.75" x14ac:dyDescent="0.25"/>
    <row r="406" s="43" customFormat="1" ht="12.75" x14ac:dyDescent="0.25"/>
    <row r="407" s="43" customFormat="1" ht="12.75" x14ac:dyDescent="0.25"/>
    <row r="408" s="43" customFormat="1" ht="12.75" x14ac:dyDescent="0.25"/>
    <row r="409" s="43" customFormat="1" ht="12.75" x14ac:dyDescent="0.25"/>
    <row r="410" s="43" customFormat="1" ht="12.75" x14ac:dyDescent="0.25"/>
    <row r="411" s="43" customFormat="1" ht="12.75" x14ac:dyDescent="0.25"/>
    <row r="412" s="43" customFormat="1" ht="12.75" x14ac:dyDescent="0.25"/>
    <row r="413" s="43" customFormat="1" ht="12.75" x14ac:dyDescent="0.25"/>
    <row r="414" s="43" customFormat="1" ht="12.75" x14ac:dyDescent="0.25"/>
    <row r="415" s="43" customFormat="1" ht="12.75" x14ac:dyDescent="0.25"/>
    <row r="416" s="43" customFormat="1" ht="12.75" x14ac:dyDescent="0.25"/>
    <row r="417" s="43" customFormat="1" ht="12.75" x14ac:dyDescent="0.25"/>
    <row r="418" s="43" customFormat="1" ht="12.75" x14ac:dyDescent="0.25"/>
    <row r="419" s="43" customFormat="1" ht="12.75" x14ac:dyDescent="0.25"/>
    <row r="420" s="43" customFormat="1" ht="12.75" x14ac:dyDescent="0.25"/>
    <row r="421" s="43" customFormat="1" ht="12.75" x14ac:dyDescent="0.25"/>
    <row r="422" s="43" customFormat="1" ht="12.75" x14ac:dyDescent="0.25"/>
    <row r="423" s="43" customFormat="1" ht="12.75" x14ac:dyDescent="0.25"/>
    <row r="424" s="43" customFormat="1" ht="12.75" x14ac:dyDescent="0.25"/>
    <row r="425" s="43" customFormat="1" ht="12.75" x14ac:dyDescent="0.25"/>
    <row r="426" s="43" customFormat="1" ht="12.75" x14ac:dyDescent="0.25"/>
    <row r="427" s="43" customFormat="1" ht="12.75" x14ac:dyDescent="0.25"/>
    <row r="428" s="43" customFormat="1" ht="12.75" x14ac:dyDescent="0.25"/>
    <row r="429" s="43" customFormat="1" ht="12.75" x14ac:dyDescent="0.25"/>
    <row r="430" s="43" customFormat="1" ht="12.75" x14ac:dyDescent="0.25"/>
    <row r="431" s="43" customFormat="1" ht="12.75" x14ac:dyDescent="0.25"/>
    <row r="432" s="43" customFormat="1" ht="12.75" x14ac:dyDescent="0.25"/>
    <row r="433" s="43" customFormat="1" ht="12.75" x14ac:dyDescent="0.25"/>
    <row r="434" s="43" customFormat="1" ht="12.75" x14ac:dyDescent="0.25"/>
    <row r="435" s="43" customFormat="1" ht="12.75" x14ac:dyDescent="0.25"/>
    <row r="436" s="43" customFormat="1" ht="12.75" x14ac:dyDescent="0.25"/>
    <row r="437" s="43" customFormat="1" ht="12.75" x14ac:dyDescent="0.25"/>
    <row r="438" s="43" customFormat="1" ht="12.75" x14ac:dyDescent="0.25"/>
    <row r="439" s="43" customFormat="1" ht="12.75" x14ac:dyDescent="0.25"/>
    <row r="440" s="43" customFormat="1" ht="12.75" x14ac:dyDescent="0.25"/>
    <row r="441" s="43" customFormat="1" ht="12.75" x14ac:dyDescent="0.25"/>
    <row r="442" s="43" customFormat="1" ht="12.75" x14ac:dyDescent="0.25"/>
    <row r="443" s="43" customFormat="1" ht="12.75" x14ac:dyDescent="0.25"/>
    <row r="444" s="43" customFormat="1" ht="12.75" x14ac:dyDescent="0.25"/>
    <row r="445" s="43" customFormat="1" ht="12.75" x14ac:dyDescent="0.25"/>
    <row r="446" s="43" customFormat="1" ht="12.75" x14ac:dyDescent="0.25"/>
    <row r="447" s="43" customFormat="1" ht="12.75" x14ac:dyDescent="0.25"/>
    <row r="448" s="43" customFormat="1" ht="12.75" x14ac:dyDescent="0.25"/>
    <row r="449" s="43" customFormat="1" ht="12.75" x14ac:dyDescent="0.25"/>
    <row r="450" s="43" customFormat="1" ht="12.75" x14ac:dyDescent="0.25"/>
    <row r="451" s="43" customFormat="1" ht="12.75" x14ac:dyDescent="0.25"/>
    <row r="452" s="43" customFormat="1" ht="12.75" x14ac:dyDescent="0.25"/>
    <row r="453" s="43" customFormat="1" ht="12.75" x14ac:dyDescent="0.25"/>
    <row r="454" s="43" customFormat="1" ht="12.75" x14ac:dyDescent="0.25"/>
    <row r="455" s="43" customFormat="1" ht="12.75" x14ac:dyDescent="0.25"/>
    <row r="456" s="43" customFormat="1" ht="12.75" x14ac:dyDescent="0.25"/>
    <row r="457" s="43" customFormat="1" ht="12.75" x14ac:dyDescent="0.25"/>
    <row r="458" s="43" customFormat="1" ht="12.75" x14ac:dyDescent="0.25"/>
    <row r="459" s="43" customFormat="1" ht="12.75" x14ac:dyDescent="0.25"/>
    <row r="460" s="43" customFormat="1" ht="12.75" x14ac:dyDescent="0.25"/>
    <row r="461" s="43" customFormat="1" ht="12.75" x14ac:dyDescent="0.25"/>
    <row r="462" s="43" customFormat="1" ht="12.75" x14ac:dyDescent="0.25"/>
    <row r="463" s="43" customFormat="1" ht="12.75" x14ac:dyDescent="0.25"/>
    <row r="464" s="43" customFormat="1" ht="12.75" x14ac:dyDescent="0.25"/>
    <row r="465" s="43" customFormat="1" ht="12.75" x14ac:dyDescent="0.25"/>
    <row r="466" s="43" customFormat="1" ht="12.75" x14ac:dyDescent="0.25"/>
    <row r="467" s="43" customFormat="1" ht="12.75" x14ac:dyDescent="0.25"/>
    <row r="468" s="43" customFormat="1" ht="12.75" x14ac:dyDescent="0.25"/>
    <row r="469" s="43" customFormat="1" ht="12.75" x14ac:dyDescent="0.25"/>
    <row r="470" s="43" customFormat="1" ht="12.75" x14ac:dyDescent="0.25"/>
    <row r="471" s="43" customFormat="1" ht="12.75" x14ac:dyDescent="0.25"/>
    <row r="472" s="43" customFormat="1" ht="12.75" x14ac:dyDescent="0.25"/>
    <row r="473" s="43" customFormat="1" ht="12.75" x14ac:dyDescent="0.25"/>
    <row r="474" s="43" customFormat="1" ht="12.75" x14ac:dyDescent="0.25"/>
    <row r="475" s="43" customFormat="1" ht="12.75" x14ac:dyDescent="0.25"/>
    <row r="476" s="43" customFormat="1" ht="12.75" x14ac:dyDescent="0.25"/>
    <row r="477" s="43" customFormat="1" ht="12.75" x14ac:dyDescent="0.25"/>
    <row r="478" s="43" customFormat="1" ht="12.75" x14ac:dyDescent="0.25"/>
    <row r="479" s="43" customFormat="1" ht="12.75" x14ac:dyDescent="0.25"/>
    <row r="480" s="43" customFormat="1" ht="12.75" x14ac:dyDescent="0.25"/>
    <row r="481" s="43" customFormat="1" ht="12.75" x14ac:dyDescent="0.25"/>
    <row r="482" s="43" customFormat="1" ht="12.75" x14ac:dyDescent="0.25"/>
    <row r="483" s="43" customFormat="1" ht="12.75" x14ac:dyDescent="0.25"/>
    <row r="484" s="43" customFormat="1" ht="12.75" x14ac:dyDescent="0.25"/>
    <row r="485" s="43" customFormat="1" ht="12.75" x14ac:dyDescent="0.25"/>
    <row r="486" s="43" customFormat="1" ht="12.75" x14ac:dyDescent="0.25"/>
    <row r="487" s="43" customFormat="1" ht="12.75" x14ac:dyDescent="0.25"/>
    <row r="488" s="43" customFormat="1" ht="12.75" x14ac:dyDescent="0.25"/>
    <row r="489" s="43" customFormat="1" ht="12.75" x14ac:dyDescent="0.25"/>
    <row r="490" s="43" customFormat="1" ht="12.75" x14ac:dyDescent="0.25"/>
    <row r="491" s="43" customFormat="1" ht="12.75" x14ac:dyDescent="0.25"/>
    <row r="492" s="43" customFormat="1" ht="12.75" x14ac:dyDescent="0.25"/>
    <row r="493" s="43" customFormat="1" ht="12.75" x14ac:dyDescent="0.25"/>
    <row r="494" s="43" customFormat="1" ht="12.75" x14ac:dyDescent="0.25"/>
    <row r="495" s="43" customFormat="1" ht="12.75" x14ac:dyDescent="0.25"/>
    <row r="496" s="43" customFormat="1" ht="12.75" x14ac:dyDescent="0.25"/>
    <row r="497" s="43" customFormat="1" ht="12.75" x14ac:dyDescent="0.25"/>
    <row r="498" s="43" customFormat="1" ht="12.75" x14ac:dyDescent="0.25"/>
    <row r="499" s="43" customFormat="1" ht="12.75" x14ac:dyDescent="0.25"/>
    <row r="500" s="43" customFormat="1" ht="12.75" x14ac:dyDescent="0.25"/>
    <row r="501" s="43" customFormat="1" ht="12.75" x14ac:dyDescent="0.25"/>
    <row r="502" s="43" customFormat="1" ht="12.75" x14ac:dyDescent="0.25"/>
    <row r="503" s="43" customFormat="1" ht="12.75" x14ac:dyDescent="0.25"/>
    <row r="504" s="43" customFormat="1" ht="12.75" x14ac:dyDescent="0.25"/>
    <row r="505" s="43" customFormat="1" ht="12.75" x14ac:dyDescent="0.25"/>
    <row r="506" s="43" customFormat="1" ht="12.75" x14ac:dyDescent="0.25"/>
    <row r="507" s="43" customFormat="1" ht="12.75" x14ac:dyDescent="0.25"/>
    <row r="508" s="43" customFormat="1" ht="12.75" x14ac:dyDescent="0.25"/>
    <row r="509" s="43" customFormat="1" ht="12.75" x14ac:dyDescent="0.25"/>
    <row r="510" s="43" customFormat="1" ht="12.75" x14ac:dyDescent="0.25"/>
    <row r="511" s="43" customFormat="1" ht="12.75" x14ac:dyDescent="0.25"/>
    <row r="512" s="43" customFormat="1" ht="12.75" x14ac:dyDescent="0.25"/>
    <row r="513" s="43" customFormat="1" ht="12.75" x14ac:dyDescent="0.25"/>
    <row r="514" s="43" customFormat="1" ht="12.75" x14ac:dyDescent="0.25"/>
    <row r="515" s="43" customFormat="1" ht="12.75" x14ac:dyDescent="0.25"/>
    <row r="516" s="43" customFormat="1" ht="12.75" x14ac:dyDescent="0.25"/>
    <row r="517" s="43" customFormat="1" ht="12.75" x14ac:dyDescent="0.25"/>
    <row r="518" s="43" customFormat="1" ht="12.75" x14ac:dyDescent="0.25"/>
    <row r="519" s="43" customFormat="1" ht="12.75" x14ac:dyDescent="0.25"/>
    <row r="520" s="43" customFormat="1" ht="12.75" x14ac:dyDescent="0.25"/>
    <row r="521" s="43" customFormat="1" ht="12.75" x14ac:dyDescent="0.25"/>
    <row r="522" s="43" customFormat="1" ht="12.75" x14ac:dyDescent="0.25"/>
    <row r="523" s="43" customFormat="1" ht="12.75" x14ac:dyDescent="0.25"/>
    <row r="524" s="43" customFormat="1" ht="12.75" x14ac:dyDescent="0.25"/>
    <row r="525" s="43" customFormat="1" ht="12.75" x14ac:dyDescent="0.25"/>
    <row r="526" s="43" customFormat="1" ht="12.75" x14ac:dyDescent="0.25"/>
    <row r="527" s="43" customFormat="1" ht="12.75" x14ac:dyDescent="0.25"/>
    <row r="528" s="43" customFormat="1" ht="12.75" x14ac:dyDescent="0.25"/>
    <row r="529" s="43" customFormat="1" ht="12.75" x14ac:dyDescent="0.25"/>
    <row r="530" s="43" customFormat="1" ht="12.75" x14ac:dyDescent="0.25"/>
    <row r="531" s="43" customFormat="1" ht="12.75" x14ac:dyDescent="0.25"/>
    <row r="532" s="43" customFormat="1" ht="12.75" x14ac:dyDescent="0.25"/>
    <row r="533" s="43" customFormat="1" ht="12.75" x14ac:dyDescent="0.25"/>
    <row r="534" s="43" customFormat="1" ht="12.75" x14ac:dyDescent="0.25"/>
    <row r="535" s="43" customFormat="1" ht="12.75" x14ac:dyDescent="0.25"/>
    <row r="536" s="43" customFormat="1" ht="12.75" x14ac:dyDescent="0.25"/>
    <row r="537" s="43" customFormat="1" ht="12.75" x14ac:dyDescent="0.25"/>
    <row r="538" s="43" customFormat="1" ht="12.75" x14ac:dyDescent="0.25"/>
    <row r="539" s="43" customFormat="1" ht="12.75" x14ac:dyDescent="0.25"/>
    <row r="540" s="43" customFormat="1" ht="12.75" x14ac:dyDescent="0.25"/>
    <row r="541" s="43" customFormat="1" ht="12.75" x14ac:dyDescent="0.25"/>
    <row r="542" s="43" customFormat="1" ht="12.75" x14ac:dyDescent="0.25"/>
    <row r="543" s="43" customFormat="1" ht="12.75" x14ac:dyDescent="0.25"/>
    <row r="544" s="43" customFormat="1" ht="12.75" x14ac:dyDescent="0.25"/>
    <row r="545" s="43" customFormat="1" ht="12.75" x14ac:dyDescent="0.25"/>
    <row r="546" s="43" customFormat="1" ht="12.75" x14ac:dyDescent="0.25"/>
    <row r="547" s="43" customFormat="1" ht="12.75" x14ac:dyDescent="0.25"/>
    <row r="548" s="43" customFormat="1" ht="12.75" x14ac:dyDescent="0.25"/>
    <row r="549" s="43" customFormat="1" ht="12.75" x14ac:dyDescent="0.25"/>
    <row r="550" s="43" customFormat="1" ht="12.75" x14ac:dyDescent="0.25"/>
    <row r="551" s="43" customFormat="1" ht="12.75" x14ac:dyDescent="0.25"/>
    <row r="552" s="43" customFormat="1" ht="12.75" x14ac:dyDescent="0.25"/>
    <row r="553" s="43" customFormat="1" ht="12.75" x14ac:dyDescent="0.25"/>
    <row r="554" s="43" customFormat="1" ht="12.75" x14ac:dyDescent="0.25"/>
    <row r="555" s="43" customFormat="1" ht="12.75" x14ac:dyDescent="0.25"/>
    <row r="556" s="43" customFormat="1" ht="12.75" x14ac:dyDescent="0.25"/>
    <row r="557" s="43" customFormat="1" ht="12.75" x14ac:dyDescent="0.25"/>
    <row r="558" s="43" customFormat="1" ht="12.75" x14ac:dyDescent="0.25"/>
    <row r="559" s="43" customFormat="1" ht="12.75" x14ac:dyDescent="0.25"/>
    <row r="560" s="43" customFormat="1" ht="12.75" x14ac:dyDescent="0.25"/>
    <row r="561" s="43" customFormat="1" ht="12.75" x14ac:dyDescent="0.25"/>
    <row r="562" s="43" customFormat="1" ht="12.75" x14ac:dyDescent="0.25"/>
    <row r="563" s="43" customFormat="1" ht="12.75" x14ac:dyDescent="0.25"/>
    <row r="564" s="43" customFormat="1" ht="12.75" x14ac:dyDescent="0.25"/>
    <row r="565" s="43" customFormat="1" ht="12.75" x14ac:dyDescent="0.25"/>
    <row r="566" s="43" customFormat="1" ht="12.75" x14ac:dyDescent="0.25"/>
    <row r="567" s="43" customFormat="1" ht="12.75" x14ac:dyDescent="0.25"/>
    <row r="568" s="43" customFormat="1" ht="12.75" x14ac:dyDescent="0.25"/>
    <row r="569" s="43" customFormat="1" ht="12.75" x14ac:dyDescent="0.25"/>
    <row r="570" s="43" customFormat="1" ht="12.75" x14ac:dyDescent="0.25"/>
    <row r="571" s="43" customFormat="1" ht="12.75" x14ac:dyDescent="0.25"/>
    <row r="572" s="43" customFormat="1" ht="12.75" x14ac:dyDescent="0.25"/>
    <row r="573" s="43" customFormat="1" ht="12.75" x14ac:dyDescent="0.25"/>
    <row r="574" s="43" customFormat="1" ht="12.75" x14ac:dyDescent="0.25"/>
    <row r="575" s="43" customFormat="1" ht="12.75" x14ac:dyDescent="0.25"/>
    <row r="576" s="43" customFormat="1" ht="12.75" x14ac:dyDescent="0.25"/>
    <row r="577" s="43" customFormat="1" ht="12.75" x14ac:dyDescent="0.25"/>
    <row r="578" s="43" customFormat="1" ht="12.75" x14ac:dyDescent="0.25"/>
    <row r="579" s="43" customFormat="1" ht="12.75" x14ac:dyDescent="0.25"/>
    <row r="580" s="43" customFormat="1" ht="12.75" x14ac:dyDescent="0.25"/>
    <row r="581" s="43" customFormat="1" ht="12.75" x14ac:dyDescent="0.25"/>
    <row r="582" s="43" customFormat="1" ht="12.75" x14ac:dyDescent="0.25"/>
    <row r="583" s="43" customFormat="1" ht="12.75" x14ac:dyDescent="0.25"/>
    <row r="584" s="43" customFormat="1" ht="12.75" x14ac:dyDescent="0.25"/>
    <row r="585" s="43" customFormat="1" ht="12.75" x14ac:dyDescent="0.25"/>
    <row r="586" s="43" customFormat="1" ht="12.75" x14ac:dyDescent="0.25"/>
    <row r="587" s="43" customFormat="1" ht="12.75" x14ac:dyDescent="0.25"/>
    <row r="588" s="43" customFormat="1" ht="12.75" x14ac:dyDescent="0.25"/>
    <row r="589" s="43" customFormat="1" ht="12.75" x14ac:dyDescent="0.25"/>
    <row r="590" s="43" customFormat="1" ht="12.75" x14ac:dyDescent="0.25"/>
    <row r="591" s="43" customFormat="1" ht="12.75" x14ac:dyDescent="0.25"/>
    <row r="592" s="43" customFormat="1" ht="12.75" x14ac:dyDescent="0.25"/>
    <row r="593" s="43" customFormat="1" ht="12.75" x14ac:dyDescent="0.25"/>
    <row r="594" s="43" customFormat="1" ht="12.75" x14ac:dyDescent="0.25"/>
    <row r="595" s="43" customFormat="1" ht="12.75" x14ac:dyDescent="0.25"/>
    <row r="596" s="43" customFormat="1" ht="12.75" x14ac:dyDescent="0.25"/>
    <row r="597" s="43" customFormat="1" ht="12.75" x14ac:dyDescent="0.25"/>
    <row r="598" s="43" customFormat="1" ht="12.75" x14ac:dyDescent="0.25"/>
    <row r="599" s="43" customFormat="1" ht="12.75" x14ac:dyDescent="0.25"/>
    <row r="600" s="43" customFormat="1" ht="12.75" x14ac:dyDescent="0.25"/>
    <row r="601" s="43" customFormat="1" ht="12.75" x14ac:dyDescent="0.25"/>
    <row r="602" s="43" customFormat="1" ht="12.75" x14ac:dyDescent="0.25"/>
    <row r="603" s="43" customFormat="1" ht="12.75" x14ac:dyDescent="0.25"/>
    <row r="604" s="43" customFormat="1" ht="12.75" x14ac:dyDescent="0.25"/>
    <row r="605" s="43" customFormat="1" ht="12.75" x14ac:dyDescent="0.25"/>
    <row r="606" s="43" customFormat="1" ht="12.75" x14ac:dyDescent="0.25"/>
    <row r="607" s="43" customFormat="1" ht="12.75" x14ac:dyDescent="0.25"/>
    <row r="608" s="43" customFormat="1" ht="12.75" x14ac:dyDescent="0.25"/>
    <row r="609" s="43" customFormat="1" ht="12.75" x14ac:dyDescent="0.25"/>
    <row r="610" s="43" customFormat="1" ht="12.75" x14ac:dyDescent="0.25"/>
    <row r="611" s="43" customFormat="1" ht="12.75" x14ac:dyDescent="0.25"/>
    <row r="612" s="43" customFormat="1" ht="12.75" x14ac:dyDescent="0.25"/>
    <row r="613" s="43" customFormat="1" ht="12.75" x14ac:dyDescent="0.25"/>
    <row r="614" s="43" customFormat="1" ht="12.75" x14ac:dyDescent="0.25"/>
    <row r="615" s="43" customFormat="1" ht="12.75" x14ac:dyDescent="0.25"/>
    <row r="616" s="43" customFormat="1" ht="12.75" x14ac:dyDescent="0.25"/>
    <row r="617" s="43" customFormat="1" ht="12.75" x14ac:dyDescent="0.25"/>
    <row r="618" s="43" customFormat="1" ht="12.75" x14ac:dyDescent="0.25"/>
    <row r="619" s="43" customFormat="1" ht="12.75" x14ac:dyDescent="0.25"/>
    <row r="620" s="43" customFormat="1" ht="12.75" x14ac:dyDescent="0.25"/>
    <row r="621" s="43" customFormat="1" ht="12.75" x14ac:dyDescent="0.25"/>
    <row r="622" s="43" customFormat="1" ht="12.75" x14ac:dyDescent="0.25"/>
    <row r="623" s="43" customFormat="1" ht="12.75" x14ac:dyDescent="0.25"/>
    <row r="624" s="43" customFormat="1" ht="12.75" x14ac:dyDescent="0.25"/>
    <row r="625" s="43" customFormat="1" ht="12.75" x14ac:dyDescent="0.25"/>
    <row r="626" s="43" customFormat="1" ht="12.75" x14ac:dyDescent="0.25"/>
    <row r="627" s="43" customFormat="1" ht="12.75" x14ac:dyDescent="0.25"/>
    <row r="628" s="43" customFormat="1" ht="12.75" x14ac:dyDescent="0.25"/>
    <row r="629" s="43" customFormat="1" ht="12.75" x14ac:dyDescent="0.25"/>
    <row r="630" s="43" customFormat="1" ht="12.75" x14ac:dyDescent="0.25"/>
    <row r="631" s="43" customFormat="1" ht="12.75" x14ac:dyDescent="0.25"/>
    <row r="632" s="43" customFormat="1" ht="12.75" x14ac:dyDescent="0.25"/>
    <row r="633" s="43" customFormat="1" ht="12.75" x14ac:dyDescent="0.25"/>
    <row r="634" s="43" customFormat="1" ht="12.75" x14ac:dyDescent="0.25"/>
    <row r="635" s="43" customFormat="1" ht="12.75" x14ac:dyDescent="0.25"/>
    <row r="636" s="43" customFormat="1" ht="12.75" x14ac:dyDescent="0.25"/>
    <row r="637" s="43" customFormat="1" ht="12.75" x14ac:dyDescent="0.25"/>
    <row r="638" s="43" customFormat="1" ht="12.75" x14ac:dyDescent="0.25"/>
    <row r="639" s="43" customFormat="1" ht="12.75" x14ac:dyDescent="0.25"/>
    <row r="640" s="43" customFormat="1" ht="12.75" x14ac:dyDescent="0.25"/>
    <row r="641" s="43" customFormat="1" ht="12.75" x14ac:dyDescent="0.25"/>
    <row r="642" s="43" customFormat="1" ht="12.75" x14ac:dyDescent="0.25"/>
    <row r="643" s="43" customFormat="1" ht="12.75" x14ac:dyDescent="0.25"/>
    <row r="644" s="43" customFormat="1" ht="12.75" x14ac:dyDescent="0.25"/>
    <row r="645" s="43" customFormat="1" ht="12.75" x14ac:dyDescent="0.25"/>
    <row r="646" s="43" customFormat="1" ht="12.75" x14ac:dyDescent="0.25"/>
    <row r="647" s="43" customFormat="1" ht="12.75" x14ac:dyDescent="0.25"/>
    <row r="648" s="43" customFormat="1" ht="12.75" x14ac:dyDescent="0.25"/>
    <row r="649" s="43" customFormat="1" ht="12.75" x14ac:dyDescent="0.25"/>
    <row r="650" s="43" customFormat="1" ht="12.75" x14ac:dyDescent="0.25"/>
    <row r="651" s="43" customFormat="1" ht="12.75" x14ac:dyDescent="0.25"/>
    <row r="652" s="43" customFormat="1" ht="12.75" x14ac:dyDescent="0.25"/>
    <row r="653" s="43" customFormat="1" ht="12.75" x14ac:dyDescent="0.25"/>
    <row r="654" s="43" customFormat="1" ht="12.75" x14ac:dyDescent="0.25"/>
    <row r="655" s="43" customFormat="1" ht="12.75" x14ac:dyDescent="0.25"/>
    <row r="656" s="43" customFormat="1" ht="12.75" x14ac:dyDescent="0.25"/>
    <row r="657" s="43" customFormat="1" ht="12.75" x14ac:dyDescent="0.25"/>
    <row r="658" s="43" customFormat="1" ht="12.75" x14ac:dyDescent="0.25"/>
    <row r="659" s="43" customFormat="1" ht="12.75" x14ac:dyDescent="0.25"/>
    <row r="660" s="43" customFormat="1" ht="12.75" x14ac:dyDescent="0.25"/>
    <row r="661" s="43" customFormat="1" ht="12.75" x14ac:dyDescent="0.25"/>
    <row r="662" s="43" customFormat="1" ht="12.75" x14ac:dyDescent="0.25"/>
    <row r="663" s="43" customFormat="1" ht="12.75" x14ac:dyDescent="0.25"/>
    <row r="664" s="43" customFormat="1" ht="12.75" x14ac:dyDescent="0.25"/>
    <row r="665" s="43" customFormat="1" ht="12.75" x14ac:dyDescent="0.25"/>
    <row r="666" s="43" customFormat="1" ht="12.75" x14ac:dyDescent="0.25"/>
    <row r="667" s="43" customFormat="1" ht="12.75" x14ac:dyDescent="0.25"/>
    <row r="668" s="43" customFormat="1" ht="12.75" x14ac:dyDescent="0.25"/>
    <row r="669" s="43" customFormat="1" ht="12.75" x14ac:dyDescent="0.25"/>
    <row r="670" s="43" customFormat="1" ht="12.75" x14ac:dyDescent="0.25"/>
    <row r="671" s="43" customFormat="1" ht="12.75" x14ac:dyDescent="0.25"/>
    <row r="672" s="43" customFormat="1" ht="12.75" x14ac:dyDescent="0.25"/>
    <row r="673" s="43" customFormat="1" ht="12.75" x14ac:dyDescent="0.25"/>
    <row r="674" s="43" customFormat="1" ht="12.75" x14ac:dyDescent="0.25"/>
    <row r="675" s="43" customFormat="1" ht="12.75" x14ac:dyDescent="0.25"/>
    <row r="676" s="43" customFormat="1" ht="12.75" x14ac:dyDescent="0.25"/>
    <row r="677" s="43" customFormat="1" ht="12.75" x14ac:dyDescent="0.25"/>
    <row r="678" s="43" customFormat="1" ht="12.75" x14ac:dyDescent="0.25"/>
    <row r="679" s="43" customFormat="1" ht="12.75" x14ac:dyDescent="0.25"/>
    <row r="680" s="43" customFormat="1" ht="12.75" x14ac:dyDescent="0.25"/>
    <row r="681" s="43" customFormat="1" ht="12.75" x14ac:dyDescent="0.25"/>
    <row r="682" s="43" customFormat="1" ht="12.75" x14ac:dyDescent="0.25"/>
    <row r="683" s="43" customFormat="1" ht="12.75" x14ac:dyDescent="0.25"/>
    <row r="684" s="43" customFormat="1" ht="12.75" x14ac:dyDescent="0.25"/>
    <row r="685" s="43" customFormat="1" ht="12.75" x14ac:dyDescent="0.25"/>
    <row r="686" s="43" customFormat="1" ht="12.75" x14ac:dyDescent="0.25"/>
    <row r="687" s="43" customFormat="1" ht="12.75" x14ac:dyDescent="0.25"/>
    <row r="688" s="43" customFormat="1" ht="12.75" x14ac:dyDescent="0.25"/>
    <row r="689" s="43" customFormat="1" ht="12.75" x14ac:dyDescent="0.25"/>
    <row r="690" s="43" customFormat="1" ht="12.75" x14ac:dyDescent="0.25"/>
    <row r="691" s="43" customFormat="1" ht="12.75" x14ac:dyDescent="0.25"/>
    <row r="692" s="43" customFormat="1" ht="12.75" x14ac:dyDescent="0.25"/>
    <row r="693" s="43" customFormat="1" ht="12.75" x14ac:dyDescent="0.25"/>
    <row r="694" s="43" customFormat="1" ht="12.75" x14ac:dyDescent="0.25"/>
    <row r="695" s="43" customFormat="1" ht="12.75" x14ac:dyDescent="0.25"/>
    <row r="696" s="43" customFormat="1" ht="12.75" x14ac:dyDescent="0.25"/>
    <row r="697" s="43" customFormat="1" ht="12.75" x14ac:dyDescent="0.25"/>
    <row r="698" s="43" customFormat="1" ht="12.75" x14ac:dyDescent="0.25"/>
    <row r="699" s="43" customFormat="1" ht="12.75" x14ac:dyDescent="0.25"/>
    <row r="700" s="43" customFormat="1" ht="12.75" x14ac:dyDescent="0.25"/>
    <row r="701" s="43" customFormat="1" ht="12.75" x14ac:dyDescent="0.25"/>
    <row r="702" s="43" customFormat="1" ht="12.75" x14ac:dyDescent="0.25"/>
    <row r="703" s="43" customFormat="1" ht="12.75" x14ac:dyDescent="0.25"/>
    <row r="704" s="43" customFormat="1" ht="12.75" x14ac:dyDescent="0.25"/>
    <row r="705" s="43" customFormat="1" ht="12.75" x14ac:dyDescent="0.25"/>
    <row r="706" s="43" customFormat="1" ht="12.75" x14ac:dyDescent="0.25"/>
    <row r="707" s="43" customFormat="1" ht="12.75" x14ac:dyDescent="0.25"/>
    <row r="708" s="43" customFormat="1" ht="12.75" x14ac:dyDescent="0.25"/>
    <row r="709" s="43" customFormat="1" ht="12.75" x14ac:dyDescent="0.25"/>
    <row r="710" s="43" customFormat="1" ht="12.75" x14ac:dyDescent="0.25"/>
    <row r="711" s="43" customFormat="1" ht="12.75" x14ac:dyDescent="0.25"/>
    <row r="712" s="43" customFormat="1" ht="12.75" x14ac:dyDescent="0.25"/>
    <row r="713" s="43" customFormat="1" ht="12.75" x14ac:dyDescent="0.25"/>
    <row r="714" s="43" customFormat="1" ht="12.75" x14ac:dyDescent="0.25"/>
    <row r="715" s="43" customFormat="1" ht="12.75" x14ac:dyDescent="0.25"/>
    <row r="716" s="43" customFormat="1" ht="12.75" x14ac:dyDescent="0.25"/>
    <row r="717" s="43" customFormat="1" ht="12.75" x14ac:dyDescent="0.25"/>
    <row r="718" s="43" customFormat="1" ht="12.75" x14ac:dyDescent="0.25"/>
    <row r="719" s="43" customFormat="1" ht="12.75" x14ac:dyDescent="0.25"/>
    <row r="720" s="43" customFormat="1" ht="12.75" x14ac:dyDescent="0.25"/>
    <row r="721" s="43" customFormat="1" ht="12.75" x14ac:dyDescent="0.25"/>
    <row r="722" s="43" customFormat="1" ht="12.75" x14ac:dyDescent="0.25"/>
    <row r="723" s="43" customFormat="1" ht="12.75" x14ac:dyDescent="0.25"/>
    <row r="724" s="43" customFormat="1" ht="12.75" x14ac:dyDescent="0.25"/>
    <row r="725" s="43" customFormat="1" ht="12.75" x14ac:dyDescent="0.25"/>
    <row r="726" s="43" customFormat="1" ht="12.75" x14ac:dyDescent="0.25"/>
    <row r="727" s="43" customFormat="1" ht="12.75" x14ac:dyDescent="0.25"/>
    <row r="728" s="43" customFormat="1" ht="12.75" x14ac:dyDescent="0.25"/>
    <row r="729" s="43" customFormat="1" ht="12.75" x14ac:dyDescent="0.25"/>
    <row r="730" s="43" customFormat="1" ht="12.75" x14ac:dyDescent="0.25"/>
    <row r="731" s="43" customFormat="1" ht="12.75" x14ac:dyDescent="0.25"/>
    <row r="732" s="43" customFormat="1" ht="12.75" x14ac:dyDescent="0.25"/>
    <row r="733" s="43" customFormat="1" ht="12.75" x14ac:dyDescent="0.25"/>
    <row r="734" s="43" customFormat="1" ht="12.75" x14ac:dyDescent="0.25"/>
    <row r="735" s="43" customFormat="1" ht="12.75" x14ac:dyDescent="0.25"/>
    <row r="736" s="43" customFormat="1" ht="12.75" x14ac:dyDescent="0.25"/>
    <row r="737" s="43" customFormat="1" ht="12.75" x14ac:dyDescent="0.25"/>
    <row r="738" s="43" customFormat="1" ht="12.75" x14ac:dyDescent="0.25"/>
    <row r="739" s="43" customFormat="1" ht="12.75" x14ac:dyDescent="0.25"/>
    <row r="740" s="43" customFormat="1" ht="12.75" x14ac:dyDescent="0.25"/>
    <row r="741" s="43" customFormat="1" ht="12.75" x14ac:dyDescent="0.25"/>
    <row r="742" s="43" customFormat="1" ht="12.75" x14ac:dyDescent="0.25"/>
    <row r="743" s="43" customFormat="1" ht="12.75" x14ac:dyDescent="0.25"/>
    <row r="744" s="43" customFormat="1" ht="12.75" x14ac:dyDescent="0.25"/>
    <row r="745" s="43" customFormat="1" ht="12.75" x14ac:dyDescent="0.25"/>
    <row r="746" s="43" customFormat="1" ht="12.75" x14ac:dyDescent="0.25"/>
    <row r="747" s="43" customFormat="1" ht="12.75" x14ac:dyDescent="0.25"/>
    <row r="748" s="43" customFormat="1" ht="12.75" x14ac:dyDescent="0.25"/>
    <row r="749" s="43" customFormat="1" ht="12.75" x14ac:dyDescent="0.25"/>
    <row r="750" s="43" customFormat="1" ht="12.75" x14ac:dyDescent="0.25"/>
    <row r="751" s="43" customFormat="1" ht="12.75" x14ac:dyDescent="0.25"/>
    <row r="752" s="43" customFormat="1" ht="12.75" x14ac:dyDescent="0.25"/>
    <row r="753" s="43" customFormat="1" ht="12.75" x14ac:dyDescent="0.25"/>
    <row r="754" s="43" customFormat="1" ht="12.75" x14ac:dyDescent="0.25"/>
    <row r="755" s="43" customFormat="1" ht="12.75" x14ac:dyDescent="0.25"/>
    <row r="756" s="43" customFormat="1" ht="12.75" x14ac:dyDescent="0.25"/>
    <row r="757" s="43" customFormat="1" ht="12.75" x14ac:dyDescent="0.25"/>
    <row r="758" s="43" customFormat="1" ht="12.75" x14ac:dyDescent="0.25"/>
    <row r="759" s="43" customFormat="1" ht="12.75" x14ac:dyDescent="0.25"/>
    <row r="760" s="43" customFormat="1" ht="12.75" x14ac:dyDescent="0.25"/>
    <row r="761" s="43" customFormat="1" ht="12.75" x14ac:dyDescent="0.25"/>
    <row r="762" s="43" customFormat="1" ht="12.75" x14ac:dyDescent="0.25"/>
    <row r="763" s="43" customFormat="1" ht="12.75" x14ac:dyDescent="0.25"/>
    <row r="764" s="43" customFormat="1" ht="12.75" x14ac:dyDescent="0.25"/>
    <row r="765" s="43" customFormat="1" ht="12.75" x14ac:dyDescent="0.25"/>
    <row r="766" s="43" customFormat="1" ht="12.75" x14ac:dyDescent="0.25"/>
    <row r="767" s="43" customFormat="1" ht="12.75" x14ac:dyDescent="0.25"/>
    <row r="768" s="43" customFormat="1" ht="12.75" x14ac:dyDescent="0.25"/>
    <row r="769" s="43" customFormat="1" ht="12.75" x14ac:dyDescent="0.25"/>
    <row r="770" s="43" customFormat="1" ht="12.75" x14ac:dyDescent="0.25"/>
    <row r="771" s="43" customFormat="1" ht="12.75" x14ac:dyDescent="0.25"/>
    <row r="772" s="43" customFormat="1" ht="12.75" x14ac:dyDescent="0.25"/>
    <row r="773" s="43" customFormat="1" ht="12.75" x14ac:dyDescent="0.25"/>
    <row r="774" s="43" customFormat="1" ht="12.75" x14ac:dyDescent="0.25"/>
    <row r="775" s="43" customFormat="1" ht="12.75" x14ac:dyDescent="0.25"/>
    <row r="776" s="43" customFormat="1" ht="12.75" x14ac:dyDescent="0.25"/>
    <row r="777" s="43" customFormat="1" ht="12.75" x14ac:dyDescent="0.25"/>
    <row r="778" s="43" customFormat="1" ht="12.75" x14ac:dyDescent="0.25"/>
    <row r="779" s="43" customFormat="1" ht="12.75" x14ac:dyDescent="0.25"/>
    <row r="780" s="43" customFormat="1" ht="12.75" x14ac:dyDescent="0.25"/>
    <row r="781" s="43" customFormat="1" ht="12.75" x14ac:dyDescent="0.25"/>
    <row r="782" s="43" customFormat="1" ht="12.75" x14ac:dyDescent="0.25"/>
    <row r="783" s="43" customFormat="1" ht="12.75" x14ac:dyDescent="0.25"/>
    <row r="784" s="43" customFormat="1" ht="12.75" x14ac:dyDescent="0.25"/>
    <row r="785" s="43" customFormat="1" ht="12.75" x14ac:dyDescent="0.25"/>
    <row r="786" s="43" customFormat="1" ht="12.75" x14ac:dyDescent="0.25"/>
    <row r="787" s="43" customFormat="1" ht="12.75" x14ac:dyDescent="0.25"/>
    <row r="788" s="43" customFormat="1" ht="12.75" x14ac:dyDescent="0.25"/>
    <row r="789" s="43" customFormat="1" ht="12.75" x14ac:dyDescent="0.25"/>
    <row r="790" s="43" customFormat="1" ht="12.75" x14ac:dyDescent="0.25"/>
    <row r="791" s="43" customFormat="1" ht="12.75" x14ac:dyDescent="0.25"/>
    <row r="792" s="43" customFormat="1" ht="12.75" x14ac:dyDescent="0.25"/>
    <row r="793" s="43" customFormat="1" ht="12.75" x14ac:dyDescent="0.25"/>
    <row r="794" s="43" customFormat="1" ht="12.75" x14ac:dyDescent="0.25"/>
    <row r="795" s="43" customFormat="1" ht="12.75" x14ac:dyDescent="0.25"/>
    <row r="796" s="43" customFormat="1" ht="12.75" x14ac:dyDescent="0.25"/>
    <row r="797" s="43" customFormat="1" ht="12.75" x14ac:dyDescent="0.25"/>
    <row r="798" s="43" customFormat="1" ht="12.75" x14ac:dyDescent="0.25"/>
    <row r="799" s="43" customFormat="1" ht="12.75" x14ac:dyDescent="0.25"/>
    <row r="800" s="43" customFormat="1" ht="12.75" x14ac:dyDescent="0.25"/>
    <row r="801" s="43" customFormat="1" ht="12.75" x14ac:dyDescent="0.25"/>
    <row r="802" s="43" customFormat="1" ht="12.75" x14ac:dyDescent="0.25"/>
    <row r="803" s="43" customFormat="1" ht="12.75" x14ac:dyDescent="0.25"/>
    <row r="804" s="43" customFormat="1" ht="12.75" x14ac:dyDescent="0.25"/>
    <row r="805" s="43" customFormat="1" ht="12.75" x14ac:dyDescent="0.25"/>
    <row r="806" s="43" customFormat="1" ht="12.75" x14ac:dyDescent="0.25"/>
    <row r="807" s="43" customFormat="1" ht="12.75" x14ac:dyDescent="0.25"/>
    <row r="808" s="43" customFormat="1" ht="12.75" x14ac:dyDescent="0.25"/>
    <row r="809" s="43" customFormat="1" ht="12.75" x14ac:dyDescent="0.25"/>
    <row r="810" s="43" customFormat="1" ht="12.75" x14ac:dyDescent="0.25"/>
    <row r="811" s="43" customFormat="1" ht="12.75" x14ac:dyDescent="0.25"/>
    <row r="812" s="43" customFormat="1" ht="12.75" x14ac:dyDescent="0.25"/>
    <row r="813" s="43" customFormat="1" ht="12.75" x14ac:dyDescent="0.25"/>
    <row r="814" s="43" customFormat="1" ht="12.75" x14ac:dyDescent="0.25"/>
    <row r="815" s="43" customFormat="1" ht="12.75" x14ac:dyDescent="0.25"/>
    <row r="816" s="43" customFormat="1" ht="12.75" x14ac:dyDescent="0.25"/>
    <row r="817" s="43" customFormat="1" ht="12.75" x14ac:dyDescent="0.25"/>
    <row r="818" s="43" customFormat="1" ht="12.75" x14ac:dyDescent="0.25"/>
    <row r="819" s="43" customFormat="1" ht="12.75" x14ac:dyDescent="0.25"/>
    <row r="820" s="43" customFormat="1" ht="12.75" x14ac:dyDescent="0.25"/>
    <row r="821" s="43" customFormat="1" ht="12.75" x14ac:dyDescent="0.25"/>
    <row r="822" s="43" customFormat="1" ht="12.75" x14ac:dyDescent="0.25"/>
    <row r="823" s="43" customFormat="1" ht="12.75" x14ac:dyDescent="0.25"/>
    <row r="824" s="43" customFormat="1" ht="12.75" x14ac:dyDescent="0.25"/>
    <row r="825" s="43" customFormat="1" ht="12.75" x14ac:dyDescent="0.25"/>
    <row r="826" s="43" customFormat="1" ht="12.75" x14ac:dyDescent="0.25"/>
    <row r="827" s="43" customFormat="1" ht="12.75" x14ac:dyDescent="0.25"/>
    <row r="828" s="43" customFormat="1" ht="12.75" x14ac:dyDescent="0.25"/>
    <row r="829" s="43" customFormat="1" ht="12.75" x14ac:dyDescent="0.25"/>
    <row r="830" s="43" customFormat="1" ht="12.75" x14ac:dyDescent="0.25"/>
    <row r="831" s="43" customFormat="1" ht="12.75" x14ac:dyDescent="0.25"/>
    <row r="832" s="43" customFormat="1" ht="12.75" x14ac:dyDescent="0.25"/>
    <row r="833" s="43" customFormat="1" ht="12.75" x14ac:dyDescent="0.25"/>
    <row r="834" s="43" customFormat="1" ht="12.75" x14ac:dyDescent="0.25"/>
    <row r="835" s="43" customFormat="1" ht="12.75" x14ac:dyDescent="0.25"/>
    <row r="836" s="43" customFormat="1" ht="12.75" x14ac:dyDescent="0.25"/>
    <row r="837" s="43" customFormat="1" ht="12.75" x14ac:dyDescent="0.25"/>
    <row r="838" s="43" customFormat="1" ht="12.75" x14ac:dyDescent="0.25"/>
    <row r="839" s="43" customFormat="1" ht="12.75" x14ac:dyDescent="0.25"/>
    <row r="840" s="43" customFormat="1" ht="12.75" x14ac:dyDescent="0.25"/>
    <row r="841" s="43" customFormat="1" ht="12.75" x14ac:dyDescent="0.25"/>
    <row r="842" s="43" customFormat="1" ht="12.75" x14ac:dyDescent="0.25"/>
    <row r="843" s="43" customFormat="1" ht="12.75" x14ac:dyDescent="0.25"/>
    <row r="844" s="43" customFormat="1" ht="12.75" x14ac:dyDescent="0.25"/>
    <row r="845" s="43" customFormat="1" ht="12.75" x14ac:dyDescent="0.25"/>
    <row r="846" s="43" customFormat="1" ht="12.75" x14ac:dyDescent="0.25"/>
    <row r="847" s="43" customFormat="1" ht="12.75" x14ac:dyDescent="0.25"/>
    <row r="848" s="43" customFormat="1" ht="12.75" x14ac:dyDescent="0.25"/>
    <row r="849" s="43" customFormat="1" ht="12.75" x14ac:dyDescent="0.25"/>
    <row r="850" s="43" customFormat="1" ht="12.75" x14ac:dyDescent="0.25"/>
    <row r="851" s="43" customFormat="1" ht="12.75" x14ac:dyDescent="0.25"/>
    <row r="852" s="43" customFormat="1" ht="12.75" x14ac:dyDescent="0.25"/>
    <row r="853" s="43" customFormat="1" ht="12.75" x14ac:dyDescent="0.25"/>
    <row r="854" s="43" customFormat="1" ht="12.75" x14ac:dyDescent="0.25"/>
    <row r="855" s="43" customFormat="1" ht="12.75" x14ac:dyDescent="0.25"/>
    <row r="856" s="43" customFormat="1" ht="12.75" x14ac:dyDescent="0.25"/>
    <row r="857" s="43" customFormat="1" ht="12.75" x14ac:dyDescent="0.25"/>
    <row r="858" s="43" customFormat="1" ht="12.75" x14ac:dyDescent="0.25"/>
    <row r="859" s="43" customFormat="1" ht="12.75" x14ac:dyDescent="0.25"/>
    <row r="860" s="43" customFormat="1" ht="12.75" x14ac:dyDescent="0.25"/>
    <row r="861" s="43" customFormat="1" ht="12.75" x14ac:dyDescent="0.25"/>
    <row r="862" s="43" customFormat="1" ht="12.75" x14ac:dyDescent="0.25"/>
    <row r="863" s="43" customFormat="1" ht="12.75" x14ac:dyDescent="0.25"/>
    <row r="864" s="43" customFormat="1" ht="12.75" x14ac:dyDescent="0.25"/>
    <row r="865" s="43" customFormat="1" ht="12.75" x14ac:dyDescent="0.25"/>
    <row r="866" s="43" customFormat="1" ht="12.75" x14ac:dyDescent="0.25"/>
    <row r="867" s="43" customFormat="1" ht="12.75" x14ac:dyDescent="0.25"/>
    <row r="868" s="43" customFormat="1" ht="12.75" x14ac:dyDescent="0.25"/>
    <row r="869" s="43" customFormat="1" ht="12.75" x14ac:dyDescent="0.25"/>
    <row r="870" s="43" customFormat="1" ht="12.75" x14ac:dyDescent="0.25"/>
    <row r="871" s="43" customFormat="1" ht="12.75" x14ac:dyDescent="0.25"/>
    <row r="872" s="43" customFormat="1" ht="12.75" x14ac:dyDescent="0.25"/>
    <row r="873" s="43" customFormat="1" ht="12.75" x14ac:dyDescent="0.25"/>
    <row r="874" s="43" customFormat="1" ht="12.75" x14ac:dyDescent="0.25"/>
    <row r="875" s="43" customFormat="1" ht="12.75" x14ac:dyDescent="0.25"/>
    <row r="876" s="43" customFormat="1" ht="12.75" x14ac:dyDescent="0.25"/>
    <row r="877" s="43" customFormat="1" ht="12.75" x14ac:dyDescent="0.25"/>
    <row r="878" s="43" customFormat="1" ht="12.75" x14ac:dyDescent="0.25"/>
    <row r="879" s="43" customFormat="1" ht="12.75" x14ac:dyDescent="0.25"/>
    <row r="880" s="43" customFormat="1" ht="12.75" x14ac:dyDescent="0.25"/>
    <row r="881" s="43" customFormat="1" ht="12.75" x14ac:dyDescent="0.25"/>
    <row r="882" s="43" customFormat="1" ht="12.75" x14ac:dyDescent="0.25"/>
    <row r="883" s="43" customFormat="1" ht="12.75" x14ac:dyDescent="0.25"/>
    <row r="884" s="43" customFormat="1" ht="12.75" x14ac:dyDescent="0.25"/>
    <row r="885" s="43" customFormat="1" ht="12.75" x14ac:dyDescent="0.25"/>
    <row r="886" s="43" customFormat="1" ht="12.75" x14ac:dyDescent="0.25"/>
    <row r="887" s="43" customFormat="1" ht="12.75" x14ac:dyDescent="0.25"/>
    <row r="888" s="43" customFormat="1" ht="12.75" x14ac:dyDescent="0.25"/>
    <row r="889" s="43" customFormat="1" ht="12.75" x14ac:dyDescent="0.25"/>
    <row r="890" s="43" customFormat="1" ht="12.75" x14ac:dyDescent="0.25"/>
    <row r="891" s="43" customFormat="1" ht="12.75" x14ac:dyDescent="0.25"/>
    <row r="892" s="43" customFormat="1" ht="12.75" x14ac:dyDescent="0.25"/>
    <row r="893" s="43" customFormat="1" ht="12.75" x14ac:dyDescent="0.25"/>
    <row r="894" s="43" customFormat="1" ht="12.75" x14ac:dyDescent="0.25"/>
    <row r="895" s="43" customFormat="1" ht="12.75" x14ac:dyDescent="0.25"/>
    <row r="896" s="43" customFormat="1" ht="12.75" x14ac:dyDescent="0.25"/>
    <row r="897" s="43" customFormat="1" ht="12.75" x14ac:dyDescent="0.25"/>
    <row r="898" s="43" customFormat="1" ht="12.75" x14ac:dyDescent="0.25"/>
    <row r="899" s="43" customFormat="1" ht="12.75" x14ac:dyDescent="0.25"/>
    <row r="900" s="43" customFormat="1" ht="12.75" x14ac:dyDescent="0.25"/>
    <row r="901" s="43" customFormat="1" ht="12.75" x14ac:dyDescent="0.25"/>
    <row r="902" s="43" customFormat="1" ht="12.75" x14ac:dyDescent="0.25"/>
    <row r="903" s="43" customFormat="1" ht="12.75" x14ac:dyDescent="0.25"/>
    <row r="904" s="43" customFormat="1" ht="12.75" x14ac:dyDescent="0.25"/>
    <row r="905" s="43" customFormat="1" ht="12.75" x14ac:dyDescent="0.25"/>
    <row r="906" s="43" customFormat="1" ht="12.75" x14ac:dyDescent="0.25"/>
    <row r="907" s="43" customFormat="1" ht="12.75" x14ac:dyDescent="0.25"/>
    <row r="908" s="43" customFormat="1" ht="12.75" x14ac:dyDescent="0.25"/>
    <row r="909" s="43" customFormat="1" ht="12.75" x14ac:dyDescent="0.25"/>
    <row r="910" s="43" customFormat="1" ht="12.75" x14ac:dyDescent="0.25"/>
    <row r="911" s="43" customFormat="1" ht="12.75" x14ac:dyDescent="0.25"/>
    <row r="912" s="43" customFormat="1" ht="12.75" x14ac:dyDescent="0.25"/>
    <row r="913" s="43" customFormat="1" ht="12.75" x14ac:dyDescent="0.25"/>
    <row r="914" s="43" customFormat="1" ht="12.75" x14ac:dyDescent="0.25"/>
    <row r="915" s="43" customFormat="1" ht="12.75" x14ac:dyDescent="0.25"/>
    <row r="916" s="43" customFormat="1" ht="12.75" x14ac:dyDescent="0.25"/>
    <row r="917" s="43" customFormat="1" ht="12.75" x14ac:dyDescent="0.25"/>
    <row r="918" s="43" customFormat="1" ht="12.75" x14ac:dyDescent="0.25"/>
    <row r="919" s="43" customFormat="1" ht="12.75" x14ac:dyDescent="0.25"/>
    <row r="920" s="43" customFormat="1" ht="12.75" x14ac:dyDescent="0.25"/>
    <row r="921" s="43" customFormat="1" ht="12.75" x14ac:dyDescent="0.25"/>
    <row r="922" s="43" customFormat="1" ht="12.75" x14ac:dyDescent="0.25"/>
    <row r="923" s="43" customFormat="1" ht="12.75" x14ac:dyDescent="0.25"/>
    <row r="924" s="43" customFormat="1" ht="12.75" x14ac:dyDescent="0.25"/>
    <row r="925" s="43" customFormat="1" ht="12.75" x14ac:dyDescent="0.25"/>
    <row r="926" s="43" customFormat="1" ht="12.75" x14ac:dyDescent="0.25"/>
    <row r="927" s="43" customFormat="1" ht="12.75" x14ac:dyDescent="0.25"/>
    <row r="928" s="43" customFormat="1" ht="12.75" x14ac:dyDescent="0.25"/>
    <row r="929" s="43" customFormat="1" ht="12.75" x14ac:dyDescent="0.25"/>
    <row r="930" s="43" customFormat="1" ht="12.75" x14ac:dyDescent="0.25"/>
    <row r="931" s="43" customFormat="1" ht="12.75" x14ac:dyDescent="0.25"/>
    <row r="932" s="43" customFormat="1" ht="12.75" x14ac:dyDescent="0.25"/>
    <row r="933" s="43" customFormat="1" ht="12.75" x14ac:dyDescent="0.25"/>
    <row r="934" s="43" customFormat="1" ht="12.75" x14ac:dyDescent="0.25"/>
    <row r="935" s="43" customFormat="1" ht="12.75" x14ac:dyDescent="0.25"/>
    <row r="936" s="43" customFormat="1" ht="12.75" x14ac:dyDescent="0.25"/>
    <row r="937" s="43" customFormat="1" ht="12.75" x14ac:dyDescent="0.25"/>
    <row r="938" s="43" customFormat="1" ht="12.75" x14ac:dyDescent="0.25"/>
    <row r="939" s="43" customFormat="1" ht="12.75" x14ac:dyDescent="0.25"/>
    <row r="940" s="43" customFormat="1" ht="12.75" x14ac:dyDescent="0.25"/>
    <row r="941" s="43" customFormat="1" ht="12.75" x14ac:dyDescent="0.25"/>
    <row r="942" s="43" customFormat="1" ht="12.75" x14ac:dyDescent="0.25"/>
    <row r="943" s="43" customFormat="1" ht="12.75" x14ac:dyDescent="0.25"/>
    <row r="944" s="43" customFormat="1" ht="12.75" x14ac:dyDescent="0.25"/>
    <row r="945" s="43" customFormat="1" ht="12.75" x14ac:dyDescent="0.25"/>
    <row r="946" s="43" customFormat="1" ht="12.75" x14ac:dyDescent="0.25"/>
    <row r="947" s="43" customFormat="1" ht="12.75" x14ac:dyDescent="0.25"/>
    <row r="948" s="43" customFormat="1" ht="12.75" x14ac:dyDescent="0.25"/>
    <row r="949" s="43" customFormat="1" ht="12.75" x14ac:dyDescent="0.25"/>
    <row r="950" s="43" customFormat="1" ht="12.75" x14ac:dyDescent="0.25"/>
    <row r="951" s="43" customFormat="1" ht="12.75" x14ac:dyDescent="0.25"/>
    <row r="952" s="43" customFormat="1" ht="12.75" x14ac:dyDescent="0.25"/>
    <row r="953" s="43" customFormat="1" ht="12.75" x14ac:dyDescent="0.25"/>
    <row r="954" s="43" customFormat="1" ht="12.75" x14ac:dyDescent="0.25"/>
    <row r="955" s="43" customFormat="1" ht="12.75" x14ac:dyDescent="0.25"/>
    <row r="956" s="43" customFormat="1" ht="12.75" x14ac:dyDescent="0.25"/>
    <row r="957" s="43" customFormat="1" ht="12.75" x14ac:dyDescent="0.25"/>
    <row r="958" s="43" customFormat="1" ht="12.75" x14ac:dyDescent="0.25"/>
    <row r="959" s="43" customFormat="1" ht="12.75" x14ac:dyDescent="0.25"/>
    <row r="960" s="43" customFormat="1" ht="12.75" x14ac:dyDescent="0.25"/>
    <row r="961" s="43" customFormat="1" ht="12.75" x14ac:dyDescent="0.25"/>
    <row r="962" s="43" customFormat="1" ht="12.75" x14ac:dyDescent="0.25"/>
    <row r="963" s="43" customFormat="1" ht="12.75" x14ac:dyDescent="0.25"/>
    <row r="964" s="43" customFormat="1" ht="12.75" x14ac:dyDescent="0.25"/>
    <row r="965" s="43" customFormat="1" ht="12.75" x14ac:dyDescent="0.25"/>
    <row r="966" s="43" customFormat="1" ht="12.75" x14ac:dyDescent="0.25"/>
    <row r="967" s="43" customFormat="1" ht="12.75" x14ac:dyDescent="0.25"/>
    <row r="968" s="43" customFormat="1" ht="12.75" x14ac:dyDescent="0.25"/>
    <row r="969" s="43" customFormat="1" ht="12.75" x14ac:dyDescent="0.25"/>
    <row r="970" s="43" customFormat="1" ht="12.75" x14ac:dyDescent="0.25"/>
    <row r="971" s="43" customFormat="1" ht="12.75" x14ac:dyDescent="0.25"/>
    <row r="972" s="43" customFormat="1" ht="12.75" x14ac:dyDescent="0.25"/>
    <row r="973" s="43" customFormat="1" ht="12.75" x14ac:dyDescent="0.25"/>
    <row r="974" s="43" customFormat="1" ht="12.75" x14ac:dyDescent="0.25"/>
    <row r="975" s="43" customFormat="1" ht="12.75" x14ac:dyDescent="0.25"/>
    <row r="976" s="43" customFormat="1" ht="12.75" x14ac:dyDescent="0.25"/>
    <row r="977" s="43" customFormat="1" ht="12.75" x14ac:dyDescent="0.25"/>
    <row r="978" s="43" customFormat="1" ht="12.75" x14ac:dyDescent="0.25"/>
    <row r="979" s="43" customFormat="1" ht="12.75" x14ac:dyDescent="0.25"/>
    <row r="980" s="43" customFormat="1" ht="12.75" x14ac:dyDescent="0.25"/>
    <row r="981" s="43" customFormat="1" ht="12.75" x14ac:dyDescent="0.25"/>
    <row r="982" s="43" customFormat="1" ht="12.75" x14ac:dyDescent="0.25"/>
    <row r="983" s="43" customFormat="1" ht="12.75" x14ac:dyDescent="0.25"/>
    <row r="984" s="43" customFormat="1" ht="12.75" x14ac:dyDescent="0.25"/>
    <row r="985" s="43" customFormat="1" ht="12.75" x14ac:dyDescent="0.25"/>
    <row r="986" s="43" customFormat="1" ht="12.75" x14ac:dyDescent="0.25"/>
    <row r="987" s="43" customFormat="1" ht="12.75" x14ac:dyDescent="0.25"/>
    <row r="988" s="43" customFormat="1" ht="12.75" x14ac:dyDescent="0.25"/>
    <row r="989" s="43" customFormat="1" ht="12.75" x14ac:dyDescent="0.25"/>
    <row r="990" s="43" customFormat="1" ht="12.75" x14ac:dyDescent="0.25"/>
    <row r="991" s="43" customFormat="1" ht="12.75" x14ac:dyDescent="0.25"/>
    <row r="992" s="43" customFormat="1" ht="12.75" x14ac:dyDescent="0.25"/>
    <row r="993" s="43" customFormat="1" ht="12.75" x14ac:dyDescent="0.25"/>
    <row r="994" s="43" customFormat="1" ht="12.75" x14ac:dyDescent="0.25"/>
    <row r="995" s="43" customFormat="1" ht="12.75" x14ac:dyDescent="0.25"/>
    <row r="996" s="43" customFormat="1" ht="12.75" x14ac:dyDescent="0.25"/>
    <row r="997" s="43" customFormat="1" ht="12.75" x14ac:dyDescent="0.25"/>
    <row r="998" s="43" customFormat="1" ht="12.75" x14ac:dyDescent="0.25"/>
    <row r="999" s="43" customFormat="1" ht="12.75" x14ac:dyDescent="0.25"/>
    <row r="1000" s="43" customFormat="1" ht="12.75" x14ac:dyDescent="0.25"/>
    <row r="1001" s="43" customFormat="1" ht="12.75" x14ac:dyDescent="0.25"/>
    <row r="1002" s="43" customFormat="1" ht="12.75" x14ac:dyDescent="0.25"/>
    <row r="1003" s="43" customFormat="1" ht="12.75" x14ac:dyDescent="0.25"/>
    <row r="1004" s="43" customFormat="1" ht="12.75" x14ac:dyDescent="0.25"/>
    <row r="1005" s="43" customFormat="1" ht="12.75" x14ac:dyDescent="0.25"/>
    <row r="1006" s="43" customFormat="1" ht="12.75" x14ac:dyDescent="0.25"/>
    <row r="1007" s="43" customFormat="1" ht="12.75" x14ac:dyDescent="0.25"/>
    <row r="1008" s="43" customFormat="1" ht="12.75" x14ac:dyDescent="0.25"/>
    <row r="1009" s="43" customFormat="1" ht="12.75" x14ac:dyDescent="0.25"/>
    <row r="1010" s="43" customFormat="1" ht="12.75" x14ac:dyDescent="0.25"/>
    <row r="1011" s="43" customFormat="1" ht="12.75" x14ac:dyDescent="0.25"/>
    <row r="1012" s="43" customFormat="1" ht="12.75" x14ac:dyDescent="0.25"/>
    <row r="1013" s="43" customFormat="1" ht="12.75" x14ac:dyDescent="0.25"/>
    <row r="1014" s="43" customFormat="1" ht="12.75" x14ac:dyDescent="0.25"/>
    <row r="1015" s="43" customFormat="1" ht="12.75" x14ac:dyDescent="0.25"/>
    <row r="1016" s="43" customFormat="1" ht="12.75" x14ac:dyDescent="0.25"/>
    <row r="1017" s="43" customFormat="1" ht="12.75" x14ac:dyDescent="0.25"/>
    <row r="1018" s="43" customFormat="1" ht="12.75" x14ac:dyDescent="0.25"/>
    <row r="1019" s="43" customFormat="1" ht="12.75" x14ac:dyDescent="0.25"/>
    <row r="1020" s="43" customFormat="1" ht="12.75" x14ac:dyDescent="0.25"/>
    <row r="1021" s="43" customFormat="1" ht="12.75" x14ac:dyDescent="0.25"/>
    <row r="1022" s="43" customFormat="1" ht="12.75" x14ac:dyDescent="0.25"/>
    <row r="1023" s="43" customFormat="1" ht="12.75" x14ac:dyDescent="0.25"/>
    <row r="1024" s="43" customFormat="1" ht="12.75" x14ac:dyDescent="0.25"/>
    <row r="1025" s="43" customFormat="1" ht="12.75" x14ac:dyDescent="0.25"/>
    <row r="1026" s="43" customFormat="1" ht="12.75" x14ac:dyDescent="0.25"/>
    <row r="1027" s="43" customFormat="1" ht="12.75" x14ac:dyDescent="0.25"/>
    <row r="1028" s="43" customFormat="1" ht="12.75" x14ac:dyDescent="0.25"/>
    <row r="1029" s="43" customFormat="1" ht="12.75" x14ac:dyDescent="0.25"/>
    <row r="1030" s="43" customFormat="1" ht="12.75" x14ac:dyDescent="0.25"/>
    <row r="1031" s="43" customFormat="1" ht="12.75" x14ac:dyDescent="0.25"/>
    <row r="1032" s="43" customFormat="1" ht="12.75" x14ac:dyDescent="0.25"/>
    <row r="1033" s="43" customFormat="1" ht="12.75" x14ac:dyDescent="0.25"/>
    <row r="1034" s="43" customFormat="1" ht="12.75" x14ac:dyDescent="0.25"/>
    <row r="1035" s="43" customFormat="1" ht="12.75" x14ac:dyDescent="0.25"/>
    <row r="1036" s="43" customFormat="1" ht="12.75" x14ac:dyDescent="0.25"/>
    <row r="1037" s="43" customFormat="1" ht="12.75" x14ac:dyDescent="0.25"/>
    <row r="1038" s="43" customFormat="1" ht="12.75" x14ac:dyDescent="0.25"/>
    <row r="1039" s="43" customFormat="1" ht="12.75" x14ac:dyDescent="0.25"/>
    <row r="1040" s="43" customFormat="1" ht="12.75" x14ac:dyDescent="0.25"/>
    <row r="1041" s="43" customFormat="1" ht="12.75" x14ac:dyDescent="0.25"/>
    <row r="1042" s="43" customFormat="1" ht="12.75" x14ac:dyDescent="0.25"/>
    <row r="1043" s="43" customFormat="1" ht="12.75" x14ac:dyDescent="0.25"/>
    <row r="1044" s="43" customFormat="1" ht="12.75" x14ac:dyDescent="0.25"/>
    <row r="1045" s="43" customFormat="1" ht="12.75" x14ac:dyDescent="0.25"/>
    <row r="1046" s="43" customFormat="1" ht="12.75" x14ac:dyDescent="0.25"/>
    <row r="1047" s="43" customFormat="1" ht="12.75" x14ac:dyDescent="0.25"/>
    <row r="1048" s="43" customFormat="1" ht="12.75" x14ac:dyDescent="0.25"/>
    <row r="1049" s="43" customFormat="1" ht="12.75" x14ac:dyDescent="0.25"/>
    <row r="1050" s="43" customFormat="1" ht="12.75" x14ac:dyDescent="0.25"/>
    <row r="1051" s="43" customFormat="1" ht="12.75" x14ac:dyDescent="0.25"/>
    <row r="1052" s="43" customFormat="1" ht="12.75" x14ac:dyDescent="0.25"/>
    <row r="1053" s="43" customFormat="1" ht="12.75" x14ac:dyDescent="0.25"/>
    <row r="1054" s="43" customFormat="1" ht="12.75" x14ac:dyDescent="0.25"/>
    <row r="1055" s="43" customFormat="1" ht="12.75" x14ac:dyDescent="0.25"/>
    <row r="1056" s="43" customFormat="1" ht="12.75" x14ac:dyDescent="0.25"/>
    <row r="1057" s="43" customFormat="1" ht="12.75" x14ac:dyDescent="0.25"/>
    <row r="1058" s="43" customFormat="1" ht="12.75" x14ac:dyDescent="0.25"/>
    <row r="1059" s="43" customFormat="1" ht="12.75" x14ac:dyDescent="0.25"/>
    <row r="1060" s="43" customFormat="1" ht="12.75" x14ac:dyDescent="0.25"/>
    <row r="1061" s="43" customFormat="1" ht="12.75" x14ac:dyDescent="0.25"/>
    <row r="1062" s="43" customFormat="1" ht="12.75" x14ac:dyDescent="0.25"/>
    <row r="1063" s="43" customFormat="1" ht="12.75" x14ac:dyDescent="0.25"/>
  </sheetData>
  <sheetProtection sheet="1" objects="1" scenarios="1" formatCells="0" formatColumns="0" formatRows="0" sort="0" autoFilter="0"/>
  <autoFilter ref="A4:AQ11" xr:uid="{4F2846AF-725A-4C20-88D8-E67AA4B06A0C}"/>
  <mergeCells count="19">
    <mergeCell ref="F2:G3"/>
    <mergeCell ref="H2:M2"/>
    <mergeCell ref="N2:S2"/>
    <mergeCell ref="T2:Y2"/>
    <mergeCell ref="Z2:AE2"/>
    <mergeCell ref="AL3:AO3"/>
    <mergeCell ref="AP3:AQ3"/>
    <mergeCell ref="AL2:AQ2"/>
    <mergeCell ref="H3:K3"/>
    <mergeCell ref="L3:M3"/>
    <mergeCell ref="N3:Q3"/>
    <mergeCell ref="R3:S3"/>
    <mergeCell ref="T3:W3"/>
    <mergeCell ref="X3:Y3"/>
    <mergeCell ref="Z3:AC3"/>
    <mergeCell ref="AD3:AE3"/>
    <mergeCell ref="AF3:AI3"/>
    <mergeCell ref="AF2:AK2"/>
    <mergeCell ref="AJ3:AK3"/>
  </mergeCells>
  <conditionalFormatting sqref="H5:AQ19">
    <cfRule type="cellIs" dxfId="11" priority="1" operator="between">
      <formula>10</formula>
      <formula>9999.999</formula>
    </cfRule>
    <cfRule type="cellIs" dxfId="10" priority="2" operator="greaterThanOrEqual">
      <formula>10000</formula>
    </cfRule>
    <cfRule type="cellIs" dxfId="9" priority="3" operator="lessThan">
      <formula>0.1</formula>
    </cfRule>
  </conditionalFormatting>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DF4D0-2121-4DBD-8B3F-CA04C3C4B3FA}">
  <sheetPr codeName="Sheet6"/>
  <dimension ref="A1:M1106"/>
  <sheetViews>
    <sheetView zoomScale="110" zoomScaleNormal="110" workbookViewId="0"/>
  </sheetViews>
  <sheetFormatPr defaultColWidth="8.42578125" defaultRowHeight="15" x14ac:dyDescent="0.25"/>
  <cols>
    <col min="1" max="1" width="24.42578125" style="11" customWidth="1"/>
    <col min="2" max="2" width="13.42578125" style="11" customWidth="1"/>
    <col min="3" max="3" width="15" style="11" customWidth="1"/>
    <col min="4" max="4" width="15.85546875" style="11" customWidth="1"/>
    <col min="5" max="5" width="11.42578125" style="11" customWidth="1"/>
    <col min="6" max="6" width="19" style="11" customWidth="1"/>
    <col min="7" max="8" width="11.42578125" style="11" customWidth="1"/>
    <col min="9" max="9" width="16.140625" style="11" customWidth="1"/>
    <col min="10" max="11" width="11.42578125" style="11" customWidth="1"/>
    <col min="12" max="12" width="17.85546875" style="11" customWidth="1"/>
    <col min="13" max="16384" width="8.42578125" style="11"/>
  </cols>
  <sheetData>
    <row r="1" spans="1:12" ht="26.25" customHeight="1" x14ac:dyDescent="0.25">
      <c r="B1" s="42" t="s">
        <v>1086</v>
      </c>
    </row>
    <row r="2" spans="1:12" s="43" customFormat="1" ht="20.25" customHeight="1" x14ac:dyDescent="0.25">
      <c r="B2" s="44" t="s">
        <v>1087</v>
      </c>
      <c r="C2" s="44"/>
      <c r="D2" s="45" t="s">
        <v>1047</v>
      </c>
      <c r="E2" s="45"/>
      <c r="F2" s="45"/>
      <c r="G2" s="46" t="s">
        <v>1050</v>
      </c>
      <c r="H2" s="46"/>
      <c r="I2" s="46"/>
      <c r="J2" s="46" t="s">
        <v>1051</v>
      </c>
      <c r="K2" s="46"/>
      <c r="L2" s="46"/>
    </row>
    <row r="3" spans="1:12" s="43" customFormat="1" ht="24.75" customHeight="1" x14ac:dyDescent="0.25">
      <c r="B3" s="44"/>
      <c r="C3" s="44"/>
      <c r="D3" s="47" t="s">
        <v>1053</v>
      </c>
      <c r="E3" s="47"/>
      <c r="F3" s="73" t="s">
        <v>1054</v>
      </c>
      <c r="G3" s="48" t="s">
        <v>1053</v>
      </c>
      <c r="H3" s="48"/>
      <c r="I3" s="74" t="s">
        <v>1054</v>
      </c>
      <c r="J3" s="48" t="s">
        <v>1053</v>
      </c>
      <c r="K3" s="48"/>
      <c r="L3" s="74" t="s">
        <v>1054</v>
      </c>
    </row>
    <row r="4" spans="1:12" s="43" customFormat="1" ht="48" customHeight="1" x14ac:dyDescent="0.25">
      <c r="A4" s="49" t="s">
        <v>1055</v>
      </c>
      <c r="B4" s="49" t="s">
        <v>1060</v>
      </c>
      <c r="C4" s="49" t="s">
        <v>115</v>
      </c>
      <c r="D4" s="51" t="s">
        <v>1061</v>
      </c>
      <c r="E4" s="51" t="s">
        <v>1062</v>
      </c>
      <c r="F4" s="51" t="s">
        <v>1065</v>
      </c>
      <c r="G4" s="49" t="s">
        <v>1061</v>
      </c>
      <c r="H4" s="49" t="s">
        <v>1062</v>
      </c>
      <c r="I4" s="49" t="s">
        <v>1065</v>
      </c>
      <c r="J4" s="49" t="s">
        <v>1061</v>
      </c>
      <c r="K4" s="49" t="s">
        <v>1062</v>
      </c>
      <c r="L4" s="49" t="s">
        <v>1065</v>
      </c>
    </row>
    <row r="5" spans="1:12" s="43" customFormat="1" ht="39.6" customHeight="1" x14ac:dyDescent="0.25">
      <c r="A5" s="52" t="s">
        <v>1067</v>
      </c>
      <c r="B5" s="57">
        <v>2.2699999999999999E-4</v>
      </c>
      <c r="C5" s="57">
        <v>1.08E-4</v>
      </c>
      <c r="D5" s="59">
        <f>($B5*'Exposure Inputs'!$C$54*'Exposure Inputs'!$C$48*'Exposure Inputs'!$C$51*'Exposure Inputs'!$C$55*'Exposure Inputs'!$C$56)/'Exposure Inputs'!$C$47</f>
        <v>1.809331875E-10</v>
      </c>
      <c r="E5" s="59">
        <f>($C5*'Exposure Inputs'!$C$54*'Exposure Inputs'!$C$48*'Exposure Inputs'!$C$51*'Exposure Inputs'!$C$52*'Exposure Inputs'!$C$55*'Exposure Inputs'!$C$56)/('Exposure Inputs'!$C$47*'Exposure Inputs'!$C$53*'Exposure Inputs'!$C$57)</f>
        <v>2.3584315068493148E-13</v>
      </c>
      <c r="F5" s="59">
        <f>'Exposure Inputs'!$E$64/$D5</f>
        <v>39793694564.740921</v>
      </c>
      <c r="G5" s="59">
        <f>($B5*'Exposure Inputs'!$C$54*'Exposure Inputs'!$D$48*'Exposure Inputs'!$D$51*'Exposure Inputs'!$C$55*'Exposure Inputs'!$C$56)/'Exposure Inputs'!$D$47</f>
        <v>1.3852595070422535E-10</v>
      </c>
      <c r="H5" s="59">
        <f>($C5*'Exposure Inputs'!$C$54*'Exposure Inputs'!$D$48*'Exposure Inputs'!$D$51*'Exposure Inputs'!$D$52*'Exposure Inputs'!$C$55*'Exposure Inputs'!$C$56)/('Exposure Inputs'!$D$47*'Exposure Inputs'!$D$53*'Exposure Inputs'!$C$57)</f>
        <v>1.8056608142002698E-13</v>
      </c>
      <c r="I5" s="59">
        <f>'Exposure Inputs'!$E$64/$G5</f>
        <v>51975820872.531898</v>
      </c>
      <c r="J5" s="59">
        <f>($B5*'Exposure Inputs'!$C$54*'Exposure Inputs'!$E$48*'Exposure Inputs'!$E$51*'Exposure Inputs'!$C$55*'Exposure Inputs'!$C$56)/'Exposure Inputs'!$E$47</f>
        <v>8.4032830188679237E-11</v>
      </c>
      <c r="K5" s="59">
        <f>($C5*'Exposure Inputs'!$C$54*'Exposure Inputs'!$E$48*'Exposure Inputs'!$E$51*'Exposure Inputs'!$E$52*'Exposure Inputs'!$C$55*'Exposure Inputs'!$C$56)/('Exposure Inputs'!$E$47*'Exposure Inputs'!$E$53*'Exposure Inputs'!$C$57)</f>
        <v>1.0953528043422075E-13</v>
      </c>
      <c r="L5" s="59">
        <f>'Exposure Inputs'!$E$64/$J5</f>
        <v>85680798609.707809</v>
      </c>
    </row>
    <row r="6" spans="1:12" s="43" customFormat="1" ht="32.1" customHeight="1" x14ac:dyDescent="0.25">
      <c r="A6" s="52" t="s">
        <v>1068</v>
      </c>
      <c r="B6" s="57">
        <v>5</v>
      </c>
      <c r="C6" s="57">
        <v>5</v>
      </c>
      <c r="D6" s="59">
        <f>($B6*'Exposure Inputs'!$C$54*'Exposure Inputs'!$C$48*'Exposure Inputs'!$C$51*'Exposure Inputs'!$C$55*'Exposure Inputs'!$C$56)/'Exposure Inputs'!$C$47</f>
        <v>3.9853124999999998E-6</v>
      </c>
      <c r="E6" s="59">
        <f>($C6*'Exposure Inputs'!$C$54*'Exposure Inputs'!$C$48*'Exposure Inputs'!$C$51*'Exposure Inputs'!$C$52*'Exposure Inputs'!$C$55*'Exposure Inputs'!$C$56*'Exposure Inputs'!$C$17)/('Exposure Inputs'!$C$47*'Exposure Inputs'!$C$53*'Exposure Inputs'!$C$57)</f>
        <v>3.8215325342465758E-6</v>
      </c>
      <c r="F6" s="59">
        <f>'Exposure Inputs'!$E$64/$D6</f>
        <v>1806633.7332392379</v>
      </c>
      <c r="G6" s="59">
        <f>($B6*'Exposure Inputs'!$C$54*'Exposure Inputs'!$D$48*'Exposure Inputs'!$D$51*'Exposure Inputs'!$C$55*'Exposure Inputs'!$C$56)/'Exposure Inputs'!$D$47</f>
        <v>3.0512323943661978E-6</v>
      </c>
      <c r="H6" s="59">
        <f>($C6*'Exposure Inputs'!$C$54*'Exposure Inputs'!$D$48*'Exposure Inputs'!$D$51*'Exposure Inputs'!$D$52*'Exposure Inputs'!$C$55*'Exposure Inputs'!$C$56*'Exposure Inputs'!$C$17)/('Exposure Inputs'!$D$47*'Exposure Inputs'!$D$53*'Exposure Inputs'!$C$57)</f>
        <v>2.9258392822689562E-6</v>
      </c>
      <c r="I6" s="59">
        <f>'Exposure Inputs'!$E$64/$G6</f>
        <v>2359702.2676129476</v>
      </c>
      <c r="J6" s="59">
        <f>($B6*'Exposure Inputs'!$C$54*'Exposure Inputs'!$E$48*'Exposure Inputs'!$E$51*'Exposure Inputs'!$C$55*'Exposure Inputs'!$C$56)/'Exposure Inputs'!$E$47</f>
        <v>1.8509433962264151E-6</v>
      </c>
      <c r="K6" s="59">
        <f>($C6*'Exposure Inputs'!$C$54*'Exposure Inputs'!$E$48*'Exposure Inputs'!$E$51*'Exposure Inputs'!$E$52*'Exposure Inputs'!$C$55*'Exposure Inputs'!$C$56*'Exposure Inputs'!$C$17)/('Exposure Inputs'!$E$47*'Exposure Inputs'!$E$53*'Exposure Inputs'!$C$57)</f>
        <v>1.7748772292582062E-6</v>
      </c>
      <c r="L6" s="59">
        <f>'Exposure Inputs'!$E$64/$J6</f>
        <v>3889908.2568807341</v>
      </c>
    </row>
    <row r="7" spans="1:12" s="43" customFormat="1" ht="25.5" x14ac:dyDescent="0.25">
      <c r="A7" s="52" t="s">
        <v>1069</v>
      </c>
      <c r="B7" s="60">
        <v>4.62</v>
      </c>
      <c r="C7" s="60">
        <v>4.62</v>
      </c>
      <c r="D7" s="59">
        <f>($B7*'Exposure Inputs'!$C$54*'Exposure Inputs'!$C$48*'Exposure Inputs'!$C$51*'Exposure Inputs'!$C$55*'Exposure Inputs'!$C$56)/'Exposure Inputs'!$C$47</f>
        <v>3.6824287499999996E-6</v>
      </c>
      <c r="E7" s="59">
        <f>($C7*'Exposure Inputs'!$C$54*'Exposure Inputs'!$C$48*'Exposure Inputs'!$C$51*'Exposure Inputs'!$C$52*'Exposure Inputs'!$C$55*'Exposure Inputs'!$C$56*'Exposure Inputs'!$D$17)/('Exposure Inputs'!$C$47*'Exposure Inputs'!$C$53*'Exposure Inputs'!$C$57)</f>
        <v>3.0266537671232876E-6</v>
      </c>
      <c r="F7" s="59">
        <f>'Exposure Inputs'!$E$64/$D7</f>
        <v>1955231.3130294785</v>
      </c>
      <c r="G7" s="59">
        <f>($B7*'Exposure Inputs'!$C$54*'Exposure Inputs'!$D$48*'Exposure Inputs'!$D$51*'Exposure Inputs'!$C$55*'Exposure Inputs'!$C$56)/'Exposure Inputs'!$D$47</f>
        <v>2.8193387323943664E-6</v>
      </c>
      <c r="H7" s="59">
        <f>($C7*'Exposure Inputs'!$C$54*'Exposure Inputs'!$D$48*'Exposure Inputs'!$D$51*'Exposure Inputs'!$D$52*'Exposure Inputs'!$C$55*'Exposure Inputs'!$C$56*'Exposure Inputs'!$D$17)/('Exposure Inputs'!$D$47*'Exposure Inputs'!$D$53*'Exposure Inputs'!$C$57)</f>
        <v>2.3172647115570133E-6</v>
      </c>
      <c r="I7" s="59">
        <f>'Exposure Inputs'!$E$64/$G7</f>
        <v>2553790.3329144455</v>
      </c>
      <c r="J7" s="59">
        <f>($B7*'Exposure Inputs'!$C$54*'Exposure Inputs'!$E$48*'Exposure Inputs'!$E$51*'Exposure Inputs'!$C$55*'Exposure Inputs'!$C$56)/'Exposure Inputs'!$E$47</f>
        <v>1.7102716981132076E-6</v>
      </c>
      <c r="K7" s="59">
        <f>($C7*'Exposure Inputs'!$C$54*'Exposure Inputs'!$E$48*'Exposure Inputs'!$E$51*'Exposure Inputs'!$E$52*'Exposure Inputs'!$C$55*'Exposure Inputs'!$C$56*'Exposure Inputs'!$D$17)/('Exposure Inputs'!$E$47*'Exposure Inputs'!$E$53*'Exposure Inputs'!$C$57)</f>
        <v>1.4057027655724993E-6</v>
      </c>
      <c r="L7" s="59">
        <f>'Exposure Inputs'!$E$64/$J7</f>
        <v>4209857.4208665946</v>
      </c>
    </row>
    <row r="8" spans="1:12" s="43" customFormat="1" ht="20.100000000000001" customHeight="1" x14ac:dyDescent="0.25">
      <c r="A8" s="52" t="s">
        <v>1070</v>
      </c>
      <c r="B8" s="57">
        <v>6.4999999999999997E-3</v>
      </c>
      <c r="C8" s="57">
        <v>3.2399999999999998E-3</v>
      </c>
      <c r="D8" s="59">
        <f>($B8*'Exposure Inputs'!$C$54*'Exposure Inputs'!$C$48*'Exposure Inputs'!$C$51*'Exposure Inputs'!$C$55*'Exposure Inputs'!$C$56)/'Exposure Inputs'!$C$47</f>
        <v>5.1809062500000001E-9</v>
      </c>
      <c r="E8" s="59">
        <f>($C8*'Exposure Inputs'!$C$54*'Exposure Inputs'!$C$48*'Exposure Inputs'!$C$51*'Exposure Inputs'!$C$52*'Exposure Inputs'!$C$55*'Exposure Inputs'!$C$56*'Exposure Inputs'!$E$17)/('Exposure Inputs'!$C$47*'Exposure Inputs'!$C$53*'Exposure Inputs'!$C$57)</f>
        <v>1.8395765753424661E-9</v>
      </c>
      <c r="F8" s="59">
        <f>'Exposure Inputs'!$E$64/$D8</f>
        <v>1389718256.3378754</v>
      </c>
      <c r="G8" s="59">
        <f>($B8*'Exposure Inputs'!$C$54*'Exposure Inputs'!$D$48*'Exposure Inputs'!$D$51*'Exposure Inputs'!$C$55*'Exposure Inputs'!$C$56)/'Exposure Inputs'!$D$47</f>
        <v>3.9666021126760571E-9</v>
      </c>
      <c r="H8" s="59">
        <f>($C8*'Exposure Inputs'!$C$54*'Exposure Inputs'!$D$48*'Exposure Inputs'!$D$51*'Exposure Inputs'!$D$52*'Exposure Inputs'!$C$55*'Exposure Inputs'!$C$56*'Exposure Inputs'!$E$17)/('Exposure Inputs'!$D$47*'Exposure Inputs'!$D$53*'Exposure Inputs'!$C$57)</f>
        <v>1.4084154350762104E-9</v>
      </c>
      <c r="I8" s="59">
        <f>'Exposure Inputs'!$E$64/$G8</f>
        <v>1815155590.471498</v>
      </c>
      <c r="J8" s="59">
        <f>($B8*'Exposure Inputs'!$C$54*'Exposure Inputs'!$E$48*'Exposure Inputs'!$E$51*'Exposure Inputs'!$C$55*'Exposure Inputs'!$C$56)/'Exposure Inputs'!$E$47</f>
        <v>2.4062264150943397E-9</v>
      </c>
      <c r="K8" s="59">
        <f>($C8*'Exposure Inputs'!$C$54*'Exposure Inputs'!$E$48*'Exposure Inputs'!$E$51*'Exposure Inputs'!$E$52*'Exposure Inputs'!$C$55*'Exposure Inputs'!$C$56*'Exposure Inputs'!$E$17)/('Exposure Inputs'!$E$47*'Exposure Inputs'!$E$53*'Exposure Inputs'!$C$57)</f>
        <v>8.5437518738692164E-10</v>
      </c>
      <c r="L8" s="59">
        <f>'Exposure Inputs'!$E$64/$J8</f>
        <v>2992237120.6774879</v>
      </c>
    </row>
    <row r="9" spans="1:12" s="43" customFormat="1" ht="20.45" customHeight="1" x14ac:dyDescent="0.25">
      <c r="A9" s="52" t="s">
        <v>4824</v>
      </c>
      <c r="B9" s="60">
        <v>2.19</v>
      </c>
      <c r="C9" s="60">
        <v>2.19</v>
      </c>
      <c r="D9" s="59">
        <f>($B9*'Exposure Inputs'!$C$54*'Exposure Inputs'!$C$48*'Exposure Inputs'!$C$51*'Exposure Inputs'!$C$55*'Exposure Inputs'!$C$56)/'Exposure Inputs'!$C$47</f>
        <v>1.7455668749999999E-6</v>
      </c>
      <c r="E9" s="59">
        <f>($C9*'Exposure Inputs'!$C$54*'Exposure Inputs'!$C$48*'Exposure Inputs'!$C$51*'Exposure Inputs'!$C$52*'Exposure Inputs'!$C$55*'Exposure Inputs'!$C$56*'Exposure Inputs'!$F$17)/('Exposure Inputs'!$C$47*'Exposure Inputs'!$C$53*'Exposure Inputs'!$C$57)</f>
        <v>1.19559375E-6</v>
      </c>
      <c r="F9" s="59">
        <f>'Exposure Inputs'!$E$64/$D9</f>
        <v>4124734.5507745161</v>
      </c>
      <c r="G9" s="59">
        <f>($B9*'Exposure Inputs'!$C$54*'Exposure Inputs'!$D$48*'Exposure Inputs'!$D$51*'Exposure Inputs'!$C$55*'Exposure Inputs'!$C$56)/'Exposure Inputs'!$D$47</f>
        <v>1.3364397887323944E-6</v>
      </c>
      <c r="H9" s="59">
        <f>($C9*'Exposure Inputs'!$C$54*'Exposure Inputs'!$D$48*'Exposure Inputs'!$D$51*'Exposure Inputs'!$D$52*'Exposure Inputs'!$C$55*'Exposure Inputs'!$C$56*'Exposure Inputs'!$F$17)/('Exposure Inputs'!$D$47*'Exposure Inputs'!$D$53*'Exposure Inputs'!$C$57)</f>
        <v>9.1536971830985916E-7</v>
      </c>
      <c r="I9" s="59">
        <f>'Exposure Inputs'!$E$64/$G9</f>
        <v>5387448.0995729407</v>
      </c>
      <c r="J9" s="59">
        <f>($B9*'Exposure Inputs'!$C$54*'Exposure Inputs'!$E$48*'Exposure Inputs'!$E$51*'Exposure Inputs'!$C$55*'Exposure Inputs'!$C$56)/'Exposure Inputs'!$E$47</f>
        <v>8.1071320754716981E-7</v>
      </c>
      <c r="K9" s="59">
        <f>($C9*'Exposure Inputs'!$C$54*'Exposure Inputs'!$E$48*'Exposure Inputs'!$E$51*'Exposure Inputs'!$E$52*'Exposure Inputs'!$C$55*'Exposure Inputs'!$C$56*'Exposure Inputs'!$F$17)/('Exposure Inputs'!$E$47*'Exposure Inputs'!$E$53*'Exposure Inputs'!$C$57)</f>
        <v>5.5528301886792451E-7</v>
      </c>
      <c r="L9" s="59">
        <f>'Exposure Inputs'!$E$64/$J9</f>
        <v>8881069.0796363782</v>
      </c>
    </row>
    <row r="10" spans="1:12" s="43" customFormat="1" ht="29.1" customHeight="1" x14ac:dyDescent="0.25">
      <c r="A10" s="52" t="s">
        <v>1071</v>
      </c>
      <c r="B10" s="57">
        <v>1.95E-2</v>
      </c>
      <c r="C10" s="57">
        <v>1.95E-2</v>
      </c>
      <c r="D10" s="59">
        <f>($B10*'Exposure Inputs'!$C$54*'Exposure Inputs'!$C$48*'Exposure Inputs'!$C$51*'Exposure Inputs'!$C$55*'Exposure Inputs'!$C$56)/'Exposure Inputs'!$C$47</f>
        <v>1.5542718750000001E-8</v>
      </c>
      <c r="E10" s="59">
        <f>($C10*'Exposure Inputs'!$C$54*'Exposure Inputs'!$C$48*'Exposure Inputs'!$C$51*'Exposure Inputs'!$C$52*'Exposure Inputs'!$C$55*'Exposure Inputs'!$C$56*'Exposure Inputs'!$F$17)/('Exposure Inputs'!$C$47*'Exposure Inputs'!$C$53*'Exposure Inputs'!$C$57)</f>
        <v>1.0645697773972606E-8</v>
      </c>
      <c r="F10" s="59">
        <f>'Exposure Inputs'!$E$64/$D10</f>
        <v>463239418.77929175</v>
      </c>
      <c r="G10" s="59">
        <f>($B10*'Exposure Inputs'!$C$54*'Exposure Inputs'!$D$48*'Exposure Inputs'!$D$51*'Exposure Inputs'!$C$55*'Exposure Inputs'!$C$56)/'Exposure Inputs'!$D$47</f>
        <v>1.1899806338028173E-8</v>
      </c>
      <c r="H10" s="59">
        <f>($C10*'Exposure Inputs'!$C$54*'Exposure Inputs'!$D$48*'Exposure Inputs'!$D$51*'Exposure Inputs'!$D$52*'Exposure Inputs'!$C$55*'Exposure Inputs'!$C$56*'Exposure Inputs'!$F$17)/('Exposure Inputs'!$D$47*'Exposure Inputs'!$D$53*'Exposure Inputs'!$C$57)</f>
        <v>8.1505522863206636E-9</v>
      </c>
      <c r="I10" s="59">
        <f>'Exposure Inputs'!$E$64/$G10</f>
        <v>605051863.49049926</v>
      </c>
      <c r="J10" s="59">
        <f>($B10*'Exposure Inputs'!$C$54*'Exposure Inputs'!$E$48*'Exposure Inputs'!$E$51*'Exposure Inputs'!$C$55*'Exposure Inputs'!$C$56)/'Exposure Inputs'!$E$47</f>
        <v>7.2186792452830202E-9</v>
      </c>
      <c r="K10" s="59">
        <f>($C10*'Exposure Inputs'!$C$54*'Exposure Inputs'!$E$48*'Exposure Inputs'!$E$51*'Exposure Inputs'!$E$52*'Exposure Inputs'!$C$55*'Exposure Inputs'!$C$56*'Exposure Inputs'!$F$17)/('Exposure Inputs'!$E$47*'Exposure Inputs'!$E$53*'Exposure Inputs'!$C$57)</f>
        <v>4.9443008529335756E-9</v>
      </c>
      <c r="L10" s="59">
        <f>'Exposure Inputs'!$E$64/$J10</f>
        <v>997412373.55916238</v>
      </c>
    </row>
    <row r="11" spans="1:12" s="43" customFormat="1" ht="15.95" customHeight="1" x14ac:dyDescent="0.25">
      <c r="A11" s="52" t="s">
        <v>1072</v>
      </c>
      <c r="B11" s="60">
        <v>2.61</v>
      </c>
      <c r="C11" s="60">
        <v>1.8</v>
      </c>
      <c r="D11" s="59">
        <f>($B11*'Exposure Inputs'!$C$54*'Exposure Inputs'!$C$48*'Exposure Inputs'!$C$51*'Exposure Inputs'!$C$55*'Exposure Inputs'!$C$56)/'Exposure Inputs'!$C$47</f>
        <v>2.080333125E-6</v>
      </c>
      <c r="E11" s="59">
        <f>($C11*'Exposure Inputs'!$C$54*'Exposure Inputs'!$C$48*'Exposure Inputs'!$C$51*'Exposure Inputs'!$C$52*'Exposure Inputs'!$C$55*'Exposure Inputs'!$C$56*'Exposure Inputs'!$F$17)/('Exposure Inputs'!$C$47*'Exposure Inputs'!$C$53*'Exposure Inputs'!$C$57)</f>
        <v>9.8267979452054802E-7</v>
      </c>
      <c r="F11" s="59">
        <f>'Exposure Inputs'!$E$64/$D11</f>
        <v>3460984.1632935591</v>
      </c>
      <c r="G11" s="59">
        <f>($B11*'Exposure Inputs'!$C$54*'Exposure Inputs'!$D$48*'Exposure Inputs'!$D$51*'Exposure Inputs'!$C$55*'Exposure Inputs'!$C$56)/'Exposure Inputs'!$D$47</f>
        <v>1.5927433098591551E-6</v>
      </c>
      <c r="H11" s="59">
        <f>($C11*'Exposure Inputs'!$C$54*'Exposure Inputs'!$D$48*'Exposure Inputs'!$D$51*'Exposure Inputs'!$D$52*'Exposure Inputs'!$C$55*'Exposure Inputs'!$C$56*'Exposure Inputs'!$F$17)/('Exposure Inputs'!$D$47*'Exposure Inputs'!$D$53*'Exposure Inputs'!$C$57)</f>
        <v>7.5235867258344592E-7</v>
      </c>
      <c r="I11" s="59">
        <f>'Exposure Inputs'!$E$64/$G11</f>
        <v>4520502.428377294</v>
      </c>
      <c r="J11" s="59">
        <f>($B11*'Exposure Inputs'!$C$54*'Exposure Inputs'!$E$48*'Exposure Inputs'!$E$51*'Exposure Inputs'!$C$55*'Exposure Inputs'!$C$56)/'Exposure Inputs'!$E$47</f>
        <v>9.6619245283018874E-7</v>
      </c>
      <c r="K11" s="59">
        <f>($C11*'Exposure Inputs'!$C$54*'Exposure Inputs'!$E$48*'Exposure Inputs'!$E$51*'Exposure Inputs'!$E$52*'Exposure Inputs'!$C$55*'Exposure Inputs'!$C$56*'Exposure Inputs'!$F$17)/('Exposure Inputs'!$E$47*'Exposure Inputs'!$E$53*'Exposure Inputs'!$C$57)</f>
        <v>4.5639700180925317E-7</v>
      </c>
      <c r="L11" s="59">
        <f>'Exposure Inputs'!$E$64/$J11</f>
        <v>7451931.5265914444</v>
      </c>
    </row>
    <row r="12" spans="1:12" s="43" customFormat="1" ht="40.5" customHeight="1" x14ac:dyDescent="0.25">
      <c r="A12" s="52" t="s">
        <v>1088</v>
      </c>
      <c r="B12" s="60">
        <v>10.8</v>
      </c>
      <c r="C12" s="60">
        <v>5.25</v>
      </c>
      <c r="D12" s="59">
        <f>($B12*'Exposure Inputs'!$C$54*'Exposure Inputs'!$C$48*'Exposure Inputs'!$C$51*'Exposure Inputs'!$C$55*'Exposure Inputs'!$C$56)/'Exposure Inputs'!$C$47</f>
        <v>8.6082750000000002E-6</v>
      </c>
      <c r="E12" s="59">
        <f>($C12*'Exposure Inputs'!$C$54*'Exposure Inputs'!$C$48*'Exposure Inputs'!$C$51*'Exposure Inputs'!$C$52*'Exposure Inputs'!$C$55*'Exposure Inputs'!$C$56*'Exposure Inputs'!$F$17)/('Exposure Inputs'!$C$47*'Exposure Inputs'!$C$53*'Exposure Inputs'!$C$57)</f>
        <v>2.8661494006849316E-6</v>
      </c>
      <c r="F12" s="59">
        <f>'Exposure Inputs'!$E$64/$D12</f>
        <v>836404.50612927682</v>
      </c>
      <c r="G12" s="59">
        <f>($B12*'Exposure Inputs'!$C$54*'Exposure Inputs'!$D$48*'Exposure Inputs'!$D$51*'Exposure Inputs'!$C$55*'Exposure Inputs'!$C$56)/'Exposure Inputs'!$D$47</f>
        <v>6.5906619718309873E-6</v>
      </c>
      <c r="H12" s="59">
        <f>($C12*'Exposure Inputs'!$C$54*'Exposure Inputs'!$D$48*'Exposure Inputs'!$D$51*'Exposure Inputs'!$D$52*'Exposure Inputs'!$C$55*'Exposure Inputs'!$C$56*'Exposure Inputs'!$F$17)/('Exposure Inputs'!$D$47*'Exposure Inputs'!$D$53*'Exposure Inputs'!$C$57)</f>
        <v>2.1943794617017177E-6</v>
      </c>
      <c r="I12" s="59">
        <f>'Exposure Inputs'!$E$64/$G12</f>
        <v>1092454.7535245128</v>
      </c>
      <c r="J12" s="59">
        <f>($B12*'Exposure Inputs'!$C$54*'Exposure Inputs'!$E$48*'Exposure Inputs'!$E$51*'Exposure Inputs'!$C$55*'Exposure Inputs'!$C$56)/'Exposure Inputs'!$E$47</f>
        <v>3.9980377358490572E-6</v>
      </c>
      <c r="K12" s="59">
        <f>($C12*'Exposure Inputs'!$C$54*'Exposure Inputs'!$E$48*'Exposure Inputs'!$E$51*'Exposure Inputs'!$E$52*'Exposure Inputs'!$C$55*'Exposure Inputs'!$C$56*'Exposure Inputs'!$F$17)/('Exposure Inputs'!$E$47*'Exposure Inputs'!$E$53*'Exposure Inputs'!$C$57)</f>
        <v>1.3311579219436548E-6</v>
      </c>
      <c r="L12" s="59">
        <f>'Exposure Inputs'!$E$64/$J12</f>
        <v>1800883.4522595988</v>
      </c>
    </row>
    <row r="13" spans="1:12" s="43" customFormat="1" ht="45" customHeight="1" x14ac:dyDescent="0.25">
      <c r="A13" s="52" t="s">
        <v>1082</v>
      </c>
      <c r="B13" s="60">
        <v>0.82099999999999995</v>
      </c>
      <c r="C13" s="60">
        <v>0.82099999999999995</v>
      </c>
      <c r="D13" s="59">
        <f>($B13*'Exposure Inputs'!$C$54*'Exposure Inputs'!$C$48*'Exposure Inputs'!$C$51*'Exposure Inputs'!$C$55*'Exposure Inputs'!$C$56)/'Exposure Inputs'!$C$47</f>
        <v>6.5438831249999994E-7</v>
      </c>
      <c r="E13" s="59">
        <f>($C13*'Exposure Inputs'!$C$54*'Exposure Inputs'!$C$48*'Exposure Inputs'!$C$51*'Exposure Inputs'!$C$52*'Exposure Inputs'!$C$55*'Exposure Inputs'!$C$56*'Exposure Inputs'!$H$17)/('Exposure Inputs'!$C$47*'Exposure Inputs'!$C$53*'Exposure Inputs'!$C$57)</f>
        <v>6.5438831249999994E-7</v>
      </c>
      <c r="F13" s="59">
        <f>'Exposure Inputs'!$E$64/$D13</f>
        <v>11002641.493539818</v>
      </c>
      <c r="G13" s="59">
        <f>($B13*'Exposure Inputs'!$C$54*'Exposure Inputs'!$D$48*'Exposure Inputs'!$D$51*'Exposure Inputs'!$C$55*'Exposure Inputs'!$C$56)/'Exposure Inputs'!$D$47</f>
        <v>5.0101235915492962E-7</v>
      </c>
      <c r="H13" s="59">
        <f>($C13*'Exposure Inputs'!$C$54*'Exposure Inputs'!$D$48*'Exposure Inputs'!$D$51*'Exposure Inputs'!$D$52*'Exposure Inputs'!$C$55*'Exposure Inputs'!$C$56*'Exposure Inputs'!$H$17)/('Exposure Inputs'!$D$47*'Exposure Inputs'!$D$53*'Exposure Inputs'!$C$57)</f>
        <v>5.0101235915492952E-7</v>
      </c>
      <c r="I13" s="59">
        <f>'Exposure Inputs'!$E$64/$G13</f>
        <v>14370902.969628183</v>
      </c>
      <c r="J13" s="59">
        <f>($B13*'Exposure Inputs'!$C$54*'Exposure Inputs'!$E$48*'Exposure Inputs'!$E$51*'Exposure Inputs'!$C$55*'Exposure Inputs'!$C$56)/'Exposure Inputs'!$E$47</f>
        <v>3.0392490566037737E-7</v>
      </c>
      <c r="K13" s="59">
        <f>($C13*'Exposure Inputs'!$C$54*'Exposure Inputs'!$E$48*'Exposure Inputs'!$E$51*'Exposure Inputs'!$E$52*'Exposure Inputs'!$C$55*'Exposure Inputs'!$C$56*'Exposure Inputs'!$H$17)/('Exposure Inputs'!$E$47*'Exposure Inputs'!$E$53*'Exposure Inputs'!$C$57)</f>
        <v>3.0392490566037737E-7</v>
      </c>
      <c r="L13" s="59">
        <f>'Exposure Inputs'!$E$64/$J13</f>
        <v>23690062.465777915</v>
      </c>
    </row>
    <row r="14" spans="1:12" s="43" customFormat="1" ht="36.6" customHeight="1" x14ac:dyDescent="0.25">
      <c r="A14" s="52" t="s">
        <v>1089</v>
      </c>
      <c r="B14" s="57">
        <v>8.5000000000000006E-2</v>
      </c>
      <c r="C14" s="57">
        <v>6.1699999999999998E-2</v>
      </c>
      <c r="D14" s="59">
        <f>($B14*'Exposure Inputs'!$C$54*'Exposure Inputs'!$C$48*'Exposure Inputs'!$C$51*'Exposure Inputs'!$C$55*'Exposure Inputs'!$C$56)/'Exposure Inputs'!$C$47</f>
        <v>6.7750312500000016E-8</v>
      </c>
      <c r="E14" s="59">
        <f>($C14*'Exposure Inputs'!$C$54*'Exposure Inputs'!$C$48*'Exposure Inputs'!$C$51*'Exposure Inputs'!$C$52*'Exposure Inputs'!$C$55*'Exposure Inputs'!$C$56*'Exposure Inputs'!$F$17)/('Exposure Inputs'!$C$47*'Exposure Inputs'!$C$53*'Exposure Inputs'!$C$57)</f>
        <v>3.368407962328768E-8</v>
      </c>
      <c r="F14" s="59">
        <f>'Exposure Inputs'!$E$64/$D14</f>
        <v>106272572.54348455</v>
      </c>
      <c r="G14" s="59">
        <f>($B14*'Exposure Inputs'!$C$54*'Exposure Inputs'!$D$48*'Exposure Inputs'!$D$51*'Exposure Inputs'!$C$55*'Exposure Inputs'!$C$56)/'Exposure Inputs'!$D$47</f>
        <v>5.1870950704225369E-8</v>
      </c>
      <c r="H14" s="59">
        <f>($C14*'Exposure Inputs'!$C$54*'Exposure Inputs'!$D$48*'Exposure Inputs'!$D$51*'Exposure Inputs'!$D$52*'Exposure Inputs'!$C$55*'Exposure Inputs'!$C$56*'Exposure Inputs'!$F$17)/('Exposure Inputs'!$D$47*'Exposure Inputs'!$D$53*'Exposure Inputs'!$C$57)</f>
        <v>2.5789183387999233E-8</v>
      </c>
      <c r="I14" s="59">
        <f>'Exposure Inputs'!$E$64/$G14</f>
        <v>138806015.74193808</v>
      </c>
      <c r="J14" s="59">
        <f>($B14*'Exposure Inputs'!$C$54*'Exposure Inputs'!$E$48*'Exposure Inputs'!$E$51*'Exposure Inputs'!$C$55*'Exposure Inputs'!$C$56)/'Exposure Inputs'!$E$47</f>
        <v>3.1466037735849061E-8</v>
      </c>
      <c r="K14" s="59">
        <f>($C14*'Exposure Inputs'!$C$54*'Exposure Inputs'!$E$48*'Exposure Inputs'!$E$51*'Exposure Inputs'!$E$52*'Exposure Inputs'!$C$55*'Exposure Inputs'!$C$56*'Exposure Inputs'!$F$17)/('Exposure Inputs'!$E$47*'Exposure Inputs'!$E$53*'Exposure Inputs'!$C$57)</f>
        <v>1.5644275006461617E-8</v>
      </c>
      <c r="L14" s="59">
        <f>'Exposure Inputs'!$E$64/$J14</f>
        <v>228818132.75769022</v>
      </c>
    </row>
    <row r="15" spans="1:12" s="43" customFormat="1" ht="41.45" customHeight="1" x14ac:dyDescent="0.25">
      <c r="A15" s="52" t="s">
        <v>1090</v>
      </c>
      <c r="B15" s="60">
        <v>3.55</v>
      </c>
      <c r="C15" s="60">
        <v>2.0699999999999998</v>
      </c>
      <c r="D15" s="59">
        <f>($B15*'Exposure Inputs'!$C$54*'Exposure Inputs'!$C$48*'Exposure Inputs'!$C$51*'Exposure Inputs'!$C$55*'Exposure Inputs'!$C$56)/'Exposure Inputs'!$C$47</f>
        <v>2.8295718750000006E-6</v>
      </c>
      <c r="E15" s="59">
        <f>($C15*'Exposure Inputs'!$C$54*'Exposure Inputs'!$C$48*'Exposure Inputs'!$C$51*'Exposure Inputs'!$C$52*'Exposure Inputs'!$C$55*'Exposure Inputs'!$C$56*'Exposure Inputs'!$F$17)/('Exposure Inputs'!$C$47*'Exposure Inputs'!$C$53*'Exposure Inputs'!$C$57)</f>
        <v>1.1300817636986298E-6</v>
      </c>
      <c r="F15" s="59">
        <f>'Exposure Inputs'!$E$64/$D15</f>
        <v>2544554.5538580809</v>
      </c>
      <c r="G15" s="59">
        <f>($B15*'Exposure Inputs'!$C$54*'Exposure Inputs'!$D$48*'Exposure Inputs'!$D$51*'Exposure Inputs'!$C$55*'Exposure Inputs'!$C$56)/'Exposure Inputs'!$D$47</f>
        <v>2.1663750000000005E-6</v>
      </c>
      <c r="H15" s="59">
        <f>($C15*'Exposure Inputs'!$C$54*'Exposure Inputs'!$D$48*'Exposure Inputs'!$D$51*'Exposure Inputs'!$D$52*'Exposure Inputs'!$C$55*'Exposure Inputs'!$C$56*'Exposure Inputs'!$F$17)/('Exposure Inputs'!$D$47*'Exposure Inputs'!$D$53*'Exposure Inputs'!$C$57)</f>
        <v>8.6521247347096263E-7</v>
      </c>
      <c r="I15" s="59">
        <f>'Exposure Inputs'!$E$64/$G15</f>
        <v>3323524.3205816159</v>
      </c>
      <c r="J15" s="59">
        <f>($B15*'Exposure Inputs'!$C$54*'Exposure Inputs'!$E$48*'Exposure Inputs'!$E$51*'Exposure Inputs'!$C$55*'Exposure Inputs'!$C$56)/'Exposure Inputs'!$E$47</f>
        <v>1.3141698113207546E-6</v>
      </c>
      <c r="K15" s="59">
        <f>($C15*'Exposure Inputs'!$C$54*'Exposure Inputs'!$E$48*'Exposure Inputs'!$E$51*'Exposure Inputs'!$E$52*'Exposure Inputs'!$C$55*'Exposure Inputs'!$C$56*'Exposure Inputs'!$F$17)/('Exposure Inputs'!$E$47*'Exposure Inputs'!$E$53*'Exposure Inputs'!$C$57)</f>
        <v>5.2485655208064091E-7</v>
      </c>
      <c r="L15" s="59">
        <f>'Exposure Inputs'!$E$64/$J15</f>
        <v>5478744.0237756828</v>
      </c>
    </row>
    <row r="16" spans="1:12" s="43" customFormat="1" ht="25.5" x14ac:dyDescent="0.25">
      <c r="A16" s="52" t="s">
        <v>1085</v>
      </c>
      <c r="B16" s="60">
        <v>0.5</v>
      </c>
      <c r="C16" s="60">
        <v>0.5</v>
      </c>
      <c r="D16" s="59">
        <f>($B16*'Exposure Inputs'!$C$54*'Exposure Inputs'!$C$48*'Exposure Inputs'!$C$51*'Exposure Inputs'!$C$55*'Exposure Inputs'!$C$56)/'Exposure Inputs'!$C$47</f>
        <v>3.9853124999999999E-7</v>
      </c>
      <c r="E16" s="59">
        <f>($C16*'Exposure Inputs'!$C$54*'Exposure Inputs'!$C$48*'Exposure Inputs'!$C$51*'Exposure Inputs'!$C$52*'Exposure Inputs'!$C$55*'Exposure Inputs'!$C$56*'Exposure Inputs'!$F$17)/('Exposure Inputs'!$C$47*'Exposure Inputs'!$C$53*'Exposure Inputs'!$C$57)</f>
        <v>2.7296660958904119E-7</v>
      </c>
      <c r="F16" s="59">
        <f>'Exposure Inputs'!$E$64/$D16</f>
        <v>18066337.33239238</v>
      </c>
      <c r="G16" s="59">
        <f>($B16*'Exposure Inputs'!$C$54*'Exposure Inputs'!$D$48*'Exposure Inputs'!$D$51*'Exposure Inputs'!$C$55*'Exposure Inputs'!$C$56)/'Exposure Inputs'!$D$47</f>
        <v>3.0512323943661972E-7</v>
      </c>
      <c r="H16" s="59">
        <f>($C16*'Exposure Inputs'!$C$54*'Exposure Inputs'!$D$48*'Exposure Inputs'!$D$51*'Exposure Inputs'!$D$52*'Exposure Inputs'!$C$55*'Exposure Inputs'!$C$56*'Exposure Inputs'!$F$17)/('Exposure Inputs'!$D$47*'Exposure Inputs'!$D$53*'Exposure Inputs'!$C$57)</f>
        <v>2.0898852016206832E-7</v>
      </c>
      <c r="I16" s="59">
        <f>'Exposure Inputs'!$E$64/$G16</f>
        <v>23597022.676129479</v>
      </c>
      <c r="J16" s="59">
        <f>($B16*'Exposure Inputs'!$C$54*'Exposure Inputs'!$E$48*'Exposure Inputs'!$E$51*'Exposure Inputs'!$C$55*'Exposure Inputs'!$C$56)/'Exposure Inputs'!$E$47</f>
        <v>1.8509433962264155E-7</v>
      </c>
      <c r="K16" s="59">
        <f>($C16*'Exposure Inputs'!$C$54*'Exposure Inputs'!$E$48*'Exposure Inputs'!$E$51*'Exposure Inputs'!$E$52*'Exposure Inputs'!$C$55*'Exposure Inputs'!$C$56*'Exposure Inputs'!$F$17)/('Exposure Inputs'!$E$47*'Exposure Inputs'!$E$53*'Exposure Inputs'!$C$57)</f>
        <v>1.2677694494701474E-7</v>
      </c>
      <c r="L16" s="59">
        <f>'Exposure Inputs'!$E$64/$J16</f>
        <v>38899082.568807334</v>
      </c>
    </row>
    <row r="17" spans="1:13" s="43" customFormat="1" ht="25.5" x14ac:dyDescent="0.25">
      <c r="A17" s="52" t="s">
        <v>1074</v>
      </c>
      <c r="B17" s="60">
        <v>9.06</v>
      </c>
      <c r="C17" s="60">
        <v>9.06</v>
      </c>
      <c r="D17" s="59">
        <f>($B17*'Exposure Inputs'!$C$54*'Exposure Inputs'!$C$48*'Exposure Inputs'!$C$51*'Exposure Inputs'!$C$55*'Exposure Inputs'!$C$56)/'Exposure Inputs'!$C$47</f>
        <v>7.2213862500000007E-6</v>
      </c>
      <c r="E17" s="59">
        <f>($C17*'Exposure Inputs'!$C$54*'Exposure Inputs'!$C$48*'Exposure Inputs'!$C$51*'Exposure Inputs'!$C$52*'Exposure Inputs'!$C$55*'Exposure Inputs'!$C$56)/('Exposure Inputs'!$C$47*'Exposure Inputs'!$C$53*'Exposure Inputs'!$C$57)</f>
        <v>1.9784619863013699E-8</v>
      </c>
      <c r="F17" s="59">
        <f>'Exposure Inputs'!$E$64/$D17</f>
        <v>997038.48412761465</v>
      </c>
      <c r="G17" s="59">
        <f>($B17*'Exposure Inputs'!$C$54*'Exposure Inputs'!$D$48*'Exposure Inputs'!$D$51*'Exposure Inputs'!$C$55*'Exposure Inputs'!$C$56)/'Exposure Inputs'!$D$47</f>
        <v>5.5288330985915499E-6</v>
      </c>
      <c r="H17" s="59">
        <f>($C17*'Exposure Inputs'!$C$54*'Exposure Inputs'!$D$48*'Exposure Inputs'!$D$51*'Exposure Inputs'!$D$52*'Exposure Inputs'!$C$55*'Exposure Inputs'!$C$56)/('Exposure Inputs'!$D$47*'Exposure Inputs'!$D$53*'Exposure Inputs'!$C$57)</f>
        <v>1.5147487941346714E-8</v>
      </c>
      <c r="I17" s="59">
        <f>'Exposure Inputs'!$E$64/$G17</f>
        <v>1302263.944598757</v>
      </c>
      <c r="J17" s="59">
        <f>($B17*'Exposure Inputs'!$C$54*'Exposure Inputs'!$E$48*'Exposure Inputs'!$E$51*'Exposure Inputs'!$C$55*'Exposure Inputs'!$C$56)/'Exposure Inputs'!$E$47</f>
        <v>3.3539094339622642E-6</v>
      </c>
      <c r="K17" s="59">
        <f>($C17*'Exposure Inputs'!$C$54*'Exposure Inputs'!$E$48*'Exposure Inputs'!$E$51*'Exposure Inputs'!$E$52*'Exposure Inputs'!$C$55*'Exposure Inputs'!$C$56)/('Exposure Inputs'!$E$47*'Exposure Inputs'!$E$53*'Exposure Inputs'!$C$57)</f>
        <v>9.188792969759629E-9</v>
      </c>
      <c r="L17" s="59">
        <f>'Exposure Inputs'!$E$64/$J17</f>
        <v>2146748.4861372705</v>
      </c>
      <c r="M17" s="59"/>
    </row>
    <row r="18" spans="1:13" s="43" customFormat="1" ht="12.75" x14ac:dyDescent="0.25"/>
    <row r="19" spans="1:13" s="43" customFormat="1" ht="12.75" x14ac:dyDescent="0.25"/>
    <row r="20" spans="1:13" s="43" customFormat="1" ht="12.75" x14ac:dyDescent="0.25"/>
    <row r="21" spans="1:13" s="43" customFormat="1" ht="12.75" x14ac:dyDescent="0.25"/>
    <row r="22" spans="1:13" s="43" customFormat="1" ht="12.75" x14ac:dyDescent="0.25"/>
    <row r="23" spans="1:13" s="43" customFormat="1" ht="12.75" x14ac:dyDescent="0.25"/>
    <row r="24" spans="1:13" s="43" customFormat="1" ht="12.75" x14ac:dyDescent="0.25"/>
    <row r="25" spans="1:13" s="43" customFormat="1" ht="12.75" x14ac:dyDescent="0.25"/>
    <row r="26" spans="1:13" s="43" customFormat="1" ht="12.75" x14ac:dyDescent="0.25"/>
    <row r="27" spans="1:13" s="43" customFormat="1" ht="12.75" x14ac:dyDescent="0.25"/>
    <row r="28" spans="1:13" s="43" customFormat="1" ht="12.75" x14ac:dyDescent="0.25"/>
    <row r="29" spans="1:13" s="43" customFormat="1" ht="12.75" x14ac:dyDescent="0.25"/>
    <row r="30" spans="1:13" s="43" customFormat="1" ht="12.75" x14ac:dyDescent="0.25"/>
    <row r="31" spans="1:13" s="43" customFormat="1" ht="12.75" x14ac:dyDescent="0.25"/>
    <row r="32" spans="1:13" s="43" customFormat="1" ht="12.75" x14ac:dyDescent="0.25"/>
    <row r="33" s="43" customFormat="1" ht="12.75" x14ac:dyDescent="0.25"/>
    <row r="34" s="43" customFormat="1" ht="12.75" x14ac:dyDescent="0.25"/>
    <row r="35" s="43" customFormat="1" ht="12.75" x14ac:dyDescent="0.25"/>
    <row r="36" s="43" customFormat="1" ht="12.75" x14ac:dyDescent="0.25"/>
    <row r="37" s="43" customFormat="1" ht="12.75" x14ac:dyDescent="0.25"/>
    <row r="38" s="43" customFormat="1" ht="12.75" x14ac:dyDescent="0.25"/>
    <row r="39" s="43" customFormat="1" ht="12.75" x14ac:dyDescent="0.25"/>
    <row r="40" s="43" customFormat="1" ht="12.75" x14ac:dyDescent="0.25"/>
    <row r="41" s="43" customFormat="1" ht="12.75" x14ac:dyDescent="0.25"/>
    <row r="42" s="43" customFormat="1" ht="12.75" x14ac:dyDescent="0.25"/>
    <row r="43" s="43" customFormat="1" ht="12.75" x14ac:dyDescent="0.25"/>
    <row r="44" s="43" customFormat="1" ht="12.75" x14ac:dyDescent="0.25"/>
    <row r="45" s="43" customFormat="1" ht="12.75" x14ac:dyDescent="0.25"/>
    <row r="46" s="43" customFormat="1" ht="12.75" x14ac:dyDescent="0.25"/>
    <row r="47" s="43" customFormat="1" ht="12.75" x14ac:dyDescent="0.25"/>
    <row r="48" s="43" customFormat="1" ht="12.75" x14ac:dyDescent="0.25"/>
    <row r="49" s="43" customFormat="1" ht="12.75" x14ac:dyDescent="0.25"/>
    <row r="50" s="43" customFormat="1" ht="12.75" x14ac:dyDescent="0.25"/>
    <row r="51" s="43" customFormat="1" ht="12.75" x14ac:dyDescent="0.25"/>
    <row r="52" s="43" customFormat="1" ht="12.75" x14ac:dyDescent="0.25"/>
    <row r="53" s="43" customFormat="1" ht="12.75" x14ac:dyDescent="0.25"/>
    <row r="54" s="43" customFormat="1" ht="12.75" x14ac:dyDescent="0.25"/>
    <row r="55" s="43" customFormat="1" ht="12.75" x14ac:dyDescent="0.25"/>
    <row r="56" s="43" customFormat="1" ht="12.75" x14ac:dyDescent="0.25"/>
    <row r="57" s="43" customFormat="1" ht="12.75" x14ac:dyDescent="0.25"/>
    <row r="58" s="43" customFormat="1" ht="12.75" x14ac:dyDescent="0.25"/>
    <row r="59" s="43" customFormat="1" ht="12.75" x14ac:dyDescent="0.25"/>
    <row r="60" s="43" customFormat="1" ht="12.75" x14ac:dyDescent="0.25"/>
    <row r="61" s="43" customFormat="1" ht="12.75" x14ac:dyDescent="0.25"/>
    <row r="62" s="43" customFormat="1" ht="12.75" x14ac:dyDescent="0.25"/>
    <row r="63" s="43" customFormat="1" ht="12.75" x14ac:dyDescent="0.25"/>
    <row r="64" s="43" customFormat="1" ht="12.75" x14ac:dyDescent="0.25"/>
    <row r="65" s="43" customFormat="1" ht="12.75" x14ac:dyDescent="0.25"/>
    <row r="66" s="43" customFormat="1" ht="12.75" x14ac:dyDescent="0.25"/>
    <row r="67" s="43" customFormat="1" ht="12.75" x14ac:dyDescent="0.25"/>
    <row r="68" s="43" customFormat="1" ht="12.75" x14ac:dyDescent="0.25"/>
    <row r="69" s="43" customFormat="1" ht="12.75" x14ac:dyDescent="0.25"/>
    <row r="70" s="43" customFormat="1" ht="12.75" x14ac:dyDescent="0.25"/>
    <row r="71" s="43" customFormat="1" ht="12.75" x14ac:dyDescent="0.25"/>
    <row r="72" s="43" customFormat="1" ht="12.75" x14ac:dyDescent="0.25"/>
    <row r="73" s="43" customFormat="1" ht="12.75" x14ac:dyDescent="0.25"/>
    <row r="74" s="43" customFormat="1" ht="12.75" x14ac:dyDescent="0.25"/>
    <row r="75" s="43" customFormat="1" ht="12.75" x14ac:dyDescent="0.25"/>
    <row r="76" s="43" customFormat="1" ht="12.75" x14ac:dyDescent="0.25"/>
    <row r="77" s="43" customFormat="1" ht="12.75" x14ac:dyDescent="0.25"/>
    <row r="78" s="43" customFormat="1" ht="12.75" x14ac:dyDescent="0.25"/>
    <row r="79" s="43" customFormat="1" ht="12.75" x14ac:dyDescent="0.25"/>
    <row r="80" s="43" customFormat="1" ht="12.75" x14ac:dyDescent="0.25"/>
    <row r="81" s="43" customFormat="1" ht="12.75" x14ac:dyDescent="0.25"/>
    <row r="82" s="43" customFormat="1" ht="12.75" x14ac:dyDescent="0.25"/>
    <row r="83" s="43" customFormat="1" ht="12.75" x14ac:dyDescent="0.25"/>
    <row r="84" s="43" customFormat="1" ht="12.75" x14ac:dyDescent="0.25"/>
    <row r="85" s="43" customFormat="1" ht="12.75" x14ac:dyDescent="0.25"/>
    <row r="86" s="43" customFormat="1" ht="12.75" x14ac:dyDescent="0.25"/>
    <row r="87" s="43" customFormat="1" ht="12.75" x14ac:dyDescent="0.25"/>
    <row r="88" s="43" customFormat="1" ht="12.75" x14ac:dyDescent="0.25"/>
    <row r="89" s="43" customFormat="1" ht="12.75" x14ac:dyDescent="0.25"/>
    <row r="90" s="43" customFormat="1" ht="12.75" x14ac:dyDescent="0.25"/>
    <row r="91" s="43" customFormat="1" ht="12.75" x14ac:dyDescent="0.25"/>
    <row r="92" s="43" customFormat="1" ht="12.75" x14ac:dyDescent="0.25"/>
    <row r="93" s="43" customFormat="1" ht="12.75" x14ac:dyDescent="0.25"/>
    <row r="94" s="43" customFormat="1" ht="12.75" x14ac:dyDescent="0.25"/>
    <row r="95" s="43" customFormat="1" ht="12.75" x14ac:dyDescent="0.25"/>
    <row r="96" s="43" customFormat="1" ht="12.75" x14ac:dyDescent="0.25"/>
    <row r="97" s="43" customFormat="1" ht="12.75" x14ac:dyDescent="0.25"/>
    <row r="98" s="43" customFormat="1" ht="12.75" x14ac:dyDescent="0.25"/>
    <row r="99" s="43" customFormat="1" ht="12.75" x14ac:dyDescent="0.25"/>
    <row r="100" s="43" customFormat="1" ht="12.75" x14ac:dyDescent="0.25"/>
    <row r="101" s="43" customFormat="1" ht="12.75" x14ac:dyDescent="0.25"/>
    <row r="102" s="43" customFormat="1" ht="12.75" x14ac:dyDescent="0.25"/>
    <row r="103" s="43" customFormat="1" ht="12.75" x14ac:dyDescent="0.25"/>
    <row r="104" s="43" customFormat="1" ht="12.75" x14ac:dyDescent="0.25"/>
    <row r="105" s="43" customFormat="1" ht="12.75" x14ac:dyDescent="0.25"/>
    <row r="106" s="43" customFormat="1" ht="12.75" x14ac:dyDescent="0.25"/>
    <row r="107" s="43" customFormat="1" ht="12.75" x14ac:dyDescent="0.25"/>
    <row r="108" s="43" customFormat="1" ht="12.75" x14ac:dyDescent="0.25"/>
    <row r="109" s="43" customFormat="1" ht="12.75" x14ac:dyDescent="0.25"/>
    <row r="110" s="43" customFormat="1" ht="12.75" x14ac:dyDescent="0.25"/>
    <row r="111" s="43" customFormat="1" ht="12.75" x14ac:dyDescent="0.25"/>
    <row r="112" s="43" customFormat="1" ht="12.75" x14ac:dyDescent="0.25"/>
    <row r="113" s="43" customFormat="1" ht="12.75" x14ac:dyDescent="0.25"/>
    <row r="114" s="43" customFormat="1" ht="12.75" x14ac:dyDescent="0.25"/>
    <row r="115" s="43" customFormat="1" ht="12.75" x14ac:dyDescent="0.25"/>
    <row r="116" s="43" customFormat="1" ht="12.75" x14ac:dyDescent="0.25"/>
    <row r="117" s="43" customFormat="1" ht="12.75" x14ac:dyDescent="0.25"/>
    <row r="118" s="43" customFormat="1" ht="12.75" x14ac:dyDescent="0.25"/>
    <row r="119" s="43" customFormat="1" ht="12.75" x14ac:dyDescent="0.25"/>
    <row r="120" s="43" customFormat="1" ht="12.75" x14ac:dyDescent="0.25"/>
    <row r="121" s="43" customFormat="1" ht="12.75" x14ac:dyDescent="0.25"/>
    <row r="122" s="43" customFormat="1" ht="12.75" x14ac:dyDescent="0.25"/>
    <row r="123" s="43" customFormat="1" ht="12.75" x14ac:dyDescent="0.25"/>
    <row r="124" s="43" customFormat="1" ht="12.75" x14ac:dyDescent="0.25"/>
    <row r="125" s="43" customFormat="1" ht="12.75" x14ac:dyDescent="0.25"/>
    <row r="126" s="43" customFormat="1" ht="12.75" x14ac:dyDescent="0.25"/>
    <row r="127" s="43" customFormat="1" ht="12.75" x14ac:dyDescent="0.25"/>
    <row r="128" s="43" customFormat="1" ht="12.75" x14ac:dyDescent="0.25"/>
    <row r="129" s="43" customFormat="1" ht="12.75" x14ac:dyDescent="0.25"/>
    <row r="130" s="43" customFormat="1" ht="12.75" x14ac:dyDescent="0.25"/>
    <row r="131" s="43" customFormat="1" ht="12.75" x14ac:dyDescent="0.25"/>
    <row r="132" s="43" customFormat="1" ht="12.75" x14ac:dyDescent="0.25"/>
    <row r="133" s="43" customFormat="1" ht="12.75" x14ac:dyDescent="0.25"/>
    <row r="134" s="43" customFormat="1" ht="12.75" x14ac:dyDescent="0.25"/>
    <row r="135" s="43" customFormat="1" ht="12.75" x14ac:dyDescent="0.25"/>
    <row r="136" s="43" customFormat="1" ht="12.75" x14ac:dyDescent="0.25"/>
    <row r="137" s="43" customFormat="1" ht="12.75" x14ac:dyDescent="0.25"/>
    <row r="138" s="43" customFormat="1" ht="12.75" x14ac:dyDescent="0.25"/>
    <row r="139" s="43" customFormat="1" ht="12.75" x14ac:dyDescent="0.25"/>
    <row r="140" s="43" customFormat="1" ht="12.75" x14ac:dyDescent="0.25"/>
    <row r="141" s="43" customFormat="1" ht="12.75" x14ac:dyDescent="0.25"/>
    <row r="142" s="43" customFormat="1" ht="12.75" x14ac:dyDescent="0.25"/>
    <row r="143" s="43" customFormat="1" ht="12.75" x14ac:dyDescent="0.25"/>
    <row r="144" s="43" customFormat="1" ht="12.75" x14ac:dyDescent="0.25"/>
    <row r="145" s="43" customFormat="1" ht="12.75" x14ac:dyDescent="0.25"/>
    <row r="146" s="43" customFormat="1" ht="12.75" x14ac:dyDescent="0.25"/>
    <row r="147" s="43" customFormat="1" ht="12.75" x14ac:dyDescent="0.25"/>
    <row r="148" s="43" customFormat="1" ht="12.75" x14ac:dyDescent="0.25"/>
    <row r="149" s="43" customFormat="1" ht="12.75" x14ac:dyDescent="0.25"/>
    <row r="150" s="43" customFormat="1" ht="12.75" x14ac:dyDescent="0.25"/>
    <row r="151" s="43" customFormat="1" ht="12.75" x14ac:dyDescent="0.25"/>
    <row r="152" s="43" customFormat="1" ht="12.75" x14ac:dyDescent="0.25"/>
    <row r="153" s="43" customFormat="1" ht="12.75" x14ac:dyDescent="0.25"/>
    <row r="154" s="43" customFormat="1" ht="12.75" x14ac:dyDescent="0.25"/>
    <row r="155" s="43" customFormat="1" ht="12.75" x14ac:dyDescent="0.25"/>
    <row r="156" s="43" customFormat="1" ht="12.75" x14ac:dyDescent="0.25"/>
    <row r="157" s="43" customFormat="1" ht="12.75" x14ac:dyDescent="0.25"/>
    <row r="158" s="43" customFormat="1" ht="12.75" x14ac:dyDescent="0.25"/>
    <row r="159" s="43" customFormat="1" ht="12.75" x14ac:dyDescent="0.25"/>
    <row r="160" s="43" customFormat="1" ht="12.75" x14ac:dyDescent="0.25"/>
    <row r="161" s="43" customFormat="1" ht="12.75" x14ac:dyDescent="0.25"/>
    <row r="162" s="43" customFormat="1" ht="12.75" x14ac:dyDescent="0.25"/>
    <row r="163" s="43" customFormat="1" ht="12.75" x14ac:dyDescent="0.25"/>
    <row r="164" s="43" customFormat="1" ht="12.75" x14ac:dyDescent="0.25"/>
    <row r="165" s="43" customFormat="1" ht="12.75" x14ac:dyDescent="0.25"/>
    <row r="166" s="43" customFormat="1" ht="12.75" x14ac:dyDescent="0.25"/>
    <row r="167" s="43" customFormat="1" ht="12.75" x14ac:dyDescent="0.25"/>
    <row r="168" s="43" customFormat="1" ht="12.75" x14ac:dyDescent="0.25"/>
    <row r="169" s="43" customFormat="1" ht="12.75" x14ac:dyDescent="0.25"/>
    <row r="170" s="43" customFormat="1" ht="12.75" x14ac:dyDescent="0.25"/>
    <row r="171" s="43" customFormat="1" ht="12.75" x14ac:dyDescent="0.25"/>
    <row r="172" s="43" customFormat="1" ht="12.75" x14ac:dyDescent="0.25"/>
    <row r="173" s="43" customFormat="1" ht="12.75" x14ac:dyDescent="0.25"/>
    <row r="174" s="43" customFormat="1" ht="12.75" x14ac:dyDescent="0.25"/>
    <row r="175" s="43" customFormat="1" ht="12.75" x14ac:dyDescent="0.25"/>
    <row r="176" s="43" customFormat="1" ht="12.75" x14ac:dyDescent="0.25"/>
    <row r="177" s="43" customFormat="1" ht="12.75" x14ac:dyDescent="0.25"/>
    <row r="178" s="43" customFormat="1" ht="12.75" x14ac:dyDescent="0.25"/>
    <row r="179" s="43" customFormat="1" ht="12.75" x14ac:dyDescent="0.25"/>
    <row r="180" s="43" customFormat="1" ht="12.75" x14ac:dyDescent="0.25"/>
    <row r="181" s="43" customFormat="1" ht="12.75" x14ac:dyDescent="0.25"/>
    <row r="182" s="43" customFormat="1" ht="12.75" x14ac:dyDescent="0.25"/>
    <row r="183" s="43" customFormat="1" ht="12.75" x14ac:dyDescent="0.25"/>
    <row r="184" s="43" customFormat="1" ht="12.75" x14ac:dyDescent="0.25"/>
    <row r="185" s="43" customFormat="1" ht="12.75" x14ac:dyDescent="0.25"/>
    <row r="186" s="43" customFormat="1" ht="12.75" x14ac:dyDescent="0.25"/>
    <row r="187" s="43" customFormat="1" ht="12.75" x14ac:dyDescent="0.25"/>
    <row r="188" s="43" customFormat="1" ht="12.75" x14ac:dyDescent="0.25"/>
    <row r="189" s="43" customFormat="1" ht="12.75" x14ac:dyDescent="0.25"/>
    <row r="190" s="43" customFormat="1" ht="12.75" x14ac:dyDescent="0.25"/>
    <row r="191" s="43" customFormat="1" ht="12.75" x14ac:dyDescent="0.25"/>
    <row r="192" s="43" customFormat="1" ht="12.75" x14ac:dyDescent="0.25"/>
    <row r="193" s="43" customFormat="1" ht="12.75" x14ac:dyDescent="0.25"/>
    <row r="194" s="43" customFormat="1" ht="12.75" x14ac:dyDescent="0.25"/>
    <row r="195" s="43" customFormat="1" ht="12.75" x14ac:dyDescent="0.25"/>
    <row r="196" s="43" customFormat="1" ht="12.75" x14ac:dyDescent="0.25"/>
    <row r="197" s="43" customFormat="1" ht="12.75" x14ac:dyDescent="0.25"/>
    <row r="198" s="43" customFormat="1" ht="12.75" x14ac:dyDescent="0.25"/>
    <row r="199" s="43" customFormat="1" ht="12.75" x14ac:dyDescent="0.25"/>
    <row r="200" s="43" customFormat="1" ht="12.75" x14ac:dyDescent="0.25"/>
    <row r="201" s="43" customFormat="1" ht="12.75" x14ac:dyDescent="0.25"/>
    <row r="202" s="43" customFormat="1" ht="12.75" x14ac:dyDescent="0.25"/>
    <row r="203" s="43" customFormat="1" ht="12.75" x14ac:dyDescent="0.25"/>
    <row r="204" s="43" customFormat="1" ht="12.75" x14ac:dyDescent="0.25"/>
    <row r="205" s="43" customFormat="1" ht="12.75" x14ac:dyDescent="0.25"/>
    <row r="206" s="43" customFormat="1" ht="12.75" x14ac:dyDescent="0.25"/>
    <row r="207" s="43" customFormat="1" ht="12.75" x14ac:dyDescent="0.25"/>
    <row r="208" s="43" customFormat="1" ht="12.75" x14ac:dyDescent="0.25"/>
    <row r="209" s="43" customFormat="1" ht="12.75" x14ac:dyDescent="0.25"/>
    <row r="210" s="43" customFormat="1" ht="12.75" x14ac:dyDescent="0.25"/>
    <row r="211" s="43" customFormat="1" ht="12.75" x14ac:dyDescent="0.25"/>
    <row r="212" s="43" customFormat="1" ht="12.75" x14ac:dyDescent="0.25"/>
    <row r="213" s="43" customFormat="1" ht="12.75" x14ac:dyDescent="0.25"/>
    <row r="214" s="43" customFormat="1" ht="12.75" x14ac:dyDescent="0.25"/>
    <row r="215" s="43" customFormat="1" ht="12.75" x14ac:dyDescent="0.25"/>
    <row r="216" s="43" customFormat="1" ht="12.75" x14ac:dyDescent="0.25"/>
    <row r="217" s="43" customFormat="1" ht="12.75" x14ac:dyDescent="0.25"/>
    <row r="218" s="43" customFormat="1" ht="12.75" x14ac:dyDescent="0.25"/>
    <row r="219" s="43" customFormat="1" ht="12.75" x14ac:dyDescent="0.25"/>
    <row r="220" s="43" customFormat="1" ht="12.75" x14ac:dyDescent="0.25"/>
    <row r="221" s="43" customFormat="1" ht="12.75" x14ac:dyDescent="0.25"/>
    <row r="222" s="43" customFormat="1" ht="12.75" x14ac:dyDescent="0.25"/>
    <row r="223" s="43" customFormat="1" ht="12.75" x14ac:dyDescent="0.25"/>
    <row r="224" s="43" customFormat="1" ht="12.75" x14ac:dyDescent="0.25"/>
    <row r="225" s="43" customFormat="1" ht="12.75" x14ac:dyDescent="0.25"/>
    <row r="226" s="43" customFormat="1" ht="12.75" x14ac:dyDescent="0.25"/>
    <row r="227" s="43" customFormat="1" ht="12.75" x14ac:dyDescent="0.25"/>
    <row r="228" s="43" customFormat="1" ht="12.75" x14ac:dyDescent="0.25"/>
    <row r="229" s="43" customFormat="1" ht="12.75" x14ac:dyDescent="0.25"/>
    <row r="230" s="43" customFormat="1" ht="12.75" x14ac:dyDescent="0.25"/>
    <row r="231" s="43" customFormat="1" ht="12.75" x14ac:dyDescent="0.25"/>
    <row r="232" s="43" customFormat="1" ht="12.75" x14ac:dyDescent="0.25"/>
    <row r="233" s="43" customFormat="1" ht="12.75" x14ac:dyDescent="0.25"/>
    <row r="234" s="43" customFormat="1" ht="12.75" x14ac:dyDescent="0.25"/>
    <row r="235" s="43" customFormat="1" ht="12.75" x14ac:dyDescent="0.25"/>
    <row r="236" s="43" customFormat="1" ht="12.75" x14ac:dyDescent="0.25"/>
    <row r="237" s="43" customFormat="1" ht="12.75" x14ac:dyDescent="0.25"/>
    <row r="238" s="43" customFormat="1" ht="12.75" x14ac:dyDescent="0.25"/>
    <row r="239" s="43" customFormat="1" ht="12.75" x14ac:dyDescent="0.25"/>
    <row r="240" s="43" customFormat="1" ht="12.75" x14ac:dyDescent="0.25"/>
    <row r="241" s="43" customFormat="1" ht="12.75" x14ac:dyDescent="0.25"/>
    <row r="242" s="43" customFormat="1" ht="12.75" x14ac:dyDescent="0.25"/>
    <row r="243" s="43" customFormat="1" ht="12.75" x14ac:dyDescent="0.25"/>
    <row r="244" s="43" customFormat="1" ht="12.75" x14ac:dyDescent="0.25"/>
    <row r="245" s="43" customFormat="1" ht="12.75" x14ac:dyDescent="0.25"/>
    <row r="246" s="43" customFormat="1" ht="12.75" x14ac:dyDescent="0.25"/>
    <row r="247" s="43" customFormat="1" ht="12.75" x14ac:dyDescent="0.25"/>
    <row r="248" s="43" customFormat="1" ht="12.75" x14ac:dyDescent="0.25"/>
    <row r="249" s="43" customFormat="1" ht="12.75" x14ac:dyDescent="0.25"/>
    <row r="250" s="43" customFormat="1" ht="12.75" x14ac:dyDescent="0.25"/>
    <row r="251" s="43" customFormat="1" ht="12.75" x14ac:dyDescent="0.25"/>
    <row r="252" s="43" customFormat="1" ht="12.75" x14ac:dyDescent="0.25"/>
    <row r="253" s="43" customFormat="1" ht="12.75" x14ac:dyDescent="0.25"/>
    <row r="254" s="43" customFormat="1" ht="12.75" x14ac:dyDescent="0.25"/>
    <row r="255" s="43" customFormat="1" ht="12.75" x14ac:dyDescent="0.25"/>
    <row r="256" s="43" customFormat="1" ht="12.75" x14ac:dyDescent="0.25"/>
    <row r="257" s="43" customFormat="1" ht="12.75" x14ac:dyDescent="0.25"/>
    <row r="258" s="43" customFormat="1" ht="12.75" x14ac:dyDescent="0.25"/>
    <row r="259" s="43" customFormat="1" ht="12.75" x14ac:dyDescent="0.25"/>
    <row r="260" s="43" customFormat="1" ht="12.75" x14ac:dyDescent="0.25"/>
    <row r="261" s="43" customFormat="1" ht="12.75" x14ac:dyDescent="0.25"/>
    <row r="262" s="43" customFormat="1" ht="12.75" x14ac:dyDescent="0.25"/>
    <row r="263" s="43" customFormat="1" ht="12.75" x14ac:dyDescent="0.25"/>
    <row r="264" s="43" customFormat="1" ht="12.75" x14ac:dyDescent="0.25"/>
    <row r="265" s="43" customFormat="1" ht="12.75" x14ac:dyDescent="0.25"/>
    <row r="266" s="43" customFormat="1" ht="12.75" x14ac:dyDescent="0.25"/>
    <row r="267" s="43" customFormat="1" ht="12.75" x14ac:dyDescent="0.25"/>
    <row r="268" s="43" customFormat="1" ht="12.75" x14ac:dyDescent="0.25"/>
    <row r="269" s="43" customFormat="1" ht="12.75" x14ac:dyDescent="0.25"/>
    <row r="270" s="43" customFormat="1" ht="12.75" x14ac:dyDescent="0.25"/>
    <row r="271" s="43" customFormat="1" ht="12.75" x14ac:dyDescent="0.25"/>
    <row r="272" s="43" customFormat="1" ht="12.75" x14ac:dyDescent="0.25"/>
    <row r="273" s="43" customFormat="1" ht="12.75" x14ac:dyDescent="0.25"/>
    <row r="274" s="43" customFormat="1" ht="12.75" x14ac:dyDescent="0.25"/>
    <row r="275" s="43" customFormat="1" ht="12.75" x14ac:dyDescent="0.25"/>
    <row r="276" s="43" customFormat="1" ht="12.75" x14ac:dyDescent="0.25"/>
    <row r="277" s="43" customFormat="1" ht="12.75" x14ac:dyDescent="0.25"/>
    <row r="278" s="43" customFormat="1" ht="12.75" x14ac:dyDescent="0.25"/>
    <row r="279" s="43" customFormat="1" ht="12.75" x14ac:dyDescent="0.25"/>
    <row r="280" s="43" customFormat="1" ht="12.75" x14ac:dyDescent="0.25"/>
    <row r="281" s="43" customFormat="1" ht="12.75" x14ac:dyDescent="0.25"/>
    <row r="282" s="43" customFormat="1" ht="12.75" x14ac:dyDescent="0.25"/>
    <row r="283" s="43" customFormat="1" ht="12.75" x14ac:dyDescent="0.25"/>
    <row r="284" s="43" customFormat="1" ht="12.75" x14ac:dyDescent="0.25"/>
    <row r="285" s="43" customFormat="1" ht="12.75" x14ac:dyDescent="0.25"/>
    <row r="286" s="43" customFormat="1" ht="12.75" x14ac:dyDescent="0.25"/>
    <row r="287" s="43" customFormat="1" ht="12.75" x14ac:dyDescent="0.25"/>
    <row r="288" s="43" customFormat="1" ht="12.75" x14ac:dyDescent="0.25"/>
    <row r="289" s="43" customFormat="1" ht="12.75" x14ac:dyDescent="0.25"/>
    <row r="290" s="43" customFormat="1" ht="12.75" x14ac:dyDescent="0.25"/>
    <row r="291" s="43" customFormat="1" ht="12.75" x14ac:dyDescent="0.25"/>
    <row r="292" s="43" customFormat="1" ht="12.75" x14ac:dyDescent="0.25"/>
    <row r="293" s="43" customFormat="1" ht="12.75" x14ac:dyDescent="0.25"/>
    <row r="294" s="43" customFormat="1" ht="12.75" x14ac:dyDescent="0.25"/>
    <row r="295" s="43" customFormat="1" ht="12.75" x14ac:dyDescent="0.25"/>
    <row r="296" s="43" customFormat="1" ht="12.75" x14ac:dyDescent="0.25"/>
    <row r="297" s="43" customFormat="1" ht="12.75" x14ac:dyDescent="0.25"/>
    <row r="298" s="43" customFormat="1" ht="12.75" x14ac:dyDescent="0.25"/>
    <row r="299" s="43" customFormat="1" ht="12.75" x14ac:dyDescent="0.25"/>
    <row r="300" s="43" customFormat="1" ht="12.75" x14ac:dyDescent="0.25"/>
    <row r="301" s="43" customFormat="1" ht="12.75" x14ac:dyDescent="0.25"/>
    <row r="302" s="43" customFormat="1" ht="12.75" x14ac:dyDescent="0.25"/>
    <row r="303" s="43" customFormat="1" ht="12.75" x14ac:dyDescent="0.25"/>
    <row r="304" s="43" customFormat="1" ht="12.75" x14ac:dyDescent="0.25"/>
    <row r="305" s="43" customFormat="1" ht="12.75" x14ac:dyDescent="0.25"/>
    <row r="306" s="43" customFormat="1" ht="12.75" x14ac:dyDescent="0.25"/>
    <row r="307" s="43" customFormat="1" ht="12.75" x14ac:dyDescent="0.25"/>
    <row r="308" s="43" customFormat="1" ht="12.75" x14ac:dyDescent="0.25"/>
    <row r="309" s="43" customFormat="1" ht="12.75" x14ac:dyDescent="0.25"/>
    <row r="310" s="43" customFormat="1" ht="12.75" x14ac:dyDescent="0.25"/>
    <row r="311" s="43" customFormat="1" ht="12.75" x14ac:dyDescent="0.25"/>
    <row r="312" s="43" customFormat="1" ht="12.75" x14ac:dyDescent="0.25"/>
    <row r="313" s="43" customFormat="1" ht="12.75" x14ac:dyDescent="0.25"/>
    <row r="314" s="43" customFormat="1" ht="12.75" x14ac:dyDescent="0.25"/>
    <row r="315" s="43" customFormat="1" ht="12.75" x14ac:dyDescent="0.25"/>
    <row r="316" s="43" customFormat="1" ht="12.75" x14ac:dyDescent="0.25"/>
    <row r="317" s="43" customFormat="1" ht="12.75" x14ac:dyDescent="0.25"/>
    <row r="318" s="43" customFormat="1" ht="12.75" x14ac:dyDescent="0.25"/>
    <row r="319" s="43" customFormat="1" ht="12.75" x14ac:dyDescent="0.25"/>
    <row r="320" s="43" customFormat="1" ht="12.75" x14ac:dyDescent="0.25"/>
    <row r="321" s="43" customFormat="1" ht="12.75" x14ac:dyDescent="0.25"/>
    <row r="322" s="43" customFormat="1" ht="12.75" x14ac:dyDescent="0.25"/>
    <row r="323" s="43" customFormat="1" ht="12.75" x14ac:dyDescent="0.25"/>
    <row r="324" s="43" customFormat="1" ht="12.75" x14ac:dyDescent="0.25"/>
    <row r="325" s="43" customFormat="1" ht="12.75" x14ac:dyDescent="0.25"/>
    <row r="326" s="43" customFormat="1" ht="12.75" x14ac:dyDescent="0.25"/>
    <row r="327" s="43" customFormat="1" ht="12.75" x14ac:dyDescent="0.25"/>
    <row r="328" s="43" customFormat="1" ht="12.75" x14ac:dyDescent="0.25"/>
    <row r="329" s="43" customFormat="1" ht="12.75" x14ac:dyDescent="0.25"/>
    <row r="330" s="43" customFormat="1" ht="12.75" x14ac:dyDescent="0.25"/>
    <row r="331" s="43" customFormat="1" ht="12.75" x14ac:dyDescent="0.25"/>
    <row r="332" s="43" customFormat="1" ht="12.75" x14ac:dyDescent="0.25"/>
    <row r="333" s="43" customFormat="1" ht="12.75" x14ac:dyDescent="0.25"/>
    <row r="334" s="43" customFormat="1" ht="12.75" x14ac:dyDescent="0.25"/>
    <row r="335" s="43" customFormat="1" ht="12.75" x14ac:dyDescent="0.25"/>
    <row r="336" s="43" customFormat="1" ht="12.75" x14ac:dyDescent="0.25"/>
    <row r="337" s="43" customFormat="1" ht="12.75" x14ac:dyDescent="0.25"/>
    <row r="338" s="43" customFormat="1" ht="12.75" x14ac:dyDescent="0.25"/>
    <row r="339" s="43" customFormat="1" ht="12.75" x14ac:dyDescent="0.25"/>
    <row r="340" s="43" customFormat="1" ht="12.75" x14ac:dyDescent="0.25"/>
    <row r="341" s="43" customFormat="1" ht="12.75" x14ac:dyDescent="0.25"/>
    <row r="342" s="43" customFormat="1" ht="12.75" x14ac:dyDescent="0.25"/>
    <row r="343" s="43" customFormat="1" ht="12.75" x14ac:dyDescent="0.25"/>
    <row r="344" s="43" customFormat="1" ht="12.75" x14ac:dyDescent="0.25"/>
    <row r="345" s="43" customFormat="1" ht="12.75" x14ac:dyDescent="0.25"/>
    <row r="346" s="43" customFormat="1" ht="12.75" x14ac:dyDescent="0.25"/>
    <row r="347" s="43" customFormat="1" ht="12.75" x14ac:dyDescent="0.25"/>
    <row r="348" s="43" customFormat="1" ht="12.75" x14ac:dyDescent="0.25"/>
    <row r="349" s="43" customFormat="1" ht="12.75" x14ac:dyDescent="0.25"/>
    <row r="350" s="43" customFormat="1" ht="12.75" x14ac:dyDescent="0.25"/>
    <row r="351" s="43" customFormat="1" ht="12.75" x14ac:dyDescent="0.25"/>
    <row r="352" s="43" customFormat="1" ht="12.75" x14ac:dyDescent="0.25"/>
    <row r="353" s="43" customFormat="1" ht="12.75" x14ac:dyDescent="0.25"/>
    <row r="354" s="43" customFormat="1" ht="12.75" x14ac:dyDescent="0.25"/>
    <row r="355" s="43" customFormat="1" ht="12.75" x14ac:dyDescent="0.25"/>
    <row r="356" s="43" customFormat="1" ht="12.75" x14ac:dyDescent="0.25"/>
    <row r="357" s="43" customFormat="1" ht="12.75" x14ac:dyDescent="0.25"/>
    <row r="358" s="43" customFormat="1" ht="12.75" x14ac:dyDescent="0.25"/>
    <row r="359" s="43" customFormat="1" ht="12.75" x14ac:dyDescent="0.25"/>
    <row r="360" s="43" customFormat="1" ht="12.75" x14ac:dyDescent="0.25"/>
    <row r="361" s="43" customFormat="1" ht="12.75" x14ac:dyDescent="0.25"/>
    <row r="362" s="43" customFormat="1" ht="12.75" x14ac:dyDescent="0.25"/>
    <row r="363" s="43" customFormat="1" ht="12.75" x14ac:dyDescent="0.25"/>
    <row r="364" s="43" customFormat="1" ht="12.75" x14ac:dyDescent="0.25"/>
    <row r="365" s="43" customFormat="1" ht="12.75" x14ac:dyDescent="0.25"/>
    <row r="366" s="43" customFormat="1" ht="12.75" x14ac:dyDescent="0.25"/>
    <row r="367" s="43" customFormat="1" ht="12.75" x14ac:dyDescent="0.25"/>
    <row r="368" s="43" customFormat="1" ht="12.75" x14ac:dyDescent="0.25"/>
    <row r="369" s="43" customFormat="1" ht="12.75" x14ac:dyDescent="0.25"/>
    <row r="370" s="43" customFormat="1" ht="12.75" x14ac:dyDescent="0.25"/>
    <row r="371" s="43" customFormat="1" ht="12.75" x14ac:dyDescent="0.25"/>
    <row r="372" s="43" customFormat="1" ht="12.75" x14ac:dyDescent="0.25"/>
    <row r="373" s="43" customFormat="1" ht="12.75" x14ac:dyDescent="0.25"/>
    <row r="374" s="43" customFormat="1" ht="12.75" x14ac:dyDescent="0.25"/>
    <row r="375" s="43" customFormat="1" ht="12.75" x14ac:dyDescent="0.25"/>
    <row r="376" s="43" customFormat="1" ht="12.75" x14ac:dyDescent="0.25"/>
    <row r="377" s="43" customFormat="1" ht="12.75" x14ac:dyDescent="0.25"/>
    <row r="378" s="43" customFormat="1" ht="12.75" x14ac:dyDescent="0.25"/>
    <row r="379" s="43" customFormat="1" ht="12.75" x14ac:dyDescent="0.25"/>
    <row r="380" s="43" customFormat="1" ht="12.75" x14ac:dyDescent="0.25"/>
    <row r="381" s="43" customFormat="1" ht="12.75" x14ac:dyDescent="0.25"/>
    <row r="382" s="43" customFormat="1" ht="12.75" x14ac:dyDescent="0.25"/>
    <row r="383" s="43" customFormat="1" ht="12.75" x14ac:dyDescent="0.25"/>
    <row r="384" s="43" customFormat="1" ht="12.75" x14ac:dyDescent="0.25"/>
    <row r="385" s="43" customFormat="1" ht="12.75" x14ac:dyDescent="0.25"/>
    <row r="386" s="43" customFormat="1" ht="12.75" x14ac:dyDescent="0.25"/>
    <row r="387" s="43" customFormat="1" ht="12.75" x14ac:dyDescent="0.25"/>
    <row r="388" s="43" customFormat="1" ht="12.75" x14ac:dyDescent="0.25"/>
    <row r="389" s="43" customFormat="1" ht="12.75" x14ac:dyDescent="0.25"/>
    <row r="390" s="43" customFormat="1" ht="12.75" x14ac:dyDescent="0.25"/>
    <row r="391" s="43" customFormat="1" ht="12.75" x14ac:dyDescent="0.25"/>
    <row r="392" s="43" customFormat="1" ht="12.75" x14ac:dyDescent="0.25"/>
    <row r="393" s="43" customFormat="1" ht="12.75" x14ac:dyDescent="0.25"/>
    <row r="394" s="43" customFormat="1" ht="12.75" x14ac:dyDescent="0.25"/>
    <row r="395" s="43" customFormat="1" ht="12.75" x14ac:dyDescent="0.25"/>
    <row r="396" s="43" customFormat="1" ht="12.75" x14ac:dyDescent="0.25"/>
    <row r="397" s="43" customFormat="1" ht="12.75" x14ac:dyDescent="0.25"/>
    <row r="398" s="43" customFormat="1" ht="12.75" x14ac:dyDescent="0.25"/>
    <row r="399" s="43" customFormat="1" ht="12.75" x14ac:dyDescent="0.25"/>
    <row r="400" s="43" customFormat="1" ht="12.75" x14ac:dyDescent="0.25"/>
    <row r="401" s="43" customFormat="1" ht="12.75" x14ac:dyDescent="0.25"/>
    <row r="402" s="43" customFormat="1" ht="12.75" x14ac:dyDescent="0.25"/>
    <row r="403" s="43" customFormat="1" ht="12.75" x14ac:dyDescent="0.25"/>
    <row r="404" s="43" customFormat="1" ht="12.75" x14ac:dyDescent="0.25"/>
    <row r="405" s="43" customFormat="1" ht="12.75" x14ac:dyDescent="0.25"/>
    <row r="406" s="43" customFormat="1" ht="12.75" x14ac:dyDescent="0.25"/>
    <row r="407" s="43" customFormat="1" ht="12.75" x14ac:dyDescent="0.25"/>
    <row r="408" s="43" customFormat="1" ht="12.75" x14ac:dyDescent="0.25"/>
    <row r="409" s="43" customFormat="1" ht="12.75" x14ac:dyDescent="0.25"/>
    <row r="410" s="43" customFormat="1" ht="12.75" x14ac:dyDescent="0.25"/>
    <row r="411" s="43" customFormat="1" ht="12.75" x14ac:dyDescent="0.25"/>
    <row r="412" s="43" customFormat="1" ht="12.75" x14ac:dyDescent="0.25"/>
    <row r="413" s="43" customFormat="1" ht="12.75" x14ac:dyDescent="0.25"/>
    <row r="414" s="43" customFormat="1" ht="12.75" x14ac:dyDescent="0.25"/>
    <row r="415" s="43" customFormat="1" ht="12.75" x14ac:dyDescent="0.25"/>
    <row r="416" s="43" customFormat="1" ht="12.75" x14ac:dyDescent="0.25"/>
    <row r="417" s="43" customFormat="1" ht="12.75" x14ac:dyDescent="0.25"/>
    <row r="418" s="43" customFormat="1" ht="12.75" x14ac:dyDescent="0.25"/>
    <row r="419" s="43" customFormat="1" ht="12.75" x14ac:dyDescent="0.25"/>
    <row r="420" s="43" customFormat="1" ht="12.75" x14ac:dyDescent="0.25"/>
    <row r="421" s="43" customFormat="1" ht="12.75" x14ac:dyDescent="0.25"/>
    <row r="422" s="43" customFormat="1" ht="12.75" x14ac:dyDescent="0.25"/>
    <row r="423" s="43" customFormat="1" ht="12.75" x14ac:dyDescent="0.25"/>
    <row r="424" s="43" customFormat="1" ht="12.75" x14ac:dyDescent="0.25"/>
    <row r="425" s="43" customFormat="1" ht="12.75" x14ac:dyDescent="0.25"/>
    <row r="426" s="43" customFormat="1" ht="12.75" x14ac:dyDescent="0.25"/>
    <row r="427" s="43" customFormat="1" ht="12.75" x14ac:dyDescent="0.25"/>
    <row r="428" s="43" customFormat="1" ht="12.75" x14ac:dyDescent="0.25"/>
    <row r="429" s="43" customFormat="1" ht="12.75" x14ac:dyDescent="0.25"/>
    <row r="430" s="43" customFormat="1" ht="12.75" x14ac:dyDescent="0.25"/>
    <row r="431" s="43" customFormat="1" ht="12.75" x14ac:dyDescent="0.25"/>
    <row r="432" s="43" customFormat="1" ht="12.75" x14ac:dyDescent="0.25"/>
    <row r="433" s="43" customFormat="1" ht="12.75" x14ac:dyDescent="0.25"/>
    <row r="434" s="43" customFormat="1" ht="12.75" x14ac:dyDescent="0.25"/>
    <row r="435" s="43" customFormat="1" ht="12.75" x14ac:dyDescent="0.25"/>
    <row r="436" s="43" customFormat="1" ht="12.75" x14ac:dyDescent="0.25"/>
    <row r="437" s="43" customFormat="1" ht="12.75" x14ac:dyDescent="0.25"/>
    <row r="438" s="43" customFormat="1" ht="12.75" x14ac:dyDescent="0.25"/>
    <row r="439" s="43" customFormat="1" ht="12.75" x14ac:dyDescent="0.25"/>
    <row r="440" s="43" customFormat="1" ht="12.75" x14ac:dyDescent="0.25"/>
    <row r="441" s="43" customFormat="1" ht="12.75" x14ac:dyDescent="0.25"/>
    <row r="442" s="43" customFormat="1" ht="12.75" x14ac:dyDescent="0.25"/>
    <row r="443" s="43" customFormat="1" ht="12.75" x14ac:dyDescent="0.25"/>
    <row r="444" s="43" customFormat="1" ht="12.75" x14ac:dyDescent="0.25"/>
    <row r="445" s="43" customFormat="1" ht="12.75" x14ac:dyDescent="0.25"/>
    <row r="446" s="43" customFormat="1" ht="12.75" x14ac:dyDescent="0.25"/>
    <row r="447" s="43" customFormat="1" ht="12.75" x14ac:dyDescent="0.25"/>
    <row r="448" s="43" customFormat="1" ht="12.75" x14ac:dyDescent="0.25"/>
    <row r="449" s="43" customFormat="1" ht="12.75" x14ac:dyDescent="0.25"/>
    <row r="450" s="43" customFormat="1" ht="12.75" x14ac:dyDescent="0.25"/>
    <row r="451" s="43" customFormat="1" ht="12.75" x14ac:dyDescent="0.25"/>
    <row r="452" s="43" customFormat="1" ht="12.75" x14ac:dyDescent="0.25"/>
    <row r="453" s="43" customFormat="1" ht="12.75" x14ac:dyDescent="0.25"/>
    <row r="454" s="43" customFormat="1" ht="12.75" x14ac:dyDescent="0.25"/>
    <row r="455" s="43" customFormat="1" ht="12.75" x14ac:dyDescent="0.25"/>
    <row r="456" s="43" customFormat="1" ht="12.75" x14ac:dyDescent="0.25"/>
    <row r="457" s="43" customFormat="1" ht="12.75" x14ac:dyDescent="0.25"/>
    <row r="458" s="43" customFormat="1" ht="12.75" x14ac:dyDescent="0.25"/>
    <row r="459" s="43" customFormat="1" ht="12.75" x14ac:dyDescent="0.25"/>
    <row r="460" s="43" customFormat="1" ht="12.75" x14ac:dyDescent="0.25"/>
    <row r="461" s="43" customFormat="1" ht="12.75" x14ac:dyDescent="0.25"/>
    <row r="462" s="43" customFormat="1" ht="12.75" x14ac:dyDescent="0.25"/>
    <row r="463" s="43" customFormat="1" ht="12.75" x14ac:dyDescent="0.25"/>
    <row r="464" s="43" customFormat="1" ht="12.75" x14ac:dyDescent="0.25"/>
    <row r="465" s="43" customFormat="1" ht="12.75" x14ac:dyDescent="0.25"/>
    <row r="466" s="43" customFormat="1" ht="12.75" x14ac:dyDescent="0.25"/>
    <row r="467" s="43" customFormat="1" ht="12.75" x14ac:dyDescent="0.25"/>
    <row r="468" s="43" customFormat="1" ht="12.75" x14ac:dyDescent="0.25"/>
    <row r="469" s="43" customFormat="1" ht="12.75" x14ac:dyDescent="0.25"/>
    <row r="470" s="43" customFormat="1" ht="12.75" x14ac:dyDescent="0.25"/>
    <row r="471" s="43" customFormat="1" ht="12.75" x14ac:dyDescent="0.25"/>
    <row r="472" s="43" customFormat="1" ht="12.75" x14ac:dyDescent="0.25"/>
    <row r="473" s="43" customFormat="1" ht="12.75" x14ac:dyDescent="0.25"/>
    <row r="474" s="43" customFormat="1" ht="12.75" x14ac:dyDescent="0.25"/>
    <row r="475" s="43" customFormat="1" ht="12.75" x14ac:dyDescent="0.25"/>
    <row r="476" s="43" customFormat="1" ht="12.75" x14ac:dyDescent="0.25"/>
    <row r="477" s="43" customFormat="1" ht="12.75" x14ac:dyDescent="0.25"/>
    <row r="478" s="43" customFormat="1" ht="12.75" x14ac:dyDescent="0.25"/>
    <row r="479" s="43" customFormat="1" ht="12.75" x14ac:dyDescent="0.25"/>
    <row r="480" s="43" customFormat="1" ht="12.75" x14ac:dyDescent="0.25"/>
    <row r="481" s="43" customFormat="1" ht="12.75" x14ac:dyDescent="0.25"/>
    <row r="482" s="43" customFormat="1" ht="12.75" x14ac:dyDescent="0.25"/>
    <row r="483" s="43" customFormat="1" ht="12.75" x14ac:dyDescent="0.25"/>
    <row r="484" s="43" customFormat="1" ht="12.75" x14ac:dyDescent="0.25"/>
    <row r="485" s="43" customFormat="1" ht="12.75" x14ac:dyDescent="0.25"/>
    <row r="486" s="43" customFormat="1" ht="12.75" x14ac:dyDescent="0.25"/>
    <row r="487" s="43" customFormat="1" ht="12.75" x14ac:dyDescent="0.25"/>
    <row r="488" s="43" customFormat="1" ht="12.75" x14ac:dyDescent="0.25"/>
    <row r="489" s="43" customFormat="1" ht="12.75" x14ac:dyDescent="0.25"/>
    <row r="490" s="43" customFormat="1" ht="12.75" x14ac:dyDescent="0.25"/>
    <row r="491" s="43" customFormat="1" ht="12.75" x14ac:dyDescent="0.25"/>
    <row r="492" s="43" customFormat="1" ht="12.75" x14ac:dyDescent="0.25"/>
    <row r="493" s="43" customFormat="1" ht="12.75" x14ac:dyDescent="0.25"/>
    <row r="494" s="43" customFormat="1" ht="12.75" x14ac:dyDescent="0.25"/>
    <row r="495" s="43" customFormat="1" ht="12.75" x14ac:dyDescent="0.25"/>
    <row r="496" s="43" customFormat="1" ht="12.75" x14ac:dyDescent="0.25"/>
    <row r="497" s="43" customFormat="1" ht="12.75" x14ac:dyDescent="0.25"/>
    <row r="498" s="43" customFormat="1" ht="12.75" x14ac:dyDescent="0.25"/>
    <row r="499" s="43" customFormat="1" ht="12.75" x14ac:dyDescent="0.25"/>
    <row r="500" s="43" customFormat="1" ht="12.75" x14ac:dyDescent="0.25"/>
    <row r="501" s="43" customFormat="1" ht="12.75" x14ac:dyDescent="0.25"/>
    <row r="502" s="43" customFormat="1" ht="12.75" x14ac:dyDescent="0.25"/>
    <row r="503" s="43" customFormat="1" ht="12.75" x14ac:dyDescent="0.25"/>
    <row r="504" s="43" customFormat="1" ht="12.75" x14ac:dyDescent="0.25"/>
    <row r="505" s="43" customFormat="1" ht="12.75" x14ac:dyDescent="0.25"/>
    <row r="506" s="43" customFormat="1" ht="12.75" x14ac:dyDescent="0.25"/>
    <row r="507" s="43" customFormat="1" ht="12.75" x14ac:dyDescent="0.25"/>
    <row r="508" s="43" customFormat="1" ht="12.75" x14ac:dyDescent="0.25"/>
    <row r="509" s="43" customFormat="1" ht="12.75" x14ac:dyDescent="0.25"/>
    <row r="510" s="43" customFormat="1" ht="12.75" x14ac:dyDescent="0.25"/>
    <row r="511" s="43" customFormat="1" ht="12.75" x14ac:dyDescent="0.25"/>
    <row r="512" s="43" customFormat="1" ht="12.75" x14ac:dyDescent="0.25"/>
    <row r="513" s="43" customFormat="1" ht="12.75" x14ac:dyDescent="0.25"/>
    <row r="514" s="43" customFormat="1" ht="12.75" x14ac:dyDescent="0.25"/>
    <row r="515" s="43" customFormat="1" ht="12.75" x14ac:dyDescent="0.25"/>
    <row r="516" s="43" customFormat="1" ht="12.75" x14ac:dyDescent="0.25"/>
    <row r="517" s="43" customFormat="1" ht="12.75" x14ac:dyDescent="0.25"/>
    <row r="518" s="43" customFormat="1" ht="12.75" x14ac:dyDescent="0.25"/>
    <row r="519" s="43" customFormat="1" ht="12.75" x14ac:dyDescent="0.25"/>
    <row r="520" s="43" customFormat="1" ht="12.75" x14ac:dyDescent="0.25"/>
    <row r="521" s="43" customFormat="1" ht="12.75" x14ac:dyDescent="0.25"/>
    <row r="522" s="43" customFormat="1" ht="12.75" x14ac:dyDescent="0.25"/>
    <row r="523" s="43" customFormat="1" ht="12.75" x14ac:dyDescent="0.25"/>
    <row r="524" s="43" customFormat="1" ht="12.75" x14ac:dyDescent="0.25"/>
    <row r="525" s="43" customFormat="1" ht="12.75" x14ac:dyDescent="0.25"/>
    <row r="526" s="43" customFormat="1" ht="12.75" x14ac:dyDescent="0.25"/>
    <row r="527" s="43" customFormat="1" ht="12.75" x14ac:dyDescent="0.25"/>
    <row r="528" s="43" customFormat="1" ht="12.75" x14ac:dyDescent="0.25"/>
    <row r="529" s="43" customFormat="1" ht="12.75" x14ac:dyDescent="0.25"/>
    <row r="530" s="43" customFormat="1" ht="12.75" x14ac:dyDescent="0.25"/>
    <row r="531" s="43" customFormat="1" ht="12.75" x14ac:dyDescent="0.25"/>
    <row r="532" s="43" customFormat="1" ht="12.75" x14ac:dyDescent="0.25"/>
    <row r="533" s="43" customFormat="1" ht="12.75" x14ac:dyDescent="0.25"/>
    <row r="534" s="43" customFormat="1" ht="12.75" x14ac:dyDescent="0.25"/>
    <row r="535" s="43" customFormat="1" ht="12.75" x14ac:dyDescent="0.25"/>
    <row r="536" s="43" customFormat="1" ht="12.75" x14ac:dyDescent="0.25"/>
    <row r="537" s="43" customFormat="1" ht="12.75" x14ac:dyDescent="0.25"/>
    <row r="538" s="43" customFormat="1" ht="12.75" x14ac:dyDescent="0.25"/>
    <row r="539" s="43" customFormat="1" ht="12.75" x14ac:dyDescent="0.25"/>
    <row r="540" s="43" customFormat="1" ht="12.75" x14ac:dyDescent="0.25"/>
    <row r="541" s="43" customFormat="1" ht="12.75" x14ac:dyDescent="0.25"/>
    <row r="542" s="43" customFormat="1" ht="12.75" x14ac:dyDescent="0.25"/>
    <row r="543" s="43" customFormat="1" ht="12.75" x14ac:dyDescent="0.25"/>
    <row r="544" s="43" customFormat="1" ht="12.75" x14ac:dyDescent="0.25"/>
    <row r="545" s="43" customFormat="1" ht="12.75" x14ac:dyDescent="0.25"/>
    <row r="546" s="43" customFormat="1" ht="12.75" x14ac:dyDescent="0.25"/>
    <row r="547" s="43" customFormat="1" ht="12.75" x14ac:dyDescent="0.25"/>
    <row r="548" s="43" customFormat="1" ht="12.75" x14ac:dyDescent="0.25"/>
    <row r="549" s="43" customFormat="1" ht="12.75" x14ac:dyDescent="0.25"/>
    <row r="550" s="43" customFormat="1" ht="12.75" x14ac:dyDescent="0.25"/>
    <row r="551" s="43" customFormat="1" ht="12.75" x14ac:dyDescent="0.25"/>
    <row r="552" s="43" customFormat="1" ht="12.75" x14ac:dyDescent="0.25"/>
    <row r="553" s="43" customFormat="1" ht="12.75" x14ac:dyDescent="0.25"/>
    <row r="554" s="43" customFormat="1" ht="12.75" x14ac:dyDescent="0.25"/>
    <row r="555" s="43" customFormat="1" ht="12.75" x14ac:dyDescent="0.25"/>
    <row r="556" s="43" customFormat="1" ht="12.75" x14ac:dyDescent="0.25"/>
    <row r="557" s="43" customFormat="1" ht="12.75" x14ac:dyDescent="0.25"/>
    <row r="558" s="43" customFormat="1" ht="12.75" x14ac:dyDescent="0.25"/>
    <row r="559" s="43" customFormat="1" ht="12.75" x14ac:dyDescent="0.25"/>
    <row r="560" s="43" customFormat="1" ht="12.75" x14ac:dyDescent="0.25"/>
    <row r="561" s="43" customFormat="1" ht="12.75" x14ac:dyDescent="0.25"/>
    <row r="562" s="43" customFormat="1" ht="12.75" x14ac:dyDescent="0.25"/>
    <row r="563" s="43" customFormat="1" ht="12.75" x14ac:dyDescent="0.25"/>
    <row r="564" s="43" customFormat="1" ht="12.75" x14ac:dyDescent="0.25"/>
    <row r="565" s="43" customFormat="1" ht="12.75" x14ac:dyDescent="0.25"/>
    <row r="566" s="43" customFormat="1" ht="12.75" x14ac:dyDescent="0.25"/>
    <row r="567" s="43" customFormat="1" ht="12.75" x14ac:dyDescent="0.25"/>
    <row r="568" s="43" customFormat="1" ht="12.75" x14ac:dyDescent="0.25"/>
    <row r="569" s="43" customFormat="1" ht="12.75" x14ac:dyDescent="0.25"/>
    <row r="570" s="43" customFormat="1" ht="12.75" x14ac:dyDescent="0.25"/>
    <row r="571" s="43" customFormat="1" ht="12.75" x14ac:dyDescent="0.25"/>
    <row r="572" s="43" customFormat="1" ht="12.75" x14ac:dyDescent="0.25"/>
    <row r="573" s="43" customFormat="1" ht="12.75" x14ac:dyDescent="0.25"/>
    <row r="574" s="43" customFormat="1" ht="12.75" x14ac:dyDescent="0.25"/>
    <row r="575" s="43" customFormat="1" ht="12.75" x14ac:dyDescent="0.25"/>
    <row r="576" s="43" customFormat="1" ht="12.75" x14ac:dyDescent="0.25"/>
    <row r="577" s="43" customFormat="1" ht="12.75" x14ac:dyDescent="0.25"/>
    <row r="578" s="43" customFormat="1" ht="12.75" x14ac:dyDescent="0.25"/>
    <row r="579" s="43" customFormat="1" ht="12.75" x14ac:dyDescent="0.25"/>
    <row r="580" s="43" customFormat="1" ht="12.75" x14ac:dyDescent="0.25"/>
    <row r="581" s="43" customFormat="1" ht="12.75" x14ac:dyDescent="0.25"/>
    <row r="582" s="43" customFormat="1" ht="12.75" x14ac:dyDescent="0.25"/>
    <row r="583" s="43" customFormat="1" ht="12.75" x14ac:dyDescent="0.25"/>
    <row r="584" s="43" customFormat="1" ht="12.75" x14ac:dyDescent="0.25"/>
    <row r="585" s="43" customFormat="1" ht="12.75" x14ac:dyDescent="0.25"/>
    <row r="586" s="43" customFormat="1" ht="12.75" x14ac:dyDescent="0.25"/>
    <row r="587" s="43" customFormat="1" ht="12.75" x14ac:dyDescent="0.25"/>
    <row r="588" s="43" customFormat="1" ht="12.75" x14ac:dyDescent="0.25"/>
    <row r="589" s="43" customFormat="1" ht="12.75" x14ac:dyDescent="0.25"/>
    <row r="590" s="43" customFormat="1" ht="12.75" x14ac:dyDescent="0.25"/>
    <row r="591" s="43" customFormat="1" ht="12.75" x14ac:dyDescent="0.25"/>
    <row r="592" s="43" customFormat="1" ht="12.75" x14ac:dyDescent="0.25"/>
    <row r="593" s="43" customFormat="1" ht="12.75" x14ac:dyDescent="0.25"/>
    <row r="594" s="43" customFormat="1" ht="12.75" x14ac:dyDescent="0.25"/>
    <row r="595" s="43" customFormat="1" ht="12.75" x14ac:dyDescent="0.25"/>
    <row r="596" s="43" customFormat="1" ht="12.75" x14ac:dyDescent="0.25"/>
    <row r="597" s="43" customFormat="1" ht="12.75" x14ac:dyDescent="0.25"/>
    <row r="598" s="43" customFormat="1" ht="12.75" x14ac:dyDescent="0.25"/>
    <row r="599" s="43" customFormat="1" ht="12.75" x14ac:dyDescent="0.25"/>
    <row r="600" s="43" customFormat="1" ht="12.75" x14ac:dyDescent="0.25"/>
    <row r="601" s="43" customFormat="1" ht="12.75" x14ac:dyDescent="0.25"/>
    <row r="602" s="43" customFormat="1" ht="12.75" x14ac:dyDescent="0.25"/>
    <row r="603" s="43" customFormat="1" ht="12.75" x14ac:dyDescent="0.25"/>
    <row r="604" s="43" customFormat="1" ht="12.75" x14ac:dyDescent="0.25"/>
    <row r="605" s="43" customFormat="1" ht="12.75" x14ac:dyDescent="0.25"/>
    <row r="606" s="43" customFormat="1" ht="12.75" x14ac:dyDescent="0.25"/>
    <row r="607" s="43" customFormat="1" ht="12.75" x14ac:dyDescent="0.25"/>
    <row r="608" s="43" customFormat="1" ht="12.75" x14ac:dyDescent="0.25"/>
    <row r="609" s="43" customFormat="1" ht="12.75" x14ac:dyDescent="0.25"/>
    <row r="610" s="43" customFormat="1" ht="12.75" x14ac:dyDescent="0.25"/>
    <row r="611" s="43" customFormat="1" ht="12.75" x14ac:dyDescent="0.25"/>
    <row r="612" s="43" customFormat="1" ht="12.75" x14ac:dyDescent="0.25"/>
    <row r="613" s="43" customFormat="1" ht="12.75" x14ac:dyDescent="0.25"/>
    <row r="614" s="43" customFormat="1" ht="12.75" x14ac:dyDescent="0.25"/>
    <row r="615" s="43" customFormat="1" ht="12.75" x14ac:dyDescent="0.25"/>
    <row r="616" s="43" customFormat="1" ht="12.75" x14ac:dyDescent="0.25"/>
    <row r="617" s="43" customFormat="1" ht="12.75" x14ac:dyDescent="0.25"/>
    <row r="618" s="43" customFormat="1" ht="12.75" x14ac:dyDescent="0.25"/>
    <row r="619" s="43" customFormat="1" ht="12.75" x14ac:dyDescent="0.25"/>
    <row r="620" s="43" customFormat="1" ht="12.75" x14ac:dyDescent="0.25"/>
    <row r="621" s="43" customFormat="1" ht="12.75" x14ac:dyDescent="0.25"/>
    <row r="622" s="43" customFormat="1" ht="12.75" x14ac:dyDescent="0.25"/>
    <row r="623" s="43" customFormat="1" ht="12.75" x14ac:dyDescent="0.25"/>
    <row r="624" s="43" customFormat="1" ht="12.75" x14ac:dyDescent="0.25"/>
    <row r="625" s="43" customFormat="1" ht="12.75" x14ac:dyDescent="0.25"/>
    <row r="626" s="43" customFormat="1" ht="12.75" x14ac:dyDescent="0.25"/>
    <row r="627" s="43" customFormat="1" ht="12.75" x14ac:dyDescent="0.25"/>
    <row r="628" s="43" customFormat="1" ht="12.75" x14ac:dyDescent="0.25"/>
    <row r="629" s="43" customFormat="1" ht="12.75" x14ac:dyDescent="0.25"/>
    <row r="630" s="43" customFormat="1" ht="12.75" x14ac:dyDescent="0.25"/>
    <row r="631" s="43" customFormat="1" ht="12.75" x14ac:dyDescent="0.25"/>
    <row r="632" s="43" customFormat="1" ht="12.75" x14ac:dyDescent="0.25"/>
    <row r="633" s="43" customFormat="1" ht="12.75" x14ac:dyDescent="0.25"/>
    <row r="634" s="43" customFormat="1" ht="12.75" x14ac:dyDescent="0.25"/>
    <row r="635" s="43" customFormat="1" ht="12.75" x14ac:dyDescent="0.25"/>
    <row r="636" s="43" customFormat="1" ht="12.75" x14ac:dyDescent="0.25"/>
    <row r="637" s="43" customFormat="1" ht="12.75" x14ac:dyDescent="0.25"/>
    <row r="638" s="43" customFormat="1" ht="12.75" x14ac:dyDescent="0.25"/>
    <row r="639" s="43" customFormat="1" ht="12.75" x14ac:dyDescent="0.25"/>
    <row r="640" s="43" customFormat="1" ht="12.75" x14ac:dyDescent="0.25"/>
    <row r="641" s="43" customFormat="1" ht="12.75" x14ac:dyDescent="0.25"/>
    <row r="642" s="43" customFormat="1" ht="12.75" x14ac:dyDescent="0.25"/>
    <row r="643" s="43" customFormat="1" ht="12.75" x14ac:dyDescent="0.25"/>
    <row r="644" s="43" customFormat="1" ht="12.75" x14ac:dyDescent="0.25"/>
    <row r="645" s="43" customFormat="1" ht="12.75" x14ac:dyDescent="0.25"/>
    <row r="646" s="43" customFormat="1" ht="12.75" x14ac:dyDescent="0.25"/>
    <row r="647" s="43" customFormat="1" ht="12.75" x14ac:dyDescent="0.25"/>
    <row r="648" s="43" customFormat="1" ht="12.75" x14ac:dyDescent="0.25"/>
    <row r="649" s="43" customFormat="1" ht="12.75" x14ac:dyDescent="0.25"/>
    <row r="650" s="43" customFormat="1" ht="12.75" x14ac:dyDescent="0.25"/>
    <row r="651" s="43" customFormat="1" ht="12.75" x14ac:dyDescent="0.25"/>
    <row r="652" s="43" customFormat="1" ht="12.75" x14ac:dyDescent="0.25"/>
    <row r="653" s="43" customFormat="1" ht="12.75" x14ac:dyDescent="0.25"/>
    <row r="654" s="43" customFormat="1" ht="12.75" x14ac:dyDescent="0.25"/>
    <row r="655" s="43" customFormat="1" ht="12.75" x14ac:dyDescent="0.25"/>
    <row r="656" s="43" customFormat="1" ht="12.75" x14ac:dyDescent="0.25"/>
    <row r="657" s="43" customFormat="1" ht="12.75" x14ac:dyDescent="0.25"/>
    <row r="658" s="43" customFormat="1" ht="12.75" x14ac:dyDescent="0.25"/>
    <row r="659" s="43" customFormat="1" ht="12.75" x14ac:dyDescent="0.25"/>
    <row r="660" s="43" customFormat="1" ht="12.75" x14ac:dyDescent="0.25"/>
    <row r="661" s="43" customFormat="1" ht="12.75" x14ac:dyDescent="0.25"/>
    <row r="662" s="43" customFormat="1" ht="12.75" x14ac:dyDescent="0.25"/>
    <row r="663" s="43" customFormat="1" ht="12.75" x14ac:dyDescent="0.25"/>
    <row r="664" s="43" customFormat="1" ht="12.75" x14ac:dyDescent="0.25"/>
    <row r="665" s="43" customFormat="1" ht="12.75" x14ac:dyDescent="0.25"/>
    <row r="666" s="43" customFormat="1" ht="12.75" x14ac:dyDescent="0.25"/>
    <row r="667" s="43" customFormat="1" ht="12.75" x14ac:dyDescent="0.25"/>
    <row r="668" s="43" customFormat="1" ht="12.75" x14ac:dyDescent="0.25"/>
    <row r="669" s="43" customFormat="1" ht="12.75" x14ac:dyDescent="0.25"/>
    <row r="670" s="43" customFormat="1" ht="12.75" x14ac:dyDescent="0.25"/>
    <row r="671" s="43" customFormat="1" ht="12.75" x14ac:dyDescent="0.25"/>
    <row r="672" s="43" customFormat="1" ht="12.75" x14ac:dyDescent="0.25"/>
    <row r="673" s="43" customFormat="1" ht="12.75" x14ac:dyDescent="0.25"/>
    <row r="674" s="43" customFormat="1" ht="12.75" x14ac:dyDescent="0.25"/>
    <row r="675" s="43" customFormat="1" ht="12.75" x14ac:dyDescent="0.25"/>
    <row r="676" s="43" customFormat="1" ht="12.75" x14ac:dyDescent="0.25"/>
    <row r="677" s="43" customFormat="1" ht="12.75" x14ac:dyDescent="0.25"/>
    <row r="678" s="43" customFormat="1" ht="12.75" x14ac:dyDescent="0.25"/>
    <row r="679" s="43" customFormat="1" ht="12.75" x14ac:dyDescent="0.25"/>
    <row r="680" s="43" customFormat="1" ht="12.75" x14ac:dyDescent="0.25"/>
    <row r="681" s="43" customFormat="1" ht="12.75" x14ac:dyDescent="0.25"/>
    <row r="682" s="43" customFormat="1" ht="12.75" x14ac:dyDescent="0.25"/>
    <row r="683" s="43" customFormat="1" ht="12.75" x14ac:dyDescent="0.25"/>
    <row r="684" s="43" customFormat="1" ht="12.75" x14ac:dyDescent="0.25"/>
    <row r="685" s="43" customFormat="1" ht="12.75" x14ac:dyDescent="0.25"/>
    <row r="686" s="43" customFormat="1" ht="12.75" x14ac:dyDescent="0.25"/>
    <row r="687" s="43" customFormat="1" ht="12.75" x14ac:dyDescent="0.25"/>
    <row r="688" s="43" customFormat="1" ht="12.75" x14ac:dyDescent="0.25"/>
    <row r="689" s="43" customFormat="1" ht="12.75" x14ac:dyDescent="0.25"/>
    <row r="690" s="43" customFormat="1" ht="12.75" x14ac:dyDescent="0.25"/>
    <row r="691" s="43" customFormat="1" ht="12.75" x14ac:dyDescent="0.25"/>
    <row r="692" s="43" customFormat="1" ht="12.75" x14ac:dyDescent="0.25"/>
    <row r="693" s="43" customFormat="1" ht="12.75" x14ac:dyDescent="0.25"/>
    <row r="694" s="43" customFormat="1" ht="12.75" x14ac:dyDescent="0.25"/>
    <row r="695" s="43" customFormat="1" ht="12.75" x14ac:dyDescent="0.25"/>
    <row r="696" s="43" customFormat="1" ht="12.75" x14ac:dyDescent="0.25"/>
    <row r="697" s="43" customFormat="1" ht="12.75" x14ac:dyDescent="0.25"/>
    <row r="698" s="43" customFormat="1" ht="12.75" x14ac:dyDescent="0.25"/>
    <row r="699" s="43" customFormat="1" ht="12.75" x14ac:dyDescent="0.25"/>
    <row r="700" s="43" customFormat="1" ht="12.75" x14ac:dyDescent="0.25"/>
    <row r="701" s="43" customFormat="1" ht="12.75" x14ac:dyDescent="0.25"/>
    <row r="702" s="43" customFormat="1" ht="12.75" x14ac:dyDescent="0.25"/>
    <row r="703" s="43" customFormat="1" ht="12.75" x14ac:dyDescent="0.25"/>
    <row r="704" s="43" customFormat="1" ht="12.75" x14ac:dyDescent="0.25"/>
    <row r="705" s="43" customFormat="1" ht="12.75" x14ac:dyDescent="0.25"/>
    <row r="706" s="43" customFormat="1" ht="12.75" x14ac:dyDescent="0.25"/>
    <row r="707" s="43" customFormat="1" ht="12.75" x14ac:dyDescent="0.25"/>
    <row r="708" s="43" customFormat="1" ht="12.75" x14ac:dyDescent="0.25"/>
    <row r="709" s="43" customFormat="1" ht="12.75" x14ac:dyDescent="0.25"/>
    <row r="710" s="43" customFormat="1" ht="12.75" x14ac:dyDescent="0.25"/>
    <row r="711" s="43" customFormat="1" ht="12.75" x14ac:dyDescent="0.25"/>
    <row r="712" s="43" customFormat="1" ht="12.75" x14ac:dyDescent="0.25"/>
    <row r="713" s="43" customFormat="1" ht="12.75" x14ac:dyDescent="0.25"/>
    <row r="714" s="43" customFormat="1" ht="12.75" x14ac:dyDescent="0.25"/>
    <row r="715" s="43" customFormat="1" ht="12.75" x14ac:dyDescent="0.25"/>
    <row r="716" s="43" customFormat="1" ht="12.75" x14ac:dyDescent="0.25"/>
    <row r="717" s="43" customFormat="1" ht="12.75" x14ac:dyDescent="0.25"/>
    <row r="718" s="43" customFormat="1" ht="12.75" x14ac:dyDescent="0.25"/>
    <row r="719" s="43" customFormat="1" ht="12.75" x14ac:dyDescent="0.25"/>
    <row r="720" s="43" customFormat="1" ht="12.75" x14ac:dyDescent="0.25"/>
    <row r="721" s="43" customFormat="1" ht="12.75" x14ac:dyDescent="0.25"/>
    <row r="722" s="43" customFormat="1" ht="12.75" x14ac:dyDescent="0.25"/>
    <row r="723" s="43" customFormat="1" ht="12.75" x14ac:dyDescent="0.25"/>
    <row r="724" s="43" customFormat="1" ht="12.75" x14ac:dyDescent="0.25"/>
    <row r="725" s="43" customFormat="1" ht="12.75" x14ac:dyDescent="0.25"/>
    <row r="726" s="43" customFormat="1" ht="12.75" x14ac:dyDescent="0.25"/>
    <row r="727" s="43" customFormat="1" ht="12.75" x14ac:dyDescent="0.25"/>
    <row r="728" s="43" customFormat="1" ht="12.75" x14ac:dyDescent="0.25"/>
    <row r="729" s="43" customFormat="1" ht="12.75" x14ac:dyDescent="0.25"/>
    <row r="730" s="43" customFormat="1" ht="12.75" x14ac:dyDescent="0.25"/>
    <row r="731" s="43" customFormat="1" ht="12.75" x14ac:dyDescent="0.25"/>
    <row r="732" s="43" customFormat="1" ht="12.75" x14ac:dyDescent="0.25"/>
    <row r="733" s="43" customFormat="1" ht="12.75" x14ac:dyDescent="0.25"/>
    <row r="734" s="43" customFormat="1" ht="12.75" x14ac:dyDescent="0.25"/>
    <row r="735" s="43" customFormat="1" ht="12.75" x14ac:dyDescent="0.25"/>
    <row r="736" s="43" customFormat="1" ht="12.75" x14ac:dyDescent="0.25"/>
    <row r="737" s="43" customFormat="1" ht="12.75" x14ac:dyDescent="0.25"/>
    <row r="738" s="43" customFormat="1" ht="12.75" x14ac:dyDescent="0.25"/>
    <row r="739" s="43" customFormat="1" ht="12.75" x14ac:dyDescent="0.25"/>
    <row r="740" s="43" customFormat="1" ht="12.75" x14ac:dyDescent="0.25"/>
    <row r="741" s="43" customFormat="1" ht="12.75" x14ac:dyDescent="0.25"/>
    <row r="742" s="43" customFormat="1" ht="12.75" x14ac:dyDescent="0.25"/>
    <row r="743" s="43" customFormat="1" ht="12.75" x14ac:dyDescent="0.25"/>
    <row r="744" s="43" customFormat="1" ht="12.75" x14ac:dyDescent="0.25"/>
    <row r="745" s="43" customFormat="1" ht="12.75" x14ac:dyDescent="0.25"/>
    <row r="746" s="43" customFormat="1" ht="12.75" x14ac:dyDescent="0.25"/>
    <row r="747" s="43" customFormat="1" ht="12.75" x14ac:dyDescent="0.25"/>
    <row r="748" s="43" customFormat="1" ht="12.75" x14ac:dyDescent="0.25"/>
    <row r="749" s="43" customFormat="1" ht="12.75" x14ac:dyDescent="0.25"/>
    <row r="750" s="43" customFormat="1" ht="12.75" x14ac:dyDescent="0.25"/>
    <row r="751" s="43" customFormat="1" ht="12.75" x14ac:dyDescent="0.25"/>
    <row r="752" s="43" customFormat="1" ht="12.75" x14ac:dyDescent="0.25"/>
    <row r="753" s="43" customFormat="1" ht="12.75" x14ac:dyDescent="0.25"/>
    <row r="754" s="43" customFormat="1" ht="12.75" x14ac:dyDescent="0.25"/>
    <row r="755" s="43" customFormat="1" ht="12.75" x14ac:dyDescent="0.25"/>
    <row r="756" s="43" customFormat="1" ht="12.75" x14ac:dyDescent="0.25"/>
    <row r="757" s="43" customFormat="1" ht="12.75" x14ac:dyDescent="0.25"/>
    <row r="758" s="43" customFormat="1" ht="12.75" x14ac:dyDescent="0.25"/>
    <row r="759" s="43" customFormat="1" ht="12.75" x14ac:dyDescent="0.25"/>
    <row r="760" s="43" customFormat="1" ht="12.75" x14ac:dyDescent="0.25"/>
    <row r="761" s="43" customFormat="1" ht="12.75" x14ac:dyDescent="0.25"/>
    <row r="762" s="43" customFormat="1" ht="12.75" x14ac:dyDescent="0.25"/>
    <row r="763" s="43" customFormat="1" ht="12.75" x14ac:dyDescent="0.25"/>
    <row r="764" s="43" customFormat="1" ht="12.75" x14ac:dyDescent="0.25"/>
    <row r="765" s="43" customFormat="1" ht="12.75" x14ac:dyDescent="0.25"/>
    <row r="766" s="43" customFormat="1" ht="12.75" x14ac:dyDescent="0.25"/>
    <row r="767" s="43" customFormat="1" ht="12.75" x14ac:dyDescent="0.25"/>
    <row r="768" s="43" customFormat="1" ht="12.75" x14ac:dyDescent="0.25"/>
    <row r="769" s="43" customFormat="1" ht="12.75" x14ac:dyDescent="0.25"/>
    <row r="770" s="43" customFormat="1" ht="12.75" x14ac:dyDescent="0.25"/>
    <row r="771" s="43" customFormat="1" ht="12.75" x14ac:dyDescent="0.25"/>
    <row r="772" s="43" customFormat="1" ht="12.75" x14ac:dyDescent="0.25"/>
    <row r="773" s="43" customFormat="1" ht="12.75" x14ac:dyDescent="0.25"/>
    <row r="774" s="43" customFormat="1" ht="12.75" x14ac:dyDescent="0.25"/>
    <row r="775" s="43" customFormat="1" ht="12.75" x14ac:dyDescent="0.25"/>
    <row r="776" s="43" customFormat="1" ht="12.75" x14ac:dyDescent="0.25"/>
    <row r="777" s="43" customFormat="1" ht="12.75" x14ac:dyDescent="0.25"/>
    <row r="778" s="43" customFormat="1" ht="12.75" x14ac:dyDescent="0.25"/>
    <row r="779" s="43" customFormat="1" ht="12.75" x14ac:dyDescent="0.25"/>
    <row r="780" s="43" customFormat="1" ht="12.75" x14ac:dyDescent="0.25"/>
    <row r="781" s="43" customFormat="1" ht="12.75" x14ac:dyDescent="0.25"/>
    <row r="782" s="43" customFormat="1" ht="12.75" x14ac:dyDescent="0.25"/>
    <row r="783" s="43" customFormat="1" ht="12.75" x14ac:dyDescent="0.25"/>
    <row r="784" s="43" customFormat="1" ht="12.75" x14ac:dyDescent="0.25"/>
    <row r="785" s="43" customFormat="1" ht="12.75" x14ac:dyDescent="0.25"/>
    <row r="786" s="43" customFormat="1" ht="12.75" x14ac:dyDescent="0.25"/>
    <row r="787" s="43" customFormat="1" ht="12.75" x14ac:dyDescent="0.25"/>
    <row r="788" s="43" customFormat="1" ht="12.75" x14ac:dyDescent="0.25"/>
    <row r="789" s="43" customFormat="1" ht="12.75" x14ac:dyDescent="0.25"/>
    <row r="790" s="43" customFormat="1" ht="12.75" x14ac:dyDescent="0.25"/>
    <row r="791" s="43" customFormat="1" ht="12.75" x14ac:dyDescent="0.25"/>
    <row r="792" s="43" customFormat="1" ht="12.75" x14ac:dyDescent="0.25"/>
    <row r="793" s="43" customFormat="1" ht="12.75" x14ac:dyDescent="0.25"/>
    <row r="794" s="43" customFormat="1" ht="12.75" x14ac:dyDescent="0.25"/>
    <row r="795" s="43" customFormat="1" ht="12.75" x14ac:dyDescent="0.25"/>
    <row r="796" s="43" customFormat="1" ht="12.75" x14ac:dyDescent="0.25"/>
    <row r="797" s="43" customFormat="1" ht="12.75" x14ac:dyDescent="0.25"/>
    <row r="798" s="43" customFormat="1" ht="12.75" x14ac:dyDescent="0.25"/>
    <row r="799" s="43" customFormat="1" ht="12.75" x14ac:dyDescent="0.25"/>
    <row r="800" s="43" customFormat="1" ht="12.75" x14ac:dyDescent="0.25"/>
    <row r="801" s="43" customFormat="1" ht="12.75" x14ac:dyDescent="0.25"/>
    <row r="802" s="43" customFormat="1" ht="12.75" x14ac:dyDescent="0.25"/>
    <row r="803" s="43" customFormat="1" ht="12.75" x14ac:dyDescent="0.25"/>
    <row r="804" s="43" customFormat="1" ht="12.75" x14ac:dyDescent="0.25"/>
    <row r="805" s="43" customFormat="1" ht="12.75" x14ac:dyDescent="0.25"/>
    <row r="806" s="43" customFormat="1" ht="12.75" x14ac:dyDescent="0.25"/>
    <row r="807" s="43" customFormat="1" ht="12.75" x14ac:dyDescent="0.25"/>
    <row r="808" s="43" customFormat="1" ht="12.75" x14ac:dyDescent="0.25"/>
    <row r="809" s="43" customFormat="1" ht="12.75" x14ac:dyDescent="0.25"/>
    <row r="810" s="43" customFormat="1" ht="12.75" x14ac:dyDescent="0.25"/>
    <row r="811" s="43" customFormat="1" ht="12.75" x14ac:dyDescent="0.25"/>
    <row r="812" s="43" customFormat="1" ht="12.75" x14ac:dyDescent="0.25"/>
    <row r="813" s="43" customFormat="1" ht="12.75" x14ac:dyDescent="0.25"/>
    <row r="814" s="43" customFormat="1" ht="12.75" x14ac:dyDescent="0.25"/>
    <row r="815" s="43" customFormat="1" ht="12.75" x14ac:dyDescent="0.25"/>
    <row r="816" s="43" customFormat="1" ht="12.75" x14ac:dyDescent="0.25"/>
    <row r="817" s="43" customFormat="1" ht="12.75" x14ac:dyDescent="0.25"/>
    <row r="818" s="43" customFormat="1" ht="12.75" x14ac:dyDescent="0.25"/>
    <row r="819" s="43" customFormat="1" ht="12.75" x14ac:dyDescent="0.25"/>
    <row r="820" s="43" customFormat="1" ht="12.75" x14ac:dyDescent="0.25"/>
    <row r="821" s="43" customFormat="1" ht="12.75" x14ac:dyDescent="0.25"/>
    <row r="822" s="43" customFormat="1" ht="12.75" x14ac:dyDescent="0.25"/>
    <row r="823" s="43" customFormat="1" ht="12.75" x14ac:dyDescent="0.25"/>
    <row r="824" s="43" customFormat="1" ht="12.75" x14ac:dyDescent="0.25"/>
    <row r="825" s="43" customFormat="1" ht="12.75" x14ac:dyDescent="0.25"/>
    <row r="826" s="43" customFormat="1" ht="12.75" x14ac:dyDescent="0.25"/>
    <row r="827" s="43" customFormat="1" ht="12.75" x14ac:dyDescent="0.25"/>
    <row r="828" s="43" customFormat="1" ht="12.75" x14ac:dyDescent="0.25"/>
    <row r="829" s="43" customFormat="1" ht="12.75" x14ac:dyDescent="0.25"/>
    <row r="830" s="43" customFormat="1" ht="12.75" x14ac:dyDescent="0.25"/>
    <row r="831" s="43" customFormat="1" ht="12.75" x14ac:dyDescent="0.25"/>
    <row r="832" s="43" customFormat="1" ht="12.75" x14ac:dyDescent="0.25"/>
    <row r="833" s="43" customFormat="1" ht="12.75" x14ac:dyDescent="0.25"/>
    <row r="834" s="43" customFormat="1" ht="12.75" x14ac:dyDescent="0.25"/>
    <row r="835" s="43" customFormat="1" ht="12.75" x14ac:dyDescent="0.25"/>
    <row r="836" s="43" customFormat="1" ht="12.75" x14ac:dyDescent="0.25"/>
    <row r="837" s="43" customFormat="1" ht="12.75" x14ac:dyDescent="0.25"/>
    <row r="838" s="43" customFormat="1" ht="12.75" x14ac:dyDescent="0.25"/>
    <row r="839" s="43" customFormat="1" ht="12.75" x14ac:dyDescent="0.25"/>
    <row r="840" s="43" customFormat="1" ht="12.75" x14ac:dyDescent="0.25"/>
    <row r="841" s="43" customFormat="1" ht="12.75" x14ac:dyDescent="0.25"/>
    <row r="842" s="43" customFormat="1" ht="12.75" x14ac:dyDescent="0.25"/>
    <row r="843" s="43" customFormat="1" ht="12.75" x14ac:dyDescent="0.25"/>
    <row r="844" s="43" customFormat="1" ht="12.75" x14ac:dyDescent="0.25"/>
    <row r="845" s="43" customFormat="1" ht="12.75" x14ac:dyDescent="0.25"/>
    <row r="846" s="43" customFormat="1" ht="12.75" x14ac:dyDescent="0.25"/>
    <row r="847" s="43" customFormat="1" ht="12.75" x14ac:dyDescent="0.25"/>
    <row r="848" s="43" customFormat="1" ht="12.75" x14ac:dyDescent="0.25"/>
    <row r="849" s="43" customFormat="1" ht="12.75" x14ac:dyDescent="0.25"/>
    <row r="850" s="43" customFormat="1" ht="12.75" x14ac:dyDescent="0.25"/>
    <row r="851" s="43" customFormat="1" ht="12.75" x14ac:dyDescent="0.25"/>
    <row r="852" s="43" customFormat="1" ht="12.75" x14ac:dyDescent="0.25"/>
    <row r="853" s="43" customFormat="1" ht="12.75" x14ac:dyDescent="0.25"/>
    <row r="854" s="43" customFormat="1" ht="12.75" x14ac:dyDescent="0.25"/>
    <row r="855" s="43" customFormat="1" ht="12.75" x14ac:dyDescent="0.25"/>
    <row r="856" s="43" customFormat="1" ht="12.75" x14ac:dyDescent="0.25"/>
    <row r="857" s="43" customFormat="1" ht="12.75" x14ac:dyDescent="0.25"/>
    <row r="858" s="43" customFormat="1" ht="12.75" x14ac:dyDescent="0.25"/>
    <row r="859" s="43" customFormat="1" ht="12.75" x14ac:dyDescent="0.25"/>
    <row r="860" s="43" customFormat="1" ht="12.75" x14ac:dyDescent="0.25"/>
    <row r="861" s="43" customFormat="1" ht="12.75" x14ac:dyDescent="0.25"/>
    <row r="862" s="43" customFormat="1" ht="12.75" x14ac:dyDescent="0.25"/>
    <row r="863" s="43" customFormat="1" ht="12.75" x14ac:dyDescent="0.25"/>
    <row r="864" s="43" customFormat="1" ht="12.75" x14ac:dyDescent="0.25"/>
    <row r="865" s="43" customFormat="1" ht="12.75" x14ac:dyDescent="0.25"/>
    <row r="866" s="43" customFormat="1" ht="12.75" x14ac:dyDescent="0.25"/>
    <row r="867" s="43" customFormat="1" ht="12.75" x14ac:dyDescent="0.25"/>
    <row r="868" s="43" customFormat="1" ht="12.75" x14ac:dyDescent="0.25"/>
    <row r="869" s="43" customFormat="1" ht="12.75" x14ac:dyDescent="0.25"/>
    <row r="870" s="43" customFormat="1" ht="12.75" x14ac:dyDescent="0.25"/>
    <row r="871" s="43" customFormat="1" ht="12.75" x14ac:dyDescent="0.25"/>
    <row r="872" s="43" customFormat="1" ht="12.75" x14ac:dyDescent="0.25"/>
    <row r="873" s="43" customFormat="1" ht="12.75" x14ac:dyDescent="0.25"/>
    <row r="874" s="43" customFormat="1" ht="12.75" x14ac:dyDescent="0.25"/>
    <row r="875" s="43" customFormat="1" ht="12.75" x14ac:dyDescent="0.25"/>
    <row r="876" s="43" customFormat="1" ht="12.75" x14ac:dyDescent="0.25"/>
    <row r="877" s="43" customFormat="1" ht="12.75" x14ac:dyDescent="0.25"/>
    <row r="878" s="43" customFormat="1" ht="12.75" x14ac:dyDescent="0.25"/>
    <row r="879" s="43" customFormat="1" ht="12.75" x14ac:dyDescent="0.25"/>
    <row r="880" s="43" customFormat="1" ht="12.75" x14ac:dyDescent="0.25"/>
    <row r="881" s="43" customFormat="1" ht="12.75" x14ac:dyDescent="0.25"/>
    <row r="882" s="43" customFormat="1" ht="12.75" x14ac:dyDescent="0.25"/>
    <row r="883" s="43" customFormat="1" ht="12.75" x14ac:dyDescent="0.25"/>
    <row r="884" s="43" customFormat="1" ht="12.75" x14ac:dyDescent="0.25"/>
    <row r="885" s="43" customFormat="1" ht="12.75" x14ac:dyDescent="0.25"/>
    <row r="886" s="43" customFormat="1" ht="12.75" x14ac:dyDescent="0.25"/>
    <row r="887" s="43" customFormat="1" ht="12.75" x14ac:dyDescent="0.25"/>
    <row r="888" s="43" customFormat="1" ht="12.75" x14ac:dyDescent="0.25"/>
    <row r="889" s="43" customFormat="1" ht="12.75" x14ac:dyDescent="0.25"/>
    <row r="890" s="43" customFormat="1" ht="12.75" x14ac:dyDescent="0.25"/>
    <row r="891" s="43" customFormat="1" ht="12.75" x14ac:dyDescent="0.25"/>
    <row r="892" s="43" customFormat="1" ht="12.75" x14ac:dyDescent="0.25"/>
    <row r="893" s="43" customFormat="1" ht="12.75" x14ac:dyDescent="0.25"/>
    <row r="894" s="43" customFormat="1" ht="12.75" x14ac:dyDescent="0.25"/>
    <row r="895" s="43" customFormat="1" ht="12.75" x14ac:dyDescent="0.25"/>
    <row r="896" s="43" customFormat="1" ht="12.75" x14ac:dyDescent="0.25"/>
    <row r="897" s="43" customFormat="1" ht="12.75" x14ac:dyDescent="0.25"/>
    <row r="898" s="43" customFormat="1" ht="12.75" x14ac:dyDescent="0.25"/>
    <row r="899" s="43" customFormat="1" ht="12.75" x14ac:dyDescent="0.25"/>
    <row r="900" s="43" customFormat="1" ht="12.75" x14ac:dyDescent="0.25"/>
    <row r="901" s="43" customFormat="1" ht="12.75" x14ac:dyDescent="0.25"/>
    <row r="902" s="43" customFormat="1" ht="12.75" x14ac:dyDescent="0.25"/>
    <row r="903" s="43" customFormat="1" ht="12.75" x14ac:dyDescent="0.25"/>
    <row r="904" s="43" customFormat="1" ht="12.75" x14ac:dyDescent="0.25"/>
    <row r="905" s="43" customFormat="1" ht="12.75" x14ac:dyDescent="0.25"/>
    <row r="906" s="43" customFormat="1" ht="12.75" x14ac:dyDescent="0.25"/>
    <row r="907" s="43" customFormat="1" ht="12.75" x14ac:dyDescent="0.25"/>
    <row r="908" s="43" customFormat="1" ht="12.75" x14ac:dyDescent="0.25"/>
    <row r="909" s="43" customFormat="1" ht="12.75" x14ac:dyDescent="0.25"/>
    <row r="910" s="43" customFormat="1" ht="12.75" x14ac:dyDescent="0.25"/>
    <row r="911" s="43" customFormat="1" ht="12.75" x14ac:dyDescent="0.25"/>
    <row r="912" s="43" customFormat="1" ht="12.75" x14ac:dyDescent="0.25"/>
    <row r="913" s="43" customFormat="1" ht="12.75" x14ac:dyDescent="0.25"/>
    <row r="914" s="43" customFormat="1" ht="12.75" x14ac:dyDescent="0.25"/>
    <row r="915" s="43" customFormat="1" ht="12.75" x14ac:dyDescent="0.25"/>
    <row r="916" s="43" customFormat="1" ht="12.75" x14ac:dyDescent="0.25"/>
    <row r="917" s="43" customFormat="1" ht="12.75" x14ac:dyDescent="0.25"/>
    <row r="918" s="43" customFormat="1" ht="12.75" x14ac:dyDescent="0.25"/>
    <row r="919" s="43" customFormat="1" ht="12.75" x14ac:dyDescent="0.25"/>
    <row r="920" s="43" customFormat="1" ht="12.75" x14ac:dyDescent="0.25"/>
    <row r="921" s="43" customFormat="1" ht="12.75" x14ac:dyDescent="0.25"/>
    <row r="922" s="43" customFormat="1" ht="12.75" x14ac:dyDescent="0.25"/>
    <row r="923" s="43" customFormat="1" ht="12.75" x14ac:dyDescent="0.25"/>
    <row r="924" s="43" customFormat="1" ht="12.75" x14ac:dyDescent="0.25"/>
    <row r="925" s="43" customFormat="1" ht="12.75" x14ac:dyDescent="0.25"/>
    <row r="926" s="43" customFormat="1" ht="12.75" x14ac:dyDescent="0.25"/>
    <row r="927" s="43" customFormat="1" ht="12.75" x14ac:dyDescent="0.25"/>
    <row r="928" s="43" customFormat="1" ht="12.75" x14ac:dyDescent="0.25"/>
    <row r="929" s="43" customFormat="1" ht="12.75" x14ac:dyDescent="0.25"/>
    <row r="930" s="43" customFormat="1" ht="12.75" x14ac:dyDescent="0.25"/>
    <row r="931" s="43" customFormat="1" ht="12.75" x14ac:dyDescent="0.25"/>
    <row r="932" s="43" customFormat="1" ht="12.75" x14ac:dyDescent="0.25"/>
    <row r="933" s="43" customFormat="1" ht="12.75" x14ac:dyDescent="0.25"/>
    <row r="934" s="43" customFormat="1" ht="12.75" x14ac:dyDescent="0.25"/>
    <row r="935" s="43" customFormat="1" ht="12.75" x14ac:dyDescent="0.25"/>
    <row r="936" s="43" customFormat="1" ht="12.75" x14ac:dyDescent="0.25"/>
    <row r="937" s="43" customFormat="1" ht="12.75" x14ac:dyDescent="0.25"/>
    <row r="938" s="43" customFormat="1" ht="12.75" x14ac:dyDescent="0.25"/>
    <row r="939" s="43" customFormat="1" ht="12.75" x14ac:dyDescent="0.25"/>
    <row r="940" s="43" customFormat="1" ht="12.75" x14ac:dyDescent="0.25"/>
    <row r="941" s="43" customFormat="1" ht="12.75" x14ac:dyDescent="0.25"/>
    <row r="942" s="43" customFormat="1" ht="12.75" x14ac:dyDescent="0.25"/>
    <row r="943" s="43" customFormat="1" ht="12.75" x14ac:dyDescent="0.25"/>
    <row r="944" s="43" customFormat="1" ht="12.75" x14ac:dyDescent="0.25"/>
    <row r="945" s="43" customFormat="1" ht="12.75" x14ac:dyDescent="0.25"/>
    <row r="946" s="43" customFormat="1" ht="12.75" x14ac:dyDescent="0.25"/>
    <row r="947" s="43" customFormat="1" ht="12.75" x14ac:dyDescent="0.25"/>
    <row r="948" s="43" customFormat="1" ht="12.75" x14ac:dyDescent="0.25"/>
    <row r="949" s="43" customFormat="1" ht="12.75" x14ac:dyDescent="0.25"/>
    <row r="950" s="43" customFormat="1" ht="12.75" x14ac:dyDescent="0.25"/>
    <row r="951" s="43" customFormat="1" ht="12.75" x14ac:dyDescent="0.25"/>
    <row r="952" s="43" customFormat="1" ht="12.75" x14ac:dyDescent="0.25"/>
    <row r="953" s="43" customFormat="1" ht="12.75" x14ac:dyDescent="0.25"/>
    <row r="954" s="43" customFormat="1" ht="12.75" x14ac:dyDescent="0.25"/>
    <row r="955" s="43" customFormat="1" ht="12.75" x14ac:dyDescent="0.25"/>
    <row r="956" s="43" customFormat="1" ht="12.75" x14ac:dyDescent="0.25"/>
    <row r="957" s="43" customFormat="1" ht="12.75" x14ac:dyDescent="0.25"/>
    <row r="958" s="43" customFormat="1" ht="12.75" x14ac:dyDescent="0.25"/>
    <row r="959" s="43" customFormat="1" ht="12.75" x14ac:dyDescent="0.25"/>
    <row r="960" s="43" customFormat="1" ht="12.75" x14ac:dyDescent="0.25"/>
    <row r="961" s="43" customFormat="1" ht="12.75" x14ac:dyDescent="0.25"/>
    <row r="962" s="43" customFormat="1" ht="12.75" x14ac:dyDescent="0.25"/>
    <row r="963" s="43" customFormat="1" ht="12.75" x14ac:dyDescent="0.25"/>
    <row r="964" s="43" customFormat="1" ht="12.75" x14ac:dyDescent="0.25"/>
    <row r="965" s="43" customFormat="1" ht="12.75" x14ac:dyDescent="0.25"/>
    <row r="966" s="43" customFormat="1" ht="12.75" x14ac:dyDescent="0.25"/>
    <row r="967" s="43" customFormat="1" ht="12.75" x14ac:dyDescent="0.25"/>
    <row r="968" s="43" customFormat="1" ht="12.75" x14ac:dyDescent="0.25"/>
    <row r="969" s="43" customFormat="1" ht="12.75" x14ac:dyDescent="0.25"/>
    <row r="970" s="43" customFormat="1" ht="12.75" x14ac:dyDescent="0.25"/>
    <row r="971" s="43" customFormat="1" ht="12.75" x14ac:dyDescent="0.25"/>
    <row r="972" s="43" customFormat="1" ht="12.75" x14ac:dyDescent="0.25"/>
    <row r="973" s="43" customFormat="1" ht="12.75" x14ac:dyDescent="0.25"/>
    <row r="974" s="43" customFormat="1" ht="12.75" x14ac:dyDescent="0.25"/>
    <row r="975" s="43" customFormat="1" ht="12.75" x14ac:dyDescent="0.25"/>
    <row r="976" s="43" customFormat="1" ht="12.75" x14ac:dyDescent="0.25"/>
    <row r="977" s="43" customFormat="1" ht="12.75" x14ac:dyDescent="0.25"/>
    <row r="978" s="43" customFormat="1" ht="12.75" x14ac:dyDescent="0.25"/>
    <row r="979" s="43" customFormat="1" ht="12.75" x14ac:dyDescent="0.25"/>
    <row r="980" s="43" customFormat="1" ht="12.75" x14ac:dyDescent="0.25"/>
    <row r="981" s="43" customFormat="1" ht="12.75" x14ac:dyDescent="0.25"/>
    <row r="982" s="43" customFormat="1" ht="12.75" x14ac:dyDescent="0.25"/>
    <row r="983" s="43" customFormat="1" ht="12.75" x14ac:dyDescent="0.25"/>
    <row r="984" s="43" customFormat="1" ht="12.75" x14ac:dyDescent="0.25"/>
    <row r="985" s="43" customFormat="1" ht="12.75" x14ac:dyDescent="0.25"/>
    <row r="986" s="43" customFormat="1" ht="12.75" x14ac:dyDescent="0.25"/>
    <row r="987" s="43" customFormat="1" ht="12.75" x14ac:dyDescent="0.25"/>
    <row r="988" s="43" customFormat="1" ht="12.75" x14ac:dyDescent="0.25"/>
    <row r="989" s="43" customFormat="1" ht="12.75" x14ac:dyDescent="0.25"/>
    <row r="990" s="43" customFormat="1" ht="12.75" x14ac:dyDescent="0.25"/>
    <row r="991" s="43" customFormat="1" ht="12.75" x14ac:dyDescent="0.25"/>
    <row r="992" s="43" customFormat="1" ht="12.75" x14ac:dyDescent="0.25"/>
    <row r="993" s="43" customFormat="1" ht="12.75" x14ac:dyDescent="0.25"/>
    <row r="994" s="43" customFormat="1" ht="12.75" x14ac:dyDescent="0.25"/>
    <row r="995" s="43" customFormat="1" ht="12.75" x14ac:dyDescent="0.25"/>
    <row r="996" s="43" customFormat="1" ht="12.75" x14ac:dyDescent="0.25"/>
    <row r="997" s="43" customFormat="1" ht="12.75" x14ac:dyDescent="0.25"/>
    <row r="998" s="43" customFormat="1" ht="12.75" x14ac:dyDescent="0.25"/>
    <row r="999" s="43" customFormat="1" ht="12.75" x14ac:dyDescent="0.25"/>
    <row r="1000" s="43" customFormat="1" ht="12.75" x14ac:dyDescent="0.25"/>
    <row r="1001" s="43" customFormat="1" ht="12.75" x14ac:dyDescent="0.25"/>
    <row r="1002" s="43" customFormat="1" ht="12.75" x14ac:dyDescent="0.25"/>
    <row r="1003" s="43" customFormat="1" ht="12.75" x14ac:dyDescent="0.25"/>
    <row r="1004" s="43" customFormat="1" ht="12.75" x14ac:dyDescent="0.25"/>
    <row r="1005" s="43" customFormat="1" ht="12.75" x14ac:dyDescent="0.25"/>
    <row r="1006" s="43" customFormat="1" ht="12.75" x14ac:dyDescent="0.25"/>
    <row r="1007" s="43" customFormat="1" ht="12.75" x14ac:dyDescent="0.25"/>
    <row r="1008" s="43" customFormat="1" ht="12.75" x14ac:dyDescent="0.25"/>
    <row r="1009" s="43" customFormat="1" ht="12.75" x14ac:dyDescent="0.25"/>
    <row r="1010" s="43" customFormat="1" ht="12.75" x14ac:dyDescent="0.25"/>
    <row r="1011" s="43" customFormat="1" ht="12.75" x14ac:dyDescent="0.25"/>
    <row r="1012" s="43" customFormat="1" ht="12.75" x14ac:dyDescent="0.25"/>
    <row r="1013" s="43" customFormat="1" ht="12.75" x14ac:dyDescent="0.25"/>
    <row r="1014" s="43" customFormat="1" ht="12.75" x14ac:dyDescent="0.25"/>
    <row r="1015" s="43" customFormat="1" ht="12.75" x14ac:dyDescent="0.25"/>
    <row r="1016" s="43" customFormat="1" ht="12.75" x14ac:dyDescent="0.25"/>
    <row r="1017" s="43" customFormat="1" ht="12.75" x14ac:dyDescent="0.25"/>
    <row r="1018" s="43" customFormat="1" ht="12.75" x14ac:dyDescent="0.25"/>
    <row r="1019" s="43" customFormat="1" ht="12.75" x14ac:dyDescent="0.25"/>
    <row r="1020" s="43" customFormat="1" ht="12.75" x14ac:dyDescent="0.25"/>
    <row r="1021" s="43" customFormat="1" ht="12.75" x14ac:dyDescent="0.25"/>
    <row r="1022" s="43" customFormat="1" ht="12.75" x14ac:dyDescent="0.25"/>
    <row r="1023" s="43" customFormat="1" ht="12.75" x14ac:dyDescent="0.25"/>
    <row r="1024" s="43" customFormat="1" ht="12.75" x14ac:dyDescent="0.25"/>
    <row r="1025" s="43" customFormat="1" ht="12.75" x14ac:dyDescent="0.25"/>
    <row r="1026" s="43" customFormat="1" ht="12.75" x14ac:dyDescent="0.25"/>
    <row r="1027" s="43" customFormat="1" ht="12.75" x14ac:dyDescent="0.25"/>
    <row r="1028" s="43" customFormat="1" ht="12.75" x14ac:dyDescent="0.25"/>
    <row r="1029" s="43" customFormat="1" ht="12.75" x14ac:dyDescent="0.25"/>
    <row r="1030" s="43" customFormat="1" ht="12.75" x14ac:dyDescent="0.25"/>
    <row r="1031" s="43" customFormat="1" ht="12.75" x14ac:dyDescent="0.25"/>
    <row r="1032" s="43" customFormat="1" ht="12.75" x14ac:dyDescent="0.25"/>
    <row r="1033" s="43" customFormat="1" ht="12.75" x14ac:dyDescent="0.25"/>
    <row r="1034" s="43" customFormat="1" ht="12.75" x14ac:dyDescent="0.25"/>
    <row r="1035" s="43" customFormat="1" ht="12.75" x14ac:dyDescent="0.25"/>
    <row r="1036" s="43" customFormat="1" ht="12.75" x14ac:dyDescent="0.25"/>
    <row r="1037" s="43" customFormat="1" ht="12.75" x14ac:dyDescent="0.25"/>
    <row r="1038" s="43" customFormat="1" ht="12.75" x14ac:dyDescent="0.25"/>
    <row r="1039" s="43" customFormat="1" ht="12.75" x14ac:dyDescent="0.25"/>
    <row r="1040" s="43" customFormat="1" ht="12.75" x14ac:dyDescent="0.25"/>
    <row r="1041" s="43" customFormat="1" ht="12.75" x14ac:dyDescent="0.25"/>
    <row r="1042" s="43" customFormat="1" ht="12.75" x14ac:dyDescent="0.25"/>
    <row r="1043" s="43" customFormat="1" ht="12.75" x14ac:dyDescent="0.25"/>
    <row r="1044" s="43" customFormat="1" ht="12.75" x14ac:dyDescent="0.25"/>
    <row r="1045" s="43" customFormat="1" ht="12.75" x14ac:dyDescent="0.25"/>
    <row r="1046" s="43" customFormat="1" ht="12.75" x14ac:dyDescent="0.25"/>
    <row r="1047" s="43" customFormat="1" ht="12.75" x14ac:dyDescent="0.25"/>
    <row r="1048" s="43" customFormat="1" ht="12.75" x14ac:dyDescent="0.25"/>
    <row r="1049" s="43" customFormat="1" ht="12.75" x14ac:dyDescent="0.25"/>
    <row r="1050" s="43" customFormat="1" ht="12.75" x14ac:dyDescent="0.25"/>
    <row r="1051" s="43" customFormat="1" ht="12.75" x14ac:dyDescent="0.25"/>
    <row r="1052" s="43" customFormat="1" ht="12.75" x14ac:dyDescent="0.25"/>
    <row r="1053" s="43" customFormat="1" ht="12.75" x14ac:dyDescent="0.25"/>
    <row r="1054" s="43" customFormat="1" ht="12.75" x14ac:dyDescent="0.25"/>
    <row r="1055" s="43" customFormat="1" ht="12.75" x14ac:dyDescent="0.25"/>
    <row r="1056" s="43" customFormat="1" ht="12.75" x14ac:dyDescent="0.25"/>
    <row r="1057" s="43" customFormat="1" ht="12.75" x14ac:dyDescent="0.25"/>
    <row r="1058" s="43" customFormat="1" ht="12.75" x14ac:dyDescent="0.25"/>
    <row r="1059" s="43" customFormat="1" ht="12.75" x14ac:dyDescent="0.25"/>
    <row r="1060" s="43" customFormat="1" ht="12.75" x14ac:dyDescent="0.25"/>
    <row r="1061" s="43" customFormat="1" ht="12.75" x14ac:dyDescent="0.25"/>
    <row r="1062" s="43" customFormat="1" ht="12.75" x14ac:dyDescent="0.25"/>
    <row r="1063" s="43" customFormat="1" ht="12.75" x14ac:dyDescent="0.25"/>
    <row r="1064" s="43" customFormat="1" ht="12.75" x14ac:dyDescent="0.25"/>
    <row r="1065" s="43" customFormat="1" ht="12.75" x14ac:dyDescent="0.25"/>
    <row r="1066" s="43" customFormat="1" ht="12.75" x14ac:dyDescent="0.25"/>
    <row r="1067" s="43" customFormat="1" ht="12.75" x14ac:dyDescent="0.25"/>
    <row r="1068" s="43" customFormat="1" ht="12.75" x14ac:dyDescent="0.25"/>
    <row r="1069" s="43" customFormat="1" ht="12.75" x14ac:dyDescent="0.25"/>
    <row r="1070" s="43" customFormat="1" ht="12.75" x14ac:dyDescent="0.25"/>
    <row r="1071" s="43" customFormat="1" ht="12.75" x14ac:dyDescent="0.25"/>
    <row r="1072" s="43" customFormat="1" ht="12.75" x14ac:dyDescent="0.25"/>
    <row r="1073" s="43" customFormat="1" ht="12.75" x14ac:dyDescent="0.25"/>
    <row r="1074" s="43" customFormat="1" ht="12.75" x14ac:dyDescent="0.25"/>
    <row r="1075" s="43" customFormat="1" ht="12.75" x14ac:dyDescent="0.25"/>
    <row r="1076" s="43" customFormat="1" ht="12.75" x14ac:dyDescent="0.25"/>
    <row r="1077" s="43" customFormat="1" ht="12.75" x14ac:dyDescent="0.25"/>
    <row r="1078" s="43" customFormat="1" ht="12.75" x14ac:dyDescent="0.25"/>
    <row r="1079" s="43" customFormat="1" ht="12.75" x14ac:dyDescent="0.25"/>
    <row r="1080" s="43" customFormat="1" ht="12.75" x14ac:dyDescent="0.25"/>
    <row r="1081" s="43" customFormat="1" ht="12.75" x14ac:dyDescent="0.25"/>
    <row r="1082" s="43" customFormat="1" ht="12.75" x14ac:dyDescent="0.25"/>
    <row r="1083" s="43" customFormat="1" ht="12.75" x14ac:dyDescent="0.25"/>
    <row r="1084" s="43" customFormat="1" ht="12.75" x14ac:dyDescent="0.25"/>
    <row r="1085" s="43" customFormat="1" ht="12.75" x14ac:dyDescent="0.25"/>
    <row r="1086" s="43" customFormat="1" ht="12.75" x14ac:dyDescent="0.25"/>
    <row r="1087" s="43" customFormat="1" ht="12.75" x14ac:dyDescent="0.25"/>
    <row r="1088" s="43" customFormat="1" ht="12.75" x14ac:dyDescent="0.25"/>
    <row r="1089" s="43" customFormat="1" ht="12.75" x14ac:dyDescent="0.25"/>
    <row r="1090" s="43" customFormat="1" ht="12.75" x14ac:dyDescent="0.25"/>
    <row r="1091" s="43" customFormat="1" ht="12.75" x14ac:dyDescent="0.25"/>
    <row r="1092" s="43" customFormat="1" ht="12.75" x14ac:dyDescent="0.25"/>
    <row r="1093" s="43" customFormat="1" ht="12.75" x14ac:dyDescent="0.25"/>
    <row r="1094" s="43" customFormat="1" ht="12.75" x14ac:dyDescent="0.25"/>
    <row r="1095" s="43" customFormat="1" ht="12.75" x14ac:dyDescent="0.25"/>
    <row r="1096" s="43" customFormat="1" ht="12.75" x14ac:dyDescent="0.25"/>
    <row r="1097" s="43" customFormat="1" ht="12.75" x14ac:dyDescent="0.25"/>
    <row r="1098" s="43" customFormat="1" ht="12.75" x14ac:dyDescent="0.25"/>
    <row r="1099" s="43" customFormat="1" ht="12.75" x14ac:dyDescent="0.25"/>
    <row r="1100" s="43" customFormat="1" ht="12.75" x14ac:dyDescent="0.25"/>
    <row r="1101" s="43" customFormat="1" ht="12.75" x14ac:dyDescent="0.25"/>
    <row r="1102" s="43" customFormat="1" ht="12.75" x14ac:dyDescent="0.25"/>
    <row r="1103" s="43" customFormat="1" ht="12.75" x14ac:dyDescent="0.25"/>
    <row r="1104" s="43" customFormat="1" ht="12.75" x14ac:dyDescent="0.25"/>
    <row r="1105" s="43" customFormat="1" ht="12.75" x14ac:dyDescent="0.25"/>
    <row r="1106" s="43" customFormat="1" ht="12.75" x14ac:dyDescent="0.25"/>
  </sheetData>
  <sheetProtection sheet="1" objects="1" scenarios="1" formatCells="0" formatColumns="0" formatRows="0" sort="0" autoFilter="0"/>
  <autoFilter ref="A4:L17" xr:uid="{BD3DF4D0-2121-4DBD-8B3F-CA04C3C4B3FA}"/>
  <mergeCells count="7">
    <mergeCell ref="B2:C3"/>
    <mergeCell ref="D2:F2"/>
    <mergeCell ref="G2:I2"/>
    <mergeCell ref="J2:L2"/>
    <mergeCell ref="G3:H3"/>
    <mergeCell ref="J3:K3"/>
    <mergeCell ref="D3:E3"/>
  </mergeCells>
  <conditionalFormatting sqref="D5:L17">
    <cfRule type="cellIs" dxfId="8" priority="10" operator="between">
      <formula>10</formula>
      <formula>9999.999</formula>
    </cfRule>
    <cfRule type="cellIs" dxfId="7" priority="11" operator="greaterThanOrEqual">
      <formula>10000</formula>
    </cfRule>
    <cfRule type="cellIs" dxfId="6" priority="12" operator="lessThan">
      <formula>0.1</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 operator="lessThan" id="{6908979C-BFF1-EF49-8479-EFEDB7DE3EE8}">
            <xm:f>'Exposure Inputs'!$F$64</xm:f>
            <x14:dxf>
              <font>
                <color rgb="FF9C0006"/>
              </font>
              <fill>
                <patternFill>
                  <bgColor rgb="FFFFC7CE"/>
                </patternFill>
              </fill>
            </x14:dxf>
          </x14:cfRule>
          <x14:cfRule type="cellIs" priority="3" operator="lessThan" id="{CE9922AE-327C-43B6-A371-881D5FB59A6C}">
            <xm:f>'Exposure Inputs'!$F$61</xm:f>
            <x14:dxf>
              <font>
                <color rgb="FF9C0006"/>
              </font>
              <fill>
                <patternFill>
                  <bgColor rgb="FFFFFF00"/>
                </patternFill>
              </fill>
            </x14:dxf>
          </x14:cfRule>
          <xm:sqref>F5:F17 I5:I17 L5:L17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52F15-333B-459B-B25A-1639B9833C28}">
  <sheetPr codeName="Sheet7"/>
  <dimension ref="A1:L23"/>
  <sheetViews>
    <sheetView zoomScale="120" zoomScaleNormal="120" workbookViewId="0"/>
  </sheetViews>
  <sheetFormatPr defaultColWidth="8.42578125" defaultRowHeight="15" x14ac:dyDescent="0.25"/>
  <cols>
    <col min="1" max="1" width="22.42578125" style="11" customWidth="1"/>
    <col min="2" max="2" width="13.42578125" style="11" customWidth="1"/>
    <col min="3" max="3" width="14.42578125" style="11" customWidth="1"/>
    <col min="4" max="4" width="11" style="11" customWidth="1"/>
    <col min="5" max="5" width="12.42578125" style="11" customWidth="1"/>
    <col min="6" max="6" width="14.5703125" style="11" customWidth="1"/>
    <col min="7" max="7" width="14.85546875" style="11" customWidth="1"/>
    <col min="8" max="8" width="11.42578125" style="11" customWidth="1"/>
    <col min="9" max="9" width="13.5703125" style="11" customWidth="1"/>
    <col min="10" max="11" width="11.42578125" style="11" customWidth="1"/>
    <col min="12" max="12" width="13.85546875" style="11" customWidth="1"/>
    <col min="13" max="16384" width="8.42578125" style="11"/>
  </cols>
  <sheetData>
    <row r="1" spans="1:12" ht="28.5" customHeight="1" x14ac:dyDescent="0.25">
      <c r="B1" s="42" t="s">
        <v>1091</v>
      </c>
    </row>
    <row r="2" spans="1:12" s="43" customFormat="1" ht="20.45" customHeight="1" x14ac:dyDescent="0.25">
      <c r="B2" s="44" t="s">
        <v>1087</v>
      </c>
      <c r="C2" s="44"/>
      <c r="D2" s="45" t="s">
        <v>1047</v>
      </c>
      <c r="E2" s="45"/>
      <c r="F2" s="45"/>
      <c r="G2" s="46" t="s">
        <v>1050</v>
      </c>
      <c r="H2" s="46"/>
      <c r="I2" s="46"/>
      <c r="J2" s="46" t="s">
        <v>1051</v>
      </c>
      <c r="K2" s="46"/>
      <c r="L2" s="46"/>
    </row>
    <row r="3" spans="1:12" s="43" customFormat="1" ht="28.5" customHeight="1" x14ac:dyDescent="0.25">
      <c r="B3" s="44"/>
      <c r="C3" s="44"/>
      <c r="D3" s="47" t="s">
        <v>1053</v>
      </c>
      <c r="E3" s="47"/>
      <c r="F3" s="75" t="s">
        <v>1054</v>
      </c>
      <c r="G3" s="48" t="s">
        <v>1053</v>
      </c>
      <c r="H3" s="48"/>
      <c r="I3" s="76" t="s">
        <v>1054</v>
      </c>
      <c r="J3" s="48" t="s">
        <v>1053</v>
      </c>
      <c r="K3" s="48"/>
      <c r="L3" s="76" t="s">
        <v>1054</v>
      </c>
    </row>
    <row r="4" spans="1:12" s="43" customFormat="1" ht="51.75" customHeight="1" x14ac:dyDescent="0.25">
      <c r="A4" s="49" t="s">
        <v>1055</v>
      </c>
      <c r="B4" s="49" t="s">
        <v>1060</v>
      </c>
      <c r="C4" s="49" t="s">
        <v>115</v>
      </c>
      <c r="D4" s="51" t="s">
        <v>1061</v>
      </c>
      <c r="E4" s="51" t="s">
        <v>1062</v>
      </c>
      <c r="F4" s="51" t="s">
        <v>1065</v>
      </c>
      <c r="G4" s="49" t="s">
        <v>1061</v>
      </c>
      <c r="H4" s="49" t="s">
        <v>1062</v>
      </c>
      <c r="I4" s="49" t="s">
        <v>1065</v>
      </c>
      <c r="J4" s="49" t="s">
        <v>1061</v>
      </c>
      <c r="K4" s="49" t="s">
        <v>1062</v>
      </c>
      <c r="L4" s="49" t="s">
        <v>1065</v>
      </c>
    </row>
    <row r="5" spans="1:12" s="43" customFormat="1" ht="38.25" x14ac:dyDescent="0.25">
      <c r="A5" s="52" t="s">
        <v>1067</v>
      </c>
      <c r="B5" s="57">
        <v>2.2699999999999999E-4</v>
      </c>
      <c r="C5" s="57">
        <v>1.08E-4</v>
      </c>
      <c r="D5" s="59">
        <f>($B5*'Exposure Inputs'!$C$38*'Exposure Inputs'!$C$42/'Exposure Inputs'!$C$36)</f>
        <v>7.8314999999999993E-10</v>
      </c>
      <c r="E5" s="59">
        <f>($C5*'Exposure Inputs'!$C$38*'Exposure Inputs'!$C$40*'Exposure Inputs'!$C$42)/('Exposure Inputs'!$C$36*'Exposure Inputs'!$C$41*'Exposure Inputs'!$C$43)</f>
        <v>1.0208219178082191E-12</v>
      </c>
      <c r="F5" s="59">
        <f>'Exposure Inputs'!$E$61/$D5</f>
        <v>9193641064.9300919</v>
      </c>
      <c r="G5" s="59">
        <f>($B5*'Exposure Inputs'!$D$38*'Exposure Inputs'!$C$42/'Exposure Inputs'!$D$36)</f>
        <v>1.2149295774647889E-9</v>
      </c>
      <c r="H5" s="77">
        <f>($C5*'Exposure Inputs'!$D$38*'Exposure Inputs'!$D$40*'Exposure Inputs'!$C$42)/('Exposure Inputs'!$D$36*'Exposure Inputs'!$D$41*'Exposure Inputs'!$C$43)</f>
        <v>1.58363881921667E-12</v>
      </c>
      <c r="I5" s="77">
        <f>'Exposure Inputs'!$E$61/$G5</f>
        <v>5926269418.0384874</v>
      </c>
      <c r="J5" s="77">
        <f>($B5*'Exposure Inputs'!$E$38*'Exposure Inputs'!$C$42/'Exposure Inputs'!$E$36)</f>
        <v>6.8528301886792459E-10</v>
      </c>
      <c r="K5" s="77">
        <f>($C5*'Exposure Inputs'!$E$38*'Exposure Inputs'!$E$40*'Exposure Inputs'!$C$42)/('Exposure Inputs'!$E$36*'Exposure Inputs'!$E$41*'Exposure Inputs'!$C$43)</f>
        <v>8.9325407081933314E-13</v>
      </c>
      <c r="L5" s="77">
        <f>'Exposure Inputs'!$E$61/$J5</f>
        <v>10506607929.515417</v>
      </c>
    </row>
    <row r="6" spans="1:12" s="43" customFormat="1" ht="25.5" x14ac:dyDescent="0.25">
      <c r="A6" s="52" t="s">
        <v>1068</v>
      </c>
      <c r="B6" s="57">
        <v>5</v>
      </c>
      <c r="C6" s="57">
        <v>5</v>
      </c>
      <c r="D6" s="59">
        <f>($B6*'Exposure Inputs'!$C$38*'Exposure Inputs'!$C$42/'Exposure Inputs'!$C$36)</f>
        <v>1.7250000000000003E-5</v>
      </c>
      <c r="E6" s="59">
        <f>($C6*'Exposure Inputs'!$C$38*'Exposure Inputs'!$C$40*'Exposure Inputs'!$C$42*'Exposure Inputs'!$C$17)/('Exposure Inputs'!$C$36*'Exposure Inputs'!$C$41*'Exposure Inputs'!$C$43)</f>
        <v>1.6541095890410961E-5</v>
      </c>
      <c r="F6" s="59">
        <f>'Exposure Inputs'!$E$61/$D6</f>
        <v>417391.30434782605</v>
      </c>
      <c r="G6" s="59">
        <f>($B6*'Exposure Inputs'!$D$38*'Exposure Inputs'!$C$42/'Exposure Inputs'!$D$36)</f>
        <v>2.6760563380281694E-5</v>
      </c>
      <c r="H6" s="77">
        <f>($C6*'Exposure Inputs'!$D$38*'Exposure Inputs'!$D$40*'Exposure Inputs'!$C$42*'Exposure Inputs'!$C$17)/('Exposure Inputs'!$D$36*'Exposure Inputs'!$D$41*'Exposure Inputs'!$C$43)</f>
        <v>2.5660814200270114E-5</v>
      </c>
      <c r="I6" s="77">
        <f>'Exposure Inputs'!$E$61/$G6</f>
        <v>269052.63157894736</v>
      </c>
      <c r="J6" s="77">
        <f>($B6*'Exposure Inputs'!$E$38*'Exposure Inputs'!$C$42/'Exposure Inputs'!$E$36)</f>
        <v>1.5094339622641509E-5</v>
      </c>
      <c r="K6" s="77">
        <f>($C6*'Exposure Inputs'!$E$38*'Exposure Inputs'!$E$40*'Exposure Inputs'!$C$42*'Exposure Inputs'!$C$17)/('Exposure Inputs'!$E$36*'Exposure Inputs'!$E$41*'Exposure Inputs'!$C$43)</f>
        <v>1.4474024295683638E-5</v>
      </c>
      <c r="L6" s="77">
        <f>'Exposure Inputs'!$E$61/$J6</f>
        <v>477000</v>
      </c>
    </row>
    <row r="7" spans="1:12" s="43" customFormat="1" ht="25.5" x14ac:dyDescent="0.25">
      <c r="A7" s="52" t="s">
        <v>1069</v>
      </c>
      <c r="B7" s="60">
        <v>4.62</v>
      </c>
      <c r="C7" s="60">
        <v>4.62</v>
      </c>
      <c r="D7" s="59">
        <f>($B7*'Exposure Inputs'!$C$38*'Exposure Inputs'!$C$42/'Exposure Inputs'!$C$36)</f>
        <v>1.5939000000000001E-5</v>
      </c>
      <c r="E7" s="59">
        <f>($C7*'Exposure Inputs'!$C$38*'Exposure Inputs'!$C$40*'Exposure Inputs'!$C$42*'Exposure Inputs'!$D$17)/('Exposure Inputs'!$C$36*'Exposure Inputs'!$C$41*'Exposure Inputs'!$C$43)</f>
        <v>1.3100547945205482E-5</v>
      </c>
      <c r="F7" s="59">
        <f>'Exposure Inputs'!$E$61/$D7</f>
        <v>451722.19085262564</v>
      </c>
      <c r="G7" s="59">
        <f>($B7*'Exposure Inputs'!$D$38*'Exposure Inputs'!$C$42/'Exposure Inputs'!$D$36)</f>
        <v>2.4726760563380284E-5</v>
      </c>
      <c r="H7" s="77">
        <f>($C7*'Exposure Inputs'!$D$38*'Exposure Inputs'!$D$40*'Exposure Inputs'!$C$42*'Exposure Inputs'!$D$17)/('Exposure Inputs'!$D$36*'Exposure Inputs'!$D$41*'Exposure Inputs'!$C$43)</f>
        <v>2.0323364846613931E-5</v>
      </c>
      <c r="I7" s="77">
        <f>'Exposure Inputs'!$E$61/$G7</f>
        <v>291182.50170881749</v>
      </c>
      <c r="J7" s="77">
        <f>($B7*'Exposure Inputs'!$E$38*'Exposure Inputs'!$C$42/'Exposure Inputs'!$E$36)</f>
        <v>1.3947169811320755E-5</v>
      </c>
      <c r="K7" s="77">
        <f>($C7*'Exposure Inputs'!$E$38*'Exposure Inputs'!$E$40*'Exposure Inputs'!$C$42*'Exposure Inputs'!$D$17)/('Exposure Inputs'!$E$36*'Exposure Inputs'!$E$41*'Exposure Inputs'!$C$43)</f>
        <v>1.1463427242181444E-5</v>
      </c>
      <c r="L7" s="77">
        <f>'Exposure Inputs'!$E$61/$J7</f>
        <v>516233.76623376622</v>
      </c>
    </row>
    <row r="8" spans="1:12" s="43" customFormat="1" ht="25.5" x14ac:dyDescent="0.25">
      <c r="A8" s="52" t="s">
        <v>1070</v>
      </c>
      <c r="B8" s="57">
        <v>6.4999999999999997E-3</v>
      </c>
      <c r="C8" s="57">
        <v>3.2399999999999998E-3</v>
      </c>
      <c r="D8" s="59">
        <f>($B8*'Exposure Inputs'!$C$38*'Exposure Inputs'!$C$42/'Exposure Inputs'!$C$36)</f>
        <v>2.2425000000000001E-8</v>
      </c>
      <c r="E8" s="59">
        <f>($C8*'Exposure Inputs'!$C$38*'Exposure Inputs'!$C$40*'Exposure Inputs'!$C$42*'Exposure Inputs'!$E$17)/('Exposure Inputs'!$C$36*'Exposure Inputs'!$C$41*'Exposure Inputs'!$C$43)</f>
        <v>7.9624109589041078E-9</v>
      </c>
      <c r="F8" s="59">
        <f>'Exposure Inputs'!$E$61/$D8</f>
        <v>321070234.11371237</v>
      </c>
      <c r="G8" s="59">
        <f>($B8*'Exposure Inputs'!$D$38*'Exposure Inputs'!$C$42/'Exposure Inputs'!$D$36)</f>
        <v>3.4788732394366194E-8</v>
      </c>
      <c r="H8" s="77">
        <f>($C8*'Exposure Inputs'!$D$38*'Exposure Inputs'!$D$40*'Exposure Inputs'!$C$42*'Exposure Inputs'!$E$17)/('Exposure Inputs'!$D$36*'Exposure Inputs'!$D$41*'Exposure Inputs'!$C$43)</f>
        <v>1.2352382789890025E-8</v>
      </c>
      <c r="I8" s="77">
        <f>'Exposure Inputs'!$E$61/$G8</f>
        <v>206963562.75303647</v>
      </c>
      <c r="J8" s="77">
        <f>($B8*'Exposure Inputs'!$E$38*'Exposure Inputs'!$C$42/'Exposure Inputs'!$E$36)</f>
        <v>1.9622641509433961E-8</v>
      </c>
      <c r="K8" s="77">
        <f>($C8*'Exposure Inputs'!$E$38*'Exposure Inputs'!$E$40*'Exposure Inputs'!$C$42*'Exposure Inputs'!$E$17)/('Exposure Inputs'!$E$36*'Exposure Inputs'!$E$41*'Exposure Inputs'!$C$43)</f>
        <v>6.967381752390799E-9</v>
      </c>
      <c r="L8" s="77">
        <f>'Exposure Inputs'!$E$61/$J8</f>
        <v>366923076.92307693</v>
      </c>
    </row>
    <row r="9" spans="1:12" s="43" customFormat="1" ht="25.5" x14ac:dyDescent="0.25">
      <c r="A9" s="52" t="s">
        <v>4824</v>
      </c>
      <c r="B9" s="60">
        <v>2.19</v>
      </c>
      <c r="C9" s="60">
        <v>2.19</v>
      </c>
      <c r="D9" s="59">
        <f>($B9*'Exposure Inputs'!$C$38*'Exposure Inputs'!$C$42/'Exposure Inputs'!$C$36)</f>
        <v>7.5555000000000016E-6</v>
      </c>
      <c r="E9" s="59">
        <f>($C9*'Exposure Inputs'!$C$38*'Exposure Inputs'!$C$40*'Exposure Inputs'!$C$42*'Exposure Inputs'!$F$17)/('Exposure Inputs'!$C$36*'Exposure Inputs'!$C$41*'Exposure Inputs'!$C$43)</f>
        <v>5.1750000000000021E-6</v>
      </c>
      <c r="F9" s="59">
        <f>'Exposure Inputs'!$E$61/$D9</f>
        <v>952948.1834425251</v>
      </c>
      <c r="G9" s="59">
        <f>($B9*'Exposure Inputs'!$D$38*'Exposure Inputs'!$C$42/'Exposure Inputs'!$D$36)</f>
        <v>1.1721126760563382E-5</v>
      </c>
      <c r="H9" s="77">
        <f>($C9*'Exposure Inputs'!$D$38*'Exposure Inputs'!$D$40*'Exposure Inputs'!$C$42*'Exposure Inputs'!$F$17)/('Exposure Inputs'!$D$36*'Exposure Inputs'!$D$41*'Exposure Inputs'!$C$43)</f>
        <v>8.0281690140845069E-6</v>
      </c>
      <c r="I9" s="77">
        <f>'Exposure Inputs'!$E$61/$G9</f>
        <v>614275.41456380673</v>
      </c>
      <c r="J9" s="77">
        <f>($B9*'Exposure Inputs'!$E$38*'Exposure Inputs'!$C$42/'Exposure Inputs'!$E$36)</f>
        <v>6.6113207547169814E-6</v>
      </c>
      <c r="K9" s="77">
        <f>($C9*'Exposure Inputs'!$E$38*'Exposure Inputs'!$E$40*'Exposure Inputs'!$C$42*'Exposure Inputs'!$F$17)/('Exposure Inputs'!$E$36*'Exposure Inputs'!$E$41*'Exposure Inputs'!$C$43)</f>
        <v>4.5283018867924533E-6</v>
      </c>
      <c r="L9" s="77">
        <f>'Exposure Inputs'!$E$61/$J9</f>
        <v>1089041.0958904109</v>
      </c>
    </row>
    <row r="10" spans="1:12" s="43" customFormat="1" ht="25.5" x14ac:dyDescent="0.25">
      <c r="A10" s="52" t="s">
        <v>1071</v>
      </c>
      <c r="B10" s="57">
        <v>1.95E-2</v>
      </c>
      <c r="C10" s="57">
        <v>1.95E-2</v>
      </c>
      <c r="D10" s="59">
        <f>($B10*'Exposure Inputs'!$C$38*'Exposure Inputs'!$C$42/'Exposure Inputs'!$C$36)</f>
        <v>6.7274999999999999E-8</v>
      </c>
      <c r="E10" s="59">
        <f>($C10*'Exposure Inputs'!$C$38*'Exposure Inputs'!$C$40*'Exposure Inputs'!$C$42*'Exposure Inputs'!$F$17)/('Exposure Inputs'!$C$36*'Exposure Inputs'!$C$41*'Exposure Inputs'!$C$43)</f>
        <v>4.6078767123287677E-8</v>
      </c>
      <c r="F10" s="59">
        <f>'Exposure Inputs'!$E$61/$D10</f>
        <v>107023411.37123746</v>
      </c>
      <c r="G10" s="59">
        <f>($B10*'Exposure Inputs'!$D$38*'Exposure Inputs'!$C$42/'Exposure Inputs'!$D$36)</f>
        <v>1.043661971830986E-7</v>
      </c>
      <c r="H10" s="77">
        <f>($C10*'Exposure Inputs'!$D$38*'Exposure Inputs'!$D$40*'Exposure Inputs'!$C$42*'Exposure Inputs'!$F$17)/('Exposure Inputs'!$D$36*'Exposure Inputs'!$D$41*'Exposure Inputs'!$C$43)</f>
        <v>7.1483696700752464E-8</v>
      </c>
      <c r="I10" s="77">
        <f>'Exposure Inputs'!$E$61/$G10</f>
        <v>68987854.251012146</v>
      </c>
      <c r="J10" s="77">
        <f>($B10*'Exposure Inputs'!$E$38*'Exposure Inputs'!$C$42/'Exposure Inputs'!$E$36)</f>
        <v>5.8867924528301884E-8</v>
      </c>
      <c r="K10" s="77">
        <f>($C10*'Exposure Inputs'!$E$38*'Exposure Inputs'!$E$40*'Exposure Inputs'!$C$42*'Exposure Inputs'!$F$17)/('Exposure Inputs'!$E$36*'Exposure Inputs'!$E$41*'Exposure Inputs'!$C$43)</f>
        <v>4.0320496252261565E-8</v>
      </c>
      <c r="L10" s="77">
        <f>'Exposure Inputs'!$E$61/$J10</f>
        <v>122307692.30769232</v>
      </c>
    </row>
    <row r="11" spans="1:12" s="43" customFormat="1" ht="12.75" x14ac:dyDescent="0.25">
      <c r="A11" s="52" t="s">
        <v>1072</v>
      </c>
      <c r="B11" s="60">
        <v>2.61</v>
      </c>
      <c r="C11" s="60">
        <v>1.8</v>
      </c>
      <c r="D11" s="59">
        <f>($B11*'Exposure Inputs'!$C$38*'Exposure Inputs'!$C$42/'Exposure Inputs'!$C$36)</f>
        <v>9.0044999999999999E-6</v>
      </c>
      <c r="E11" s="59">
        <f>($C11*'Exposure Inputs'!$C$38*'Exposure Inputs'!$C$40*'Exposure Inputs'!$C$42*'Exposure Inputs'!$F$17)/('Exposure Inputs'!$C$36*'Exposure Inputs'!$C$41*'Exposure Inputs'!$C$43)</f>
        <v>4.2534246575342472E-6</v>
      </c>
      <c r="F11" s="59">
        <f>'Exposure Inputs'!$E$61/$D11</f>
        <v>799600.19990004995</v>
      </c>
      <c r="G11" s="59">
        <f>($B11*'Exposure Inputs'!$D$38*'Exposure Inputs'!$C$42/'Exposure Inputs'!$D$36)</f>
        <v>1.3969014084507042E-5</v>
      </c>
      <c r="H11" s="77">
        <f>($C11*'Exposure Inputs'!$D$38*'Exposure Inputs'!$D$40*'Exposure Inputs'!$C$42*'Exposure Inputs'!$F$17)/('Exposure Inputs'!$D$36*'Exposure Inputs'!$D$41*'Exposure Inputs'!$C$43)</f>
        <v>6.5984950800694579E-6</v>
      </c>
      <c r="I11" s="77">
        <f>'Exposure Inputs'!$E$61/$G11</f>
        <v>515426.497277677</v>
      </c>
      <c r="J11" s="77">
        <f>($B11*'Exposure Inputs'!$E$38*'Exposure Inputs'!$C$42/'Exposure Inputs'!$E$36)</f>
        <v>7.8792452830188667E-6</v>
      </c>
      <c r="K11" s="77">
        <f>($C11*'Exposure Inputs'!$E$38*'Exposure Inputs'!$E$40*'Exposure Inputs'!$C$42*'Exposure Inputs'!$F$17)/('Exposure Inputs'!$E$36*'Exposure Inputs'!$E$41*'Exposure Inputs'!$C$43)</f>
        <v>3.7218919617472218E-6</v>
      </c>
      <c r="L11" s="77">
        <f>'Exposure Inputs'!$E$61/$J11</f>
        <v>913793.10344827606</v>
      </c>
    </row>
    <row r="12" spans="1:12" s="43" customFormat="1" ht="25.5" x14ac:dyDescent="0.25">
      <c r="A12" s="52" t="s">
        <v>1088</v>
      </c>
      <c r="B12" s="60">
        <v>10.8</v>
      </c>
      <c r="C12" s="60">
        <v>5.25</v>
      </c>
      <c r="D12" s="59">
        <f>($B12*'Exposure Inputs'!$C$38*'Exposure Inputs'!$C$42/'Exposure Inputs'!$C$36)</f>
        <v>3.7260000000000006E-5</v>
      </c>
      <c r="E12" s="59">
        <f>($C12*'Exposure Inputs'!$C$38*'Exposure Inputs'!$C$40*'Exposure Inputs'!$C$42*'Exposure Inputs'!$F$17)/('Exposure Inputs'!$C$36*'Exposure Inputs'!$C$41*'Exposure Inputs'!$C$43)</f>
        <v>1.240582191780822E-5</v>
      </c>
      <c r="F12" s="59">
        <f>'Exposure Inputs'!$E$61/$D12</f>
        <v>193236.71497584539</v>
      </c>
      <c r="G12" s="59">
        <f>($B12*'Exposure Inputs'!$D$38*'Exposure Inputs'!$C$42/'Exposure Inputs'!$D$36)</f>
        <v>5.7802816901408463E-5</v>
      </c>
      <c r="H12" s="77">
        <f>($C12*'Exposure Inputs'!$D$38*'Exposure Inputs'!$D$40*'Exposure Inputs'!$C$42*'Exposure Inputs'!$F$17)/('Exposure Inputs'!$D$36*'Exposure Inputs'!$D$41*'Exposure Inputs'!$C$43)</f>
        <v>1.9245610650202583E-5</v>
      </c>
      <c r="I12" s="77">
        <f>'Exposure Inputs'!$E$61/$G12</f>
        <v>124561.40350877191</v>
      </c>
      <c r="J12" s="77">
        <f>($B12*'Exposure Inputs'!$E$38*'Exposure Inputs'!$C$42/'Exposure Inputs'!$E$36)</f>
        <v>3.2603773584905666E-5</v>
      </c>
      <c r="K12" s="77">
        <f>($C12*'Exposure Inputs'!$E$38*'Exposure Inputs'!$E$40*'Exposure Inputs'!$C$42*'Exposure Inputs'!$F$17)/('Exposure Inputs'!$E$36*'Exposure Inputs'!$E$41*'Exposure Inputs'!$C$43)</f>
        <v>1.085551822176273E-5</v>
      </c>
      <c r="L12" s="77">
        <f>'Exposure Inputs'!$E$61/$J12</f>
        <v>220833.33333333328</v>
      </c>
    </row>
    <row r="13" spans="1:12" s="43" customFormat="1" ht="25.5" x14ac:dyDescent="0.25">
      <c r="A13" s="52" t="s">
        <v>1092</v>
      </c>
      <c r="B13" s="60">
        <v>0.82099999999999995</v>
      </c>
      <c r="C13" s="60">
        <v>0.82099999999999995</v>
      </c>
      <c r="D13" s="59">
        <f>($B13*'Exposure Inputs'!$C$38*'Exposure Inputs'!$C$42/'Exposure Inputs'!$C$36)</f>
        <v>2.8324499999999999E-6</v>
      </c>
      <c r="E13" s="59">
        <f>($C13*'Exposure Inputs'!$C$38*'Exposure Inputs'!$C$40*'Exposure Inputs'!$C$42*'Exposure Inputs'!$H$17)/('Exposure Inputs'!$C$36*'Exposure Inputs'!$C$41*'Exposure Inputs'!$C$43)</f>
        <v>2.8324499999999999E-6</v>
      </c>
      <c r="F13" s="59">
        <f>'Exposure Inputs'!$E$61/$D13</f>
        <v>2541968.9667955306</v>
      </c>
      <c r="G13" s="59">
        <f>($B13*'Exposure Inputs'!$D$38*'Exposure Inputs'!$C$42/'Exposure Inputs'!$D$36)</f>
        <v>4.3940845070422532E-6</v>
      </c>
      <c r="H13" s="77">
        <f>($C13*'Exposure Inputs'!$D$38*'Exposure Inputs'!$D$40*'Exposure Inputs'!$C$42*'Exposure Inputs'!$H$17)/('Exposure Inputs'!$D$36*'Exposure Inputs'!$D$41*'Exposure Inputs'!$C$43)</f>
        <v>4.394084507042254E-6</v>
      </c>
      <c r="I13" s="77">
        <f>'Exposure Inputs'!$E$61/$G13</f>
        <v>1638566.5747804348</v>
      </c>
      <c r="J13" s="77">
        <f>($B13*'Exposure Inputs'!$E$38*'Exposure Inputs'!$C$42/'Exposure Inputs'!$E$36)</f>
        <v>2.4784905660377357E-6</v>
      </c>
      <c r="K13" s="77">
        <f>($C13*'Exposure Inputs'!$E$38*'Exposure Inputs'!$E$40*'Exposure Inputs'!$C$42*'Exposure Inputs'!$H$17)/('Exposure Inputs'!$E$36*'Exposure Inputs'!$E$41*'Exposure Inputs'!$C$43)</f>
        <v>2.4784905660377357E-6</v>
      </c>
      <c r="L13" s="77">
        <f>'Exposure Inputs'!$E$61/$J13</f>
        <v>2904993.9098660173</v>
      </c>
    </row>
    <row r="14" spans="1:12" s="43" customFormat="1" ht="25.5" x14ac:dyDescent="0.25">
      <c r="A14" s="52" t="s">
        <v>1089</v>
      </c>
      <c r="B14" s="57">
        <v>8.5000000000000006E-2</v>
      </c>
      <c r="C14" s="57">
        <v>6.1699999999999998E-2</v>
      </c>
      <c r="D14" s="59">
        <f>($B14*'Exposure Inputs'!$C$38*'Exposure Inputs'!$C$42/'Exposure Inputs'!$C$36)</f>
        <v>2.9325000000000006E-7</v>
      </c>
      <c r="E14" s="59">
        <f>($C14*'Exposure Inputs'!$C$38*'Exposure Inputs'!$C$40*'Exposure Inputs'!$C$42*'Exposure Inputs'!$F$17)/('Exposure Inputs'!$C$36*'Exposure Inputs'!$C$41*'Exposure Inputs'!$C$43)</f>
        <v>1.4579794520547948E-7</v>
      </c>
      <c r="F14" s="59">
        <f>'Exposure Inputs'!$E$61/$D14</f>
        <v>24552429.667519178</v>
      </c>
      <c r="G14" s="59">
        <f>($B14*'Exposure Inputs'!$D$38*'Exposure Inputs'!$C$42/'Exposure Inputs'!$D$36)</f>
        <v>4.549295774647888E-7</v>
      </c>
      <c r="H14" s="77">
        <f>($C14*'Exposure Inputs'!$D$38*'Exposure Inputs'!$D$40*'Exposure Inputs'!$C$42*'Exposure Inputs'!$F$17)/('Exposure Inputs'!$D$36*'Exposure Inputs'!$D$41*'Exposure Inputs'!$C$43)</f>
        <v>2.2618174802238088E-7</v>
      </c>
      <c r="I14" s="77">
        <f>'Exposure Inputs'!$E$61/$G14</f>
        <v>15826625.386996903</v>
      </c>
      <c r="J14" s="77">
        <f>($B14*'Exposure Inputs'!$E$38*'Exposure Inputs'!$C$42/'Exposure Inputs'!$E$36)</f>
        <v>2.5660377358490572E-7</v>
      </c>
      <c r="K14" s="77">
        <f>($C14*'Exposure Inputs'!$E$38*'Exposure Inputs'!$E$40*'Exposure Inputs'!$C$42*'Exposure Inputs'!$F$17)/('Exposure Inputs'!$E$36*'Exposure Inputs'!$E$41*'Exposure Inputs'!$C$43)</f>
        <v>1.2757818557766865E-7</v>
      </c>
      <c r="L14" s="77">
        <f>'Exposure Inputs'!$E$61/$J14</f>
        <v>28058823.529411759</v>
      </c>
    </row>
    <row r="15" spans="1:12" s="43" customFormat="1" ht="25.5" x14ac:dyDescent="0.25">
      <c r="A15" s="52" t="s">
        <v>1090</v>
      </c>
      <c r="B15" s="60">
        <v>3.55</v>
      </c>
      <c r="C15" s="60">
        <v>2.0699999999999998</v>
      </c>
      <c r="D15" s="59">
        <f>($B15*'Exposure Inputs'!$C$38*'Exposure Inputs'!$C$42/'Exposure Inputs'!$C$36)</f>
        <v>1.2247500000000001E-5</v>
      </c>
      <c r="E15" s="59">
        <f>($C15*'Exposure Inputs'!$C$38*'Exposure Inputs'!$C$40*'Exposure Inputs'!$C$42*'Exposure Inputs'!$F$17)/('Exposure Inputs'!$C$36*'Exposure Inputs'!$C$41*'Exposure Inputs'!$C$43)</f>
        <v>4.8914383561643838E-6</v>
      </c>
      <c r="F15" s="59">
        <f>'Exposure Inputs'!$E$61/$D15</f>
        <v>587875.07654623385</v>
      </c>
      <c r="G15" s="59">
        <f>($B15*'Exposure Inputs'!$D$38*'Exposure Inputs'!$C$42/'Exposure Inputs'!$D$36)</f>
        <v>1.9000000000000001E-5</v>
      </c>
      <c r="H15" s="77">
        <f>($C15*'Exposure Inputs'!$D$38*'Exposure Inputs'!$D$40*'Exposure Inputs'!$C$42*'Exposure Inputs'!$F$17)/('Exposure Inputs'!$D$36*'Exposure Inputs'!$D$41*'Exposure Inputs'!$C$43)</f>
        <v>7.5882693420798759E-6</v>
      </c>
      <c r="I15" s="77">
        <f>'Exposure Inputs'!$E$61/$G15</f>
        <v>378947.36842105264</v>
      </c>
      <c r="J15" s="77">
        <f>($B15*'Exposure Inputs'!$E$38*'Exposure Inputs'!$C$42/'Exposure Inputs'!$E$36)</f>
        <v>1.0716981132075471E-5</v>
      </c>
      <c r="K15" s="77">
        <f>($C15*'Exposure Inputs'!$E$38*'Exposure Inputs'!$E$40*'Exposure Inputs'!$C$42*'Exposure Inputs'!$F$17)/('Exposure Inputs'!$E$36*'Exposure Inputs'!$E$41*'Exposure Inputs'!$C$43)</f>
        <v>4.2801757560093037E-6</v>
      </c>
      <c r="L15" s="77">
        <f>'Exposure Inputs'!$E$61/$J15</f>
        <v>671830.98591549299</v>
      </c>
    </row>
    <row r="16" spans="1:12" s="43" customFormat="1" ht="25.5" x14ac:dyDescent="0.25">
      <c r="A16" s="52" t="s">
        <v>1085</v>
      </c>
      <c r="B16" s="60">
        <v>0.5</v>
      </c>
      <c r="C16" s="60">
        <v>0.5</v>
      </c>
      <c r="D16" s="59">
        <f>($B16*'Exposure Inputs'!$C$38*'Exposure Inputs'!$C$42/'Exposure Inputs'!$C$36)</f>
        <v>1.7250000000000002E-6</v>
      </c>
      <c r="E16" s="59">
        <f>($C16*'Exposure Inputs'!$C$38*'Exposure Inputs'!$C$40*'Exposure Inputs'!$C$42*'Exposure Inputs'!$F$17)/('Exposure Inputs'!$C$36*'Exposure Inputs'!$C$41*'Exposure Inputs'!$C$43)</f>
        <v>1.1815068493150687E-6</v>
      </c>
      <c r="F16" s="59">
        <f>'Exposure Inputs'!$E$61/$D16</f>
        <v>4173913.0434782603</v>
      </c>
      <c r="G16" s="59">
        <f>($B16*'Exposure Inputs'!$D$38*'Exposure Inputs'!$C$42/'Exposure Inputs'!$D$36)</f>
        <v>2.6760563380281692E-6</v>
      </c>
      <c r="H16" s="77">
        <f>($C16*'Exposure Inputs'!$D$38*'Exposure Inputs'!$D$40*'Exposure Inputs'!$C$42*'Exposure Inputs'!$F$17)/('Exposure Inputs'!$D$36*'Exposure Inputs'!$D$41*'Exposure Inputs'!$C$43)</f>
        <v>1.8329153000192938E-6</v>
      </c>
      <c r="I16" s="77">
        <f>'Exposure Inputs'!$E$61/$G16</f>
        <v>2690526.3157894737</v>
      </c>
      <c r="J16" s="77">
        <f>($B16*'Exposure Inputs'!$E$38*'Exposure Inputs'!$C$42/'Exposure Inputs'!$E$36)</f>
        <v>1.5094339622641509E-6</v>
      </c>
      <c r="K16" s="77">
        <f>($C16*'Exposure Inputs'!$E$38*'Exposure Inputs'!$E$40*'Exposure Inputs'!$C$42*'Exposure Inputs'!$F$17)/('Exposure Inputs'!$E$36*'Exposure Inputs'!$E$41*'Exposure Inputs'!$C$43)</f>
        <v>1.0338588782631171E-6</v>
      </c>
      <c r="L16" s="77">
        <f>'Exposure Inputs'!$E$61/$J16</f>
        <v>4770000</v>
      </c>
    </row>
    <row r="17" spans="1:12" s="43" customFormat="1" ht="25.5" x14ac:dyDescent="0.25">
      <c r="A17" s="52" t="s">
        <v>1074</v>
      </c>
      <c r="B17" s="60">
        <v>9.06</v>
      </c>
      <c r="C17" s="60">
        <v>9.06</v>
      </c>
      <c r="D17" s="59">
        <f>($B17*'Exposure Inputs'!$C$38*'Exposure Inputs'!$C$42/'Exposure Inputs'!$C$36)</f>
        <v>3.1257000000000009E-5</v>
      </c>
      <c r="E17" s="59">
        <f>($C17*'Exposure Inputs'!$C$38*'Exposure Inputs'!$C$40*'Exposure Inputs'!$C$42)/('Exposure Inputs'!$C$36*'Exposure Inputs'!$C$41*'Exposure Inputs'!$C$43)</f>
        <v>8.5635616438356183E-8</v>
      </c>
      <c r="F17" s="59">
        <f>'Exposure Inputs'!$E$61/$D17</f>
        <v>230348.40195796135</v>
      </c>
      <c r="G17" s="59">
        <f>($B17*'Exposure Inputs'!$D$38*'Exposure Inputs'!$C$42/'Exposure Inputs'!$D$36)</f>
        <v>4.8490140845070427E-5</v>
      </c>
      <c r="H17" s="59">
        <f>($C17*'Exposure Inputs'!$D$38*'Exposure Inputs'!$D$40*'Exposure Inputs'!$C$42)/('Exposure Inputs'!$D$36*'Exposure Inputs'!$D$41*'Exposure Inputs'!$C$43)</f>
        <v>1.3284970094539843E-7</v>
      </c>
      <c r="I17" s="59">
        <f>'Exposure Inputs'!$E$61/$G17</f>
        <v>148483.79226211223</v>
      </c>
      <c r="J17" s="59">
        <f>($B17*'Exposure Inputs'!$E$38*'Exposure Inputs'!$C$42/'Exposure Inputs'!$E$36)</f>
        <v>2.7350943396226417E-5</v>
      </c>
      <c r="K17" s="59">
        <f>($C17*'Exposure Inputs'!$E$38*'Exposure Inputs'!$E$40*'Exposure Inputs'!$C$42)/('Exposure Inputs'!$E$36*'Exposure Inputs'!$E$41*'Exposure Inputs'!$C$43)</f>
        <v>7.4934091496510743E-8</v>
      </c>
      <c r="L17" s="59">
        <f>'Exposure Inputs'!$E$61/$J17</f>
        <v>263245.03311258275</v>
      </c>
    </row>
    <row r="19" spans="1:12" ht="59.45" customHeight="1" x14ac:dyDescent="0.25">
      <c r="A19" s="78" t="s">
        <v>4825</v>
      </c>
      <c r="B19" s="78"/>
      <c r="C19" s="79" t="s">
        <v>1093</v>
      </c>
      <c r="D19" s="80" t="s">
        <v>1094</v>
      </c>
      <c r="E19" s="80" t="s">
        <v>1095</v>
      </c>
      <c r="F19" s="79" t="s">
        <v>1096</v>
      </c>
      <c r="G19" s="79" t="s">
        <v>1096</v>
      </c>
      <c r="H19" s="79" t="s">
        <v>1097</v>
      </c>
    </row>
    <row r="20" spans="1:12" ht="25.5" x14ac:dyDescent="0.25">
      <c r="A20" s="81" t="s">
        <v>1088</v>
      </c>
      <c r="B20" s="78"/>
      <c r="C20" s="78"/>
      <c r="D20" s="82">
        <f>D12+0.00000861</f>
        <v>4.5870000000000006E-5</v>
      </c>
      <c r="E20" s="82">
        <f>D20+0.000133</f>
        <v>1.7887000000000003E-4</v>
      </c>
      <c r="F20" s="82">
        <f>7.2/D20</f>
        <v>156965.3368214519</v>
      </c>
      <c r="G20" s="82">
        <f>7.2/E20</f>
        <v>40252.697489797058</v>
      </c>
      <c r="H20" s="78"/>
    </row>
    <row r="21" spans="1:12" x14ac:dyDescent="0.25">
      <c r="B21" s="78"/>
      <c r="C21" s="78" t="s">
        <v>4826</v>
      </c>
      <c r="D21" s="82">
        <f>D17+0.0000072</f>
        <v>3.8457000000000008E-5</v>
      </c>
      <c r="E21" s="82">
        <f>D21+0.000169</f>
        <v>2.07457E-4</v>
      </c>
      <c r="F21" s="78"/>
      <c r="G21" s="82">
        <f>7.2/E21</f>
        <v>34705.987264830786</v>
      </c>
      <c r="H21" s="78"/>
    </row>
    <row r="22" spans="1:12" x14ac:dyDescent="0.25">
      <c r="A22" s="11" t="s">
        <v>4827</v>
      </c>
      <c r="C22" s="83"/>
      <c r="D22" s="35"/>
    </row>
    <row r="23" spans="1:12" x14ac:dyDescent="0.25">
      <c r="A23" s="83" t="s">
        <v>4828</v>
      </c>
    </row>
  </sheetData>
  <sheetProtection sheet="1" objects="1" scenarios="1" formatCells="0" formatColumns="0" formatRows="0" sort="0" autoFilter="0"/>
  <autoFilter ref="A4:L17" xr:uid="{20952F15-333B-459B-B25A-1639B9833C28}"/>
  <mergeCells count="7">
    <mergeCell ref="B2:C3"/>
    <mergeCell ref="J2:L2"/>
    <mergeCell ref="G3:H3"/>
    <mergeCell ref="D2:F2"/>
    <mergeCell ref="G2:I2"/>
    <mergeCell ref="D3:E3"/>
    <mergeCell ref="J3:K3"/>
  </mergeCells>
  <conditionalFormatting sqref="D5:F16 H5:L16 D17:L17">
    <cfRule type="cellIs" dxfId="3" priority="37" operator="between">
      <formula>10</formula>
      <formula>9999.999</formula>
    </cfRule>
    <cfRule type="cellIs" dxfId="2" priority="38" operator="greaterThanOrEqual">
      <formula>10000</formula>
    </cfRule>
    <cfRule type="cellIs" dxfId="1" priority="39" operator="lessThan">
      <formula>0.1</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 operator="lessThan" id="{35A7C535-E414-4276-9776-E5A399A65A67}">
            <xm:f>'Exposure Inputs'!$F$61</xm:f>
            <x14:dxf>
              <font>
                <color rgb="FF9C0006"/>
              </font>
              <fill>
                <patternFill>
                  <bgColor rgb="FFFFFF00"/>
                </patternFill>
              </fill>
            </x14:dxf>
          </x14:cfRule>
          <xm:sqref>F5:F17 I5:I17 L5:L17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46C0E-06C7-49B9-A283-13AD361CCC6B}">
  <sheetPr codeName="Sheet21"/>
  <dimension ref="A1:M70"/>
  <sheetViews>
    <sheetView workbookViewId="0"/>
  </sheetViews>
  <sheetFormatPr defaultColWidth="8.42578125" defaultRowHeight="15" x14ac:dyDescent="0.25"/>
  <cols>
    <col min="1" max="1" width="15.42578125" style="11" customWidth="1"/>
    <col min="2" max="2" width="25.42578125" style="11" customWidth="1"/>
    <col min="3" max="5" width="10.42578125" style="11" customWidth="1"/>
    <col min="6" max="6" width="14.5703125" style="11" customWidth="1"/>
    <col min="7" max="8" width="10.42578125" style="11" customWidth="1"/>
    <col min="9" max="12" width="24.42578125" style="11" customWidth="1"/>
    <col min="13" max="13" width="24" style="11" customWidth="1"/>
    <col min="14" max="16384" width="8.42578125" style="11"/>
  </cols>
  <sheetData>
    <row r="1" spans="1:13" x14ac:dyDescent="0.25">
      <c r="A1" s="29" t="s">
        <v>1098</v>
      </c>
      <c r="B1" s="84"/>
    </row>
    <row r="2" spans="1:13" ht="45.75" thickBot="1" x14ac:dyDescent="0.3">
      <c r="A2" s="85" t="s">
        <v>1099</v>
      </c>
      <c r="B2" s="85" t="s">
        <v>1100</v>
      </c>
      <c r="C2" s="86" t="s">
        <v>1101</v>
      </c>
      <c r="D2" s="86" t="s">
        <v>1102</v>
      </c>
      <c r="E2" s="86" t="s">
        <v>1103</v>
      </c>
      <c r="F2" s="86" t="s">
        <v>1104</v>
      </c>
      <c r="G2" s="86" t="s">
        <v>1105</v>
      </c>
      <c r="H2" s="86" t="s">
        <v>1106</v>
      </c>
      <c r="I2" s="87" t="s">
        <v>1107</v>
      </c>
      <c r="J2" s="87"/>
      <c r="K2" s="87"/>
      <c r="L2" s="87"/>
      <c r="M2" s="86" t="s">
        <v>1108</v>
      </c>
    </row>
    <row r="3" spans="1:13" ht="30.75" thickTop="1" x14ac:dyDescent="0.25">
      <c r="A3" s="88" t="s">
        <v>1109</v>
      </c>
      <c r="B3" s="89" t="s">
        <v>1110</v>
      </c>
      <c r="C3" s="90">
        <f>3.353*((50-21)/(78-21))+3.081*((78-50)/(78-21))</f>
        <v>3.2193859649122807</v>
      </c>
      <c r="D3" s="88">
        <v>1.1060000000000001</v>
      </c>
      <c r="E3" s="88">
        <v>2.214</v>
      </c>
      <c r="F3" s="88">
        <v>1.7609999999999999</v>
      </c>
      <c r="G3" s="88">
        <v>1.258</v>
      </c>
      <c r="H3" s="90">
        <f>(658*(1/5)+901*(1/5)+836*(3/5))/1000</f>
        <v>0.81340000000000001</v>
      </c>
      <c r="I3" s="91" t="s">
        <v>1111</v>
      </c>
      <c r="J3" s="91"/>
      <c r="K3" s="91"/>
      <c r="L3" s="91"/>
      <c r="M3" s="92" t="s">
        <v>1112</v>
      </c>
    </row>
    <row r="4" spans="1:13" ht="30" x14ac:dyDescent="0.25">
      <c r="A4" s="93" t="s">
        <v>1113</v>
      </c>
      <c r="B4" s="94" t="s">
        <v>1114</v>
      </c>
      <c r="C4" s="95">
        <f>0.858*((50-21)/(78-21))+0.902*((78-50)/(78-21))</f>
        <v>0.87961403508771929</v>
      </c>
      <c r="D4" s="95">
        <v>0.22</v>
      </c>
      <c r="E4" s="93">
        <v>0.436</v>
      </c>
      <c r="F4" s="93">
        <v>0.315</v>
      </c>
      <c r="G4" s="93">
        <v>0.29399999999999998</v>
      </c>
      <c r="H4" s="95">
        <f>(146*(1/5)+205*(1/5)+208*(3/5))/1000</f>
        <v>0.19500000000000001</v>
      </c>
      <c r="I4" s="96" t="s">
        <v>1115</v>
      </c>
      <c r="J4" s="96"/>
      <c r="K4" s="96"/>
      <c r="L4" s="96"/>
      <c r="M4" s="92" t="s">
        <v>1112</v>
      </c>
    </row>
    <row r="5" spans="1:13" x14ac:dyDescent="0.25">
      <c r="A5" s="93" t="s">
        <v>1116</v>
      </c>
      <c r="B5" s="94" t="s">
        <v>1117</v>
      </c>
      <c r="C5" s="93">
        <v>80</v>
      </c>
      <c r="D5" s="97">
        <f>4.8*(1/12)+5.9*(2/12)+7.4*(3/12)+9.2*(6/12)</f>
        <v>7.833333333333333</v>
      </c>
      <c r="E5" s="93">
        <v>71.599999999999994</v>
      </c>
      <c r="F5" s="93">
        <v>56.8</v>
      </c>
      <c r="G5" s="93">
        <v>31.8</v>
      </c>
      <c r="H5" s="93">
        <f>11.4*(1/5)+13.8*(1/5)+18.6*(3/5)</f>
        <v>16.200000000000003</v>
      </c>
      <c r="I5" s="96" t="s">
        <v>1118</v>
      </c>
      <c r="J5" s="96"/>
      <c r="K5" s="96"/>
      <c r="L5" s="96"/>
      <c r="M5" s="92" t="s">
        <v>1119</v>
      </c>
    </row>
    <row r="6" spans="1:13" ht="45" x14ac:dyDescent="0.25">
      <c r="A6" s="93" t="s">
        <v>1120</v>
      </c>
      <c r="B6" s="94" t="s">
        <v>1121</v>
      </c>
      <c r="C6" s="98">
        <f>C3/C5</f>
        <v>4.024232456140351E-2</v>
      </c>
      <c r="D6" s="95">
        <f>D3/D5</f>
        <v>0.14119148936170214</v>
      </c>
      <c r="E6" s="95">
        <f>E3/E5</f>
        <v>3.092178770949721E-2</v>
      </c>
      <c r="F6" s="95">
        <f t="shared" ref="F6:G6" si="0">F3/F5</f>
        <v>3.1003521126760563E-2</v>
      </c>
      <c r="G6" s="95">
        <f t="shared" si="0"/>
        <v>3.9559748427672958E-2</v>
      </c>
      <c r="H6" s="95">
        <f>H3/H5</f>
        <v>5.0209876543209866E-2</v>
      </c>
      <c r="I6" s="96" t="s">
        <v>1122</v>
      </c>
      <c r="J6" s="96"/>
      <c r="K6" s="96"/>
      <c r="L6" s="96"/>
      <c r="M6" s="92"/>
    </row>
    <row r="7" spans="1:13" ht="45" x14ac:dyDescent="0.25">
      <c r="A7" s="93" t="s">
        <v>1123</v>
      </c>
      <c r="B7" s="94" t="s">
        <v>1121</v>
      </c>
      <c r="C7" s="95">
        <f t="shared" ref="C7:H7" si="1">C4/C5</f>
        <v>1.0995175438596492E-2</v>
      </c>
      <c r="D7" s="95">
        <f>D4/D5</f>
        <v>2.8085106382978724E-2</v>
      </c>
      <c r="E7" s="95">
        <f>E4/E5</f>
        <v>6.0893854748603361E-3</v>
      </c>
      <c r="F7" s="95">
        <f t="shared" si="1"/>
        <v>5.5457746478873244E-3</v>
      </c>
      <c r="G7" s="95">
        <f t="shared" si="1"/>
        <v>9.2452830188679246E-3</v>
      </c>
      <c r="H7" s="95">
        <f t="shared" si="1"/>
        <v>1.2037037037037035E-2</v>
      </c>
      <c r="I7" s="96" t="s">
        <v>1122</v>
      </c>
      <c r="J7" s="96"/>
      <c r="K7" s="96"/>
      <c r="L7" s="96"/>
      <c r="M7" s="92"/>
    </row>
    <row r="8" spans="1:13" ht="33" x14ac:dyDescent="0.25">
      <c r="A8" s="93" t="s">
        <v>1124</v>
      </c>
      <c r="B8" s="94" t="s">
        <v>1125</v>
      </c>
      <c r="C8" s="93">
        <v>1</v>
      </c>
      <c r="D8" s="93">
        <v>1</v>
      </c>
      <c r="E8" s="93">
        <v>1</v>
      </c>
      <c r="F8" s="93">
        <v>1</v>
      </c>
      <c r="G8" s="93">
        <v>1</v>
      </c>
      <c r="H8" s="93">
        <v>1</v>
      </c>
      <c r="I8" s="96" t="s">
        <v>1126</v>
      </c>
      <c r="J8" s="96"/>
      <c r="K8" s="96"/>
      <c r="L8" s="96"/>
      <c r="M8" s="92" t="s">
        <v>1127</v>
      </c>
    </row>
    <row r="9" spans="1:13" ht="51" x14ac:dyDescent="0.25">
      <c r="A9" s="93" t="s">
        <v>1128</v>
      </c>
      <c r="B9" s="94" t="s">
        <v>1129</v>
      </c>
      <c r="C9" s="99">
        <v>57</v>
      </c>
      <c r="D9" s="93">
        <v>1</v>
      </c>
      <c r="E9" s="93">
        <f>21-16</f>
        <v>5</v>
      </c>
      <c r="F9" s="93">
        <f>16-11</f>
        <v>5</v>
      </c>
      <c r="G9" s="93">
        <f>11-6</f>
        <v>5</v>
      </c>
      <c r="H9" s="93">
        <f>6-1</f>
        <v>5</v>
      </c>
      <c r="I9" s="96" t="s">
        <v>1130</v>
      </c>
      <c r="J9" s="96"/>
      <c r="K9" s="96"/>
      <c r="L9" s="96"/>
      <c r="M9" s="92" t="s">
        <v>1119</v>
      </c>
    </row>
    <row r="10" spans="1:13" ht="30" x14ac:dyDescent="0.25">
      <c r="A10" s="93" t="s">
        <v>1124</v>
      </c>
      <c r="B10" s="94" t="s">
        <v>1131</v>
      </c>
      <c r="C10" s="93">
        <f t="shared" ref="C10:H10" si="2">C9</f>
        <v>57</v>
      </c>
      <c r="D10" s="93">
        <f t="shared" si="2"/>
        <v>1</v>
      </c>
      <c r="E10" s="93">
        <f t="shared" si="2"/>
        <v>5</v>
      </c>
      <c r="F10" s="93">
        <f t="shared" si="2"/>
        <v>5</v>
      </c>
      <c r="G10" s="93">
        <f t="shared" si="2"/>
        <v>5</v>
      </c>
      <c r="H10" s="93">
        <f t="shared" si="2"/>
        <v>5</v>
      </c>
      <c r="I10" s="96" t="s">
        <v>1130</v>
      </c>
      <c r="J10" s="96"/>
      <c r="K10" s="96"/>
      <c r="L10" s="96"/>
      <c r="M10" s="92" t="s">
        <v>1119</v>
      </c>
    </row>
    <row r="11" spans="1:13" ht="33" x14ac:dyDescent="0.25">
      <c r="A11" s="93" t="s">
        <v>1124</v>
      </c>
      <c r="B11" s="94" t="s">
        <v>1132</v>
      </c>
      <c r="C11" s="100">
        <v>78</v>
      </c>
      <c r="D11" s="100"/>
      <c r="E11" s="100"/>
      <c r="F11" s="100"/>
      <c r="G11" s="100"/>
      <c r="H11" s="100"/>
      <c r="I11" s="101" t="s">
        <v>1133</v>
      </c>
      <c r="J11" s="101"/>
      <c r="K11" s="101"/>
      <c r="L11" s="101"/>
      <c r="M11" s="92" t="s">
        <v>1119</v>
      </c>
    </row>
    <row r="12" spans="1:13" x14ac:dyDescent="0.25">
      <c r="A12" s="93" t="s">
        <v>1134</v>
      </c>
      <c r="B12" s="94" t="s">
        <v>1135</v>
      </c>
      <c r="C12" s="100">
        <v>1E-3</v>
      </c>
      <c r="D12" s="100"/>
      <c r="E12" s="100"/>
      <c r="F12" s="100"/>
      <c r="G12" s="100"/>
      <c r="H12" s="100"/>
      <c r="I12" s="102"/>
      <c r="J12" s="102"/>
      <c r="K12" s="102"/>
      <c r="L12" s="102"/>
      <c r="M12" s="93"/>
    </row>
    <row r="13" spans="1:13" ht="30" x14ac:dyDescent="0.25">
      <c r="A13" s="93" t="s">
        <v>1136</v>
      </c>
      <c r="B13" s="94" t="s">
        <v>1137</v>
      </c>
      <c r="C13" s="100">
        <v>365</v>
      </c>
      <c r="D13" s="100"/>
      <c r="E13" s="100"/>
      <c r="F13" s="100"/>
      <c r="G13" s="100"/>
      <c r="H13" s="100"/>
      <c r="I13" s="102"/>
      <c r="J13" s="102"/>
      <c r="K13" s="102"/>
      <c r="L13" s="102"/>
      <c r="M13" s="93"/>
    </row>
    <row r="14" spans="1:13" ht="30" x14ac:dyDescent="0.25">
      <c r="A14" s="93" t="s">
        <v>1138</v>
      </c>
      <c r="B14" s="94" t="s">
        <v>1139</v>
      </c>
      <c r="C14" s="103">
        <v>0</v>
      </c>
      <c r="D14" s="103"/>
      <c r="E14" s="103"/>
      <c r="F14" s="103"/>
      <c r="G14" s="103"/>
      <c r="H14" s="103"/>
      <c r="I14" s="104"/>
      <c r="J14" s="105"/>
      <c r="K14" s="105"/>
      <c r="L14" s="106"/>
      <c r="M14" s="93"/>
    </row>
    <row r="15" spans="1:13" ht="30" x14ac:dyDescent="0.25">
      <c r="A15" s="93" t="s">
        <v>1138</v>
      </c>
      <c r="B15" s="94" t="s">
        <v>1139</v>
      </c>
      <c r="C15" s="107">
        <v>0</v>
      </c>
      <c r="D15" s="107"/>
      <c r="E15" s="107"/>
      <c r="F15" s="107"/>
      <c r="G15" s="107"/>
      <c r="H15" s="107"/>
      <c r="I15" s="102"/>
      <c r="J15" s="102"/>
      <c r="K15" s="102"/>
      <c r="L15" s="102"/>
      <c r="M15" s="93"/>
    </row>
    <row r="16" spans="1:13" ht="33" customHeight="1" x14ac:dyDescent="0.25">
      <c r="A16" s="93" t="s">
        <v>1138</v>
      </c>
      <c r="B16" s="94" t="s">
        <v>1139</v>
      </c>
      <c r="C16" s="107">
        <v>0</v>
      </c>
      <c r="D16" s="107"/>
      <c r="E16" s="107"/>
      <c r="F16" s="107"/>
      <c r="G16" s="107"/>
      <c r="H16" s="107"/>
      <c r="I16" s="102"/>
      <c r="J16" s="102"/>
      <c r="K16" s="102"/>
      <c r="L16" s="102"/>
      <c r="M16" s="93"/>
    </row>
    <row r="17" spans="1:13" x14ac:dyDescent="0.25">
      <c r="A17" s="108" t="s">
        <v>1140</v>
      </c>
      <c r="B17" s="109" t="s">
        <v>1141</v>
      </c>
      <c r="C17" s="11">
        <v>350</v>
      </c>
      <c r="D17" s="11">
        <v>300</v>
      </c>
      <c r="E17" s="11">
        <v>260</v>
      </c>
      <c r="F17" s="11">
        <v>250</v>
      </c>
      <c r="G17" s="11">
        <v>200</v>
      </c>
      <c r="H17" s="11">
        <v>365</v>
      </c>
    </row>
    <row r="18" spans="1:13" hidden="1" x14ac:dyDescent="0.25">
      <c r="A18" s="29" t="s">
        <v>1142</v>
      </c>
      <c r="B18" s="84"/>
    </row>
    <row r="19" spans="1:13" ht="45.75" hidden="1" thickBot="1" x14ac:dyDescent="0.3">
      <c r="A19" s="85" t="s">
        <v>1099</v>
      </c>
      <c r="B19" s="85" t="s">
        <v>1100</v>
      </c>
      <c r="C19" s="86" t="s">
        <v>1101</v>
      </c>
      <c r="D19" s="86" t="s">
        <v>1102</v>
      </c>
      <c r="E19" s="86" t="s">
        <v>1103</v>
      </c>
      <c r="F19" s="86" t="s">
        <v>1104</v>
      </c>
      <c r="G19" s="86" t="s">
        <v>1105</v>
      </c>
      <c r="H19" s="86" t="s">
        <v>1106</v>
      </c>
      <c r="I19" s="87" t="s">
        <v>1107</v>
      </c>
      <c r="J19" s="87"/>
      <c r="K19" s="87"/>
      <c r="L19" s="87"/>
      <c r="M19" s="86" t="s">
        <v>1108</v>
      </c>
    </row>
    <row r="20" spans="1:13" ht="30.75" hidden="1" thickTop="1" x14ac:dyDescent="0.25">
      <c r="A20" s="88" t="s">
        <v>1109</v>
      </c>
      <c r="B20" s="89" t="s">
        <v>1143</v>
      </c>
      <c r="C20" s="90">
        <v>279</v>
      </c>
      <c r="D20" s="88">
        <v>23</v>
      </c>
      <c r="E20" s="88">
        <v>129</v>
      </c>
      <c r="F20" s="88">
        <v>102</v>
      </c>
      <c r="G20" s="88">
        <v>86</v>
      </c>
      <c r="H20" s="93">
        <f>(67*(2/5)+81*(3/5))</f>
        <v>75.400000000000006</v>
      </c>
      <c r="I20" s="91" t="s">
        <v>1144</v>
      </c>
      <c r="J20" s="91"/>
      <c r="K20" s="91"/>
      <c r="L20" s="91"/>
      <c r="M20" s="92"/>
    </row>
    <row r="21" spans="1:13" ht="29.25" hidden="1" customHeight="1" x14ac:dyDescent="0.25">
      <c r="A21" s="93" t="s">
        <v>1113</v>
      </c>
      <c r="B21" s="89" t="s">
        <v>1145</v>
      </c>
      <c r="C21" s="110">
        <v>7.5</v>
      </c>
      <c r="D21" s="110">
        <v>0.73399999999999999</v>
      </c>
      <c r="E21" s="110">
        <v>6.7125000000000004</v>
      </c>
      <c r="F21" s="110">
        <v>5.3250000000000002</v>
      </c>
      <c r="G21" s="110">
        <v>2.9812500000000002</v>
      </c>
      <c r="H21" s="110">
        <v>1.51875</v>
      </c>
      <c r="I21" s="101" t="s">
        <v>1146</v>
      </c>
      <c r="J21" s="101"/>
      <c r="K21" s="101"/>
      <c r="L21" s="101"/>
      <c r="M21" s="92"/>
    </row>
    <row r="22" spans="1:13" ht="14.45" hidden="1" customHeight="1" x14ac:dyDescent="0.25">
      <c r="A22" s="93" t="s">
        <v>1116</v>
      </c>
      <c r="B22" s="94" t="s">
        <v>1117</v>
      </c>
      <c r="C22" s="93">
        <v>80</v>
      </c>
      <c r="D22" s="97">
        <v>7.8</v>
      </c>
      <c r="E22" s="93">
        <v>71.599999999999994</v>
      </c>
      <c r="F22" s="93">
        <v>56.8</v>
      </c>
      <c r="G22" s="93">
        <v>31.8</v>
      </c>
      <c r="H22" s="93">
        <f>(12.6*(2/5)+18.6*(3/5))</f>
        <v>16.2</v>
      </c>
      <c r="I22" s="101" t="s">
        <v>1147</v>
      </c>
      <c r="J22" s="101"/>
      <c r="K22" s="101"/>
      <c r="L22" s="101"/>
      <c r="M22" s="92" t="s">
        <v>1119</v>
      </c>
    </row>
    <row r="23" spans="1:13" ht="30" hidden="1" x14ac:dyDescent="0.25">
      <c r="A23" s="93" t="s">
        <v>1148</v>
      </c>
      <c r="B23" s="94" t="s">
        <v>1149</v>
      </c>
      <c r="C23" s="98">
        <f>C20/C22</f>
        <v>3.4874999999999998</v>
      </c>
      <c r="D23" s="95">
        <f>D20/D22</f>
        <v>2.9487179487179489</v>
      </c>
      <c r="E23" s="95">
        <f>E20/E22</f>
        <v>1.8016759776536315</v>
      </c>
      <c r="F23" s="95">
        <f t="shared" ref="F23:G23" si="3">F20/F22</f>
        <v>1.795774647887324</v>
      </c>
      <c r="G23" s="95">
        <f t="shared" si="3"/>
        <v>2.7044025157232703</v>
      </c>
      <c r="H23" s="95">
        <f>H20/H22</f>
        <v>4.6543209876543212</v>
      </c>
      <c r="I23" s="96" t="s">
        <v>1122</v>
      </c>
      <c r="J23" s="96"/>
      <c r="K23" s="96"/>
      <c r="L23" s="96"/>
      <c r="M23" s="92"/>
    </row>
    <row r="24" spans="1:13" ht="30" hidden="1" x14ac:dyDescent="0.25">
      <c r="A24" s="93" t="s">
        <v>1150</v>
      </c>
      <c r="B24" s="94" t="s">
        <v>1149</v>
      </c>
      <c r="C24" s="95">
        <f t="shared" ref="C24" si="4">C21/C22</f>
        <v>9.375E-2</v>
      </c>
      <c r="D24" s="95">
        <f>D21/D22</f>
        <v>9.410256410256411E-2</v>
      </c>
      <c r="E24" s="95">
        <f>E21/E22</f>
        <v>9.3750000000000014E-2</v>
      </c>
      <c r="F24" s="95">
        <f t="shared" ref="F24:H24" si="5">F21/F22</f>
        <v>9.3750000000000014E-2</v>
      </c>
      <c r="G24" s="95">
        <f t="shared" si="5"/>
        <v>9.375E-2</v>
      </c>
      <c r="H24" s="95">
        <f t="shared" si="5"/>
        <v>9.375E-2</v>
      </c>
      <c r="I24" s="96" t="s">
        <v>1122</v>
      </c>
      <c r="J24" s="96"/>
      <c r="K24" s="96"/>
      <c r="L24" s="96"/>
      <c r="M24" s="92"/>
    </row>
    <row r="25" spans="1:13" ht="33" hidden="1" x14ac:dyDescent="0.25">
      <c r="A25" s="93" t="s">
        <v>1124</v>
      </c>
      <c r="B25" s="94" t="s">
        <v>1125</v>
      </c>
      <c r="C25" s="93">
        <v>1</v>
      </c>
      <c r="D25" s="93">
        <v>1</v>
      </c>
      <c r="E25" s="93">
        <v>1</v>
      </c>
      <c r="F25" s="93">
        <v>1</v>
      </c>
      <c r="G25" s="93">
        <v>1</v>
      </c>
      <c r="H25" s="93">
        <v>1</v>
      </c>
      <c r="I25" s="96" t="s">
        <v>1126</v>
      </c>
      <c r="J25" s="96"/>
      <c r="K25" s="96"/>
      <c r="L25" s="96"/>
      <c r="M25" s="92" t="s">
        <v>1127</v>
      </c>
    </row>
    <row r="26" spans="1:13" ht="51" hidden="1" x14ac:dyDescent="0.25">
      <c r="A26" s="93" t="s">
        <v>1128</v>
      </c>
      <c r="B26" s="94" t="s">
        <v>1129</v>
      </c>
      <c r="C26" s="99">
        <v>57</v>
      </c>
      <c r="D26" s="93">
        <f>1-0</f>
        <v>1</v>
      </c>
      <c r="E26" s="93">
        <f>21-16</f>
        <v>5</v>
      </c>
      <c r="F26" s="93">
        <f>16-11</f>
        <v>5</v>
      </c>
      <c r="G26" s="93">
        <f>11-6</f>
        <v>5</v>
      </c>
      <c r="H26" s="93">
        <f>6-1</f>
        <v>5</v>
      </c>
      <c r="I26" s="96" t="s">
        <v>1130</v>
      </c>
      <c r="J26" s="96"/>
      <c r="K26" s="96"/>
      <c r="L26" s="96"/>
      <c r="M26" s="92" t="s">
        <v>1119</v>
      </c>
    </row>
    <row r="27" spans="1:13" ht="30" hidden="1" x14ac:dyDescent="0.25">
      <c r="A27" s="93" t="s">
        <v>1124</v>
      </c>
      <c r="B27" s="94" t="s">
        <v>1131</v>
      </c>
      <c r="C27" s="110">
        <f t="shared" ref="C27:H27" si="6">C26</f>
        <v>57</v>
      </c>
      <c r="D27" s="93">
        <f t="shared" si="6"/>
        <v>1</v>
      </c>
      <c r="E27" s="93">
        <f t="shared" si="6"/>
        <v>5</v>
      </c>
      <c r="F27" s="93">
        <f t="shared" si="6"/>
        <v>5</v>
      </c>
      <c r="G27" s="93">
        <f t="shared" si="6"/>
        <v>5</v>
      </c>
      <c r="H27" s="93">
        <f t="shared" si="6"/>
        <v>5</v>
      </c>
      <c r="I27" s="96" t="s">
        <v>1130</v>
      </c>
      <c r="J27" s="96"/>
      <c r="K27" s="96"/>
      <c r="L27" s="96"/>
      <c r="M27" s="92" t="s">
        <v>1119</v>
      </c>
    </row>
    <row r="28" spans="1:13" ht="33" hidden="1" x14ac:dyDescent="0.25">
      <c r="A28" s="93" t="s">
        <v>1124</v>
      </c>
      <c r="B28" s="94" t="s">
        <v>1132</v>
      </c>
      <c r="C28" s="100">
        <v>78</v>
      </c>
      <c r="D28" s="100"/>
      <c r="E28" s="100"/>
      <c r="F28" s="100"/>
      <c r="G28" s="100"/>
      <c r="H28" s="100"/>
      <c r="I28" s="101" t="s">
        <v>1133</v>
      </c>
      <c r="J28" s="101"/>
      <c r="K28" s="101"/>
      <c r="L28" s="101"/>
      <c r="M28" s="92" t="s">
        <v>1119</v>
      </c>
    </row>
    <row r="29" spans="1:13" hidden="1" x14ac:dyDescent="0.25">
      <c r="A29" s="93" t="s">
        <v>1151</v>
      </c>
      <c r="B29" s="94" t="s">
        <v>1152</v>
      </c>
      <c r="C29" s="111"/>
      <c r="D29" s="93"/>
      <c r="E29" s="93"/>
      <c r="F29" s="93"/>
      <c r="G29" s="93"/>
      <c r="H29" s="93"/>
      <c r="I29" s="112"/>
      <c r="J29" s="113"/>
      <c r="K29" s="113"/>
      <c r="L29" s="114"/>
      <c r="M29" s="92"/>
    </row>
    <row r="30" spans="1:13" hidden="1" x14ac:dyDescent="0.25">
      <c r="A30" s="93" t="s">
        <v>1134</v>
      </c>
      <c r="B30" s="94" t="s">
        <v>1135</v>
      </c>
      <c r="C30" s="100">
        <v>1E-3</v>
      </c>
      <c r="D30" s="100"/>
      <c r="E30" s="100"/>
      <c r="F30" s="100"/>
      <c r="G30" s="100"/>
      <c r="H30" s="100"/>
      <c r="I30" s="102"/>
      <c r="J30" s="102"/>
      <c r="K30" s="102"/>
      <c r="L30" s="102"/>
      <c r="M30" s="93"/>
    </row>
    <row r="31" spans="1:13" ht="30" hidden="1" x14ac:dyDescent="0.25">
      <c r="A31" s="93" t="s">
        <v>1136</v>
      </c>
      <c r="B31" s="94" t="s">
        <v>1137</v>
      </c>
      <c r="C31" s="100">
        <v>365</v>
      </c>
      <c r="D31" s="100"/>
      <c r="E31" s="100"/>
      <c r="F31" s="100"/>
      <c r="G31" s="100"/>
      <c r="H31" s="100"/>
      <c r="I31" s="102"/>
      <c r="J31" s="102"/>
      <c r="K31" s="102"/>
      <c r="L31" s="102"/>
      <c r="M31" s="93"/>
    </row>
    <row r="33" spans="1:13" s="119" customFormat="1" x14ac:dyDescent="0.25">
      <c r="A33" s="115" t="s">
        <v>1153</v>
      </c>
      <c r="B33" s="116"/>
      <c r="C33" s="115"/>
      <c r="D33" s="117"/>
      <c r="E33" s="117"/>
      <c r="F33" s="117"/>
      <c r="G33" s="118"/>
      <c r="H33" s="118"/>
      <c r="I33" s="118"/>
      <c r="L33" s="118"/>
      <c r="M33" s="118"/>
    </row>
    <row r="34" spans="1:13" s="119" customFormat="1" ht="30.75" thickBot="1" x14ac:dyDescent="0.3">
      <c r="A34" s="85" t="s">
        <v>1099</v>
      </c>
      <c r="B34" s="86" t="s">
        <v>1100</v>
      </c>
      <c r="C34" s="86" t="s">
        <v>1101</v>
      </c>
      <c r="D34" s="86" t="s">
        <v>1104</v>
      </c>
      <c r="E34" s="86" t="s">
        <v>1105</v>
      </c>
      <c r="F34" s="120" t="s">
        <v>1107</v>
      </c>
      <c r="G34" s="120"/>
      <c r="H34" s="120"/>
      <c r="I34" s="120"/>
      <c r="J34" s="121" t="s">
        <v>1108</v>
      </c>
      <c r="K34" s="118"/>
    </row>
    <row r="35" spans="1:13" s="119" customFormat="1" ht="55.5" customHeight="1" thickTop="1" x14ac:dyDescent="0.25">
      <c r="A35" s="88" t="s">
        <v>1154</v>
      </c>
      <c r="B35" s="89" t="s">
        <v>1155</v>
      </c>
      <c r="C35" s="88">
        <f>92/1000</f>
        <v>9.1999999999999998E-2</v>
      </c>
      <c r="D35" s="88">
        <f>152/1000</f>
        <v>0.152</v>
      </c>
      <c r="E35" s="88">
        <v>9.6000000000000002E-2</v>
      </c>
      <c r="F35" s="122" t="s">
        <v>1156</v>
      </c>
      <c r="G35" s="122"/>
      <c r="H35" s="122"/>
      <c r="I35" s="122"/>
      <c r="J35" s="92" t="s">
        <v>1112</v>
      </c>
      <c r="K35" s="118"/>
    </row>
    <row r="36" spans="1:13" s="119" customFormat="1" ht="35.25" customHeight="1" x14ac:dyDescent="0.25">
      <c r="A36" s="93" t="s">
        <v>1116</v>
      </c>
      <c r="B36" s="94" t="s">
        <v>1117</v>
      </c>
      <c r="C36" s="93">
        <v>80</v>
      </c>
      <c r="D36" s="93">
        <v>56.8</v>
      </c>
      <c r="E36" s="93">
        <v>31.8</v>
      </c>
      <c r="F36" s="101" t="s">
        <v>1157</v>
      </c>
      <c r="G36" s="101"/>
      <c r="H36" s="101"/>
      <c r="I36" s="101"/>
      <c r="J36" s="92" t="s">
        <v>1119</v>
      </c>
      <c r="K36" s="118"/>
    </row>
    <row r="37" spans="1:13" s="119" customFormat="1" ht="35.25" customHeight="1" x14ac:dyDescent="0.25">
      <c r="A37" s="93" t="s">
        <v>1158</v>
      </c>
      <c r="B37" s="94" t="s">
        <v>1159</v>
      </c>
      <c r="C37" s="93">
        <v>3</v>
      </c>
      <c r="D37" s="93">
        <v>2</v>
      </c>
      <c r="E37" s="93">
        <v>1</v>
      </c>
      <c r="F37" s="101" t="s">
        <v>1160</v>
      </c>
      <c r="G37" s="101"/>
      <c r="H37" s="101"/>
      <c r="I37" s="101"/>
      <c r="J37" s="92" t="s">
        <v>1161</v>
      </c>
      <c r="K37" s="118"/>
    </row>
    <row r="38" spans="1:13" s="119" customFormat="1" ht="30.95" customHeight="1" x14ac:dyDescent="0.25">
      <c r="A38" s="93" t="s">
        <v>1162</v>
      </c>
      <c r="B38" s="94" t="s">
        <v>1163</v>
      </c>
      <c r="C38" s="93">
        <f t="shared" ref="C38:E38" si="7">C35*C37</f>
        <v>0.27600000000000002</v>
      </c>
      <c r="D38" s="93">
        <f t="shared" si="7"/>
        <v>0.30399999999999999</v>
      </c>
      <c r="E38" s="93">
        <f t="shared" si="7"/>
        <v>9.6000000000000002E-2</v>
      </c>
      <c r="F38" s="101" t="s">
        <v>1164</v>
      </c>
      <c r="G38" s="101"/>
      <c r="H38" s="101"/>
      <c r="I38" s="101"/>
      <c r="J38" s="123"/>
      <c r="K38" s="119" t="s">
        <v>1165</v>
      </c>
    </row>
    <row r="39" spans="1:13" s="119" customFormat="1" ht="32.450000000000003" customHeight="1" x14ac:dyDescent="0.25">
      <c r="A39" s="93" t="s">
        <v>1166</v>
      </c>
      <c r="B39" s="94" t="s">
        <v>1167</v>
      </c>
      <c r="C39" s="98">
        <f>C38/C36</f>
        <v>3.4500000000000004E-3</v>
      </c>
      <c r="D39" s="98">
        <f>D38/D36</f>
        <v>5.3521126760563385E-3</v>
      </c>
      <c r="E39" s="98">
        <f>E38/E36</f>
        <v>3.0188679245283017E-3</v>
      </c>
      <c r="F39" s="101" t="s">
        <v>1122</v>
      </c>
      <c r="G39" s="101"/>
      <c r="H39" s="101"/>
      <c r="I39" s="101"/>
      <c r="J39" s="123"/>
    </row>
    <row r="40" spans="1:13" s="119" customFormat="1" ht="46.5" customHeight="1" x14ac:dyDescent="0.25">
      <c r="A40" s="93" t="s">
        <v>1128</v>
      </c>
      <c r="B40" s="94" t="s">
        <v>1168</v>
      </c>
      <c r="C40" s="99">
        <v>57</v>
      </c>
      <c r="D40" s="93">
        <v>5</v>
      </c>
      <c r="E40" s="93">
        <v>5</v>
      </c>
      <c r="F40" s="101" t="s">
        <v>1130</v>
      </c>
      <c r="G40" s="101"/>
      <c r="H40" s="101"/>
      <c r="I40" s="101"/>
      <c r="J40" s="92" t="s">
        <v>1119</v>
      </c>
      <c r="L40" s="118"/>
      <c r="M40" s="118"/>
    </row>
    <row r="41" spans="1:13" s="119" customFormat="1" ht="46.5" customHeight="1" x14ac:dyDescent="0.25">
      <c r="A41" s="93" t="s">
        <v>1124</v>
      </c>
      <c r="B41" s="94" t="s">
        <v>1131</v>
      </c>
      <c r="C41" s="93">
        <f>C40</f>
        <v>57</v>
      </c>
      <c r="D41" s="93">
        <f>D40</f>
        <v>5</v>
      </c>
      <c r="E41" s="93">
        <f>E40</f>
        <v>5</v>
      </c>
      <c r="F41" s="101" t="s">
        <v>1130</v>
      </c>
      <c r="G41" s="101"/>
      <c r="H41" s="101"/>
      <c r="I41" s="101"/>
      <c r="J41" s="92" t="s">
        <v>1119</v>
      </c>
      <c r="L41" s="118"/>
      <c r="M41" s="118"/>
    </row>
    <row r="42" spans="1:13" s="119" customFormat="1" x14ac:dyDescent="0.25">
      <c r="A42" s="93" t="s">
        <v>1134</v>
      </c>
      <c r="B42" s="94" t="s">
        <v>1135</v>
      </c>
      <c r="C42" s="124">
        <v>1E-3</v>
      </c>
      <c r="D42" s="124"/>
      <c r="E42" s="124"/>
      <c r="F42" s="102"/>
      <c r="G42" s="102"/>
      <c r="H42" s="102"/>
      <c r="I42" s="102"/>
      <c r="J42" s="93"/>
      <c r="M42" s="118"/>
    </row>
    <row r="43" spans="1:13" s="119" customFormat="1" ht="30" x14ac:dyDescent="0.25">
      <c r="A43" s="93" t="s">
        <v>1136</v>
      </c>
      <c r="B43" s="94" t="s">
        <v>1137</v>
      </c>
      <c r="C43" s="100">
        <v>365</v>
      </c>
      <c r="D43" s="100"/>
      <c r="E43" s="100"/>
      <c r="F43" s="102"/>
      <c r="G43" s="102"/>
      <c r="H43" s="102"/>
      <c r="I43" s="102"/>
      <c r="J43" s="93"/>
      <c r="M43" s="118"/>
    </row>
    <row r="44" spans="1:13" s="119" customFormat="1" x14ac:dyDescent="0.25">
      <c r="B44" s="116"/>
      <c r="E44" s="125"/>
      <c r="F44" s="125"/>
    </row>
    <row r="45" spans="1:13" s="115" customFormat="1" x14ac:dyDescent="0.25">
      <c r="A45" s="115" t="s">
        <v>1169</v>
      </c>
      <c r="B45" s="117"/>
      <c r="D45" s="117"/>
      <c r="E45" s="117"/>
      <c r="F45" s="117"/>
    </row>
    <row r="46" spans="1:13" s="119" customFormat="1" ht="30.75" thickBot="1" x14ac:dyDescent="0.3">
      <c r="A46" s="85" t="s">
        <v>1099</v>
      </c>
      <c r="B46" s="86" t="s">
        <v>1100</v>
      </c>
      <c r="C46" s="86" t="s">
        <v>1101</v>
      </c>
      <c r="D46" s="86" t="s">
        <v>1104</v>
      </c>
      <c r="E46" s="86" t="s">
        <v>1105</v>
      </c>
      <c r="F46" s="120" t="s">
        <v>1107</v>
      </c>
      <c r="G46" s="120"/>
      <c r="H46" s="120"/>
      <c r="I46" s="120"/>
      <c r="J46" s="86" t="s">
        <v>1108</v>
      </c>
      <c r="K46" s="115"/>
    </row>
    <row r="47" spans="1:13" s="119" customFormat="1" ht="32.450000000000003" customHeight="1" thickTop="1" x14ac:dyDescent="0.25">
      <c r="A47" s="88" t="s">
        <v>1116</v>
      </c>
      <c r="B47" s="89" t="s">
        <v>1117</v>
      </c>
      <c r="C47" s="88">
        <v>80</v>
      </c>
      <c r="D47" s="88">
        <v>56.8</v>
      </c>
      <c r="E47" s="88">
        <v>31.8</v>
      </c>
      <c r="F47" s="91" t="s">
        <v>1157</v>
      </c>
      <c r="G47" s="91"/>
      <c r="H47" s="91"/>
      <c r="I47" s="91"/>
      <c r="J47" s="92" t="s">
        <v>1119</v>
      </c>
    </row>
    <row r="48" spans="1:13" s="119" customFormat="1" ht="32.450000000000003" customHeight="1" x14ac:dyDescent="0.25">
      <c r="A48" s="93" t="s">
        <v>1170</v>
      </c>
      <c r="B48" s="94" t="s">
        <v>1171</v>
      </c>
      <c r="C48" s="93">
        <v>19500</v>
      </c>
      <c r="D48" s="93">
        <v>15900</v>
      </c>
      <c r="E48" s="93">
        <v>10800</v>
      </c>
      <c r="F48" s="96" t="s">
        <v>1172</v>
      </c>
      <c r="G48" s="96"/>
      <c r="H48" s="96"/>
      <c r="I48" s="96"/>
      <c r="J48" s="92" t="s">
        <v>1161</v>
      </c>
    </row>
    <row r="49" spans="1:10" s="119" customFormat="1" ht="32.450000000000003" customHeight="1" x14ac:dyDescent="0.25">
      <c r="A49" s="93"/>
      <c r="B49" s="94"/>
      <c r="C49" s="93"/>
      <c r="D49" s="93"/>
      <c r="E49" s="93"/>
      <c r="F49" s="126"/>
      <c r="G49" s="127"/>
      <c r="H49" s="127"/>
      <c r="I49" s="128"/>
      <c r="J49" s="92"/>
    </row>
    <row r="50" spans="1:10" s="119" customFormat="1" ht="32.450000000000003" customHeight="1" x14ac:dyDescent="0.25">
      <c r="A50" s="93"/>
      <c r="B50" s="94" t="s">
        <v>1173</v>
      </c>
      <c r="C50" s="82">
        <v>1.4224315068493152E-8</v>
      </c>
      <c r="D50" s="78">
        <v>1.0890410958904109E-8</v>
      </c>
      <c r="E50" s="78">
        <v>6.6063582321013193E-9</v>
      </c>
      <c r="F50" s="126" t="s">
        <v>1174</v>
      </c>
      <c r="G50" s="126"/>
      <c r="H50" s="126"/>
      <c r="I50" s="126"/>
      <c r="J50" s="92"/>
    </row>
    <row r="51" spans="1:10" s="119" customFormat="1" ht="32.25" customHeight="1" x14ac:dyDescent="0.25">
      <c r="A51" s="93" t="s">
        <v>1158</v>
      </c>
      <c r="B51" s="94" t="s">
        <v>1159</v>
      </c>
      <c r="C51" s="93">
        <v>3</v>
      </c>
      <c r="D51" s="93">
        <v>2</v>
      </c>
      <c r="E51" s="93">
        <v>1</v>
      </c>
      <c r="F51" s="96" t="s">
        <v>1175</v>
      </c>
      <c r="G51" s="96"/>
      <c r="H51" s="96"/>
      <c r="I51" s="96"/>
      <c r="J51" s="92" t="s">
        <v>1161</v>
      </c>
    </row>
    <row r="52" spans="1:10" s="119" customFormat="1" ht="46.5" customHeight="1" x14ac:dyDescent="0.25">
      <c r="A52" s="93" t="s">
        <v>1128</v>
      </c>
      <c r="B52" s="94" t="s">
        <v>1168</v>
      </c>
      <c r="C52" s="99">
        <v>57</v>
      </c>
      <c r="D52" s="99">
        <f>16-11</f>
        <v>5</v>
      </c>
      <c r="E52" s="99">
        <f>11-6</f>
        <v>5</v>
      </c>
      <c r="F52" s="96" t="s">
        <v>1176</v>
      </c>
      <c r="G52" s="96"/>
      <c r="H52" s="96"/>
      <c r="I52" s="96"/>
      <c r="J52" s="92" t="s">
        <v>1119</v>
      </c>
    </row>
    <row r="53" spans="1:10" s="119" customFormat="1" ht="46.5" customHeight="1" x14ac:dyDescent="0.25">
      <c r="A53" s="93" t="s">
        <v>1124</v>
      </c>
      <c r="B53" s="94" t="s">
        <v>1131</v>
      </c>
      <c r="C53" s="93">
        <f>C52</f>
        <v>57</v>
      </c>
      <c r="D53" s="93">
        <f>D52</f>
        <v>5</v>
      </c>
      <c r="E53" s="93">
        <f>E52</f>
        <v>5</v>
      </c>
      <c r="F53" s="96" t="s">
        <v>1130</v>
      </c>
      <c r="G53" s="96"/>
      <c r="H53" s="96"/>
      <c r="I53" s="96"/>
      <c r="J53" s="92" t="s">
        <v>1119</v>
      </c>
    </row>
    <row r="54" spans="1:10" s="119" customFormat="1" ht="30" x14ac:dyDescent="0.25">
      <c r="A54" s="93" t="s">
        <v>1177</v>
      </c>
      <c r="B54" s="94" t="s">
        <v>1178</v>
      </c>
      <c r="C54" s="129">
        <v>1.09E-3</v>
      </c>
      <c r="D54" s="107"/>
      <c r="E54" s="107"/>
      <c r="F54" s="96" t="s">
        <v>1179</v>
      </c>
      <c r="G54" s="96"/>
      <c r="H54" s="96"/>
      <c r="I54" s="96"/>
      <c r="J54" s="123" t="s">
        <v>1180</v>
      </c>
    </row>
    <row r="55" spans="1:10" s="119" customFormat="1" x14ac:dyDescent="0.25">
      <c r="A55" s="93" t="s">
        <v>1134</v>
      </c>
      <c r="B55" s="94" t="s">
        <v>1135</v>
      </c>
      <c r="C55" s="124">
        <v>1E-3</v>
      </c>
      <c r="D55" s="124"/>
      <c r="E55" s="124"/>
      <c r="F55" s="102"/>
      <c r="G55" s="102"/>
      <c r="H55" s="102"/>
      <c r="I55" s="102"/>
      <c r="J55" s="123"/>
    </row>
    <row r="56" spans="1:10" s="119" customFormat="1" ht="17.25" x14ac:dyDescent="0.25">
      <c r="A56" s="93" t="s">
        <v>1136</v>
      </c>
      <c r="B56" s="94" t="s">
        <v>1181</v>
      </c>
      <c r="C56" s="124">
        <v>1E-3</v>
      </c>
      <c r="D56" s="124"/>
      <c r="E56" s="124"/>
      <c r="F56" s="102"/>
      <c r="G56" s="102"/>
      <c r="H56" s="102"/>
      <c r="I56" s="102"/>
      <c r="J56" s="93"/>
    </row>
    <row r="57" spans="1:10" s="119" customFormat="1" ht="30" x14ac:dyDescent="0.25">
      <c r="A57" s="93" t="s">
        <v>1182</v>
      </c>
      <c r="B57" s="94" t="s">
        <v>1137</v>
      </c>
      <c r="C57" s="100">
        <v>365</v>
      </c>
      <c r="D57" s="100"/>
      <c r="E57" s="100"/>
      <c r="F57" s="102"/>
      <c r="G57" s="102"/>
      <c r="H57" s="102"/>
      <c r="I57" s="102"/>
      <c r="J57" s="93"/>
    </row>
    <row r="58" spans="1:10" s="119" customFormat="1" x14ac:dyDescent="0.25">
      <c r="B58" s="116"/>
    </row>
    <row r="59" spans="1:10" s="115" customFormat="1" x14ac:dyDescent="0.25">
      <c r="A59" s="115" t="s">
        <v>1183</v>
      </c>
      <c r="B59" s="117"/>
      <c r="D59" s="117"/>
      <c r="E59" s="117"/>
      <c r="F59" s="117"/>
    </row>
    <row r="60" spans="1:10" s="116" customFormat="1" ht="45.75" thickBot="1" x14ac:dyDescent="0.3">
      <c r="A60" s="86" t="s">
        <v>1184</v>
      </c>
      <c r="B60" s="86" t="s">
        <v>1185</v>
      </c>
      <c r="C60" s="130" t="s">
        <v>1186</v>
      </c>
      <c r="D60" s="131"/>
      <c r="E60" s="86" t="s">
        <v>1187</v>
      </c>
      <c r="F60" s="86" t="s">
        <v>1188</v>
      </c>
      <c r="G60" s="132" t="s">
        <v>1107</v>
      </c>
      <c r="H60" s="132"/>
      <c r="I60" s="132"/>
      <c r="J60" s="132"/>
    </row>
    <row r="61" spans="1:10" s="119" customFormat="1" ht="35.450000000000003" customHeight="1" thickTop="1" x14ac:dyDescent="0.25">
      <c r="A61" s="88" t="s">
        <v>1189</v>
      </c>
      <c r="B61" s="89" t="s">
        <v>1190</v>
      </c>
      <c r="C61" s="122" t="s">
        <v>1191</v>
      </c>
      <c r="D61" s="133"/>
      <c r="E61" s="134">
        <v>7.2</v>
      </c>
      <c r="F61" s="135">
        <v>30</v>
      </c>
      <c r="G61" s="91" t="s">
        <v>1192</v>
      </c>
      <c r="H61" s="91"/>
      <c r="I61" s="91"/>
      <c r="J61" s="91"/>
    </row>
    <row r="62" spans="1:10" s="119" customFormat="1" ht="30" customHeight="1" x14ac:dyDescent="0.25">
      <c r="A62" s="93" t="s">
        <v>1193</v>
      </c>
      <c r="B62" s="94"/>
      <c r="C62" s="101" t="s">
        <v>1194</v>
      </c>
      <c r="D62" s="136"/>
      <c r="E62" s="99">
        <v>17.100000000000001</v>
      </c>
      <c r="F62" s="99">
        <v>30</v>
      </c>
      <c r="G62" s="96" t="s">
        <v>1192</v>
      </c>
      <c r="H62" s="96"/>
      <c r="I62" s="96"/>
      <c r="J62" s="96"/>
    </row>
    <row r="63" spans="1:10" s="119" customFormat="1" ht="33" customHeight="1" x14ac:dyDescent="0.25">
      <c r="A63" s="93" t="s">
        <v>1195</v>
      </c>
      <c r="B63" s="94" t="s">
        <v>1196</v>
      </c>
      <c r="C63" s="137" t="s">
        <v>1197</v>
      </c>
      <c r="D63" s="138"/>
      <c r="E63" s="139">
        <v>3.6999999999999998E-2</v>
      </c>
      <c r="F63" s="139">
        <v>9.9999999999999995E-7</v>
      </c>
      <c r="G63" s="96" t="s">
        <v>1198</v>
      </c>
      <c r="H63" s="96"/>
      <c r="I63" s="96"/>
      <c r="J63" s="96"/>
    </row>
    <row r="64" spans="1:10" s="119" customFormat="1" ht="32.1" customHeight="1" x14ac:dyDescent="0.25">
      <c r="A64" s="93" t="s">
        <v>1199</v>
      </c>
      <c r="B64" s="94" t="s">
        <v>1200</v>
      </c>
      <c r="C64" s="96"/>
      <c r="D64" s="96"/>
      <c r="E64" s="134">
        <v>7.2</v>
      </c>
      <c r="F64" s="135">
        <v>30</v>
      </c>
      <c r="G64" s="91" t="s">
        <v>1192</v>
      </c>
      <c r="H64" s="91"/>
      <c r="I64" s="91"/>
      <c r="J64" s="91"/>
    </row>
    <row r="65" spans="1:10" x14ac:dyDescent="0.25">
      <c r="A65" s="93" t="s">
        <v>1201</v>
      </c>
      <c r="B65" s="94"/>
      <c r="C65" s="101" t="s">
        <v>1202</v>
      </c>
      <c r="D65" s="136"/>
      <c r="E65" s="139">
        <v>0.04</v>
      </c>
      <c r="F65" s="99"/>
      <c r="G65" s="96"/>
      <c r="H65" s="96"/>
      <c r="I65" s="96"/>
      <c r="J65" s="96"/>
    </row>
    <row r="66" spans="1:10" x14ac:dyDescent="0.25">
      <c r="A66" s="119"/>
      <c r="B66" s="116"/>
      <c r="C66" s="116"/>
      <c r="D66" s="116"/>
      <c r="E66" s="118"/>
      <c r="F66" s="119"/>
      <c r="G66" s="116"/>
      <c r="H66" s="116"/>
      <c r="I66" s="116"/>
      <c r="J66" s="116"/>
    </row>
    <row r="67" spans="1:10" x14ac:dyDescent="0.25">
      <c r="A67" s="29" t="s">
        <v>1203</v>
      </c>
      <c r="B67" s="84"/>
    </row>
    <row r="68" spans="1:10" ht="15.75" thickBot="1" x14ac:dyDescent="0.3">
      <c r="A68" s="85" t="s">
        <v>1099</v>
      </c>
      <c r="B68" s="85" t="s">
        <v>1100</v>
      </c>
      <c r="C68" s="86" t="s">
        <v>1204</v>
      </c>
      <c r="D68" s="86" t="s">
        <v>1205</v>
      </c>
      <c r="E68" s="86" t="s">
        <v>1206</v>
      </c>
      <c r="F68" s="87" t="s">
        <v>1107</v>
      </c>
      <c r="G68" s="140"/>
      <c r="H68" s="140"/>
      <c r="I68" s="141"/>
      <c r="J68" s="86" t="s">
        <v>1108</v>
      </c>
    </row>
    <row r="69" spans="1:10" ht="15.75" thickTop="1" x14ac:dyDescent="0.25">
      <c r="A69" s="88" t="s">
        <v>1207</v>
      </c>
      <c r="B69" s="94" t="s">
        <v>1208</v>
      </c>
      <c r="C69" s="142">
        <v>812</v>
      </c>
      <c r="D69" s="88"/>
      <c r="E69" s="88"/>
      <c r="F69" s="91" t="s">
        <v>1209</v>
      </c>
      <c r="G69" s="91"/>
      <c r="H69" s="91"/>
      <c r="I69" s="91"/>
      <c r="J69" s="92"/>
    </row>
    <row r="70" spans="1:10" ht="18.75" customHeight="1" x14ac:dyDescent="0.25">
      <c r="A70" s="93"/>
      <c r="B70" s="89"/>
      <c r="C70" s="95"/>
      <c r="D70" s="95"/>
      <c r="E70" s="93"/>
      <c r="F70" s="96"/>
      <c r="G70" s="96"/>
      <c r="H70" s="96"/>
      <c r="I70" s="96"/>
      <c r="J70" s="92"/>
    </row>
  </sheetData>
  <sheetProtection sheet="1" objects="1" scenarios="1" formatCells="0" formatColumns="0" formatRows="0" sort="0" autoFilter="0"/>
  <autoFilter ref="A2:M2" xr:uid="{53446C0E-06C7-49B9-A283-13AD361CCC6B}">
    <filterColumn colId="8" showButton="0"/>
    <filterColumn colId="9" showButton="0"/>
    <filterColumn colId="10" showButton="0"/>
  </autoFilter>
  <mergeCells count="79">
    <mergeCell ref="C65:D65"/>
    <mergeCell ref="G65:J65"/>
    <mergeCell ref="C16:H16"/>
    <mergeCell ref="I16:L16"/>
    <mergeCell ref="C63:D63"/>
    <mergeCell ref="G63:J63"/>
    <mergeCell ref="C64:D64"/>
    <mergeCell ref="G64:J64"/>
    <mergeCell ref="C60:D60"/>
    <mergeCell ref="G60:J60"/>
    <mergeCell ref="C61:D61"/>
    <mergeCell ref="G61:J61"/>
    <mergeCell ref="C62:D62"/>
    <mergeCell ref="G62:J62"/>
    <mergeCell ref="C55:E55"/>
    <mergeCell ref="F55:I55"/>
    <mergeCell ref="C56:E56"/>
    <mergeCell ref="F56:I56"/>
    <mergeCell ref="C57:E57"/>
    <mergeCell ref="F57:I57"/>
    <mergeCell ref="F48:I48"/>
    <mergeCell ref="F51:I51"/>
    <mergeCell ref="F52:I52"/>
    <mergeCell ref="F53:I53"/>
    <mergeCell ref="C54:E54"/>
    <mergeCell ref="F54:I54"/>
    <mergeCell ref="F50:I50"/>
    <mergeCell ref="F49:I49"/>
    <mergeCell ref="F42:I42"/>
    <mergeCell ref="C43:E43"/>
    <mergeCell ref="F43:I43"/>
    <mergeCell ref="F46:I46"/>
    <mergeCell ref="F47:I47"/>
    <mergeCell ref="I7:L7"/>
    <mergeCell ref="I2:L2"/>
    <mergeCell ref="I3:L3"/>
    <mergeCell ref="I4:L4"/>
    <mergeCell ref="I5:L5"/>
    <mergeCell ref="I6:L6"/>
    <mergeCell ref="I8:L8"/>
    <mergeCell ref="I9:L9"/>
    <mergeCell ref="I10:L10"/>
    <mergeCell ref="C11:H11"/>
    <mergeCell ref="I11:L11"/>
    <mergeCell ref="C12:H12"/>
    <mergeCell ref="I12:L12"/>
    <mergeCell ref="C13:H13"/>
    <mergeCell ref="I13:L13"/>
    <mergeCell ref="C15:H15"/>
    <mergeCell ref="I15:L15"/>
    <mergeCell ref="C14:H14"/>
    <mergeCell ref="I14:L14"/>
    <mergeCell ref="C28:H28"/>
    <mergeCell ref="I28:L28"/>
    <mergeCell ref="I19:L19"/>
    <mergeCell ref="I20:L20"/>
    <mergeCell ref="I21:L21"/>
    <mergeCell ref="I22:L22"/>
    <mergeCell ref="I23:L23"/>
    <mergeCell ref="I24:L24"/>
    <mergeCell ref="I25:L25"/>
    <mergeCell ref="I26:L26"/>
    <mergeCell ref="I27:L27"/>
    <mergeCell ref="F68:I68"/>
    <mergeCell ref="F69:I69"/>
    <mergeCell ref="F70:I70"/>
    <mergeCell ref="C30:H30"/>
    <mergeCell ref="I30:L30"/>
    <mergeCell ref="C31:H31"/>
    <mergeCell ref="I31:L31"/>
    <mergeCell ref="F34:I34"/>
    <mergeCell ref="F35:I35"/>
    <mergeCell ref="F36:I36"/>
    <mergeCell ref="F37:I37"/>
    <mergeCell ref="F38:I38"/>
    <mergeCell ref="F39:I39"/>
    <mergeCell ref="F40:I40"/>
    <mergeCell ref="F41:I41"/>
    <mergeCell ref="C42:E42"/>
  </mergeCells>
  <hyperlinks>
    <hyperlink ref="M9" r:id="rId1" display="https://hero.epa.gov/hero/index.cfm/reference/details/reference_id/7485096" xr:uid="{6CC5D3CE-E6E1-46D8-9114-0AFBB63E4561}"/>
    <hyperlink ref="M8" r:id="rId2" display="https://hero.epa.gov/hero/index.cfm/reference/details/reference_id/4565445" xr:uid="{06EE3910-1E18-4E95-8084-B55EBBA1FADD}"/>
    <hyperlink ref="M3" r:id="rId3" display="https://hero.epa.gov/hero/index.cfm/reference/details/reference_id/7267482" xr:uid="{57A638A6-AA4D-487E-8DBB-7C70D5DE9168}"/>
    <hyperlink ref="M10" r:id="rId4" display="https://hero.epa.gov/hero/index.cfm/reference/details/reference_id/7485096" xr:uid="{F8EF8647-EE96-49B2-AD97-5F1389C12ED1}"/>
    <hyperlink ref="M11" r:id="rId5" display="https://hero.epa.gov/hero/index.cfm/reference/details/reference_id/7485096" xr:uid="{7B31072C-3633-4977-80F1-808B8AB939C1}"/>
    <hyperlink ref="M5" r:id="rId6" display="https://hero.epa.gov/hero/index.cfm/reference/details/reference_id/7485096" xr:uid="{C7D96348-77C0-4674-B711-8D6C7FA45B59}"/>
    <hyperlink ref="M4" r:id="rId7" display="https://hero.epa.gov/hero/index.cfm/reference/details/reference_id/7267482" xr:uid="{9E3E272C-6976-41B3-8971-A4DC61CBCBB6}"/>
    <hyperlink ref="M26" r:id="rId8" display="https://hero.epa.gov/hero/index.cfm/reference/details/reference_id/7485096" xr:uid="{3FD228CD-0982-438F-BA49-E281A5495DAC}"/>
    <hyperlink ref="M25" r:id="rId9" display="https://hero.epa.gov/hero/index.cfm/reference/details/reference_id/4565445" xr:uid="{B10D247C-1110-495E-A095-E909476C5756}"/>
    <hyperlink ref="M27" r:id="rId10" display="https://hero.epa.gov/hero/index.cfm/reference/details/reference_id/7485096" xr:uid="{20017CA5-CE9D-47E1-BFF9-93DE5D3A62FD}"/>
    <hyperlink ref="M28" r:id="rId11" display="https://hero.epa.gov/hero/index.cfm/reference/details/reference_id/7485096" xr:uid="{5007D35E-B2CF-4D9A-A511-7864EDABE8CF}"/>
    <hyperlink ref="M22" r:id="rId12" display="https://hero.epa.gov/hero/index.cfm/reference/details/reference_id/7485096" xr:uid="{2A15215F-720B-4191-B585-5BA57EC626F1}"/>
    <hyperlink ref="J47" r:id="rId13" display="https://hero.epa.gov/hero/index.cfm/reference/details/reference_id/7485096" xr:uid="{A58846CB-8237-4B88-9B55-7D70226D3716}"/>
    <hyperlink ref="J53" r:id="rId14" display="https://hero.epa.gov/hero/index.cfm/reference/details/reference_id/7485096" xr:uid="{89501DFF-723B-4A65-BC80-97494F1B7A20}"/>
    <hyperlink ref="J48" r:id="rId15" display="https://hero.epa.gov/hero/index.cfm/reference/details/reference_id/6811897" xr:uid="{B0D7BEFB-D0CD-45D7-B52B-B15FE7F453BF}"/>
    <hyperlink ref="J35" r:id="rId16" display="https://hero.epa.gov/hero/index.cfm/reference/details/reference_id/7267482" xr:uid="{1E7AE573-EC7F-4B9B-B613-49B67419073B}"/>
    <hyperlink ref="J36" r:id="rId17" display="https://hero.epa.gov/hero/index.cfm/reference/details/reference_id/7485096" xr:uid="{75A0C0D0-6137-44A9-B131-C0C3A9FD8E14}"/>
    <hyperlink ref="J40" r:id="rId18" display="https://hero.epa.gov/hero/index.cfm/reference/details/reference_id/7485096" xr:uid="{BE1D4760-C3DB-4EF9-93BE-E3B6815CB8DE}"/>
    <hyperlink ref="J41" r:id="rId19" display="https://hero.epa.gov/hero/index.cfm/reference/details/reference_id/7485096" xr:uid="{13E461C8-678D-4F48-B83F-25A6CFF1F5ED}"/>
    <hyperlink ref="J37" r:id="rId20" display="https://hero.epa.gov/hero/index.cfm/reference/details/reference_id/6811897" xr:uid="{C3E46A57-7C1E-4DA4-A8E0-1635C355F0B8}"/>
    <hyperlink ref="J51" r:id="rId21" display="https://hero.epa.gov/hero/index.cfm/reference/details/reference_id/6811897" xr:uid="{BC3D05CE-F3B0-4B5F-9D2B-F667A8CB07DE}"/>
    <hyperlink ref="J52" r:id="rId22" display="https://hero.epa.gov/hero/index.cfm/reference/details/reference_id/7485096" xr:uid="{BD7A408C-D533-A346-A3A4-012F1692FA14}"/>
  </hyperlinks>
  <pageMargins left="0.7" right="0.7" top="0.75" bottom="0.75" header="0.3" footer="0.3"/>
  <pageSetup orientation="portrait"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fa91fb-a0ff-4ac5-b2db-65c790d184a4">
      <Value>2106</Value>
      <Value>657</Value>
      <Value>2169</Value>
      <Value>1830</Value>
      <Value>2130</Value>
      <Value>2129</Value>
      <Value>1906</Value>
    </TaxCatchAll>
    <lcf76f155ced4ddcb4097134ff3c332f xmlns="ead8da0f-3542-4e50-96c8-f1f698624e86">
      <Terms xmlns="http://schemas.microsoft.com/office/infopath/2007/PartnerControls"/>
    </lcf76f155ced4ddcb4097134ff3c332f>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CASRN 78-87-5</TermName>
          <TermId xmlns="http://schemas.microsoft.com/office/infopath/2007/PartnerControls">6c0f0415-e883-4313-be5b-62ccf49181ff</TermId>
        </TermInfo>
        <TermInfo xmlns="http://schemas.microsoft.com/office/infopath/2007/PartnerControls">
          <TermName xmlns="http://schemas.microsoft.com/office/infopath/2007/PartnerControls">Surface Water</TermName>
          <TermId xmlns="http://schemas.microsoft.com/office/infopath/2007/PartnerControls">e54a0bb1-340a-43ca-8185-8dc083d9a2e5</TermId>
        </TermInfo>
        <TermInfo xmlns="http://schemas.microsoft.com/office/infopath/2007/PartnerControls">
          <TermName xmlns="http://schemas.microsoft.com/office/infopath/2007/PartnerControls">Surface Water Concentration</TermName>
          <TermId xmlns="http://schemas.microsoft.com/office/infopath/2007/PartnerControls">3ee205be-87e5-40be-ae3d-87d33827445d</TermId>
        </TermInfo>
        <TermInfo xmlns="http://schemas.microsoft.com/office/infopath/2007/PartnerControls">
          <TermName xmlns="http://schemas.microsoft.com/office/infopath/2007/PartnerControls">Surface water exposure</TermName>
          <TermId xmlns="http://schemas.microsoft.com/office/infopath/2007/PartnerControls">702a9a18-ec32-41a0-ab57-37b7052a4be5</TermId>
        </TermInfo>
        <TermInfo xmlns="http://schemas.microsoft.com/office/infopath/2007/PartnerControls">
          <TermName xmlns="http://schemas.microsoft.com/office/infopath/2007/PartnerControls">12DCP</TermName>
          <TermId xmlns="http://schemas.microsoft.com/office/infopath/2007/PartnerControls">d176ffec-5a29-4ccc-9d1a-3beae4ea5552</TermId>
        </TermInfo>
        <TermInfo xmlns="http://schemas.microsoft.com/office/infopath/2007/PartnerControls">
          <TermName xmlns="http://schemas.microsoft.com/office/infopath/2007/PartnerControls">12Dichloropropane</TermName>
          <TermId xmlns="http://schemas.microsoft.com/office/infopath/2007/PartnerControls">1c68f91c-a98e-44e5-9441-281843d32ac9</TermId>
        </TermInfo>
        <TermInfo xmlns="http://schemas.microsoft.com/office/infopath/2007/PartnerControls">
          <TermName xmlns="http://schemas.microsoft.com/office/infopath/2007/PartnerControls">General Population Exposure</TermName>
          <TermId xmlns="http://schemas.microsoft.com/office/infopath/2007/PartnerControls">03eacd75-a05c-4f5c-aae7-a279a75aa373</TermId>
        </TermInfo>
      </Term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2025-12-30T13:49:53+00:00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D a t a M a s h u p   x m l n s = " h t t p : / / s c h e m a s . m i c r o s o f t . c o m / D a t a M a s h u p " > A A A A A B Q D A A B Q S w M E F A A C A A g A t T K R V m / 8 c y u k A A A A 9 g A A A B I A H A B D b 2 5 m a W c v U G F j a 2 F n Z S 5 4 b W w g o h g A K K A U A A A A A A A A A A A A A A A A A A A A A A A A A A A A h Y 9 B D o I w F E S v Q r q n L Z g Y J J + y c C u J C d G 4 J a V C I 3 w M L Z a 7 u f B I X k G M o u 5 c z p u 3 m L l f b 5 C O b e N d V G 9 0 h w k J K C e e Q t m V G q u E D P b o R y Q V s C 3 k q a i U N 8 l o 4 t G U C a m t P c e M O e e o W 9 C u r 1 j I e c A O 2 S a X t W o L 8 p H 1 f 9 n X a G y B U h E B + 9 c Y E d K A R 3 Q V L S k H N k P I N H 6 F c N r 7 b H 8 g r I f G D r 0 S C v 1 d D m y O w N 4 f x A N Q S w M E F A A C A A g A t T K R 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U y k V Y o i k e 4 D g A A A B E A A A A T A B w A R m 9 y b X V s Y X M v U 2 V j d G l v b j E u b S C i G A A o o B Q A A A A A A A A A A A A A A A A A A A A A A A A A A A A r T k 0 u y c z P U w i G 0 I b W A F B L A Q I t A B Q A A g A I A L U y k V Z v / H M r p A A A A P Y A A A A S A A A A A A A A A A A A A A A A A A A A A A B D b 2 5 m a W c v U G F j a 2 F n Z S 5 4 b W x Q S w E C L Q A U A A I A C A C 1 M p F W D 8 r p q 6 Q A A A D p A A A A E w A A A A A A A A A A A A A A A A D w A A A A W 0 N v b n R l b n R f V H l w Z X N d L n h t b F B L A Q I t A B Q A A g A I A L U y k 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e z 8 E K K s 4 o T K N / Q H A Z N c Q 9 A A A A A A I A A A A A A A N m A A D A A A A A E A A A A P q X v 0 H 7 J l + v J 8 S v S s V R K o 0 A A A A A B I A A A K A A A A A Q A A A A w p b Y B B R e C X M F v X b n / U w 6 / F A A A A A n f Y A Z V Y U X k b i + L f o 0 H U k S 5 A y b O Q a I H y 0 K E 8 V 9 9 J B s j k b f P F 1 y D / / B f M 8 z 8 V B u d V a E p B l a i E X K 9 r h 6 n 0 S B U x t Q K 4 v m a o l W A s l P 4 x T X L P J 0 n x Q A A A C g 5 L h 3 U Y v R 9 e S k 9 f c m N 2 P s F w n 8 C Q = = < / D a t a M a s h u p > 
</file>

<file path=customXml/itemProps1.xml><?xml version="1.0" encoding="utf-8"?>
<ds:datastoreItem xmlns:ds="http://schemas.openxmlformats.org/officeDocument/2006/customXml" ds:itemID="{6A23A6D4-B73C-4701-9919-992DCE70A62C}">
  <ds:schemaRef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infopath/2007/PartnerControls"/>
    <ds:schemaRef ds:uri="http://purl.org/dc/terms/"/>
    <ds:schemaRef ds:uri="4ffa91fb-a0ff-4ac5-b2db-65c790d184a4"/>
    <ds:schemaRef ds:uri="ead8da0f-3542-4e50-96c8-f1f698624e86"/>
    <ds:schemaRef ds:uri="fecc2597-e8fd-4279-ac06-bd7c891938be"/>
    <ds:schemaRef ds:uri="http://schemas.microsoft.com/sharepoint/v3/fields"/>
    <ds:schemaRef ds:uri="http://schemas.microsoft.com/sharepoint.v3"/>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85B9DE5-5B33-4504-889D-C3D6AC2FF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888337-EE6B-400C-9A2C-586E5B618353}">
  <ds:schemaRefs>
    <ds:schemaRef ds:uri="Microsoft.SharePoint.Taxonomy.ContentTypeSync"/>
  </ds:schemaRefs>
</ds:datastoreItem>
</file>

<file path=customXml/itemProps4.xml><?xml version="1.0" encoding="utf-8"?>
<ds:datastoreItem xmlns:ds="http://schemas.openxmlformats.org/officeDocument/2006/customXml" ds:itemID="{C46FA9D2-4333-4E16-A53D-AB257B531A40}">
  <ds:schemaRefs>
    <ds:schemaRef ds:uri="http://schemas.microsoft.com/sharepoint/v3/contenttype/forms"/>
  </ds:schemaRefs>
</ds:datastoreItem>
</file>

<file path=customXml/itemProps5.xml><?xml version="1.0" encoding="utf-8"?>
<ds:datastoreItem xmlns:ds="http://schemas.openxmlformats.org/officeDocument/2006/customXml" ds:itemID="{D6842BCC-89DB-4B35-89A6-75435ACAEA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SIC_Codes</vt:lpstr>
      <vt:lpstr>Title Page</vt:lpstr>
      <vt:lpstr>ReadMe</vt:lpstr>
      <vt:lpstr>EFAST Calcs_Waterbody Conc</vt:lpstr>
      <vt:lpstr>Max Release DW Calcs (lfstages)</vt:lpstr>
      <vt:lpstr>Max Release DW Calcs (downstrm)</vt:lpstr>
      <vt:lpstr>Max Release Derm Calc</vt:lpstr>
      <vt:lpstr>Max Release Oral Calc</vt:lpstr>
      <vt:lpstr>Exposure Inputs</vt:lpstr>
      <vt:lpstr>Exposure Equations</vt:lpstr>
      <vt:lpstr>SIC to 2002 NAICS</vt:lpstr>
      <vt:lpstr>2002 to 2007 NAICS</vt:lpstr>
      <vt:lpstr>2007 to 2012 NAICS</vt:lpstr>
      <vt:lpstr>2012 to 2017 NAICS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General Population Surface Water Pathway Exposure Estimates for 1,2-Dichloropropane</dc:title>
  <dc:subject>Draft Risk Evaluation for 1,2-Dichloropropane</dc:subject>
  <dc:creator>US EPA</dc:creator>
  <cp:keywords>12Dichloropropane ; 12DCP ; CASRN 78-87-5 ; General Population Exposure ; Surface Water ; Surface water exposure ; Surface Water Concentration</cp:keywords>
  <dc:description/>
  <cp:lastModifiedBy>Stanfield, Kelley</cp:lastModifiedBy>
  <cp:revision/>
  <dcterms:created xsi:type="dcterms:W3CDTF">2023-07-02T17:18:19Z</dcterms:created>
  <dcterms:modified xsi:type="dcterms:W3CDTF">2026-07-31T15:29:54Z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TaxKeyword">
    <vt:lpwstr>2106;#CASRN 78-87-5|6c0f0415-e883-4313-be5b-62ccf49181ff;#657;#Surface Water|e54a0bb1-340a-43ca-8185-8dc083d9a2e5;#2169;#Surface Water Concentration|3ee205be-87e5-40be-ae3d-87d33827445d;#1830;#Surface water exposure|702a9a18-ec32-41a0-ab57-37b7052a4be5;#2130;#12DCP|d176ffec-5a29-4ccc-9d1a-3beae4ea5552;#2129;#12Dichloropropane|1c68f91c-a98e-44e5-9441-281843d32ac9;#1906;#General Population Exposure|03eacd75-a05c-4f5c-aae7-a279a75aa373</vt:lpwstr>
  </property>
  <property fmtid="{D5CDD505-2E9C-101B-9397-08002B2CF9AE}" pid="4" name="MediaServiceImageTags">
    <vt:lpwstr/>
  </property>
  <property fmtid="{D5CDD505-2E9C-101B-9397-08002B2CF9AE}" pid="5" name="EPA Subject">
    <vt:lpwstr/>
  </property>
  <property fmtid="{D5CDD505-2E9C-101B-9397-08002B2CF9AE}" pid="6" name="Document Type">
    <vt:lpwstr/>
  </property>
  <property fmtid="{D5CDD505-2E9C-101B-9397-08002B2CF9AE}" pid="7" name="Document_x0020_Type">
    <vt:lpwstr/>
  </property>
  <property fmtid="{D5CDD505-2E9C-101B-9397-08002B2CF9AE}" pid="8" name="EPA_x0020_Subject">
    <vt:lpwstr/>
  </property>
</Properties>
</file>