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sepa-my.sharepoint.com/personal/stanfield_kelley_epa_gov/Documents/Desktop/12DCP Docket Uploads/To Lock/"/>
    </mc:Choice>
  </mc:AlternateContent>
  <xr:revisionPtr revIDLastSave="21" documentId="8_{070AE472-2544-4E02-B14D-CA3BA5F68C3C}" xr6:coauthVersionLast="47" xr6:coauthVersionMax="47" xr10:uidLastSave="{3CCCE740-6B6E-47ED-B810-6402F4F7F88D}"/>
  <bookViews>
    <workbookView xWindow="-120" yWindow="-120" windowWidth="29040" windowHeight="15720" xr2:uid="{21771F41-BD76-4D64-9862-1F8FA492C4F5}"/>
  </bookViews>
  <sheets>
    <sheet name="Title Page" sheetId="2" r:id="rId1"/>
    <sheet name="Calculations" sheetId="1" r:id="rId2"/>
  </sheets>
  <definedNames>
    <definedName name="_2017NEI_Nonpoint_TSCA_Chem_List">#REF!</definedName>
    <definedName name="_2017NEI_tsca_chemicals_wSCCdetail_Query">#REF!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-1</definedName>
    <definedName name="_AtRisk_SimSetting_MultipleCPUManualCount" hidden="1">8</definedName>
    <definedName name="_AtRisk_SimSetting_MultipleCPUMode" hidden="1">1</definedName>
    <definedName name="_AtRisk_SimSetting_MultipleCPUModeV8" hidden="1">1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1" hidden="1">Calculations!$A$3:$P$3</definedName>
    <definedName name="AT">#REF!</definedName>
    <definedName name="AT_50th_non_cancer">#REF!</definedName>
    <definedName name="AT_50th_non_cancer_DC">#REF!</definedName>
    <definedName name="AT_95th_non_cancer">#REF!</definedName>
    <definedName name="AT_95th_non_cancer_DC">#REF!</definedName>
    <definedName name="AT_AC">#REF!</definedName>
    <definedName name="AT_AC_DC">#REF!</definedName>
    <definedName name="AT_ADC_high">#REF!</definedName>
    <definedName name="AT_ADC_mid">#REF!</definedName>
    <definedName name="AT_cancer">#REF!</definedName>
    <definedName name="AT_cancer_DC">#REF!</definedName>
    <definedName name="AT_LADC">#REF!</definedName>
    <definedName name="AWD">#REF!</definedName>
    <definedName name="AWD_DC_50th">#REF!</definedName>
    <definedName name="AWD_DC_95th">#REF!</definedName>
    <definedName name="CASRN">#REF!</definedName>
    <definedName name="ED">#REF!</definedName>
    <definedName name="ED_AC">#REF!</definedName>
    <definedName name="ED_AC_DC">#REF!</definedName>
    <definedName name="ED_chronic">#REF!</definedName>
    <definedName name="ED_chronic_DC">#REF!</definedName>
    <definedName name="EF">#REF!</definedName>
    <definedName name="Pal_Workbook_GUID" hidden="1">"SK39RLEDQA2L46YW8H5SUKN3"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WY_50th">#REF!</definedName>
    <definedName name="WY_50th_DC">#REF!</definedName>
    <definedName name="WY_95th">#REF!</definedName>
    <definedName name="WY_95th_DC">#REF!</definedName>
    <definedName name="WY_high">#REF!</definedName>
    <definedName name="WY_mi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10" i="1"/>
  <c r="K4" i="1" l="1"/>
  <c r="N4" i="1" l="1"/>
  <c r="N5" i="1"/>
  <c r="N6" i="1"/>
  <c r="N9" i="1"/>
  <c r="N10" i="1"/>
  <c r="L5" i="1"/>
  <c r="L6" i="1"/>
  <c r="L7" i="1"/>
  <c r="L8" i="1"/>
  <c r="L9" i="1"/>
  <c r="L10" i="1"/>
  <c r="L4" i="1"/>
  <c r="H4" i="1" l="1"/>
  <c r="I4" i="1" s="1"/>
  <c r="G4" i="1"/>
  <c r="D4" i="1"/>
  <c r="J4" i="1" l="1"/>
  <c r="H6" i="1"/>
  <c r="I6" i="1" s="1"/>
  <c r="H7" i="1"/>
  <c r="I7" i="1" s="1"/>
  <c r="H8" i="1"/>
  <c r="I8" i="1" s="1"/>
  <c r="H9" i="1"/>
  <c r="I9" i="1" s="1"/>
  <c r="H10" i="1"/>
  <c r="I10" i="1" s="1"/>
  <c r="H5" i="1"/>
  <c r="I5" i="1" s="1"/>
  <c r="J10" i="1" l="1"/>
  <c r="J8" i="1"/>
  <c r="J5" i="1"/>
  <c r="J9" i="1"/>
  <c r="J6" i="1"/>
  <c r="J7" i="1"/>
  <c r="G5" i="1"/>
  <c r="G6" i="1"/>
  <c r="G7" i="1"/>
  <c r="G8" i="1"/>
  <c r="G9" i="1"/>
  <c r="G10" i="1"/>
  <c r="D5" i="1"/>
  <c r="D7" i="1"/>
  <c r="D8" i="1"/>
  <c r="D9" i="1"/>
  <c r="D10" i="1"/>
  <c r="D6" i="1"/>
</calcChain>
</file>

<file path=xl/sharedStrings.xml><?xml version="1.0" encoding="utf-8"?>
<sst xmlns="http://schemas.openxmlformats.org/spreadsheetml/2006/main" count="40" uniqueCount="38">
  <si>
    <t>1% in IPM</t>
  </si>
  <si>
    <t>10% in IPM</t>
  </si>
  <si>
    <t>50% in IPM</t>
  </si>
  <si>
    <t>SD</t>
  </si>
  <si>
    <t>% CV</t>
  </si>
  <si>
    <t>N</t>
  </si>
  <si>
    <t>Mass Balance Fraction</t>
  </si>
  <si>
    <t>Mass Balance Corrected Mean</t>
  </si>
  <si>
    <t>Excel T Test Confidence Interval</t>
  </si>
  <si>
    <t>Excel T Test 95% UCL</t>
  </si>
  <si>
    <t>Mass Balance Corrected Excel T Test 95% UCL</t>
  </si>
  <si>
    <t>12 DCP Sample</t>
  </si>
  <si>
    <t>1% in HHN</t>
  </si>
  <si>
    <t>10% in HHN</t>
  </si>
  <si>
    <t>50% in HHN</t>
  </si>
  <si>
    <t>Neat, 100% 12 DCP</t>
  </si>
  <si>
    <t>Mean + kxSD Method</t>
  </si>
  <si>
    <t>Rationale</t>
  </si>
  <si>
    <t>Use mass balance corrected Mean + kxSD value: Mass balance is less than 95% and absorption is less than 5%, Missing mass is 8.1 fold the absorption so correction is appropriate, High %CV, Good N</t>
  </si>
  <si>
    <t>Use mass balance corrected Mean + kxSD value: High % CV so corrected for variability, Good N, Mass balance over 100% so corrected to 100% recovery</t>
  </si>
  <si>
    <t>Use mass balance corrected Mean + kxSD value: Mass balance is less than 95% and absorption is less than 5%, Missing mass is 8.4 fold the absorption so correction is appropriate, High %CV, Good N</t>
  </si>
  <si>
    <t>Mass Balance Corrected Mean + kxSD Method</t>
  </si>
  <si>
    <t>Ratio of Missing Mass to Mean</t>
  </si>
  <si>
    <t>NA</t>
  </si>
  <si>
    <t>Excel T Test 95% UCL = Mean + Excel T Test Confidence Interval</t>
  </si>
  <si>
    <t>The Excel Inputs: Alpha is 0.05, SD is standard deviation, N is number of measurements</t>
  </si>
  <si>
    <t>Mass Balance Corrected = Value/Mass Balance Fraction</t>
  </si>
  <si>
    <t>1,2-Dichloropropane (12 DCP) Percent Dermal Absorption Results</t>
  </si>
  <si>
    <t>Mean % Absorption</t>
  </si>
  <si>
    <t>IPM: Isopropyl Myristate; HHN: COU Heavy Hydro-treated Naphtha</t>
  </si>
  <si>
    <t>N is 8 replicates for Mean and SD calculations; %CV is percent coefficient of variation</t>
  </si>
  <si>
    <t>UCL is the 95% upper confidence level; The Excel T Test 95% UCL is based on the Excel T Test confidence interval function with results slightly higher than the Excel Norm 95% UCL method</t>
  </si>
  <si>
    <t>Low Replicate Value</t>
  </si>
  <si>
    <t>High Replicate Value</t>
  </si>
  <si>
    <t>PUBLIC RELEASE DRAFT</t>
  </si>
  <si>
    <t>July 2026</t>
  </si>
  <si>
    <t>CASRN 78-87-5</t>
  </si>
  <si>
    <t>Draft OECD 428 Dermal Absorption Study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</si>
</sst>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4"/>
      <color rgb="FFFF0000"/>
      <name val="Times New Roman"/>
      <family val="1"/>
    </font>
    <font>
      <b/>
      <sz val="16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9" fillId="0" borderId="0" xfId="0" applyFont="1" applyAlignment="1" applyProtection="1">
      <alignment horizontal="center"/>
    </xf>
    <xf numFmtId="0" fontId="0" fillId="0" borderId="0" xfId="0" applyProtection="1"/>
    <xf numFmtId="49" fontId="9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0" fillId="2" borderId="0" xfId="0" applyFont="1" applyFill="1" applyAlignment="1" applyProtection="1">
      <alignment horizontal="center" wrapText="1"/>
    </xf>
    <xf numFmtId="0" fontId="11" fillId="2" borderId="0" xfId="0" applyFont="1" applyFill="1" applyAlignment="1" applyProtection="1">
      <alignment horizontal="center" vertical="center"/>
    </xf>
    <xf numFmtId="0" fontId="12" fillId="0" borderId="0" xfId="0" applyFont="1" applyAlignment="1" applyProtection="1">
      <alignment horizontal="center"/>
    </xf>
    <xf numFmtId="49" fontId="13" fillId="0" borderId="0" xfId="0" applyNumberFormat="1" applyFont="1" applyAlignment="1" applyProtection="1">
      <alignment horizontal="left"/>
    </xf>
    <xf numFmtId="0" fontId="4" fillId="0" borderId="0" xfId="0" applyFont="1" applyProtection="1"/>
    <xf numFmtId="0" fontId="2" fillId="0" borderId="0" xfId="0" applyFont="1" applyProtection="1"/>
    <xf numFmtId="0" fontId="1" fillId="0" borderId="0" xfId="0" applyFont="1" applyProtection="1"/>
    <xf numFmtId="0" fontId="4" fillId="0" borderId="0" xfId="0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5" fillId="0" borderId="0" xfId="0" applyFont="1" applyProtection="1"/>
    <xf numFmtId="0" fontId="6" fillId="0" borderId="0" xfId="0" applyFont="1" applyAlignment="1" applyProtection="1">
      <alignment horizontal="center" vertical="center" wrapText="1"/>
    </xf>
    <xf numFmtId="166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165" fontId="1" fillId="0" borderId="0" xfId="0" applyNumberFormat="1" applyFont="1" applyAlignment="1" applyProtection="1">
      <alignment horizontal="center" vertical="center"/>
    </xf>
    <xf numFmtId="164" fontId="1" fillId="0" borderId="0" xfId="0" applyNumberFormat="1" applyFont="1" applyAlignment="1" applyProtection="1">
      <alignment horizontal="center" vertical="center"/>
    </xf>
    <xf numFmtId="164" fontId="7" fillId="0" borderId="0" xfId="0" applyNumberFormat="1" applyFont="1" applyAlignment="1" applyProtection="1">
      <alignment horizontal="center" vertical="center" wrapText="1"/>
    </xf>
    <xf numFmtId="2" fontId="6" fillId="0" borderId="0" xfId="0" applyNumberFormat="1" applyFont="1" applyAlignment="1" applyProtection="1">
      <alignment horizontal="center" vertical="center" wrapText="1"/>
    </xf>
    <xf numFmtId="164" fontId="8" fillId="0" borderId="0" xfId="0" applyNumberFormat="1" applyFont="1" applyAlignment="1" applyProtection="1">
      <alignment horizontal="center" vertical="center" wrapText="1"/>
    </xf>
    <xf numFmtId="0" fontId="1" fillId="0" borderId="0" xfId="0" applyFont="1" applyAlignment="1" applyProtection="1">
      <alignment wrapText="1"/>
    </xf>
    <xf numFmtId="0" fontId="3" fillId="0" borderId="0" xfId="0" applyFont="1" applyProtection="1"/>
    <xf numFmtId="0" fontId="6" fillId="0" borderId="0" xfId="0" applyFont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2317750</xdr:colOff>
      <xdr:row>7</xdr:row>
      <xdr:rowOff>28575</xdr:rowOff>
    </xdr:from>
    <xdr:to>
      <xdr:col>0</xdr:col>
      <xdr:colOff>5229225</xdr:colOff>
      <xdr:row>23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DAF8BB-2CF1-42FD-810D-098826305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7750" y="1781175"/>
          <a:ext cx="2911475" cy="2949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58763</xdr:colOff>
      <xdr:row>17</xdr:row>
      <xdr:rowOff>160867</xdr:rowOff>
    </xdr:from>
    <xdr:to>
      <xdr:col>10</xdr:col>
      <xdr:colOff>238515</xdr:colOff>
      <xdr:row>31</xdr:row>
      <xdr:rowOff>67733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30D129-F5F8-06C3-5D24-2344A2927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4896" y="6553200"/>
          <a:ext cx="6377352" cy="2514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CB699-5D6A-465E-9E2F-1A2BFCE6F77B}">
  <sheetPr codeName="Sheet1"/>
  <dimension ref="A1:A18"/>
  <sheetViews>
    <sheetView showGridLines="0" tabSelected="1" zoomScaleNormal="100" workbookViewId="0"/>
  </sheetViews>
  <sheetFormatPr defaultRowHeight="15" x14ac:dyDescent="0.25"/>
  <cols>
    <col min="1" max="1" width="112.5703125" style="2" customWidth="1"/>
    <col min="2" max="16384" width="9.140625" style="2"/>
  </cols>
  <sheetData>
    <row r="1" spans="1:1" ht="18.75" x14ac:dyDescent="0.3">
      <c r="A1" s="1" t="s">
        <v>34</v>
      </c>
    </row>
    <row r="2" spans="1:1" ht="18.75" x14ac:dyDescent="0.3">
      <c r="A2" s="3" t="s">
        <v>35</v>
      </c>
    </row>
    <row r="3" spans="1:1" x14ac:dyDescent="0.25">
      <c r="A3" s="4"/>
    </row>
    <row r="4" spans="1:1" ht="20.25" x14ac:dyDescent="0.3">
      <c r="A4" s="5" t="s">
        <v>37</v>
      </c>
    </row>
    <row r="5" spans="1:1" x14ac:dyDescent="0.25">
      <c r="A5" s="4"/>
    </row>
    <row r="6" spans="1:1" ht="18.75" x14ac:dyDescent="0.25">
      <c r="A6" s="6" t="s">
        <v>36</v>
      </c>
    </row>
    <row r="7" spans="1:1" ht="15.75" x14ac:dyDescent="0.25">
      <c r="A7" s="7"/>
    </row>
    <row r="9" spans="1:1" x14ac:dyDescent="0.25">
      <c r="A9" s="4"/>
    </row>
    <row r="10" spans="1:1" x14ac:dyDescent="0.25">
      <c r="A10" s="4"/>
    </row>
    <row r="11" spans="1:1" x14ac:dyDescent="0.25">
      <c r="A11" s="4"/>
    </row>
    <row r="12" spans="1:1" x14ac:dyDescent="0.25">
      <c r="A12" s="4"/>
    </row>
    <row r="13" spans="1:1" x14ac:dyDescent="0.25">
      <c r="A13" s="4"/>
    </row>
    <row r="16" spans="1:1" ht="15.75" x14ac:dyDescent="0.25">
      <c r="A16" s="8"/>
    </row>
    <row r="18" s="2" customFormat="1" x14ac:dyDescent="0.25"/>
  </sheetData>
  <sheetProtection sheet="1" objects="1" scenarios="1" formatCells="0" formatColumns="0" formatRows="0" sort="0" autoFilter="0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2DB88-9962-470E-B180-8E06102A870A}">
  <sheetPr codeName="Sheet2"/>
  <dimension ref="A1:P41"/>
  <sheetViews>
    <sheetView zoomScale="75" zoomScaleNormal="75" workbookViewId="0"/>
  </sheetViews>
  <sheetFormatPr defaultColWidth="8.7109375" defaultRowHeight="15" x14ac:dyDescent="0.25"/>
  <cols>
    <col min="1" max="1" width="17.5703125" style="10" customWidth="1"/>
    <col min="2" max="2" width="10.85546875" style="10" customWidth="1"/>
    <col min="3" max="4" width="6.42578125" style="10" customWidth="1"/>
    <col min="5" max="5" width="4.5703125" style="10" customWidth="1"/>
    <col min="6" max="7" width="11.42578125" style="10" customWidth="1"/>
    <col min="8" max="8" width="11.140625" style="10" customWidth="1"/>
    <col min="9" max="9" width="11.42578125" style="10" customWidth="1"/>
    <col min="10" max="10" width="15" style="10" customWidth="1"/>
    <col min="11" max="11" width="13.42578125" style="10" customWidth="1"/>
    <col min="12" max="12" width="13.140625" style="10" customWidth="1"/>
    <col min="13" max="13" width="43.7109375" style="10" customWidth="1"/>
    <col min="14" max="14" width="11.140625" style="10" customWidth="1"/>
    <col min="15" max="15" width="9.7109375" style="10" customWidth="1"/>
    <col min="16" max="16" width="10" style="10" customWidth="1"/>
    <col min="17" max="16384" width="8.7109375" style="10"/>
  </cols>
  <sheetData>
    <row r="1" spans="1:16" x14ac:dyDescent="0.25">
      <c r="A1" s="9" t="s">
        <v>27</v>
      </c>
      <c r="C1" s="9"/>
      <c r="D1" s="9"/>
      <c r="E1" s="11"/>
      <c r="F1" s="11"/>
    </row>
    <row r="2" spans="1:16" x14ac:dyDescent="0.25">
      <c r="B2" s="9"/>
      <c r="C2" s="11"/>
      <c r="D2" s="11"/>
      <c r="E2" s="11"/>
      <c r="F2" s="11"/>
    </row>
    <row r="3" spans="1:16" ht="57.95" customHeight="1" x14ac:dyDescent="0.25">
      <c r="A3" s="9" t="s">
        <v>11</v>
      </c>
      <c r="B3" s="12" t="s">
        <v>28</v>
      </c>
      <c r="C3" s="9" t="s">
        <v>3</v>
      </c>
      <c r="D3" s="9" t="s">
        <v>4</v>
      </c>
      <c r="E3" s="9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16</v>
      </c>
      <c r="L3" s="12" t="s">
        <v>21</v>
      </c>
      <c r="M3" s="9" t="s">
        <v>17</v>
      </c>
      <c r="N3" s="13" t="s">
        <v>22</v>
      </c>
      <c r="O3" s="13" t="s">
        <v>32</v>
      </c>
      <c r="P3" s="13" t="s">
        <v>33</v>
      </c>
    </row>
    <row r="4" spans="1:16" x14ac:dyDescent="0.25">
      <c r="A4" s="14" t="s">
        <v>0</v>
      </c>
      <c r="B4" s="15">
        <v>0.54</v>
      </c>
      <c r="C4" s="15">
        <v>0.22</v>
      </c>
      <c r="D4" s="16">
        <f t="shared" ref="D4:D10" si="0">100*C4/B4</f>
        <v>40.74074074074074</v>
      </c>
      <c r="E4" s="17">
        <v>8</v>
      </c>
      <c r="F4" s="15">
        <v>0.88890000000000002</v>
      </c>
      <c r="G4" s="18">
        <f t="shared" ref="G4:G10" si="1">B4/F4</f>
        <v>0.60749240634492074</v>
      </c>
      <c r="H4" s="19">
        <f t="shared" ref="H4:H10" si="2">_xlfn.CONFIDENCE.T(0.05,C4,E4)</f>
        <v>0.18392460275853653</v>
      </c>
      <c r="I4" s="19">
        <f t="shared" ref="I4:I10" si="3">B4+H4</f>
        <v>0.72392460275853654</v>
      </c>
      <c r="J4" s="19">
        <f t="shared" ref="J4:J10" si="4">I4/F4</f>
        <v>0.81440499804087807</v>
      </c>
      <c r="K4" s="19">
        <f>B4+(0.84*C4)</f>
        <v>0.7248</v>
      </c>
      <c r="L4" s="20">
        <f>K4/F4</f>
        <v>0.81538980762740465</v>
      </c>
      <c r="M4" s="14"/>
      <c r="N4" s="16">
        <f t="shared" ref="N4:N9" si="5">(100 -(100*F4))/B4</f>
        <v>20.574074074074073</v>
      </c>
      <c r="O4" s="17">
        <v>0.33</v>
      </c>
      <c r="P4" s="17">
        <v>0.89</v>
      </c>
    </row>
    <row r="5" spans="1:16" x14ac:dyDescent="0.25">
      <c r="A5" s="14" t="s">
        <v>1</v>
      </c>
      <c r="B5" s="21">
        <v>0.61</v>
      </c>
      <c r="C5" s="15">
        <v>0.23</v>
      </c>
      <c r="D5" s="16">
        <f t="shared" si="0"/>
        <v>37.704918032786885</v>
      </c>
      <c r="E5" s="17">
        <v>8</v>
      </c>
      <c r="F5" s="15">
        <v>0.89170000000000005</v>
      </c>
      <c r="G5" s="18">
        <f t="shared" si="1"/>
        <v>0.6840865762027587</v>
      </c>
      <c r="H5" s="19">
        <f t="shared" si="2"/>
        <v>0.19228481197483366</v>
      </c>
      <c r="I5" s="19">
        <f t="shared" si="3"/>
        <v>0.80228481197483359</v>
      </c>
      <c r="J5" s="19">
        <f t="shared" si="4"/>
        <v>0.89972503305465235</v>
      </c>
      <c r="K5" s="19">
        <f t="shared" ref="K5:K10" si="6">B5+(0.84*C5)</f>
        <v>0.80320000000000003</v>
      </c>
      <c r="L5" s="20">
        <f t="shared" ref="L5:L10" si="7">K5/F5</f>
        <v>0.90075137378041936</v>
      </c>
      <c r="M5" s="14"/>
      <c r="N5" s="16">
        <f t="shared" si="5"/>
        <v>17.754098360655735</v>
      </c>
      <c r="O5" s="17">
        <v>0.24</v>
      </c>
      <c r="P5" s="17">
        <v>0.96</v>
      </c>
    </row>
    <row r="6" spans="1:16" ht="20.100000000000001" customHeight="1" x14ac:dyDescent="0.25">
      <c r="A6" s="14" t="s">
        <v>2</v>
      </c>
      <c r="B6" s="15">
        <v>0.61</v>
      </c>
      <c r="C6" s="21">
        <v>0.2</v>
      </c>
      <c r="D6" s="16">
        <f t="shared" si="0"/>
        <v>32.786885245901637</v>
      </c>
      <c r="E6" s="17">
        <v>8</v>
      </c>
      <c r="F6" s="15">
        <v>0.88739999999999997</v>
      </c>
      <c r="G6" s="18">
        <f t="shared" si="1"/>
        <v>0.68740139734054539</v>
      </c>
      <c r="H6" s="19">
        <f t="shared" si="2"/>
        <v>0.16720418432594231</v>
      </c>
      <c r="I6" s="19">
        <f t="shared" si="3"/>
        <v>0.77720418432594229</v>
      </c>
      <c r="J6" s="19">
        <f t="shared" si="4"/>
        <v>0.87582170872880583</v>
      </c>
      <c r="K6" s="19">
        <f t="shared" si="6"/>
        <v>0.77800000000000002</v>
      </c>
      <c r="L6" s="20">
        <f t="shared" si="7"/>
        <v>0.87671850349335145</v>
      </c>
      <c r="M6" s="14"/>
      <c r="N6" s="16">
        <f t="shared" si="5"/>
        <v>18.459016393442631</v>
      </c>
      <c r="O6" s="17">
        <v>0.41</v>
      </c>
      <c r="P6" s="17">
        <v>0.95</v>
      </c>
    </row>
    <row r="7" spans="1:16" ht="65.099999999999994" customHeight="1" x14ac:dyDescent="0.25">
      <c r="A7" s="14" t="s">
        <v>12</v>
      </c>
      <c r="B7" s="15">
        <v>0.89</v>
      </c>
      <c r="C7" s="15">
        <v>0.35</v>
      </c>
      <c r="D7" s="16">
        <f t="shared" si="0"/>
        <v>39.325842696629216</v>
      </c>
      <c r="E7" s="17">
        <v>8</v>
      </c>
      <c r="F7" s="15">
        <v>1.0195000000000001</v>
      </c>
      <c r="G7" s="18">
        <f t="shared" si="1"/>
        <v>0.87297694948504168</v>
      </c>
      <c r="H7" s="19">
        <f t="shared" si="2"/>
        <v>0.29260732257039895</v>
      </c>
      <c r="I7" s="19">
        <f t="shared" si="3"/>
        <v>1.182607322570399</v>
      </c>
      <c r="J7" s="19">
        <f t="shared" si="4"/>
        <v>1.1599875650518872</v>
      </c>
      <c r="K7" s="19">
        <f t="shared" si="6"/>
        <v>1.1839999999999999</v>
      </c>
      <c r="L7" s="22">
        <f t="shared" si="7"/>
        <v>1.16135360470819</v>
      </c>
      <c r="M7" s="23" t="s">
        <v>19</v>
      </c>
      <c r="N7" s="17" t="s">
        <v>23</v>
      </c>
      <c r="O7" s="17">
        <v>0.49</v>
      </c>
      <c r="P7" s="17">
        <v>1.5</v>
      </c>
    </row>
    <row r="8" spans="1:16" ht="60" x14ac:dyDescent="0.25">
      <c r="A8" s="14" t="s">
        <v>13</v>
      </c>
      <c r="B8" s="21">
        <v>0.89</v>
      </c>
      <c r="C8" s="15">
        <v>0.27</v>
      </c>
      <c r="D8" s="16">
        <f t="shared" si="0"/>
        <v>30.337078651685392</v>
      </c>
      <c r="E8" s="17">
        <v>8</v>
      </c>
      <c r="F8" s="15">
        <v>1.0202</v>
      </c>
      <c r="G8" s="18">
        <f t="shared" si="1"/>
        <v>0.87237796510488141</v>
      </c>
      <c r="H8" s="19">
        <f t="shared" si="2"/>
        <v>0.22572564884002211</v>
      </c>
      <c r="I8" s="19">
        <f t="shared" si="3"/>
        <v>1.115725648840022</v>
      </c>
      <c r="J8" s="19">
        <f t="shared" si="4"/>
        <v>1.09363423724762</v>
      </c>
      <c r="K8" s="19">
        <f t="shared" si="6"/>
        <v>1.1168</v>
      </c>
      <c r="L8" s="22">
        <f t="shared" si="7"/>
        <v>1.0946873162125075</v>
      </c>
      <c r="M8" s="23" t="s">
        <v>19</v>
      </c>
      <c r="N8" s="17" t="s">
        <v>23</v>
      </c>
      <c r="O8" s="17">
        <v>0.53</v>
      </c>
      <c r="P8" s="17">
        <v>1.32</v>
      </c>
    </row>
    <row r="9" spans="1:16" ht="79.5" customHeight="1" x14ac:dyDescent="0.25">
      <c r="A9" s="14" t="s">
        <v>14</v>
      </c>
      <c r="B9" s="15">
        <v>1.02</v>
      </c>
      <c r="C9" s="21">
        <v>0.48</v>
      </c>
      <c r="D9" s="16">
        <f t="shared" si="0"/>
        <v>47.058823529411761</v>
      </c>
      <c r="E9" s="17">
        <v>8</v>
      </c>
      <c r="F9" s="15">
        <v>0.91769999999999996</v>
      </c>
      <c r="G9" s="18">
        <f t="shared" si="1"/>
        <v>1.1114743380189605</v>
      </c>
      <c r="H9" s="19">
        <f t="shared" si="2"/>
        <v>0.40129004238226151</v>
      </c>
      <c r="I9" s="19">
        <f t="shared" si="3"/>
        <v>1.4212900423822616</v>
      </c>
      <c r="J9" s="19">
        <f t="shared" si="4"/>
        <v>1.5487523617546712</v>
      </c>
      <c r="K9" s="19">
        <f t="shared" si="6"/>
        <v>1.4232</v>
      </c>
      <c r="L9" s="22">
        <f t="shared" si="7"/>
        <v>1.5508336057535144</v>
      </c>
      <c r="M9" s="23" t="s">
        <v>18</v>
      </c>
      <c r="N9" s="16">
        <f t="shared" si="5"/>
        <v>8.0686274509803955</v>
      </c>
      <c r="O9" s="17">
        <v>0.38</v>
      </c>
      <c r="P9" s="17">
        <v>1.84</v>
      </c>
    </row>
    <row r="10" spans="1:16" ht="76.5" customHeight="1" x14ac:dyDescent="0.25">
      <c r="A10" s="14" t="s">
        <v>15</v>
      </c>
      <c r="B10" s="15">
        <v>1.08</v>
      </c>
      <c r="C10" s="15">
        <v>0.61</v>
      </c>
      <c r="D10" s="16">
        <f t="shared" si="0"/>
        <v>56.481481481481481</v>
      </c>
      <c r="E10" s="17">
        <v>8</v>
      </c>
      <c r="F10" s="15">
        <v>0.90920000000000001</v>
      </c>
      <c r="G10" s="18">
        <f t="shared" si="1"/>
        <v>1.1878574571051475</v>
      </c>
      <c r="H10" s="19">
        <f t="shared" si="2"/>
        <v>0.50997276219412402</v>
      </c>
      <c r="I10" s="19">
        <f t="shared" si="3"/>
        <v>1.5899727621941242</v>
      </c>
      <c r="J10" s="19">
        <f t="shared" si="4"/>
        <v>1.7487601871910736</v>
      </c>
      <c r="K10" s="19">
        <f t="shared" si="6"/>
        <v>1.5924</v>
      </c>
      <c r="L10" s="22">
        <f t="shared" si="7"/>
        <v>1.7514298284205896</v>
      </c>
      <c r="M10" s="23" t="s">
        <v>20</v>
      </c>
      <c r="N10" s="16">
        <f>(100 -(100*F10))/B10</f>
        <v>8.4074074074074048</v>
      </c>
      <c r="O10" s="17">
        <v>0.54</v>
      </c>
      <c r="P10" s="17">
        <v>1.94</v>
      </c>
    </row>
    <row r="11" spans="1:16" x14ac:dyDescent="0.25">
      <c r="B11" s="24"/>
      <c r="C11" s="24"/>
      <c r="D11" s="24"/>
      <c r="E11" s="24"/>
      <c r="F11" s="24"/>
      <c r="G11" s="24"/>
      <c r="H11" s="24"/>
      <c r="I11" s="24"/>
    </row>
    <row r="12" spans="1:16" x14ac:dyDescent="0.25">
      <c r="B12" s="25" t="s">
        <v>31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</row>
    <row r="13" spans="1:16" x14ac:dyDescent="0.25">
      <c r="B13" s="25" t="s">
        <v>24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6" x14ac:dyDescent="0.25">
      <c r="B14" s="25" t="s">
        <v>25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6" x14ac:dyDescent="0.25">
      <c r="B15" s="25" t="s">
        <v>26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6" x14ac:dyDescent="0.25">
      <c r="B16" s="11" t="s">
        <v>29</v>
      </c>
      <c r="C16" s="11"/>
      <c r="D16" s="11"/>
      <c r="E16" s="11"/>
      <c r="F16" s="11"/>
      <c r="G16" s="11"/>
      <c r="H16" s="11"/>
    </row>
    <row r="17" spans="2:6" x14ac:dyDescent="0.25">
      <c r="B17" s="11" t="s">
        <v>30</v>
      </c>
      <c r="C17" s="11"/>
      <c r="D17" s="11"/>
      <c r="E17" s="11"/>
      <c r="F17" s="11"/>
    </row>
    <row r="33" spans="10:12" x14ac:dyDescent="0.25">
      <c r="K33" s="24"/>
      <c r="L33" s="24"/>
    </row>
    <row r="40" spans="10:12" x14ac:dyDescent="0.25">
      <c r="J40" s="24"/>
    </row>
    <row r="41" spans="10:12" x14ac:dyDescent="0.25">
      <c r="J41" s="24"/>
    </row>
  </sheetData>
  <sheetProtection sheet="1" objects="1" scenarios="1" formatCells="0" formatColumns="0" formatRows="0" sort="0" autoFilter="0"/>
  <autoFilter ref="A3:P3" xr:uid="{F852DB88-9962-470E-B180-8E06102A870A}"/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3f09c3df709400db2417a7161762d62 xmlns="4ffa91fb-a0ff-4ac5-b2db-65c790d184a4">
      <Terms xmlns="http://schemas.microsoft.com/office/infopath/2007/PartnerControls"/>
    </e3f09c3df709400db2417a7161762d62>
    <External_x0020_Contributor xmlns="4ffa91fb-a0ff-4ac5-b2db-65c790d184a4" xsi:nil="true"/>
    <TaxKeywordTaxHTField xmlns="4ffa91fb-a0ff-4ac5-b2db-65c790d184a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CASRN 78-87-5</TermName>
          <TermId xmlns="http://schemas.microsoft.com/office/infopath/2007/PartnerControls">6c0f0415-e883-4313-be5b-62ccf49181ff</TermId>
        </TermInfo>
        <TermInfo xmlns="http://schemas.microsoft.com/office/infopath/2007/PartnerControls">
          <TermName xmlns="http://schemas.microsoft.com/office/infopath/2007/PartnerControls">dermal</TermName>
          <TermId xmlns="http://schemas.microsoft.com/office/infopath/2007/PartnerControls">8513d648-c7f1-420f-adef-983e3bed9b2c</TermId>
        </TermInfo>
        <TermInfo xmlns="http://schemas.microsoft.com/office/infopath/2007/PartnerControls">
          <TermName xmlns="http://schemas.microsoft.com/office/infopath/2007/PartnerControls">dermal risk</TermName>
          <TermId xmlns="http://schemas.microsoft.com/office/infopath/2007/PartnerControls">071f6019-909b-4f3c-bde0-3289c66f8f90</TermId>
        </TermInfo>
        <TermInfo xmlns="http://schemas.microsoft.com/office/infopath/2007/PartnerControls">
          <TermName xmlns="http://schemas.microsoft.com/office/infopath/2007/PartnerControls">risk calculator</TermName>
          <TermId xmlns="http://schemas.microsoft.com/office/infopath/2007/PartnerControls">8af20125-90c4-4af3-92eb-7f5682895c4d</TermId>
        </TermInfo>
        <TermInfo xmlns="http://schemas.microsoft.com/office/infopath/2007/PartnerControls">
          <TermName xmlns="http://schemas.microsoft.com/office/infopath/2007/PartnerControls">12DCP</TermName>
          <TermId xmlns="http://schemas.microsoft.com/office/infopath/2007/PartnerControls">d176ffec-5a29-4ccc-9d1a-3beae4ea5552</TermId>
        </TermInfo>
        <TermInfo xmlns="http://schemas.microsoft.com/office/infopath/2007/PartnerControls">
          <TermName xmlns="http://schemas.microsoft.com/office/infopath/2007/PartnerControls">12Dichloropropane</TermName>
          <TermId xmlns="http://schemas.microsoft.com/office/infopath/2007/PartnerControls">1c68f91c-a98e-44e5-9441-281843d32ac9</TermId>
        </TermInfo>
      </Terms>
    </TaxKeywordTaxHTField>
    <Record xmlns="4ffa91fb-a0ff-4ac5-b2db-65c790d184a4">Shared</Record>
    <Rights xmlns="4ffa91fb-a0ff-4ac5-b2db-65c790d184a4" xsi:nil="true"/>
    <Document_x0020_Creation_x0020_Date xmlns="4ffa91fb-a0ff-4ac5-b2db-65c790d184a4">2026-07-28T16:10:31+00:00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>
      <Value>2106</Value>
      <Value>1202</Value>
      <Value>1199</Value>
      <Value>1198</Value>
      <Value>2130</Value>
      <Value>2129</Value>
    </TaxCatchAll>
    <_ip_UnifiedCompliancePolicyUIAction xmlns="http://schemas.microsoft.com/sharepoint/v3" xsi:nil="true"/>
    <_ip_UnifiedCompliancePolicyProperties xmlns="http://schemas.microsoft.com/sharepoint/v3" xsi:nil="true"/>
    <lcf76f155ced4ddcb4097134ff3c332f xmlns="ead8da0f-3542-4e50-96c8-f1f698624e8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29f62856-1543-49d4-a736-4569d363f533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23352F79007E408EFF44D6142FFCE2" ma:contentTypeVersion="21" ma:contentTypeDescription="Create a new document." ma:contentTypeScope="" ma:versionID="f7663de67ef2afa6df94d55ff7e56796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fecc2597-e8fd-4279-ac06-bd7c891938be" xmlns:ns6="ead8da0f-3542-4e50-96c8-f1f698624e86" targetNamespace="http://schemas.microsoft.com/office/2006/metadata/properties" ma:root="true" ma:fieldsID="02cccc19423a0cd6fa028e0a1e544b83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fecc2597-e8fd-4279-ac06-bd7c891938be"/>
    <xsd:import namespace="ead8da0f-3542-4e50-96c8-f1f698624e86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2:e3f09c3df709400db2417a7161762d62" minOccurs="0"/>
                <xsd:element ref="ns5:SharedWithUsers" minOccurs="0"/>
                <xsd:element ref="ns5:SharedWithDetails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1:_ip_UnifiedCompliancePolicyProperties" minOccurs="0"/>
                <xsd:element ref="ns1:_ip_UnifiedCompliancePolicyUIAction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  <xsd:element ref="ns6:MediaServiceDateTaken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 ma:readOnly="false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160cad11-562a-4490-8456-b2fd6f157897}" ma:internalName="TaxCatchAllLabel" ma:readOnly="true" ma:showField="CatchAllDataLabel" ma:web="fecc2597-e8fd-4279-ac06-bd7c891938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160cad11-562a-4490-8456-b2fd6f157897}" ma:internalName="TaxCatchAll" ma:showField="CatchAllData" ma:web="fecc2597-e8fd-4279-ac06-bd7c891938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f09c3df709400db2417a7161762d62" ma:index="28" nillable="true" ma:taxonomy="true" ma:internalName="e3f09c3df709400db2417a7161762d62" ma:taxonomyFieldName="EPA_x0020_Subject" ma:displayName="EPA Subject" ma:readOnly="false" ma:default="" ma:fieldId="{e3f09c3d-f709-400d-b241-7a7161762d62}" ma:taxonomyMulti="true" ma:sspId="29f62856-1543-49d4-a736-4569d363f533" ma:termSetId="7a3d4ae0-7e62-45a2-a406-c6a8a6a8eee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c2597-e8fd-4279-ac06-bd7c891938be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8da0f-3542-4e50-96c8-f1f698624e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40" nillable="true" ma:taxonomy="true" ma:internalName="lcf76f155ced4ddcb4097134ff3c332f" ma:taxonomyFieldName="MediaServiceImageTags" ma:displayName="Image Tags" ma:readOnly="false" ma:fieldId="{5cf76f15-5ced-4ddc-b409-7134ff3c332f}" ma:taxonomyMulti="true" ma:sspId="29f62856-1543-49d4-a736-4569d363f5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44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4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163971-AAE4-4EE5-B231-938EF3DB2EB4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sharepoint/v3"/>
    <ds:schemaRef ds:uri="http://schemas.openxmlformats.org/package/2006/metadata/core-properties"/>
    <ds:schemaRef ds:uri="4ffa91fb-a0ff-4ac5-b2db-65c790d184a4"/>
    <ds:schemaRef ds:uri="http://purl.org/dc/elements/1.1/"/>
    <ds:schemaRef ds:uri="http://purl.org/dc/terms/"/>
    <ds:schemaRef ds:uri="ead8da0f-3542-4e50-96c8-f1f698624e86"/>
    <ds:schemaRef ds:uri="http://schemas.microsoft.com/office/2006/metadata/properties"/>
    <ds:schemaRef ds:uri="fecc2597-e8fd-4279-ac06-bd7c891938be"/>
    <ds:schemaRef ds:uri="http://schemas.microsoft.com/sharepoint/v3/fields"/>
    <ds:schemaRef ds:uri="http://schemas.microsoft.com/sharepoint.v3"/>
  </ds:schemaRefs>
</ds:datastoreItem>
</file>

<file path=customXml/itemProps2.xml><?xml version="1.0" encoding="utf-8"?>
<ds:datastoreItem xmlns:ds="http://schemas.openxmlformats.org/officeDocument/2006/customXml" ds:itemID="{EE0D3735-908A-48E1-83C9-B40EDD4622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7F3DF8-7583-4B34-A195-500EBC901FAC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195A76CB-82D8-47C9-99E6-F7BF7D0C92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fa91fb-a0ff-4ac5-b2db-65c790d184a4"/>
    <ds:schemaRef ds:uri="http://schemas.microsoft.com/sharepoint.v3"/>
    <ds:schemaRef ds:uri="http://schemas.microsoft.com/sharepoint/v3/fields"/>
    <ds:schemaRef ds:uri="fecc2597-e8fd-4279-ac06-bd7c891938be"/>
    <ds:schemaRef ds:uri="ead8da0f-3542-4e50-96c8-f1f698624e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Page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Draft OECD 428 Dermal Absorption Study Calculations</dc:title>
  <dc:subject>Draft Risk Evaluation for 1,2-Dichloropropane</dc:subject>
  <dc:creator>US EPA</dc:creator>
  <cp:keywords>12Dichloropropane ; 12DCP ; CASRN 78-87-5 ; dermal risk ; dermal ; risk calculator</cp:keywords>
  <cp:lastModifiedBy>Stanfield, Kelley</cp:lastModifiedBy>
  <dcterms:created xsi:type="dcterms:W3CDTF">2024-03-15T16:24:06Z</dcterms:created>
  <dcterms:modified xsi:type="dcterms:W3CDTF">2026-07-31T15:29:58Z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0x010100D723352F79007E408EFF44D6142FFCE2</vt:lpwstr>
  </property>
  <property fmtid="{D5CDD505-2E9C-101B-9397-08002B2CF9AE}" pid="3" name="TaxKeyword">
    <vt:lpwstr>2106;#CASRN 78-87-5|6c0f0415-e883-4313-be5b-62ccf49181ff;#1202;#dermal|8513d648-c7f1-420f-adef-983e3bed9b2c;#1199;#dermal risk|071f6019-909b-4f3c-bde0-3289c66f8f90;#1198;#risk calculator|8af20125-90c4-4af3-92eb-7f5682895c4d;#2130;#12DCP|d176ffec-5a29-4ccc-9d1a-3beae4ea5552;#2129;#12Dichloropropane|1c68f91c-a98e-44e5-9441-281843d32ac9</vt:lpwstr>
  </property>
  <property fmtid="{D5CDD505-2E9C-101B-9397-08002B2CF9AE}" pid="4" name="Document_x0020_Type">
    <vt:lpwstr/>
  </property>
  <property fmtid="{D5CDD505-2E9C-101B-9397-08002B2CF9AE}" pid="5" name="EPA Subject">
    <vt:lpwstr/>
  </property>
  <property fmtid="{D5CDD505-2E9C-101B-9397-08002B2CF9AE}" pid="6" name="EPA_x0020_Subject">
    <vt:lpwstr/>
  </property>
  <property fmtid="{D5CDD505-2E9C-101B-9397-08002B2CF9AE}" pid="7" name="Document Type">
    <vt:lpwstr/>
  </property>
  <property fmtid="{D5CDD505-2E9C-101B-9397-08002B2CF9AE}" pid="8" name="MediaServiceImageTags">
    <vt:lpwstr/>
  </property>
</Properties>
</file>