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1199" documentId="8_{E577B428-14D0-4DD7-AB94-E7B61FD1C84C}" xr6:coauthVersionLast="47" xr6:coauthVersionMax="47" xr10:uidLastSave="{E3EAD910-22A3-49C0-965D-D37E4F4B36EC}"/>
  <workbookProtection workbookAlgorithmName="SHA-512" workbookHashValue="PMlCiGRB9h4q9IUDhdgwBlqmuhd4EFdZDXyAFWBYvTilnilT704ppbslQzinS82o1mojnZpoCIso55TU57iGBg==" workbookSaltValue="Fpmjk+HNAXdY3RtyFNdmEA==" workbookSpinCount="100000" lockStructure="1"/>
  <bookViews>
    <workbookView xWindow="33720" yWindow="-120" windowWidth="29040" windowHeight="15720" tabRatio="823" xr2:uid="{00000000-000D-0000-FFFF-FFFF00000000}"/>
  </bookViews>
  <sheets>
    <sheet name="Instructions" sheetId="2" r:id="rId1"/>
    <sheet name="1 - Report Identification" sheetId="1" r:id="rId2"/>
    <sheet name="2 - Import Data" sheetId="3" r:id="rId3"/>
    <sheet name="3 - Shipment and Sales" sheetId="4" r:id="rId4"/>
    <sheet name="4 - Summary" sheetId="8" r:id="rId5"/>
    <sheet name="Blend Breakout" sheetId="9" r:id="rId6"/>
    <sheet name="Lists" sheetId="7" state="hidden" r:id="rId7"/>
    <sheet name="Data for Summary" sheetId="12" state="hidden" r:id="rId8"/>
  </sheets>
  <externalReferences>
    <externalReference r:id="rId9"/>
  </externalReferences>
  <definedNames>
    <definedName name="ChemicalList">Lists!$B$3:$B$68</definedName>
    <definedName name="ChemQuantity">#REF!</definedName>
    <definedName name="ClassIIChemicals">Lists!$C$3:$C$44</definedName>
    <definedName name="ClassIIFormula">'2 - Import Data'!$H$2:$O$2</definedName>
    <definedName name="ClassIIOther">'2 - Import Data'!$H$1:$O$1</definedName>
    <definedName name="ClassIPurpose">[1]Lists!$I$3:$I$6</definedName>
    <definedName name="CommodityCodes">Lists!$J$3:$J$10</definedName>
    <definedName name="Countries">Lists!$H$3:$H$204</definedName>
    <definedName name="EndDate">Lists!$G$4</definedName>
    <definedName name="HeelsIntendedUses">Lists!$O$5:$O$8</definedName>
    <definedName name="ImporterCol">'2 - Import Data'!$R$1</definedName>
    <definedName name="ImportNum">'2 - Import Data'!$R$2</definedName>
    <definedName name="LockStatus">Instructions!$H$15</definedName>
    <definedName name="NewIntendedUses">Lists!$M$5:$M$9</definedName>
    <definedName name="_xlnm.Print_Area" localSheetId="1">'1 - Report Identification'!$B$2:$D$13</definedName>
    <definedName name="_xlnm.Print_Area" localSheetId="2">'2 - Import Data'!$A$4:$U$314</definedName>
    <definedName name="_xlnm.Print_Area" localSheetId="3">'3 - Shipment and Sales'!$A$2:$E$25</definedName>
    <definedName name="_xlnm.Print_Area" localSheetId="4">'4 - Summary'!$A$2:$K$28</definedName>
    <definedName name="_xlnm.Print_Area" localSheetId="5">'Blend Breakout'!$A$1:$E$25</definedName>
    <definedName name="_xlnm.Print_Area" localSheetId="0">Instructions!$B$2:$D$21</definedName>
    <definedName name="Purpose">Lists!$K$3:$K$4</definedName>
    <definedName name="ReportingQuarter">Lists!$E$3:$E$6</definedName>
    <definedName name="ReportingYear">Lists!$D$3:$D$12</definedName>
    <definedName name="ReportQtr">'1 - Report Identification'!$C$11</definedName>
    <definedName name="ReportYr">'1 - Report Identification'!$C$10</definedName>
    <definedName name="StartDate">Lists!$G$3</definedName>
    <definedName name="TransactionType">Lists!$L$3:$L$5</definedName>
    <definedName name="UsedIntendedUses">Lists!$N$5:$N$10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4" i="3" l="1"/>
  <c r="Z14" i="3"/>
  <c r="Y14" i="3"/>
  <c r="W14" i="3"/>
  <c r="AC15" i="3" l="1"/>
  <c r="AD15" i="3"/>
  <c r="AC16" i="3"/>
  <c r="AD16" i="3"/>
  <c r="AC17" i="3"/>
  <c r="AD17" i="3"/>
  <c r="AC18" i="3"/>
  <c r="AD18" i="3"/>
  <c r="AC19" i="3"/>
  <c r="AD19" i="3"/>
  <c r="AC20" i="3"/>
  <c r="AD20" i="3"/>
  <c r="AC21" i="3"/>
  <c r="AD21" i="3"/>
  <c r="AC22" i="3"/>
  <c r="AD22" i="3"/>
  <c r="AC23" i="3"/>
  <c r="AD23" i="3"/>
  <c r="AC24" i="3"/>
  <c r="AD24" i="3"/>
  <c r="AC25" i="3"/>
  <c r="AD25" i="3"/>
  <c r="AC26" i="3"/>
  <c r="AD26" i="3"/>
  <c r="AC27" i="3"/>
  <c r="AD27" i="3"/>
  <c r="AC28" i="3"/>
  <c r="AD28" i="3"/>
  <c r="AC29" i="3"/>
  <c r="AD29" i="3"/>
  <c r="AC30" i="3"/>
  <c r="AD30" i="3"/>
  <c r="AC31" i="3"/>
  <c r="AD31" i="3"/>
  <c r="AC32" i="3"/>
  <c r="AD32" i="3"/>
  <c r="AC33" i="3"/>
  <c r="AD33" i="3"/>
  <c r="AC34" i="3"/>
  <c r="AD34" i="3"/>
  <c r="AC35" i="3"/>
  <c r="AD35" i="3"/>
  <c r="AC36" i="3"/>
  <c r="AD36" i="3"/>
  <c r="AC37" i="3"/>
  <c r="AD37" i="3"/>
  <c r="AC38" i="3"/>
  <c r="AD38" i="3"/>
  <c r="AC39" i="3"/>
  <c r="AD39" i="3"/>
  <c r="AC40" i="3"/>
  <c r="AD40" i="3"/>
  <c r="AC41" i="3"/>
  <c r="AD41" i="3"/>
  <c r="AC42" i="3"/>
  <c r="AD42" i="3"/>
  <c r="AC43" i="3"/>
  <c r="AD43" i="3"/>
  <c r="AC44" i="3"/>
  <c r="AD44" i="3"/>
  <c r="AC45" i="3"/>
  <c r="AD45" i="3"/>
  <c r="AC46" i="3"/>
  <c r="AD46" i="3"/>
  <c r="AC47" i="3"/>
  <c r="AD47" i="3"/>
  <c r="AC48" i="3"/>
  <c r="AD48" i="3"/>
  <c r="AC49" i="3"/>
  <c r="AD49" i="3"/>
  <c r="AC50" i="3"/>
  <c r="AD50" i="3"/>
  <c r="AC51" i="3"/>
  <c r="AD51" i="3"/>
  <c r="AC52" i="3"/>
  <c r="AD52" i="3"/>
  <c r="AC53" i="3"/>
  <c r="AD53" i="3"/>
  <c r="AC54" i="3"/>
  <c r="AD54" i="3"/>
  <c r="AC55" i="3"/>
  <c r="AD55" i="3"/>
  <c r="AC56" i="3"/>
  <c r="AD56" i="3"/>
  <c r="AC57" i="3"/>
  <c r="AD57" i="3"/>
  <c r="AC58" i="3"/>
  <c r="AD58" i="3"/>
  <c r="AC59" i="3"/>
  <c r="AD59" i="3"/>
  <c r="AC60" i="3"/>
  <c r="AD60" i="3"/>
  <c r="AC61" i="3"/>
  <c r="AD61" i="3"/>
  <c r="AC62" i="3"/>
  <c r="AD62" i="3"/>
  <c r="AC63" i="3"/>
  <c r="AD63" i="3"/>
  <c r="AC64" i="3"/>
  <c r="AD64" i="3"/>
  <c r="AC65" i="3"/>
  <c r="AD65" i="3"/>
  <c r="AC66" i="3"/>
  <c r="AD66" i="3"/>
  <c r="AC67" i="3"/>
  <c r="AD67" i="3"/>
  <c r="AC68" i="3"/>
  <c r="AD68" i="3"/>
  <c r="AC69" i="3"/>
  <c r="AD69" i="3"/>
  <c r="AC70" i="3"/>
  <c r="AD70" i="3"/>
  <c r="AC71" i="3"/>
  <c r="AD71" i="3"/>
  <c r="AC72" i="3"/>
  <c r="AD72" i="3"/>
  <c r="AC73" i="3"/>
  <c r="AD73" i="3"/>
  <c r="AC74" i="3"/>
  <c r="AD74" i="3"/>
  <c r="AC75" i="3"/>
  <c r="AD75" i="3"/>
  <c r="AC76" i="3"/>
  <c r="AD76" i="3"/>
  <c r="AC77" i="3"/>
  <c r="AD77" i="3"/>
  <c r="AC78" i="3"/>
  <c r="AD78" i="3"/>
  <c r="AC79" i="3"/>
  <c r="AD79" i="3"/>
  <c r="AC80" i="3"/>
  <c r="AD80" i="3"/>
  <c r="AC81" i="3"/>
  <c r="AD81" i="3"/>
  <c r="AC82" i="3"/>
  <c r="AD82" i="3"/>
  <c r="AC83" i="3"/>
  <c r="AD83" i="3"/>
  <c r="AC84" i="3"/>
  <c r="AD84" i="3"/>
  <c r="AC85" i="3"/>
  <c r="AD85" i="3"/>
  <c r="AC86" i="3"/>
  <c r="AD86" i="3"/>
  <c r="AC87" i="3"/>
  <c r="AD87" i="3"/>
  <c r="AC88" i="3"/>
  <c r="AD88" i="3"/>
  <c r="AC89" i="3"/>
  <c r="AD89" i="3"/>
  <c r="AC90" i="3"/>
  <c r="AD90" i="3"/>
  <c r="AC91" i="3"/>
  <c r="AD91" i="3"/>
  <c r="AC92" i="3"/>
  <c r="AD92" i="3"/>
  <c r="AC93" i="3"/>
  <c r="AD93" i="3"/>
  <c r="AC94" i="3"/>
  <c r="AD94" i="3"/>
  <c r="AC95" i="3"/>
  <c r="AD95" i="3"/>
  <c r="AC96" i="3"/>
  <c r="AD96" i="3"/>
  <c r="AC97" i="3"/>
  <c r="AD97" i="3"/>
  <c r="AC98" i="3"/>
  <c r="AD98" i="3"/>
  <c r="AC99" i="3"/>
  <c r="AD99" i="3"/>
  <c r="AC100" i="3"/>
  <c r="AD100" i="3"/>
  <c r="AC101" i="3"/>
  <c r="AD101" i="3"/>
  <c r="AC102" i="3"/>
  <c r="AD102" i="3"/>
  <c r="AC103" i="3"/>
  <c r="AD103" i="3"/>
  <c r="AC104" i="3"/>
  <c r="AD104" i="3"/>
  <c r="AC105" i="3"/>
  <c r="AD105" i="3"/>
  <c r="AC106" i="3"/>
  <c r="AD106" i="3"/>
  <c r="AC107" i="3"/>
  <c r="AD107" i="3"/>
  <c r="AC108" i="3"/>
  <c r="AD108" i="3"/>
  <c r="AC109" i="3"/>
  <c r="AD109" i="3"/>
  <c r="AC110" i="3"/>
  <c r="AD110" i="3"/>
  <c r="AC111" i="3"/>
  <c r="AD111" i="3"/>
  <c r="AC112" i="3"/>
  <c r="AD112" i="3"/>
  <c r="AC113" i="3"/>
  <c r="AD113" i="3"/>
  <c r="AC114" i="3"/>
  <c r="AD114" i="3"/>
  <c r="AC115" i="3"/>
  <c r="AD115" i="3"/>
  <c r="AC116" i="3"/>
  <c r="AD116" i="3"/>
  <c r="AC117" i="3"/>
  <c r="AD117" i="3"/>
  <c r="AC118" i="3"/>
  <c r="AD118" i="3"/>
  <c r="AC119" i="3"/>
  <c r="AD119" i="3"/>
  <c r="AC120" i="3"/>
  <c r="AD120" i="3"/>
  <c r="AC121" i="3"/>
  <c r="AD121" i="3"/>
  <c r="AC122" i="3"/>
  <c r="AD122" i="3"/>
  <c r="AC123" i="3"/>
  <c r="AD123" i="3"/>
  <c r="AC124" i="3"/>
  <c r="AD124" i="3"/>
  <c r="AC125" i="3"/>
  <c r="AD125" i="3"/>
  <c r="AC126" i="3"/>
  <c r="AD126" i="3"/>
  <c r="AC127" i="3"/>
  <c r="AD127" i="3"/>
  <c r="AC128" i="3"/>
  <c r="AD128" i="3"/>
  <c r="AC129" i="3"/>
  <c r="AD129" i="3"/>
  <c r="AC130" i="3"/>
  <c r="AD130" i="3"/>
  <c r="AC131" i="3"/>
  <c r="AD131" i="3"/>
  <c r="AC132" i="3"/>
  <c r="AD132" i="3"/>
  <c r="AC133" i="3"/>
  <c r="AD133" i="3"/>
  <c r="AC134" i="3"/>
  <c r="AD134" i="3"/>
  <c r="AC135" i="3"/>
  <c r="AD135" i="3"/>
  <c r="AC136" i="3"/>
  <c r="AD136" i="3"/>
  <c r="AC137" i="3"/>
  <c r="AD137" i="3"/>
  <c r="AC138" i="3"/>
  <c r="AD138" i="3"/>
  <c r="AC139" i="3"/>
  <c r="AD139" i="3"/>
  <c r="AC140" i="3"/>
  <c r="AD140" i="3"/>
  <c r="AC141" i="3"/>
  <c r="AD141" i="3"/>
  <c r="AC142" i="3"/>
  <c r="AD142" i="3"/>
  <c r="AC143" i="3"/>
  <c r="AD143" i="3"/>
  <c r="AC144" i="3"/>
  <c r="AD144" i="3"/>
  <c r="AC145" i="3"/>
  <c r="AD145" i="3"/>
  <c r="AC146" i="3"/>
  <c r="AD146" i="3"/>
  <c r="AC147" i="3"/>
  <c r="AD147" i="3"/>
  <c r="AC148" i="3"/>
  <c r="AD148" i="3"/>
  <c r="AC149" i="3"/>
  <c r="AD149" i="3"/>
  <c r="AC150" i="3"/>
  <c r="AD150" i="3"/>
  <c r="AC151" i="3"/>
  <c r="AD151" i="3"/>
  <c r="AC152" i="3"/>
  <c r="AD152" i="3"/>
  <c r="AC153" i="3"/>
  <c r="AD153" i="3"/>
  <c r="AC154" i="3"/>
  <c r="AD154" i="3"/>
  <c r="AC155" i="3"/>
  <c r="AD155" i="3"/>
  <c r="AC156" i="3"/>
  <c r="AD156" i="3"/>
  <c r="AC157" i="3"/>
  <c r="AD157" i="3"/>
  <c r="AC158" i="3"/>
  <c r="AD158" i="3"/>
  <c r="AC159" i="3"/>
  <c r="AD159" i="3"/>
  <c r="AC160" i="3"/>
  <c r="AD160" i="3"/>
  <c r="AC161" i="3"/>
  <c r="AD161" i="3"/>
  <c r="AC162" i="3"/>
  <c r="AD162" i="3"/>
  <c r="AC163" i="3"/>
  <c r="AD163" i="3"/>
  <c r="AC164" i="3"/>
  <c r="AD164" i="3"/>
  <c r="AC165" i="3"/>
  <c r="AD165" i="3"/>
  <c r="AC166" i="3"/>
  <c r="AD166" i="3"/>
  <c r="AC167" i="3"/>
  <c r="AD167" i="3"/>
  <c r="AC168" i="3"/>
  <c r="AD168" i="3"/>
  <c r="AC169" i="3"/>
  <c r="AD169" i="3"/>
  <c r="AC170" i="3"/>
  <c r="AD170" i="3"/>
  <c r="AC171" i="3"/>
  <c r="AD171" i="3"/>
  <c r="AC172" i="3"/>
  <c r="AD172" i="3"/>
  <c r="AC173" i="3"/>
  <c r="AD173" i="3"/>
  <c r="AC174" i="3"/>
  <c r="AD174" i="3"/>
  <c r="AC175" i="3"/>
  <c r="AD175" i="3"/>
  <c r="AC176" i="3"/>
  <c r="AD176" i="3"/>
  <c r="AC177" i="3"/>
  <c r="AD177" i="3"/>
  <c r="AC178" i="3"/>
  <c r="AD178" i="3"/>
  <c r="AC179" i="3"/>
  <c r="AD179" i="3"/>
  <c r="AC180" i="3"/>
  <c r="AD180" i="3"/>
  <c r="AC181" i="3"/>
  <c r="AD181" i="3"/>
  <c r="AC182" i="3"/>
  <c r="AD182" i="3"/>
  <c r="AC183" i="3"/>
  <c r="AD183" i="3"/>
  <c r="AC184" i="3"/>
  <c r="AD184" i="3"/>
  <c r="AC185" i="3"/>
  <c r="AD185" i="3"/>
  <c r="AC186" i="3"/>
  <c r="AD186" i="3"/>
  <c r="AC187" i="3"/>
  <c r="AD187" i="3"/>
  <c r="AC188" i="3"/>
  <c r="AD188" i="3"/>
  <c r="AC189" i="3"/>
  <c r="AD189" i="3"/>
  <c r="AC190" i="3"/>
  <c r="AD190" i="3"/>
  <c r="AC191" i="3"/>
  <c r="AD191" i="3"/>
  <c r="AC192" i="3"/>
  <c r="AD192" i="3"/>
  <c r="AC193" i="3"/>
  <c r="AD193" i="3"/>
  <c r="AC194" i="3"/>
  <c r="AD194" i="3"/>
  <c r="AC195" i="3"/>
  <c r="AD195" i="3"/>
  <c r="AC196" i="3"/>
  <c r="AD196" i="3"/>
  <c r="AC197" i="3"/>
  <c r="AD197" i="3"/>
  <c r="AC198" i="3"/>
  <c r="AD198" i="3"/>
  <c r="AC199" i="3"/>
  <c r="AD199" i="3"/>
  <c r="AC200" i="3"/>
  <c r="AD200" i="3"/>
  <c r="AC201" i="3"/>
  <c r="AD201" i="3"/>
  <c r="AC202" i="3"/>
  <c r="AD202" i="3"/>
  <c r="AC203" i="3"/>
  <c r="AD203" i="3"/>
  <c r="AC204" i="3"/>
  <c r="AD204" i="3"/>
  <c r="AC205" i="3"/>
  <c r="AD205" i="3"/>
  <c r="AC206" i="3"/>
  <c r="AD206" i="3"/>
  <c r="AC207" i="3"/>
  <c r="AD207" i="3"/>
  <c r="AC208" i="3"/>
  <c r="AD208" i="3"/>
  <c r="AC209" i="3"/>
  <c r="AD209" i="3"/>
  <c r="AC210" i="3"/>
  <c r="AD210" i="3"/>
  <c r="AC211" i="3"/>
  <c r="AD211" i="3"/>
  <c r="AC212" i="3"/>
  <c r="AD212" i="3"/>
  <c r="AC213" i="3"/>
  <c r="AD213" i="3"/>
  <c r="AC214" i="3"/>
  <c r="AD214" i="3"/>
  <c r="AC215" i="3"/>
  <c r="AD215" i="3"/>
  <c r="AC216" i="3"/>
  <c r="AD216" i="3"/>
  <c r="AC217" i="3"/>
  <c r="AD217" i="3"/>
  <c r="AC218" i="3"/>
  <c r="AD218" i="3"/>
  <c r="AC219" i="3"/>
  <c r="AD219" i="3"/>
  <c r="AC220" i="3"/>
  <c r="AD220" i="3"/>
  <c r="AC221" i="3"/>
  <c r="AD221" i="3"/>
  <c r="AC222" i="3"/>
  <c r="AD222" i="3"/>
  <c r="AC223" i="3"/>
  <c r="AD223" i="3"/>
  <c r="AC224" i="3"/>
  <c r="AD224" i="3"/>
  <c r="AC225" i="3"/>
  <c r="AD225" i="3"/>
  <c r="AC226" i="3"/>
  <c r="AD226" i="3"/>
  <c r="AC227" i="3"/>
  <c r="AD227" i="3"/>
  <c r="AC228" i="3"/>
  <c r="AD228" i="3"/>
  <c r="AC229" i="3"/>
  <c r="AD229" i="3"/>
  <c r="AC230" i="3"/>
  <c r="AD230" i="3"/>
  <c r="AC231" i="3"/>
  <c r="AD231" i="3"/>
  <c r="AC232" i="3"/>
  <c r="AD232" i="3"/>
  <c r="AC233" i="3"/>
  <c r="AD233" i="3"/>
  <c r="AC234" i="3"/>
  <c r="AD234" i="3"/>
  <c r="AC235" i="3"/>
  <c r="AD235" i="3"/>
  <c r="AC236" i="3"/>
  <c r="AD236" i="3"/>
  <c r="AC237" i="3"/>
  <c r="AD237" i="3"/>
  <c r="AC238" i="3"/>
  <c r="AD238" i="3"/>
  <c r="AC239" i="3"/>
  <c r="AD239" i="3"/>
  <c r="AC240" i="3"/>
  <c r="AD240" i="3"/>
  <c r="AC241" i="3"/>
  <c r="AD241" i="3"/>
  <c r="AC242" i="3"/>
  <c r="AD242" i="3"/>
  <c r="AC243" i="3"/>
  <c r="AD243" i="3"/>
  <c r="AC244" i="3"/>
  <c r="AD244" i="3"/>
  <c r="AC245" i="3"/>
  <c r="AD245" i="3"/>
  <c r="AC246" i="3"/>
  <c r="AD246" i="3"/>
  <c r="AC247" i="3"/>
  <c r="AD247" i="3"/>
  <c r="AC248" i="3"/>
  <c r="AD248" i="3"/>
  <c r="AC249" i="3"/>
  <c r="AD249" i="3"/>
  <c r="AC250" i="3"/>
  <c r="AD250" i="3"/>
  <c r="AC251" i="3"/>
  <c r="AD251" i="3"/>
  <c r="AC252" i="3"/>
  <c r="AD252" i="3"/>
  <c r="AC253" i="3"/>
  <c r="AD253" i="3"/>
  <c r="AC254" i="3"/>
  <c r="AD254" i="3"/>
  <c r="AC255" i="3"/>
  <c r="AD255" i="3"/>
  <c r="AC256" i="3"/>
  <c r="AD256" i="3"/>
  <c r="AC257" i="3"/>
  <c r="AD257" i="3"/>
  <c r="AC258" i="3"/>
  <c r="AD258" i="3"/>
  <c r="AC259" i="3"/>
  <c r="AD259" i="3"/>
  <c r="AC260" i="3"/>
  <c r="AD260" i="3"/>
  <c r="AC261" i="3"/>
  <c r="AD261" i="3"/>
  <c r="AC262" i="3"/>
  <c r="AD262" i="3"/>
  <c r="AC263" i="3"/>
  <c r="AD263" i="3"/>
  <c r="AC264" i="3"/>
  <c r="AD264" i="3"/>
  <c r="AC265" i="3"/>
  <c r="AD265" i="3"/>
  <c r="AC266" i="3"/>
  <c r="AD266" i="3"/>
  <c r="AC267" i="3"/>
  <c r="AD267" i="3"/>
  <c r="AC268" i="3"/>
  <c r="AD268" i="3"/>
  <c r="AC269" i="3"/>
  <c r="AD269" i="3"/>
  <c r="AC270" i="3"/>
  <c r="AD270" i="3"/>
  <c r="AC271" i="3"/>
  <c r="AD271" i="3"/>
  <c r="AC272" i="3"/>
  <c r="AD272" i="3"/>
  <c r="AC273" i="3"/>
  <c r="AD273" i="3"/>
  <c r="AC274" i="3"/>
  <c r="AD274" i="3"/>
  <c r="AC275" i="3"/>
  <c r="AD275" i="3"/>
  <c r="AC276" i="3"/>
  <c r="AD276" i="3"/>
  <c r="AC277" i="3"/>
  <c r="AD277" i="3"/>
  <c r="AC278" i="3"/>
  <c r="AD278" i="3"/>
  <c r="AC279" i="3"/>
  <c r="AD279" i="3"/>
  <c r="AC280" i="3"/>
  <c r="AD280" i="3"/>
  <c r="AC281" i="3"/>
  <c r="AD281" i="3"/>
  <c r="AC282" i="3"/>
  <c r="AD282" i="3"/>
  <c r="AC283" i="3"/>
  <c r="AD283" i="3"/>
  <c r="AC284" i="3"/>
  <c r="AD284" i="3"/>
  <c r="AC285" i="3"/>
  <c r="AD285" i="3"/>
  <c r="AC286" i="3"/>
  <c r="AD286" i="3"/>
  <c r="AC287" i="3"/>
  <c r="AD287" i="3"/>
  <c r="AC288" i="3"/>
  <c r="AD288" i="3"/>
  <c r="AC289" i="3"/>
  <c r="AD289" i="3"/>
  <c r="AC290" i="3"/>
  <c r="AD290" i="3"/>
  <c r="AC291" i="3"/>
  <c r="AD291" i="3"/>
  <c r="AC292" i="3"/>
  <c r="AD292" i="3"/>
  <c r="AC293" i="3"/>
  <c r="AD293" i="3"/>
  <c r="AC294" i="3"/>
  <c r="AD294" i="3"/>
  <c r="AC295" i="3"/>
  <c r="AD295" i="3"/>
  <c r="AC296" i="3"/>
  <c r="AD296" i="3"/>
  <c r="AC297" i="3"/>
  <c r="AD297" i="3"/>
  <c r="AC298" i="3"/>
  <c r="AD298" i="3"/>
  <c r="AC299" i="3"/>
  <c r="AD299" i="3"/>
  <c r="AC300" i="3"/>
  <c r="AD300" i="3"/>
  <c r="AC301" i="3"/>
  <c r="AD301" i="3"/>
  <c r="AC302" i="3"/>
  <c r="AD302" i="3"/>
  <c r="AC303" i="3"/>
  <c r="AD303" i="3"/>
  <c r="AC304" i="3"/>
  <c r="AD304" i="3"/>
  <c r="AC305" i="3"/>
  <c r="AD305" i="3"/>
  <c r="AC306" i="3"/>
  <c r="AD306" i="3"/>
  <c r="AC307" i="3"/>
  <c r="AD307" i="3"/>
  <c r="AC308" i="3"/>
  <c r="AD308" i="3"/>
  <c r="AC309" i="3"/>
  <c r="AD309" i="3"/>
  <c r="AC310" i="3"/>
  <c r="AD310" i="3"/>
  <c r="AC311" i="3"/>
  <c r="AD311" i="3"/>
  <c r="AC312" i="3"/>
  <c r="AD312" i="3"/>
  <c r="AC313" i="3"/>
  <c r="AD313" i="3"/>
  <c r="AA15" i="3"/>
  <c r="AB15" i="3"/>
  <c r="AA16" i="3"/>
  <c r="AB16" i="3"/>
  <c r="AA17" i="3"/>
  <c r="AA18" i="3"/>
  <c r="AB18" i="3"/>
  <c r="AA19" i="3"/>
  <c r="AB19" i="3"/>
  <c r="AA20" i="3"/>
  <c r="AB20" i="3"/>
  <c r="AA21" i="3"/>
  <c r="AB21" i="3"/>
  <c r="AA22" i="3"/>
  <c r="AB22" i="3"/>
  <c r="AA23" i="3"/>
  <c r="AB23" i="3"/>
  <c r="AA24" i="3"/>
  <c r="AB24" i="3"/>
  <c r="AA25" i="3"/>
  <c r="AB25" i="3"/>
  <c r="AA26" i="3"/>
  <c r="AB26" i="3"/>
  <c r="AA27" i="3"/>
  <c r="AB27" i="3"/>
  <c r="AA28" i="3"/>
  <c r="AB28" i="3"/>
  <c r="AA29" i="3"/>
  <c r="AB29" i="3"/>
  <c r="AA30" i="3"/>
  <c r="AB30" i="3"/>
  <c r="AA31" i="3"/>
  <c r="AB31" i="3"/>
  <c r="AA32" i="3"/>
  <c r="AB32" i="3"/>
  <c r="AA33" i="3"/>
  <c r="AB33" i="3"/>
  <c r="AA34" i="3"/>
  <c r="AB34" i="3"/>
  <c r="AA35" i="3"/>
  <c r="AB35" i="3"/>
  <c r="AA36" i="3"/>
  <c r="AB36" i="3"/>
  <c r="AA37" i="3"/>
  <c r="AB37" i="3"/>
  <c r="AA38" i="3"/>
  <c r="AB38" i="3"/>
  <c r="AA39" i="3"/>
  <c r="AB39" i="3"/>
  <c r="AA40" i="3"/>
  <c r="AB40" i="3"/>
  <c r="AA41" i="3"/>
  <c r="AB41" i="3"/>
  <c r="AA42" i="3"/>
  <c r="AB42" i="3"/>
  <c r="AA43" i="3"/>
  <c r="AB43" i="3"/>
  <c r="AA44" i="3"/>
  <c r="AB44" i="3"/>
  <c r="AA45" i="3"/>
  <c r="AB45" i="3"/>
  <c r="AA46" i="3"/>
  <c r="AB46" i="3"/>
  <c r="AA47" i="3"/>
  <c r="AB47" i="3"/>
  <c r="AA48" i="3"/>
  <c r="AB48" i="3"/>
  <c r="AA49" i="3"/>
  <c r="AB49" i="3"/>
  <c r="AA50" i="3"/>
  <c r="AB50" i="3"/>
  <c r="AA51" i="3"/>
  <c r="AB51" i="3"/>
  <c r="AA52" i="3"/>
  <c r="AB52" i="3"/>
  <c r="AA53" i="3"/>
  <c r="AB53" i="3"/>
  <c r="AA54" i="3"/>
  <c r="AB54" i="3"/>
  <c r="AA55" i="3"/>
  <c r="AB55" i="3"/>
  <c r="AA56" i="3"/>
  <c r="AB56" i="3"/>
  <c r="AA57" i="3"/>
  <c r="AB57" i="3"/>
  <c r="AA58" i="3"/>
  <c r="AB58" i="3"/>
  <c r="AA59" i="3"/>
  <c r="AB59" i="3"/>
  <c r="AA60" i="3"/>
  <c r="AB60" i="3"/>
  <c r="AA61" i="3"/>
  <c r="AB61" i="3"/>
  <c r="AA62" i="3"/>
  <c r="AB62" i="3"/>
  <c r="AA63" i="3"/>
  <c r="AB63" i="3"/>
  <c r="AA64" i="3"/>
  <c r="AB64" i="3"/>
  <c r="AA65" i="3"/>
  <c r="AB65" i="3"/>
  <c r="AA66" i="3"/>
  <c r="AB66" i="3"/>
  <c r="AA67" i="3"/>
  <c r="AB67" i="3"/>
  <c r="AA68" i="3"/>
  <c r="AB68" i="3"/>
  <c r="AA69" i="3"/>
  <c r="AB69" i="3"/>
  <c r="AA70" i="3"/>
  <c r="AB70" i="3"/>
  <c r="AA71" i="3"/>
  <c r="AB71" i="3"/>
  <c r="AA72" i="3"/>
  <c r="AB72" i="3"/>
  <c r="AA73" i="3"/>
  <c r="AB73" i="3"/>
  <c r="AA74" i="3"/>
  <c r="AB74" i="3"/>
  <c r="AA75" i="3"/>
  <c r="AB75" i="3"/>
  <c r="AA76" i="3"/>
  <c r="AB76" i="3"/>
  <c r="AA77" i="3"/>
  <c r="AB77" i="3"/>
  <c r="AA78" i="3"/>
  <c r="AB78" i="3"/>
  <c r="AA79" i="3"/>
  <c r="AB79" i="3"/>
  <c r="AA80" i="3"/>
  <c r="AB80" i="3"/>
  <c r="AA81" i="3"/>
  <c r="AB81" i="3"/>
  <c r="AA82" i="3"/>
  <c r="AB82" i="3"/>
  <c r="AA83" i="3"/>
  <c r="AB83" i="3"/>
  <c r="AA84" i="3"/>
  <c r="AB84" i="3"/>
  <c r="AA85" i="3"/>
  <c r="AB85" i="3"/>
  <c r="AA86" i="3"/>
  <c r="AB86" i="3"/>
  <c r="AA87" i="3"/>
  <c r="AB87" i="3"/>
  <c r="AA88" i="3"/>
  <c r="AB88" i="3"/>
  <c r="AA89" i="3"/>
  <c r="AB89" i="3"/>
  <c r="AA90" i="3"/>
  <c r="AB90" i="3"/>
  <c r="AA91" i="3"/>
  <c r="AB91" i="3"/>
  <c r="AA92" i="3"/>
  <c r="AB92" i="3"/>
  <c r="AA93" i="3"/>
  <c r="AB93" i="3"/>
  <c r="AA94" i="3"/>
  <c r="AB94" i="3"/>
  <c r="AA95" i="3"/>
  <c r="AB95" i="3"/>
  <c r="AA96" i="3"/>
  <c r="AB96" i="3"/>
  <c r="AA97" i="3"/>
  <c r="AB97" i="3"/>
  <c r="AA98" i="3"/>
  <c r="AB98" i="3"/>
  <c r="AA99" i="3"/>
  <c r="AB99" i="3"/>
  <c r="AA100" i="3"/>
  <c r="AB100" i="3"/>
  <c r="AA101" i="3"/>
  <c r="AB101" i="3"/>
  <c r="AA102" i="3"/>
  <c r="AB102" i="3"/>
  <c r="AA103" i="3"/>
  <c r="AB103" i="3"/>
  <c r="AA104" i="3"/>
  <c r="AB104" i="3"/>
  <c r="AA105" i="3"/>
  <c r="AB105" i="3"/>
  <c r="AA106" i="3"/>
  <c r="AB106" i="3"/>
  <c r="AA107" i="3"/>
  <c r="AB107" i="3"/>
  <c r="AA108" i="3"/>
  <c r="AB108" i="3"/>
  <c r="AA109" i="3"/>
  <c r="AB109" i="3"/>
  <c r="AA110" i="3"/>
  <c r="AB110" i="3"/>
  <c r="AA111" i="3"/>
  <c r="AB111" i="3"/>
  <c r="AA112" i="3"/>
  <c r="AB112" i="3"/>
  <c r="AA113" i="3"/>
  <c r="AB113" i="3"/>
  <c r="AA114" i="3"/>
  <c r="AB114" i="3"/>
  <c r="AA115" i="3"/>
  <c r="AB115" i="3"/>
  <c r="AA116" i="3"/>
  <c r="AB116" i="3"/>
  <c r="AA117" i="3"/>
  <c r="AB117" i="3"/>
  <c r="AA118" i="3"/>
  <c r="AB118" i="3"/>
  <c r="AA119" i="3"/>
  <c r="AB119" i="3"/>
  <c r="AA120" i="3"/>
  <c r="AB120" i="3"/>
  <c r="AA121" i="3"/>
  <c r="AB121" i="3"/>
  <c r="AA122" i="3"/>
  <c r="AB122" i="3"/>
  <c r="AA123" i="3"/>
  <c r="AB123" i="3"/>
  <c r="AA124" i="3"/>
  <c r="AB124" i="3"/>
  <c r="AA125" i="3"/>
  <c r="AB125" i="3"/>
  <c r="AA126" i="3"/>
  <c r="AB126" i="3"/>
  <c r="AA127" i="3"/>
  <c r="AB127" i="3"/>
  <c r="AA128" i="3"/>
  <c r="AB128" i="3"/>
  <c r="AA129" i="3"/>
  <c r="AB129" i="3"/>
  <c r="AA130" i="3"/>
  <c r="AB130" i="3"/>
  <c r="AA131" i="3"/>
  <c r="AB131" i="3"/>
  <c r="AA132" i="3"/>
  <c r="AB132" i="3"/>
  <c r="AA133" i="3"/>
  <c r="AB133" i="3"/>
  <c r="AA134" i="3"/>
  <c r="AB134" i="3"/>
  <c r="AA135" i="3"/>
  <c r="AB135" i="3"/>
  <c r="AA136" i="3"/>
  <c r="AB136" i="3"/>
  <c r="AA137" i="3"/>
  <c r="AB137" i="3"/>
  <c r="AA138" i="3"/>
  <c r="AB138" i="3"/>
  <c r="AA139" i="3"/>
  <c r="AB139" i="3"/>
  <c r="AA140" i="3"/>
  <c r="AB140" i="3"/>
  <c r="AA141" i="3"/>
  <c r="AB141" i="3"/>
  <c r="AA142" i="3"/>
  <c r="AB142" i="3"/>
  <c r="AA143" i="3"/>
  <c r="AB143" i="3"/>
  <c r="AA144" i="3"/>
  <c r="AB144" i="3"/>
  <c r="AA145" i="3"/>
  <c r="AB145" i="3"/>
  <c r="AA146" i="3"/>
  <c r="AB146" i="3"/>
  <c r="AA147" i="3"/>
  <c r="AB147" i="3"/>
  <c r="AA148" i="3"/>
  <c r="AB148" i="3"/>
  <c r="AA149" i="3"/>
  <c r="AB149" i="3"/>
  <c r="AA150" i="3"/>
  <c r="AB150" i="3"/>
  <c r="AA151" i="3"/>
  <c r="AB151" i="3"/>
  <c r="AA152" i="3"/>
  <c r="AB152" i="3"/>
  <c r="AA153" i="3"/>
  <c r="AB153" i="3"/>
  <c r="AA154" i="3"/>
  <c r="AB154" i="3"/>
  <c r="AA155" i="3"/>
  <c r="AB155" i="3"/>
  <c r="AA156" i="3"/>
  <c r="AB156" i="3"/>
  <c r="AA157" i="3"/>
  <c r="AB157" i="3"/>
  <c r="AA158" i="3"/>
  <c r="AB158" i="3"/>
  <c r="AA159" i="3"/>
  <c r="AB159" i="3"/>
  <c r="AA160" i="3"/>
  <c r="AB160" i="3"/>
  <c r="AA161" i="3"/>
  <c r="AB161" i="3"/>
  <c r="AA162" i="3"/>
  <c r="AB162" i="3"/>
  <c r="AA163" i="3"/>
  <c r="AB163" i="3"/>
  <c r="AA164" i="3"/>
  <c r="AB164" i="3"/>
  <c r="AA165" i="3"/>
  <c r="AB165" i="3"/>
  <c r="AA166" i="3"/>
  <c r="AB166" i="3"/>
  <c r="AA167" i="3"/>
  <c r="AB167" i="3"/>
  <c r="AA168" i="3"/>
  <c r="AB168" i="3"/>
  <c r="AA169" i="3"/>
  <c r="AB169" i="3"/>
  <c r="AA170" i="3"/>
  <c r="AB170" i="3"/>
  <c r="AA171" i="3"/>
  <c r="AB171" i="3"/>
  <c r="AA172" i="3"/>
  <c r="AB172" i="3"/>
  <c r="AA173" i="3"/>
  <c r="AB173" i="3"/>
  <c r="AA174" i="3"/>
  <c r="AB174" i="3"/>
  <c r="AA175" i="3"/>
  <c r="AB175" i="3"/>
  <c r="AA176" i="3"/>
  <c r="AB176" i="3"/>
  <c r="AA177" i="3"/>
  <c r="AB177" i="3"/>
  <c r="AA178" i="3"/>
  <c r="AB178" i="3"/>
  <c r="AA179" i="3"/>
  <c r="AB179" i="3"/>
  <c r="AA180" i="3"/>
  <c r="AB180" i="3"/>
  <c r="AA181" i="3"/>
  <c r="AB181" i="3"/>
  <c r="AA182" i="3"/>
  <c r="AB182" i="3"/>
  <c r="AA183" i="3"/>
  <c r="AB183" i="3"/>
  <c r="AA184" i="3"/>
  <c r="AB184" i="3"/>
  <c r="AA185" i="3"/>
  <c r="AB185" i="3"/>
  <c r="AA186" i="3"/>
  <c r="AB186" i="3"/>
  <c r="AA187" i="3"/>
  <c r="AB187" i="3"/>
  <c r="AA188" i="3"/>
  <c r="AB188" i="3"/>
  <c r="AA189" i="3"/>
  <c r="AB189" i="3"/>
  <c r="AA190" i="3"/>
  <c r="AB190" i="3"/>
  <c r="AA191" i="3"/>
  <c r="AB191" i="3"/>
  <c r="AA192" i="3"/>
  <c r="AB192" i="3"/>
  <c r="AA193" i="3"/>
  <c r="AB193" i="3"/>
  <c r="AA194" i="3"/>
  <c r="AB194" i="3"/>
  <c r="AA195" i="3"/>
  <c r="AB195" i="3"/>
  <c r="AA196" i="3"/>
  <c r="AB196" i="3"/>
  <c r="AA197" i="3"/>
  <c r="AB197" i="3"/>
  <c r="AA198" i="3"/>
  <c r="AB198" i="3"/>
  <c r="AA199" i="3"/>
  <c r="AB199" i="3"/>
  <c r="AA200" i="3"/>
  <c r="AB200" i="3"/>
  <c r="AA201" i="3"/>
  <c r="AB201" i="3"/>
  <c r="AA202" i="3"/>
  <c r="AB202" i="3"/>
  <c r="AA203" i="3"/>
  <c r="AB203" i="3"/>
  <c r="AA204" i="3"/>
  <c r="AB204" i="3"/>
  <c r="AA205" i="3"/>
  <c r="AB205" i="3"/>
  <c r="AA206" i="3"/>
  <c r="AB206" i="3"/>
  <c r="AA207" i="3"/>
  <c r="AB207" i="3"/>
  <c r="AA208" i="3"/>
  <c r="AB208" i="3"/>
  <c r="AA209" i="3"/>
  <c r="AB209" i="3"/>
  <c r="AA210" i="3"/>
  <c r="AB210" i="3"/>
  <c r="AA211" i="3"/>
  <c r="AB211" i="3"/>
  <c r="AA212" i="3"/>
  <c r="AB212" i="3"/>
  <c r="AA213" i="3"/>
  <c r="AB213" i="3"/>
  <c r="AA214" i="3"/>
  <c r="AB214" i="3"/>
  <c r="AA215" i="3"/>
  <c r="AB215" i="3"/>
  <c r="AA216" i="3"/>
  <c r="AB216" i="3"/>
  <c r="AA217" i="3"/>
  <c r="AB217" i="3"/>
  <c r="AA218" i="3"/>
  <c r="AB218" i="3"/>
  <c r="AA219" i="3"/>
  <c r="AB219" i="3"/>
  <c r="AA220" i="3"/>
  <c r="AB220" i="3"/>
  <c r="AA221" i="3"/>
  <c r="AB221" i="3"/>
  <c r="AA222" i="3"/>
  <c r="AB222" i="3"/>
  <c r="AA223" i="3"/>
  <c r="AB223" i="3"/>
  <c r="AA224" i="3"/>
  <c r="AB224" i="3"/>
  <c r="AA225" i="3"/>
  <c r="AB225" i="3"/>
  <c r="AA226" i="3"/>
  <c r="AB226" i="3"/>
  <c r="AA227" i="3"/>
  <c r="AB227" i="3"/>
  <c r="AA228" i="3"/>
  <c r="AB228" i="3"/>
  <c r="AA229" i="3"/>
  <c r="AB229" i="3"/>
  <c r="AA230" i="3"/>
  <c r="AB230" i="3"/>
  <c r="AA231" i="3"/>
  <c r="AB231" i="3"/>
  <c r="AA232" i="3"/>
  <c r="AB232" i="3"/>
  <c r="AA233" i="3"/>
  <c r="AB233" i="3"/>
  <c r="AA234" i="3"/>
  <c r="AB234" i="3"/>
  <c r="AA235" i="3"/>
  <c r="AB235" i="3"/>
  <c r="AA236" i="3"/>
  <c r="AB236" i="3"/>
  <c r="AA237" i="3"/>
  <c r="AB237" i="3"/>
  <c r="AA238" i="3"/>
  <c r="AB238" i="3"/>
  <c r="AA239" i="3"/>
  <c r="AB239" i="3"/>
  <c r="AA240" i="3"/>
  <c r="AB240" i="3"/>
  <c r="AA241" i="3"/>
  <c r="AB241" i="3"/>
  <c r="AA242" i="3"/>
  <c r="AB242" i="3"/>
  <c r="AA243" i="3"/>
  <c r="AB243" i="3"/>
  <c r="AA244" i="3"/>
  <c r="AB244" i="3"/>
  <c r="AA245" i="3"/>
  <c r="AB245" i="3"/>
  <c r="AA246" i="3"/>
  <c r="AB246" i="3"/>
  <c r="AA247" i="3"/>
  <c r="AB247" i="3"/>
  <c r="AA248" i="3"/>
  <c r="AB248" i="3"/>
  <c r="AA249" i="3"/>
  <c r="AB249" i="3"/>
  <c r="AA250" i="3"/>
  <c r="AB250" i="3"/>
  <c r="AA251" i="3"/>
  <c r="AB251" i="3"/>
  <c r="AA252" i="3"/>
  <c r="AB252" i="3"/>
  <c r="AA253" i="3"/>
  <c r="AB253" i="3"/>
  <c r="AA254" i="3"/>
  <c r="AB254" i="3"/>
  <c r="AA255" i="3"/>
  <c r="AB255" i="3"/>
  <c r="AA256" i="3"/>
  <c r="AB256" i="3"/>
  <c r="AA257" i="3"/>
  <c r="AB257" i="3"/>
  <c r="AA258" i="3"/>
  <c r="AB258" i="3"/>
  <c r="AA259" i="3"/>
  <c r="AB259" i="3"/>
  <c r="AA260" i="3"/>
  <c r="AB260" i="3"/>
  <c r="AA261" i="3"/>
  <c r="AB261" i="3"/>
  <c r="AA262" i="3"/>
  <c r="AB262" i="3"/>
  <c r="AA263" i="3"/>
  <c r="AB263" i="3"/>
  <c r="AA264" i="3"/>
  <c r="AB264" i="3"/>
  <c r="AA265" i="3"/>
  <c r="AB265" i="3"/>
  <c r="AA266" i="3"/>
  <c r="AB266" i="3"/>
  <c r="AA267" i="3"/>
  <c r="AB267" i="3"/>
  <c r="AA268" i="3"/>
  <c r="AB268" i="3"/>
  <c r="AA269" i="3"/>
  <c r="AB269" i="3"/>
  <c r="AA270" i="3"/>
  <c r="AB270" i="3"/>
  <c r="AA271" i="3"/>
  <c r="AB271" i="3"/>
  <c r="AA272" i="3"/>
  <c r="AB272" i="3"/>
  <c r="AA273" i="3"/>
  <c r="AB273" i="3"/>
  <c r="AA274" i="3"/>
  <c r="AB274" i="3"/>
  <c r="AA275" i="3"/>
  <c r="AB275" i="3"/>
  <c r="AA276" i="3"/>
  <c r="AB276" i="3"/>
  <c r="AA277" i="3"/>
  <c r="AB277" i="3"/>
  <c r="AA278" i="3"/>
  <c r="AB278" i="3"/>
  <c r="AA279" i="3"/>
  <c r="AB279" i="3"/>
  <c r="AA280" i="3"/>
  <c r="AB280" i="3"/>
  <c r="AA281" i="3"/>
  <c r="AB281" i="3"/>
  <c r="AA282" i="3"/>
  <c r="AB282" i="3"/>
  <c r="AA283" i="3"/>
  <c r="AB283" i="3"/>
  <c r="AA284" i="3"/>
  <c r="AB284" i="3"/>
  <c r="AA285" i="3"/>
  <c r="AB285" i="3"/>
  <c r="AA286" i="3"/>
  <c r="AB286" i="3"/>
  <c r="AA287" i="3"/>
  <c r="AB287" i="3"/>
  <c r="AA288" i="3"/>
  <c r="AB288" i="3"/>
  <c r="AA289" i="3"/>
  <c r="AB289" i="3"/>
  <c r="AA290" i="3"/>
  <c r="AB290" i="3"/>
  <c r="AA291" i="3"/>
  <c r="AB291" i="3"/>
  <c r="AA292" i="3"/>
  <c r="AB292" i="3"/>
  <c r="AA293" i="3"/>
  <c r="AB293" i="3"/>
  <c r="AA294" i="3"/>
  <c r="AB294" i="3"/>
  <c r="AA295" i="3"/>
  <c r="AB295" i="3"/>
  <c r="AA296" i="3"/>
  <c r="AB296" i="3"/>
  <c r="AA297" i="3"/>
  <c r="AB297" i="3"/>
  <c r="AA298" i="3"/>
  <c r="AB298" i="3"/>
  <c r="AA299" i="3"/>
  <c r="AB299" i="3"/>
  <c r="AA300" i="3"/>
  <c r="AB300" i="3"/>
  <c r="AA301" i="3"/>
  <c r="AB301" i="3"/>
  <c r="AA302" i="3"/>
  <c r="AB302" i="3"/>
  <c r="AA303" i="3"/>
  <c r="AB303" i="3"/>
  <c r="AA304" i="3"/>
  <c r="AB304" i="3"/>
  <c r="AA305" i="3"/>
  <c r="AB305" i="3"/>
  <c r="AA306" i="3"/>
  <c r="AB306" i="3"/>
  <c r="AA307" i="3"/>
  <c r="AB307" i="3"/>
  <c r="AA308" i="3"/>
  <c r="AB308" i="3"/>
  <c r="AA309" i="3"/>
  <c r="AB309" i="3"/>
  <c r="AA310" i="3"/>
  <c r="AB310" i="3"/>
  <c r="AA311" i="3"/>
  <c r="AB311" i="3"/>
  <c r="AA312" i="3"/>
  <c r="AB312" i="3"/>
  <c r="AA313" i="3"/>
  <c r="AB313" i="3"/>
  <c r="AD14" i="3"/>
  <c r="AC14" i="3"/>
  <c r="AA14" i="3"/>
  <c r="Z313" i="3"/>
  <c r="Z312" i="3"/>
  <c r="Z311" i="3"/>
  <c r="Z310" i="3"/>
  <c r="Z309" i="3"/>
  <c r="Z308" i="3"/>
  <c r="Z307" i="3"/>
  <c r="Z306" i="3"/>
  <c r="Z305" i="3"/>
  <c r="Z304" i="3"/>
  <c r="Z303" i="3"/>
  <c r="Z302" i="3"/>
  <c r="Z301" i="3"/>
  <c r="Z300" i="3"/>
  <c r="Z299" i="3"/>
  <c r="Z298" i="3"/>
  <c r="Z297" i="3"/>
  <c r="Z296" i="3"/>
  <c r="Z295" i="3"/>
  <c r="Z294" i="3"/>
  <c r="Z293" i="3"/>
  <c r="Z292" i="3"/>
  <c r="Z291" i="3"/>
  <c r="Z290" i="3"/>
  <c r="Z289" i="3"/>
  <c r="Z288" i="3"/>
  <c r="Z287" i="3"/>
  <c r="Z286" i="3"/>
  <c r="Z285" i="3"/>
  <c r="Z284" i="3"/>
  <c r="Z283" i="3"/>
  <c r="Z282" i="3"/>
  <c r="Z281" i="3"/>
  <c r="Z280" i="3"/>
  <c r="Z279" i="3"/>
  <c r="Z278" i="3"/>
  <c r="Z277" i="3"/>
  <c r="Z276" i="3"/>
  <c r="Z275" i="3"/>
  <c r="Z274" i="3"/>
  <c r="Z273" i="3"/>
  <c r="Z272" i="3"/>
  <c r="Z271" i="3"/>
  <c r="Z270" i="3"/>
  <c r="Z269" i="3"/>
  <c r="Z268" i="3"/>
  <c r="Z267" i="3"/>
  <c r="Z266" i="3"/>
  <c r="Z265" i="3"/>
  <c r="Z264" i="3"/>
  <c r="Z263" i="3"/>
  <c r="Z262" i="3"/>
  <c r="Z261" i="3"/>
  <c r="Z260" i="3"/>
  <c r="Z259" i="3"/>
  <c r="Z258" i="3"/>
  <c r="Z257" i="3"/>
  <c r="Z256" i="3"/>
  <c r="Z255" i="3"/>
  <c r="Z254" i="3"/>
  <c r="Z253" i="3"/>
  <c r="Z252" i="3"/>
  <c r="Z251" i="3"/>
  <c r="Z250" i="3"/>
  <c r="Z249" i="3"/>
  <c r="Z248" i="3"/>
  <c r="Z247" i="3"/>
  <c r="Z246" i="3"/>
  <c r="Z245" i="3"/>
  <c r="Z244" i="3"/>
  <c r="Z243" i="3"/>
  <c r="Z242" i="3"/>
  <c r="Z241" i="3"/>
  <c r="Z240" i="3"/>
  <c r="Z239" i="3"/>
  <c r="Z238" i="3"/>
  <c r="Z237" i="3"/>
  <c r="Z236" i="3"/>
  <c r="Z235" i="3"/>
  <c r="Z234" i="3"/>
  <c r="Z233" i="3"/>
  <c r="Z232" i="3"/>
  <c r="Z231" i="3"/>
  <c r="Z230" i="3"/>
  <c r="Z229" i="3"/>
  <c r="Z228" i="3"/>
  <c r="Z227" i="3"/>
  <c r="Z226" i="3"/>
  <c r="Z225" i="3"/>
  <c r="Z224" i="3"/>
  <c r="Z223" i="3"/>
  <c r="Z222" i="3"/>
  <c r="Z221" i="3"/>
  <c r="Z220" i="3"/>
  <c r="Z219" i="3"/>
  <c r="Z218" i="3"/>
  <c r="Z217" i="3"/>
  <c r="Z216" i="3"/>
  <c r="Z215" i="3"/>
  <c r="Z214" i="3"/>
  <c r="Z213" i="3"/>
  <c r="Z212" i="3"/>
  <c r="Z211" i="3"/>
  <c r="Z210" i="3"/>
  <c r="Z209" i="3"/>
  <c r="Z208" i="3"/>
  <c r="Z207" i="3"/>
  <c r="Z206" i="3"/>
  <c r="Z205" i="3"/>
  <c r="Z204" i="3"/>
  <c r="Z203" i="3"/>
  <c r="Z202" i="3"/>
  <c r="Z201" i="3"/>
  <c r="Z200" i="3"/>
  <c r="Z199" i="3"/>
  <c r="Z198" i="3"/>
  <c r="Z197" i="3"/>
  <c r="Z196" i="3"/>
  <c r="Z195" i="3"/>
  <c r="Z194" i="3"/>
  <c r="Z193" i="3"/>
  <c r="Z192" i="3"/>
  <c r="Z191" i="3"/>
  <c r="Z190" i="3"/>
  <c r="Z189" i="3"/>
  <c r="Z188" i="3"/>
  <c r="Z187" i="3"/>
  <c r="Z186" i="3"/>
  <c r="Z185" i="3"/>
  <c r="Z184" i="3"/>
  <c r="Z183" i="3"/>
  <c r="Z182" i="3"/>
  <c r="Z181" i="3"/>
  <c r="Z180" i="3"/>
  <c r="Z179" i="3"/>
  <c r="Z178" i="3"/>
  <c r="Z177" i="3"/>
  <c r="Z176" i="3"/>
  <c r="Z175" i="3"/>
  <c r="Z174" i="3"/>
  <c r="Z173" i="3"/>
  <c r="Z172" i="3"/>
  <c r="Z171" i="3"/>
  <c r="Z170" i="3"/>
  <c r="Z169" i="3"/>
  <c r="Z168" i="3"/>
  <c r="Z167" i="3"/>
  <c r="Z166" i="3"/>
  <c r="Z165" i="3"/>
  <c r="Z164" i="3"/>
  <c r="Z163" i="3"/>
  <c r="Z162" i="3"/>
  <c r="Z161" i="3"/>
  <c r="Z160" i="3"/>
  <c r="Z159" i="3"/>
  <c r="Z158" i="3"/>
  <c r="Z157" i="3"/>
  <c r="Z156" i="3"/>
  <c r="Z155" i="3"/>
  <c r="Z154" i="3"/>
  <c r="Z153" i="3"/>
  <c r="Z152" i="3"/>
  <c r="Z151" i="3"/>
  <c r="Z150" i="3"/>
  <c r="Z149" i="3"/>
  <c r="Z148" i="3"/>
  <c r="Z147" i="3"/>
  <c r="Z146" i="3"/>
  <c r="Z145" i="3"/>
  <c r="Z144" i="3"/>
  <c r="Z143" i="3"/>
  <c r="Z142" i="3"/>
  <c r="Z141" i="3"/>
  <c r="Z140" i="3"/>
  <c r="Z139" i="3"/>
  <c r="Z138" i="3"/>
  <c r="Z137" i="3"/>
  <c r="Z136" i="3"/>
  <c r="Z135" i="3"/>
  <c r="Z134" i="3"/>
  <c r="Z133" i="3"/>
  <c r="Z132" i="3"/>
  <c r="Z131" i="3"/>
  <c r="Z130" i="3"/>
  <c r="Z129" i="3"/>
  <c r="Z128" i="3"/>
  <c r="Z127" i="3"/>
  <c r="Z126" i="3"/>
  <c r="Z125" i="3"/>
  <c r="Z124" i="3"/>
  <c r="Z123" i="3"/>
  <c r="Z122" i="3"/>
  <c r="Z121" i="3"/>
  <c r="Z120" i="3"/>
  <c r="Z119" i="3"/>
  <c r="Z118" i="3"/>
  <c r="Z117" i="3"/>
  <c r="Z116" i="3"/>
  <c r="Z115" i="3"/>
  <c r="Z114" i="3"/>
  <c r="Z113" i="3"/>
  <c r="Z112" i="3"/>
  <c r="Z111" i="3"/>
  <c r="Z110" i="3"/>
  <c r="Z109" i="3"/>
  <c r="Z108" i="3"/>
  <c r="Z107" i="3"/>
  <c r="Z106" i="3"/>
  <c r="Z105" i="3"/>
  <c r="Z104" i="3"/>
  <c r="Z103" i="3"/>
  <c r="Z102" i="3"/>
  <c r="Z101" i="3"/>
  <c r="Z100" i="3"/>
  <c r="Z99" i="3"/>
  <c r="Z98" i="3"/>
  <c r="Z97" i="3"/>
  <c r="Z96" i="3"/>
  <c r="Z95" i="3"/>
  <c r="Z94" i="3"/>
  <c r="Z93" i="3"/>
  <c r="Z92" i="3"/>
  <c r="Z91" i="3"/>
  <c r="Z90" i="3"/>
  <c r="Z89" i="3"/>
  <c r="Z88" i="3"/>
  <c r="Z87" i="3"/>
  <c r="Z86" i="3"/>
  <c r="Z85" i="3"/>
  <c r="Z84" i="3"/>
  <c r="Z83" i="3"/>
  <c r="Z82" i="3"/>
  <c r="Z81" i="3"/>
  <c r="Z80" i="3"/>
  <c r="Z79" i="3"/>
  <c r="Z78" i="3"/>
  <c r="Z77" i="3"/>
  <c r="Z76" i="3"/>
  <c r="Z75" i="3"/>
  <c r="Z74" i="3"/>
  <c r="Z73" i="3"/>
  <c r="Z72" i="3"/>
  <c r="Z71" i="3"/>
  <c r="Z70" i="3"/>
  <c r="Z69" i="3"/>
  <c r="Z68" i="3"/>
  <c r="Z67" i="3"/>
  <c r="Z66" i="3"/>
  <c r="Z65" i="3"/>
  <c r="Z64" i="3"/>
  <c r="Z63" i="3"/>
  <c r="Z62" i="3"/>
  <c r="Z61" i="3"/>
  <c r="Z60" i="3"/>
  <c r="Z59" i="3"/>
  <c r="Z58" i="3"/>
  <c r="Z57" i="3"/>
  <c r="Z56" i="3"/>
  <c r="Z55" i="3"/>
  <c r="Z54" i="3"/>
  <c r="Z53" i="3"/>
  <c r="Z52" i="3"/>
  <c r="Z51" i="3"/>
  <c r="Z50" i="3"/>
  <c r="Z49" i="3"/>
  <c r="Z48" i="3"/>
  <c r="Z47" i="3"/>
  <c r="Z46" i="3"/>
  <c r="Z45" i="3"/>
  <c r="Z44" i="3"/>
  <c r="Z43" i="3"/>
  <c r="Z42" i="3"/>
  <c r="Z41" i="3"/>
  <c r="Z40" i="3"/>
  <c r="Z39" i="3"/>
  <c r="Z38" i="3"/>
  <c r="Z37" i="3"/>
  <c r="Z36" i="3"/>
  <c r="Z35" i="3"/>
  <c r="Z34" i="3"/>
  <c r="Z33" i="3"/>
  <c r="Z32" i="3"/>
  <c r="Z31" i="3"/>
  <c r="Z30" i="3"/>
  <c r="Z29" i="3"/>
  <c r="Z28" i="3"/>
  <c r="Z27" i="3"/>
  <c r="Z26" i="3"/>
  <c r="Z25" i="3"/>
  <c r="Z24" i="3"/>
  <c r="Z23" i="3"/>
  <c r="Z22" i="3"/>
  <c r="Z21" i="3"/>
  <c r="Z20" i="3"/>
  <c r="Z19" i="3"/>
  <c r="Z18" i="3"/>
  <c r="Z16" i="3"/>
  <c r="Z15" i="3"/>
  <c r="Y15" i="3"/>
  <c r="Y16" i="3"/>
  <c r="Y17" i="3"/>
  <c r="Y18" i="3"/>
  <c r="Y19" i="3"/>
  <c r="Y20" i="3"/>
  <c r="Y21" i="3"/>
  <c r="Y22" i="3"/>
  <c r="Y23" i="3"/>
  <c r="Y24" i="3"/>
  <c r="Y25" i="3"/>
  <c r="Y26" i="3"/>
  <c r="Y27" i="3"/>
  <c r="Y28" i="3"/>
  <c r="Y29" i="3"/>
  <c r="Y30" i="3"/>
  <c r="Y31" i="3"/>
  <c r="Y32" i="3"/>
  <c r="Y33" i="3"/>
  <c r="Y34" i="3"/>
  <c r="Y35" i="3"/>
  <c r="Y36" i="3"/>
  <c r="Y37" i="3"/>
  <c r="Y38" i="3"/>
  <c r="Y39" i="3"/>
  <c r="Y40" i="3"/>
  <c r="Y41" i="3"/>
  <c r="Y42" i="3"/>
  <c r="Y43" i="3"/>
  <c r="Y44" i="3"/>
  <c r="Y45" i="3"/>
  <c r="Y46" i="3"/>
  <c r="Y47" i="3"/>
  <c r="Y48" i="3"/>
  <c r="Y49" i="3"/>
  <c r="Y50" i="3"/>
  <c r="Y51" i="3"/>
  <c r="Y52" i="3"/>
  <c r="Y53" i="3"/>
  <c r="Y54" i="3"/>
  <c r="Y55" i="3"/>
  <c r="Y56" i="3"/>
  <c r="Y57" i="3"/>
  <c r="Y58" i="3"/>
  <c r="Y59" i="3"/>
  <c r="Y60" i="3"/>
  <c r="Y61" i="3"/>
  <c r="Y62" i="3"/>
  <c r="Y63" i="3"/>
  <c r="Y64" i="3"/>
  <c r="Y65" i="3"/>
  <c r="Y66" i="3"/>
  <c r="Y67" i="3"/>
  <c r="Y68" i="3"/>
  <c r="Y69" i="3"/>
  <c r="Y70" i="3"/>
  <c r="Y71" i="3"/>
  <c r="Y72" i="3"/>
  <c r="Y73" i="3"/>
  <c r="Y74" i="3"/>
  <c r="Y75" i="3"/>
  <c r="Y76" i="3"/>
  <c r="Y77" i="3"/>
  <c r="Y78" i="3"/>
  <c r="Y79" i="3"/>
  <c r="Y80" i="3"/>
  <c r="Y81" i="3"/>
  <c r="Y82" i="3"/>
  <c r="Y83" i="3"/>
  <c r="Y84" i="3"/>
  <c r="Y85" i="3"/>
  <c r="Y86" i="3"/>
  <c r="Y87" i="3"/>
  <c r="Y88" i="3"/>
  <c r="Y89" i="3"/>
  <c r="Y90" i="3"/>
  <c r="Y91" i="3"/>
  <c r="Y92" i="3"/>
  <c r="Y93" i="3"/>
  <c r="Y94" i="3"/>
  <c r="Y95" i="3"/>
  <c r="Y96" i="3"/>
  <c r="Y97" i="3"/>
  <c r="Y98" i="3"/>
  <c r="Y99" i="3"/>
  <c r="Y100" i="3"/>
  <c r="Y101" i="3"/>
  <c r="Y102" i="3"/>
  <c r="Y103" i="3"/>
  <c r="Y104" i="3"/>
  <c r="Y105" i="3"/>
  <c r="Y106" i="3"/>
  <c r="Y107" i="3"/>
  <c r="Y108" i="3"/>
  <c r="Y109" i="3"/>
  <c r="Y110" i="3"/>
  <c r="Y111" i="3"/>
  <c r="Y112" i="3"/>
  <c r="Y113" i="3"/>
  <c r="Y114" i="3"/>
  <c r="Y115" i="3"/>
  <c r="Y116" i="3"/>
  <c r="Y117" i="3"/>
  <c r="Y118" i="3"/>
  <c r="Y119" i="3"/>
  <c r="Y120" i="3"/>
  <c r="Y121" i="3"/>
  <c r="Y122" i="3"/>
  <c r="Y123" i="3"/>
  <c r="Y124" i="3"/>
  <c r="Y125" i="3"/>
  <c r="Y126" i="3"/>
  <c r="Y127" i="3"/>
  <c r="Y128" i="3"/>
  <c r="Y129" i="3"/>
  <c r="Y130" i="3"/>
  <c r="Y131" i="3"/>
  <c r="Y132" i="3"/>
  <c r="Y133" i="3"/>
  <c r="Y134" i="3"/>
  <c r="Y135" i="3"/>
  <c r="Y136" i="3"/>
  <c r="Y137" i="3"/>
  <c r="Y138" i="3"/>
  <c r="Y139" i="3"/>
  <c r="Y140" i="3"/>
  <c r="Y141" i="3"/>
  <c r="Y142" i="3"/>
  <c r="Y143" i="3"/>
  <c r="Y144" i="3"/>
  <c r="Y145" i="3"/>
  <c r="Y146" i="3"/>
  <c r="Y147" i="3"/>
  <c r="Y148" i="3"/>
  <c r="Y149" i="3"/>
  <c r="Y150" i="3"/>
  <c r="Y151" i="3"/>
  <c r="Y152" i="3"/>
  <c r="Y153" i="3"/>
  <c r="Y154" i="3"/>
  <c r="Y155" i="3"/>
  <c r="Y156" i="3"/>
  <c r="Y157" i="3"/>
  <c r="Y158" i="3"/>
  <c r="Y159" i="3"/>
  <c r="Y160" i="3"/>
  <c r="Y161" i="3"/>
  <c r="Y162" i="3"/>
  <c r="Y163" i="3"/>
  <c r="Y164" i="3"/>
  <c r="Y165" i="3"/>
  <c r="Y166" i="3"/>
  <c r="Y167" i="3"/>
  <c r="Y168" i="3"/>
  <c r="Y169" i="3"/>
  <c r="Y170" i="3"/>
  <c r="Y171" i="3"/>
  <c r="Y172" i="3"/>
  <c r="Y173" i="3"/>
  <c r="Y174" i="3"/>
  <c r="Y175" i="3"/>
  <c r="Y176" i="3"/>
  <c r="Y177" i="3"/>
  <c r="Y178" i="3"/>
  <c r="Y179" i="3"/>
  <c r="Y180" i="3"/>
  <c r="Y181" i="3"/>
  <c r="Y182" i="3"/>
  <c r="Y183" i="3"/>
  <c r="Y184" i="3"/>
  <c r="Y185" i="3"/>
  <c r="Y186" i="3"/>
  <c r="Y187" i="3"/>
  <c r="Y188" i="3"/>
  <c r="Y189" i="3"/>
  <c r="Y190" i="3"/>
  <c r="Y191" i="3"/>
  <c r="Y192" i="3"/>
  <c r="Y193" i="3"/>
  <c r="Y194" i="3"/>
  <c r="Y195" i="3"/>
  <c r="Y196" i="3"/>
  <c r="Y197" i="3"/>
  <c r="Y198" i="3"/>
  <c r="Y199" i="3"/>
  <c r="Y200" i="3"/>
  <c r="Y201" i="3"/>
  <c r="Y202" i="3"/>
  <c r="Y203" i="3"/>
  <c r="Y204" i="3"/>
  <c r="Y205" i="3"/>
  <c r="Y206" i="3"/>
  <c r="Y207" i="3"/>
  <c r="Y208" i="3"/>
  <c r="Y209" i="3"/>
  <c r="Y210" i="3"/>
  <c r="Y211" i="3"/>
  <c r="Y212" i="3"/>
  <c r="Y213" i="3"/>
  <c r="Y214" i="3"/>
  <c r="Y215" i="3"/>
  <c r="Y216" i="3"/>
  <c r="Y217" i="3"/>
  <c r="Y218" i="3"/>
  <c r="Y219" i="3"/>
  <c r="Y220" i="3"/>
  <c r="Y221" i="3"/>
  <c r="Y222" i="3"/>
  <c r="Y223" i="3"/>
  <c r="Y224" i="3"/>
  <c r="Y225" i="3"/>
  <c r="Y226" i="3"/>
  <c r="Y227" i="3"/>
  <c r="Y228" i="3"/>
  <c r="Y229" i="3"/>
  <c r="Y230" i="3"/>
  <c r="Y231" i="3"/>
  <c r="Y232" i="3"/>
  <c r="Y233" i="3"/>
  <c r="Y234" i="3"/>
  <c r="Y235" i="3"/>
  <c r="Y236" i="3"/>
  <c r="Y237" i="3"/>
  <c r="Y238" i="3"/>
  <c r="Y239" i="3"/>
  <c r="Y240" i="3"/>
  <c r="Y241" i="3"/>
  <c r="Y242" i="3"/>
  <c r="Y243" i="3"/>
  <c r="Y244" i="3"/>
  <c r="Y245" i="3"/>
  <c r="Y246" i="3"/>
  <c r="Y247" i="3"/>
  <c r="Y248" i="3"/>
  <c r="Y249" i="3"/>
  <c r="Y250" i="3"/>
  <c r="Y251" i="3"/>
  <c r="Y252" i="3"/>
  <c r="Y253" i="3"/>
  <c r="Y254" i="3"/>
  <c r="Y255" i="3"/>
  <c r="Y256" i="3"/>
  <c r="Y257" i="3"/>
  <c r="Y258" i="3"/>
  <c r="Y259" i="3"/>
  <c r="Y260" i="3"/>
  <c r="Y261" i="3"/>
  <c r="Y262" i="3"/>
  <c r="Y263" i="3"/>
  <c r="Y264" i="3"/>
  <c r="Y265" i="3"/>
  <c r="Y266" i="3"/>
  <c r="Y267" i="3"/>
  <c r="Y268" i="3"/>
  <c r="Y269" i="3"/>
  <c r="Y270" i="3"/>
  <c r="Y271" i="3"/>
  <c r="Y272" i="3"/>
  <c r="Y273" i="3"/>
  <c r="Y274" i="3"/>
  <c r="Y275" i="3"/>
  <c r="Y276" i="3"/>
  <c r="Y277" i="3"/>
  <c r="Y278" i="3"/>
  <c r="Y279" i="3"/>
  <c r="Y280" i="3"/>
  <c r="Y281" i="3"/>
  <c r="Y282" i="3"/>
  <c r="Y283" i="3"/>
  <c r="Y284" i="3"/>
  <c r="Y285" i="3"/>
  <c r="Y286" i="3"/>
  <c r="Y287" i="3"/>
  <c r="Y288" i="3"/>
  <c r="Y289" i="3"/>
  <c r="Y290" i="3"/>
  <c r="Y291" i="3"/>
  <c r="Y292" i="3"/>
  <c r="Y293" i="3"/>
  <c r="Y294" i="3"/>
  <c r="Y295" i="3"/>
  <c r="Y296" i="3"/>
  <c r="Y297" i="3"/>
  <c r="Y298" i="3"/>
  <c r="Y299" i="3"/>
  <c r="Y300" i="3"/>
  <c r="Y301" i="3"/>
  <c r="Y302" i="3"/>
  <c r="Y303" i="3"/>
  <c r="Y304" i="3"/>
  <c r="Y305" i="3"/>
  <c r="Y306" i="3"/>
  <c r="Y307" i="3"/>
  <c r="Y308" i="3"/>
  <c r="Y309" i="3"/>
  <c r="Y310" i="3"/>
  <c r="Y311" i="3"/>
  <c r="Y312" i="3"/>
  <c r="Y313" i="3"/>
  <c r="X15" i="3"/>
  <c r="X16"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77" i="3"/>
  <c r="X78" i="3"/>
  <c r="X79" i="3"/>
  <c r="X80" i="3"/>
  <c r="X81" i="3"/>
  <c r="X82" i="3"/>
  <c r="X83" i="3"/>
  <c r="X84" i="3"/>
  <c r="X85" i="3"/>
  <c r="X86" i="3"/>
  <c r="X87" i="3"/>
  <c r="X88" i="3"/>
  <c r="X89" i="3"/>
  <c r="X90" i="3"/>
  <c r="X91" i="3"/>
  <c r="X92" i="3"/>
  <c r="X93" i="3"/>
  <c r="X94" i="3"/>
  <c r="X95" i="3"/>
  <c r="X96" i="3"/>
  <c r="X97" i="3"/>
  <c r="X98" i="3"/>
  <c r="X99" i="3"/>
  <c r="X100" i="3"/>
  <c r="X101" i="3"/>
  <c r="X102" i="3"/>
  <c r="X103" i="3"/>
  <c r="X104" i="3"/>
  <c r="X105" i="3"/>
  <c r="X106" i="3"/>
  <c r="X107" i="3"/>
  <c r="X108" i="3"/>
  <c r="X109" i="3"/>
  <c r="X110" i="3"/>
  <c r="X111" i="3"/>
  <c r="X112" i="3"/>
  <c r="X113" i="3"/>
  <c r="X114" i="3"/>
  <c r="X115" i="3"/>
  <c r="X116" i="3"/>
  <c r="X117" i="3"/>
  <c r="X118" i="3"/>
  <c r="X119" i="3"/>
  <c r="X120" i="3"/>
  <c r="X121" i="3"/>
  <c r="X122" i="3"/>
  <c r="X123" i="3"/>
  <c r="X124" i="3"/>
  <c r="X125" i="3"/>
  <c r="X126" i="3"/>
  <c r="X127" i="3"/>
  <c r="X128" i="3"/>
  <c r="X129" i="3"/>
  <c r="X130" i="3"/>
  <c r="X131" i="3"/>
  <c r="X132" i="3"/>
  <c r="X133" i="3"/>
  <c r="X134" i="3"/>
  <c r="X135" i="3"/>
  <c r="X136" i="3"/>
  <c r="X137" i="3"/>
  <c r="X138" i="3"/>
  <c r="X139" i="3"/>
  <c r="X140" i="3"/>
  <c r="X141" i="3"/>
  <c r="X142" i="3"/>
  <c r="X143" i="3"/>
  <c r="X144" i="3"/>
  <c r="X145" i="3"/>
  <c r="X146" i="3"/>
  <c r="X147" i="3"/>
  <c r="X148" i="3"/>
  <c r="X149" i="3"/>
  <c r="X150" i="3"/>
  <c r="X151" i="3"/>
  <c r="X152" i="3"/>
  <c r="X153" i="3"/>
  <c r="X154" i="3"/>
  <c r="X155" i="3"/>
  <c r="X156" i="3"/>
  <c r="X157" i="3"/>
  <c r="X158" i="3"/>
  <c r="X159" i="3"/>
  <c r="X160" i="3"/>
  <c r="X161" i="3"/>
  <c r="X162" i="3"/>
  <c r="X163" i="3"/>
  <c r="X164" i="3"/>
  <c r="X165" i="3"/>
  <c r="X166" i="3"/>
  <c r="X167" i="3"/>
  <c r="X168" i="3"/>
  <c r="X169" i="3"/>
  <c r="X170" i="3"/>
  <c r="X171" i="3"/>
  <c r="X172" i="3"/>
  <c r="X173" i="3"/>
  <c r="X174" i="3"/>
  <c r="X175" i="3"/>
  <c r="X176" i="3"/>
  <c r="X177" i="3"/>
  <c r="X178" i="3"/>
  <c r="X179" i="3"/>
  <c r="X180" i="3"/>
  <c r="X181" i="3"/>
  <c r="X182" i="3"/>
  <c r="X183" i="3"/>
  <c r="X184" i="3"/>
  <c r="X185" i="3"/>
  <c r="X186" i="3"/>
  <c r="X187" i="3"/>
  <c r="X188" i="3"/>
  <c r="X189" i="3"/>
  <c r="X190" i="3"/>
  <c r="X191" i="3"/>
  <c r="X192" i="3"/>
  <c r="X193" i="3"/>
  <c r="X194" i="3"/>
  <c r="X195" i="3"/>
  <c r="X196" i="3"/>
  <c r="X197" i="3"/>
  <c r="X198" i="3"/>
  <c r="X199" i="3"/>
  <c r="X200" i="3"/>
  <c r="X201" i="3"/>
  <c r="X202" i="3"/>
  <c r="X203" i="3"/>
  <c r="X204" i="3"/>
  <c r="X205" i="3"/>
  <c r="X206" i="3"/>
  <c r="X207" i="3"/>
  <c r="X208" i="3"/>
  <c r="X209" i="3"/>
  <c r="X210" i="3"/>
  <c r="X211" i="3"/>
  <c r="X212" i="3"/>
  <c r="X213" i="3"/>
  <c r="X214" i="3"/>
  <c r="X215" i="3"/>
  <c r="X216" i="3"/>
  <c r="X217" i="3"/>
  <c r="X218" i="3"/>
  <c r="X219" i="3"/>
  <c r="X220" i="3"/>
  <c r="X221" i="3"/>
  <c r="X222" i="3"/>
  <c r="X223" i="3"/>
  <c r="X224" i="3"/>
  <c r="X225" i="3"/>
  <c r="X226" i="3"/>
  <c r="X227" i="3"/>
  <c r="X228" i="3"/>
  <c r="X229" i="3"/>
  <c r="X230" i="3"/>
  <c r="X231" i="3"/>
  <c r="X232" i="3"/>
  <c r="X233" i="3"/>
  <c r="X234" i="3"/>
  <c r="X235" i="3"/>
  <c r="X236" i="3"/>
  <c r="X237" i="3"/>
  <c r="X238" i="3"/>
  <c r="X239" i="3"/>
  <c r="X240" i="3"/>
  <c r="X241" i="3"/>
  <c r="X242" i="3"/>
  <c r="X243" i="3"/>
  <c r="X244" i="3"/>
  <c r="X245" i="3"/>
  <c r="X246" i="3"/>
  <c r="X247" i="3"/>
  <c r="X248" i="3"/>
  <c r="X249" i="3"/>
  <c r="X250" i="3"/>
  <c r="X251" i="3"/>
  <c r="X252" i="3"/>
  <c r="X253" i="3"/>
  <c r="X254" i="3"/>
  <c r="X255" i="3"/>
  <c r="X256" i="3"/>
  <c r="X257" i="3"/>
  <c r="X258" i="3"/>
  <c r="X259" i="3"/>
  <c r="X260" i="3"/>
  <c r="X261" i="3"/>
  <c r="X262" i="3"/>
  <c r="X263" i="3"/>
  <c r="X264" i="3"/>
  <c r="X265" i="3"/>
  <c r="X266" i="3"/>
  <c r="X267" i="3"/>
  <c r="X268" i="3"/>
  <c r="X269" i="3"/>
  <c r="X270" i="3"/>
  <c r="X271" i="3"/>
  <c r="X272" i="3"/>
  <c r="X273" i="3"/>
  <c r="X274" i="3"/>
  <c r="X275" i="3"/>
  <c r="X276" i="3"/>
  <c r="X277" i="3"/>
  <c r="X278" i="3"/>
  <c r="X279" i="3"/>
  <c r="X280" i="3"/>
  <c r="X281" i="3"/>
  <c r="X282" i="3"/>
  <c r="X283" i="3"/>
  <c r="X284" i="3"/>
  <c r="X285" i="3"/>
  <c r="X286" i="3"/>
  <c r="X287" i="3"/>
  <c r="X288" i="3"/>
  <c r="X289" i="3"/>
  <c r="X290" i="3"/>
  <c r="X291" i="3"/>
  <c r="X292" i="3"/>
  <c r="X293" i="3"/>
  <c r="X294" i="3"/>
  <c r="X295" i="3"/>
  <c r="X296" i="3"/>
  <c r="X297" i="3"/>
  <c r="X298" i="3"/>
  <c r="X299" i="3"/>
  <c r="X300" i="3"/>
  <c r="X301" i="3"/>
  <c r="X302" i="3"/>
  <c r="X303" i="3"/>
  <c r="X304" i="3"/>
  <c r="X305" i="3"/>
  <c r="X306" i="3"/>
  <c r="X307" i="3"/>
  <c r="X308" i="3"/>
  <c r="X309" i="3"/>
  <c r="X310" i="3"/>
  <c r="X311" i="3"/>
  <c r="X312" i="3"/>
  <c r="X313" i="3"/>
  <c r="W15" i="3"/>
  <c r="W16" i="3"/>
  <c r="W17" i="3"/>
  <c r="W18" i="3"/>
  <c r="W19" i="3"/>
  <c r="W20" i="3"/>
  <c r="W21" i="3"/>
  <c r="W22" i="3"/>
  <c r="W23" i="3"/>
  <c r="W24" i="3"/>
  <c r="W25" i="3"/>
  <c r="W26" i="3"/>
  <c r="W27" i="3"/>
  <c r="W28" i="3"/>
  <c r="W29" i="3"/>
  <c r="W30" i="3"/>
  <c r="W31" i="3"/>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93" i="3"/>
  <c r="W94" i="3"/>
  <c r="W95" i="3"/>
  <c r="W96" i="3"/>
  <c r="W97" i="3"/>
  <c r="W98" i="3"/>
  <c r="W99" i="3"/>
  <c r="W100" i="3"/>
  <c r="W101" i="3"/>
  <c r="W102" i="3"/>
  <c r="W103" i="3"/>
  <c r="W104" i="3"/>
  <c r="W105" i="3"/>
  <c r="W106" i="3"/>
  <c r="W107" i="3"/>
  <c r="W108" i="3"/>
  <c r="W109" i="3"/>
  <c r="W110" i="3"/>
  <c r="W111" i="3"/>
  <c r="W112" i="3"/>
  <c r="W113" i="3"/>
  <c r="W114" i="3"/>
  <c r="W115" i="3"/>
  <c r="W116" i="3"/>
  <c r="W117" i="3"/>
  <c r="W118" i="3"/>
  <c r="W119" i="3"/>
  <c r="W120" i="3"/>
  <c r="W121" i="3"/>
  <c r="W122" i="3"/>
  <c r="W123" i="3"/>
  <c r="W124" i="3"/>
  <c r="W125" i="3"/>
  <c r="W126" i="3"/>
  <c r="W127" i="3"/>
  <c r="W128" i="3"/>
  <c r="W129" i="3"/>
  <c r="W130" i="3"/>
  <c r="W131" i="3"/>
  <c r="W132" i="3"/>
  <c r="W133" i="3"/>
  <c r="W134" i="3"/>
  <c r="W135" i="3"/>
  <c r="W136" i="3"/>
  <c r="W137" i="3"/>
  <c r="W138" i="3"/>
  <c r="W139" i="3"/>
  <c r="W140" i="3"/>
  <c r="W141" i="3"/>
  <c r="W142" i="3"/>
  <c r="W143" i="3"/>
  <c r="W144" i="3"/>
  <c r="W145" i="3"/>
  <c r="W146" i="3"/>
  <c r="W147" i="3"/>
  <c r="W148" i="3"/>
  <c r="W149" i="3"/>
  <c r="W150" i="3"/>
  <c r="W151" i="3"/>
  <c r="W152" i="3"/>
  <c r="W153" i="3"/>
  <c r="W154" i="3"/>
  <c r="W155" i="3"/>
  <c r="W156" i="3"/>
  <c r="W157" i="3"/>
  <c r="W158" i="3"/>
  <c r="W159" i="3"/>
  <c r="W160" i="3"/>
  <c r="W161" i="3"/>
  <c r="W162" i="3"/>
  <c r="W163" i="3"/>
  <c r="W164" i="3"/>
  <c r="W165" i="3"/>
  <c r="W166" i="3"/>
  <c r="W167" i="3"/>
  <c r="W168" i="3"/>
  <c r="W169" i="3"/>
  <c r="W170" i="3"/>
  <c r="W171" i="3"/>
  <c r="W172" i="3"/>
  <c r="W173" i="3"/>
  <c r="W174" i="3"/>
  <c r="W175" i="3"/>
  <c r="W176" i="3"/>
  <c r="W177" i="3"/>
  <c r="W178" i="3"/>
  <c r="W179" i="3"/>
  <c r="W180" i="3"/>
  <c r="W181" i="3"/>
  <c r="W182" i="3"/>
  <c r="W183" i="3"/>
  <c r="W184" i="3"/>
  <c r="W185" i="3"/>
  <c r="W186" i="3"/>
  <c r="W187" i="3"/>
  <c r="W188" i="3"/>
  <c r="W189" i="3"/>
  <c r="W190" i="3"/>
  <c r="W191" i="3"/>
  <c r="W192" i="3"/>
  <c r="W193" i="3"/>
  <c r="W194" i="3"/>
  <c r="W195" i="3"/>
  <c r="W196" i="3"/>
  <c r="W197" i="3"/>
  <c r="W198" i="3"/>
  <c r="W199" i="3"/>
  <c r="W200" i="3"/>
  <c r="W201" i="3"/>
  <c r="W202" i="3"/>
  <c r="W203" i="3"/>
  <c r="W204" i="3"/>
  <c r="W205" i="3"/>
  <c r="W206" i="3"/>
  <c r="W207" i="3"/>
  <c r="W208" i="3"/>
  <c r="W209" i="3"/>
  <c r="W210" i="3"/>
  <c r="W211" i="3"/>
  <c r="W212" i="3"/>
  <c r="W213" i="3"/>
  <c r="W214" i="3"/>
  <c r="W215" i="3"/>
  <c r="W216" i="3"/>
  <c r="W217" i="3"/>
  <c r="W218" i="3"/>
  <c r="W219" i="3"/>
  <c r="W220" i="3"/>
  <c r="W221" i="3"/>
  <c r="W222" i="3"/>
  <c r="W223" i="3"/>
  <c r="W224" i="3"/>
  <c r="W225" i="3"/>
  <c r="W226" i="3"/>
  <c r="W227" i="3"/>
  <c r="W228" i="3"/>
  <c r="W229" i="3"/>
  <c r="W230" i="3"/>
  <c r="W231" i="3"/>
  <c r="W232" i="3"/>
  <c r="W233" i="3"/>
  <c r="W234" i="3"/>
  <c r="W235" i="3"/>
  <c r="W236" i="3"/>
  <c r="W237" i="3"/>
  <c r="W238" i="3"/>
  <c r="W239" i="3"/>
  <c r="W240" i="3"/>
  <c r="W241" i="3"/>
  <c r="W242" i="3"/>
  <c r="W243" i="3"/>
  <c r="W244" i="3"/>
  <c r="W245" i="3"/>
  <c r="W246" i="3"/>
  <c r="W247" i="3"/>
  <c r="W248" i="3"/>
  <c r="W249" i="3"/>
  <c r="W250" i="3"/>
  <c r="W251" i="3"/>
  <c r="W252" i="3"/>
  <c r="W253" i="3"/>
  <c r="W254" i="3"/>
  <c r="W255" i="3"/>
  <c r="W256" i="3"/>
  <c r="W257" i="3"/>
  <c r="W258" i="3"/>
  <c r="W259" i="3"/>
  <c r="W260" i="3"/>
  <c r="W261" i="3"/>
  <c r="W262" i="3"/>
  <c r="W263" i="3"/>
  <c r="W264" i="3"/>
  <c r="W265" i="3"/>
  <c r="W266" i="3"/>
  <c r="W267" i="3"/>
  <c r="W268" i="3"/>
  <c r="W269" i="3"/>
  <c r="W270" i="3"/>
  <c r="W271" i="3"/>
  <c r="W272" i="3"/>
  <c r="W273" i="3"/>
  <c r="W274" i="3"/>
  <c r="W275" i="3"/>
  <c r="W276" i="3"/>
  <c r="W277" i="3"/>
  <c r="W278" i="3"/>
  <c r="W279" i="3"/>
  <c r="W280" i="3"/>
  <c r="W281" i="3"/>
  <c r="W282" i="3"/>
  <c r="W283" i="3"/>
  <c r="W284" i="3"/>
  <c r="W285" i="3"/>
  <c r="W286" i="3"/>
  <c r="W287" i="3"/>
  <c r="W288" i="3"/>
  <c r="W289" i="3"/>
  <c r="W290" i="3"/>
  <c r="W291" i="3"/>
  <c r="W292" i="3"/>
  <c r="W293" i="3"/>
  <c r="W294" i="3"/>
  <c r="W295" i="3"/>
  <c r="W296" i="3"/>
  <c r="W297" i="3"/>
  <c r="W298" i="3"/>
  <c r="W299" i="3"/>
  <c r="W300" i="3"/>
  <c r="W301" i="3"/>
  <c r="W302" i="3"/>
  <c r="W303" i="3"/>
  <c r="W304" i="3"/>
  <c r="W305" i="3"/>
  <c r="W306" i="3"/>
  <c r="W307" i="3"/>
  <c r="W308" i="3"/>
  <c r="W309" i="3"/>
  <c r="W310" i="3"/>
  <c r="W311" i="3"/>
  <c r="W312" i="3"/>
  <c r="W313" i="3"/>
  <c r="G29" i="9"/>
  <c r="G30" i="9"/>
  <c r="AB17" i="3" s="1"/>
  <c r="G31" i="9"/>
  <c r="G32" i="9"/>
  <c r="AB14" i="3" s="1"/>
  <c r="G33" i="9"/>
  <c r="G34" i="9"/>
  <c r="G35" i="9"/>
  <c r="G36" i="9"/>
  <c r="G37" i="9"/>
  <c r="G38" i="9"/>
  <c r="G39" i="9"/>
  <c r="G40" i="9"/>
  <c r="G41" i="9"/>
  <c r="G42" i="9"/>
  <c r="G43" i="9"/>
  <c r="G44" i="9"/>
  <c r="G45" i="9"/>
  <c r="G46" i="9"/>
  <c r="G47" i="9"/>
  <c r="G48" i="9"/>
  <c r="G49" i="9"/>
  <c r="G50" i="9"/>
  <c r="G28" i="9"/>
  <c r="E29" i="9"/>
  <c r="E30" i="9"/>
  <c r="Z17" i="3" s="1"/>
  <c r="E31" i="9"/>
  <c r="E32" i="9"/>
  <c r="E33" i="9"/>
  <c r="E34" i="9"/>
  <c r="E35" i="9"/>
  <c r="E36" i="9"/>
  <c r="E37" i="9"/>
  <c r="E38" i="9"/>
  <c r="E39" i="9"/>
  <c r="E40" i="9"/>
  <c r="E41" i="9"/>
  <c r="E42" i="9"/>
  <c r="E43" i="9"/>
  <c r="E44" i="9"/>
  <c r="E45" i="9"/>
  <c r="E46" i="9"/>
  <c r="E47" i="9"/>
  <c r="E48" i="9"/>
  <c r="E49" i="9"/>
  <c r="E50" i="9"/>
  <c r="E28" i="9"/>
  <c r="C29" i="9"/>
  <c r="C30" i="9"/>
  <c r="X17" i="3" s="1"/>
  <c r="C31" i="9"/>
  <c r="C32" i="9"/>
  <c r="C33" i="9"/>
  <c r="C34" i="9"/>
  <c r="C35" i="9"/>
  <c r="C36" i="9"/>
  <c r="C37" i="9"/>
  <c r="C38" i="9"/>
  <c r="C39" i="9"/>
  <c r="C40" i="9"/>
  <c r="C41" i="9"/>
  <c r="C42" i="9"/>
  <c r="C43" i="9"/>
  <c r="C44" i="9"/>
  <c r="C45" i="9"/>
  <c r="C46" i="9"/>
  <c r="C47" i="9"/>
  <c r="C48" i="9"/>
  <c r="C49" i="9"/>
  <c r="C50" i="9"/>
  <c r="C28" i="9"/>
  <c r="I50" i="9"/>
  <c r="H50" i="9"/>
  <c r="F50" i="9"/>
  <c r="D50" i="9"/>
  <c r="I49" i="9"/>
  <c r="H49" i="9"/>
  <c r="F49" i="9"/>
  <c r="D49" i="9"/>
  <c r="I48" i="9"/>
  <c r="H48" i="9"/>
  <c r="F48" i="9"/>
  <c r="D48" i="9"/>
  <c r="I47" i="9"/>
  <c r="H47" i="9"/>
  <c r="F47" i="9"/>
  <c r="D47" i="9"/>
  <c r="I46" i="9"/>
  <c r="H46" i="9"/>
  <c r="F46" i="9"/>
  <c r="D46" i="9"/>
  <c r="I45" i="9"/>
  <c r="H45" i="9"/>
  <c r="I44" i="9"/>
  <c r="H44" i="9"/>
  <c r="I43" i="9"/>
  <c r="H43" i="9"/>
  <c r="F43" i="9"/>
  <c r="I42" i="9"/>
  <c r="H42" i="9"/>
  <c r="F42" i="9"/>
  <c r="D42" i="9"/>
  <c r="I41" i="9"/>
  <c r="H41" i="9"/>
  <c r="F41" i="9"/>
  <c r="D41" i="9"/>
  <c r="I40" i="9"/>
  <c r="H40" i="9"/>
  <c r="F40" i="9"/>
  <c r="D40" i="9"/>
  <c r="I39" i="9"/>
  <c r="H39" i="9"/>
  <c r="I38" i="9"/>
  <c r="H38" i="9"/>
  <c r="I37" i="9"/>
  <c r="H37" i="9"/>
  <c r="F37" i="9"/>
  <c r="D37" i="9"/>
  <c r="I36" i="9"/>
  <c r="H36" i="9"/>
  <c r="F36" i="9"/>
  <c r="I35" i="9"/>
  <c r="H35" i="9"/>
  <c r="F35" i="9"/>
  <c r="I34" i="9"/>
  <c r="H34" i="9"/>
  <c r="F34" i="9"/>
  <c r="D34" i="9"/>
  <c r="I33" i="9"/>
  <c r="H33" i="9"/>
  <c r="F33" i="9"/>
  <c r="D33" i="9"/>
  <c r="I32" i="9"/>
  <c r="H32" i="9"/>
  <c r="F32" i="9"/>
  <c r="D32" i="9"/>
  <c r="I31" i="9"/>
  <c r="H31" i="9"/>
  <c r="F31" i="9"/>
  <c r="D31" i="9"/>
  <c r="I30" i="9"/>
  <c r="H30" i="9"/>
  <c r="F30" i="9"/>
  <c r="I29" i="9"/>
  <c r="H29" i="9"/>
  <c r="F29" i="9"/>
  <c r="I28" i="9"/>
  <c r="H28" i="9"/>
  <c r="F28" i="9"/>
  <c r="G4" i="7" l="1"/>
  <c r="G3" i="7"/>
  <c r="B41" i="12" l="1"/>
  <c r="A41" i="12" s="1"/>
  <c r="B42" i="12"/>
  <c r="A42" i="12" s="1"/>
  <c r="B43" i="12"/>
  <c r="A43" i="12" s="1"/>
  <c r="B44" i="12"/>
  <c r="A44" i="12" s="1"/>
  <c r="B4" i="12"/>
  <c r="B5" i="12"/>
  <c r="B6" i="12"/>
  <c r="A6" i="12" s="1"/>
  <c r="B7" i="12"/>
  <c r="B8" i="12"/>
  <c r="B9" i="12"/>
  <c r="A9" i="12" s="1"/>
  <c r="B10" i="12"/>
  <c r="A10" i="12" s="1"/>
  <c r="B11" i="12"/>
  <c r="B12" i="12"/>
  <c r="A12" i="12" s="1"/>
  <c r="B13" i="12"/>
  <c r="A13" i="12" s="1"/>
  <c r="B14" i="12"/>
  <c r="A14" i="12" s="1"/>
  <c r="B15" i="12"/>
  <c r="A15" i="12" s="1"/>
  <c r="B16" i="12"/>
  <c r="A16" i="12" s="1"/>
  <c r="B17" i="12"/>
  <c r="A17" i="12" s="1"/>
  <c r="B18" i="12"/>
  <c r="A18" i="12" s="1"/>
  <c r="B19" i="12"/>
  <c r="A19" i="12" s="1"/>
  <c r="B20" i="12"/>
  <c r="A20" i="12" s="1"/>
  <c r="B21" i="12"/>
  <c r="B22" i="12"/>
  <c r="A22" i="12" s="1"/>
  <c r="B23" i="12"/>
  <c r="A23" i="12" s="1"/>
  <c r="B24" i="12"/>
  <c r="B25" i="12"/>
  <c r="A25" i="12" s="1"/>
  <c r="B26" i="12"/>
  <c r="A26" i="12" s="1"/>
  <c r="B27" i="12"/>
  <c r="A27" i="12" s="1"/>
  <c r="B28" i="12"/>
  <c r="B29" i="12"/>
  <c r="A29" i="12" s="1"/>
  <c r="B30" i="12"/>
  <c r="A30" i="12" s="1"/>
  <c r="B31" i="12"/>
  <c r="A31" i="12" s="1"/>
  <c r="B32" i="12"/>
  <c r="A32" i="12" s="1"/>
  <c r="B33" i="12"/>
  <c r="A33" i="12" s="1"/>
  <c r="B34" i="12"/>
  <c r="A34" i="12" s="1"/>
  <c r="B35" i="12"/>
  <c r="A35" i="12" s="1"/>
  <c r="B36" i="12"/>
  <c r="A36" i="12" s="1"/>
  <c r="B37" i="12"/>
  <c r="A37" i="12" s="1"/>
  <c r="B38" i="12"/>
  <c r="A38" i="12" s="1"/>
  <c r="B39" i="12"/>
  <c r="A39" i="12" s="1"/>
  <c r="B40" i="12"/>
  <c r="A40" i="12" s="1"/>
  <c r="B3" i="12"/>
  <c r="B313" i="3"/>
  <c r="B312" i="3"/>
  <c r="B311" i="3"/>
  <c r="B310" i="3"/>
  <c r="B309" i="3"/>
  <c r="B308" i="3"/>
  <c r="B307" i="3"/>
  <c r="B306" i="3"/>
  <c r="B305" i="3"/>
  <c r="B304" i="3"/>
  <c r="B303" i="3"/>
  <c r="B302" i="3"/>
  <c r="B301" i="3"/>
  <c r="B300" i="3"/>
  <c r="B299" i="3"/>
  <c r="B298" i="3"/>
  <c r="B297" i="3"/>
  <c r="B296" i="3"/>
  <c r="B295" i="3"/>
  <c r="B294" i="3"/>
  <c r="B293" i="3"/>
  <c r="B292" i="3"/>
  <c r="B291" i="3"/>
  <c r="B290" i="3"/>
  <c r="B289" i="3"/>
  <c r="B288" i="3"/>
  <c r="B287" i="3"/>
  <c r="B286" i="3"/>
  <c r="B285" i="3"/>
  <c r="B284" i="3"/>
  <c r="B283" i="3"/>
  <c r="B282" i="3"/>
  <c r="B281" i="3"/>
  <c r="B280" i="3"/>
  <c r="B279" i="3"/>
  <c r="B278" i="3"/>
  <c r="B277" i="3"/>
  <c r="B276" i="3"/>
  <c r="B275" i="3"/>
  <c r="B274" i="3"/>
  <c r="B273" i="3"/>
  <c r="B272" i="3"/>
  <c r="B271" i="3"/>
  <c r="B270" i="3"/>
  <c r="B269" i="3"/>
  <c r="B268" i="3"/>
  <c r="B267" i="3"/>
  <c r="B266" i="3"/>
  <c r="B265" i="3"/>
  <c r="B264" i="3"/>
  <c r="B263" i="3"/>
  <c r="B262" i="3"/>
  <c r="B261" i="3"/>
  <c r="B260" i="3"/>
  <c r="B259" i="3"/>
  <c r="B258" i="3"/>
  <c r="B257" i="3"/>
  <c r="B256" i="3"/>
  <c r="B255" i="3"/>
  <c r="B254" i="3"/>
  <c r="B253" i="3"/>
  <c r="B252" i="3"/>
  <c r="B251" i="3"/>
  <c r="B250" i="3"/>
  <c r="B249" i="3"/>
  <c r="B248" i="3"/>
  <c r="B247" i="3"/>
  <c r="B246" i="3"/>
  <c r="B245" i="3"/>
  <c r="B244" i="3"/>
  <c r="B243" i="3"/>
  <c r="B242" i="3"/>
  <c r="B241" i="3"/>
  <c r="B240" i="3"/>
  <c r="B239" i="3"/>
  <c r="B238" i="3"/>
  <c r="B237" i="3"/>
  <c r="B236" i="3"/>
  <c r="B235" i="3"/>
  <c r="B234" i="3"/>
  <c r="B233" i="3"/>
  <c r="B232" i="3"/>
  <c r="B231" i="3"/>
  <c r="B230" i="3"/>
  <c r="B229" i="3"/>
  <c r="B228" i="3"/>
  <c r="B227" i="3"/>
  <c r="B226" i="3"/>
  <c r="B225" i="3"/>
  <c r="B224" i="3"/>
  <c r="B223" i="3"/>
  <c r="B222" i="3"/>
  <c r="B221" i="3"/>
  <c r="B220" i="3"/>
  <c r="B219" i="3"/>
  <c r="B218" i="3"/>
  <c r="B217" i="3"/>
  <c r="B216" i="3"/>
  <c r="B215" i="3"/>
  <c r="B214" i="3"/>
  <c r="B213" i="3"/>
  <c r="B212" i="3"/>
  <c r="B211" i="3"/>
  <c r="B210" i="3"/>
  <c r="B209" i="3"/>
  <c r="B208" i="3"/>
  <c r="B207" i="3"/>
  <c r="B206" i="3"/>
  <c r="B205" i="3"/>
  <c r="B204" i="3"/>
  <c r="B203" i="3"/>
  <c r="B202" i="3"/>
  <c r="B201" i="3"/>
  <c r="B200" i="3"/>
  <c r="B199" i="3"/>
  <c r="B198" i="3"/>
  <c r="B197" i="3"/>
  <c r="B196" i="3"/>
  <c r="B195" i="3"/>
  <c r="B194" i="3"/>
  <c r="B193" i="3"/>
  <c r="B192" i="3"/>
  <c r="B191" i="3"/>
  <c r="B190" i="3"/>
  <c r="B189" i="3"/>
  <c r="B188" i="3"/>
  <c r="B187" i="3"/>
  <c r="B186" i="3"/>
  <c r="B185" i="3"/>
  <c r="B184" i="3"/>
  <c r="B183" i="3"/>
  <c r="B182" i="3"/>
  <c r="B181" i="3"/>
  <c r="B180" i="3"/>
  <c r="B179" i="3"/>
  <c r="B178" i="3"/>
  <c r="B177" i="3"/>
  <c r="B176" i="3"/>
  <c r="B175" i="3"/>
  <c r="B174" i="3"/>
  <c r="B173" i="3"/>
  <c r="B172" i="3"/>
  <c r="B171" i="3"/>
  <c r="B170" i="3"/>
  <c r="B169" i="3"/>
  <c r="B168" i="3"/>
  <c r="B167" i="3"/>
  <c r="B166" i="3"/>
  <c r="B165" i="3"/>
  <c r="B164" i="3"/>
  <c r="B163" i="3"/>
  <c r="B162" i="3"/>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A3" i="12" l="1"/>
  <c r="A4" i="12" s="1"/>
  <c r="B14" i="3"/>
  <c r="A5" i="12" l="1"/>
  <c r="B15" i="3"/>
  <c r="B16" i="3" s="1"/>
  <c r="A7" i="12" l="1"/>
  <c r="B17" i="3"/>
  <c r="A8" i="12" l="1"/>
  <c r="B18" i="3"/>
  <c r="A28" i="12" l="1"/>
  <c r="A11" i="12"/>
  <c r="E3" i="12"/>
  <c r="B19" i="3"/>
  <c r="B20" i="3" s="1"/>
  <c r="E4" i="12" l="1"/>
  <c r="B27" i="8" s="1"/>
  <c r="A21" i="12"/>
  <c r="A24" i="12" s="1"/>
  <c r="B21" i="3"/>
  <c r="B22" i="3"/>
  <c r="B26" i="8" l="1"/>
  <c r="B23" i="3"/>
  <c r="B24" i="3" l="1"/>
  <c r="B25" i="3" l="1"/>
  <c r="B26" i="3" l="1"/>
  <c r="B27" i="3" l="1"/>
  <c r="B28" i="3" l="1"/>
  <c r="B29" i="3" l="1"/>
  <c r="B30" i="3" l="1"/>
  <c r="B31" i="3" l="1"/>
  <c r="B32" i="3" l="1"/>
  <c r="B33" i="3" l="1"/>
  <c r="B19" i="8" l="1"/>
  <c r="I19" i="8" s="1"/>
  <c r="B20" i="8"/>
  <c r="I20" i="8" s="1"/>
  <c r="B14" i="8"/>
  <c r="I14" i="8" s="1"/>
  <c r="B13" i="8"/>
  <c r="I13" i="8" s="1"/>
  <c r="B16" i="8"/>
  <c r="I16" i="8" s="1"/>
  <c r="B12" i="8"/>
  <c r="C12" i="8" s="1"/>
  <c r="B18" i="8"/>
  <c r="B17" i="8"/>
  <c r="I17" i="8" s="1"/>
  <c r="B15" i="8"/>
  <c r="I15" i="8" s="1"/>
  <c r="B21" i="8"/>
  <c r="I21" i="8" s="1"/>
  <c r="I18" i="8" l="1"/>
  <c r="I12" i="8"/>
  <c r="G15" i="8"/>
  <c r="J15" i="8"/>
  <c r="F15" i="8"/>
  <c r="K15" i="8"/>
  <c r="C15" i="8"/>
  <c r="D15" i="8"/>
  <c r="E15" i="8"/>
  <c r="D21" i="8"/>
  <c r="F21" i="8"/>
  <c r="C21" i="8"/>
  <c r="E21" i="8"/>
  <c r="K21" i="8"/>
  <c r="G21" i="8"/>
  <c r="J21" i="8"/>
  <c r="F12" i="8"/>
  <c r="D12" i="8"/>
  <c r="K12" i="8"/>
  <c r="E12" i="8"/>
  <c r="G12" i="8"/>
  <c r="J12" i="8"/>
  <c r="G16" i="8"/>
  <c r="K16" i="8"/>
  <c r="C16" i="8"/>
  <c r="F16" i="8"/>
  <c r="J16" i="8"/>
  <c r="D16" i="8"/>
  <c r="E16" i="8"/>
  <c r="J13" i="8"/>
  <c r="D13" i="8"/>
  <c r="G13" i="8"/>
  <c r="K13" i="8"/>
  <c r="C13" i="8"/>
  <c r="E13" i="8"/>
  <c r="F13" i="8"/>
  <c r="J14" i="8"/>
  <c r="K14" i="8"/>
  <c r="C14" i="8"/>
  <c r="D14" i="8"/>
  <c r="G14" i="8"/>
  <c r="E14" i="8"/>
  <c r="F14" i="8"/>
  <c r="F18" i="8"/>
  <c r="E18" i="8"/>
  <c r="G18" i="8"/>
  <c r="J18" i="8"/>
  <c r="K18" i="8"/>
  <c r="C18" i="8"/>
  <c r="D18" i="8"/>
  <c r="E20" i="8"/>
  <c r="G20" i="8"/>
  <c r="F20" i="8"/>
  <c r="D20" i="8"/>
  <c r="J20" i="8"/>
  <c r="K20" i="8"/>
  <c r="C20" i="8"/>
  <c r="F17" i="8"/>
  <c r="G17" i="8"/>
  <c r="J17" i="8"/>
  <c r="K17" i="8"/>
  <c r="C17" i="8"/>
  <c r="D17" i="8"/>
  <c r="E17" i="8"/>
  <c r="E19" i="8"/>
  <c r="D19" i="8"/>
  <c r="G19" i="8"/>
  <c r="F19" i="8"/>
  <c r="J19" i="8"/>
  <c r="C19" i="8"/>
  <c r="K19" i="8"/>
  <c r="H21" i="8"/>
  <c r="H19" i="8"/>
  <c r="H20" i="8"/>
  <c r="H18" i="8" l="1"/>
  <c r="H17" i="8"/>
  <c r="H16" i="8"/>
  <c r="C27" i="8" s="1"/>
  <c r="H15" i="8"/>
  <c r="C26" i="8" s="1"/>
  <c r="H14" i="8"/>
  <c r="H13" i="8"/>
  <c r="H1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Cory Jemison</author>
  </authors>
  <commentList>
    <comment ref="F2" authorId="0" shapeId="0" xr:uid="{00000000-0006-0000-0700-000001000000}">
      <text>
        <r>
          <rPr>
            <b/>
            <sz val="9"/>
            <color indexed="81"/>
            <rFont val="Tahoma"/>
            <family val="2"/>
          </rPr>
          <t>Cory Jemison:</t>
        </r>
        <r>
          <rPr>
            <sz val="9"/>
            <color indexed="81"/>
            <rFont val="Tahoma"/>
            <family val="2"/>
          </rPr>
          <t xml:space="preserve">
Date Range uses this column for a vlookup with Reporting Quarter</t>
        </r>
      </text>
    </comment>
    <comment ref="M3" authorId="0" shapeId="0" xr:uid="{00000000-0006-0000-0700-000002000000}">
      <text>
        <r>
          <rPr>
            <b/>
            <sz val="9"/>
            <color indexed="81"/>
            <rFont val="Tahoma"/>
            <family val="2"/>
          </rPr>
          <t>Cory Jemison:</t>
        </r>
        <r>
          <rPr>
            <sz val="9"/>
            <color indexed="81"/>
            <rFont val="Tahoma"/>
            <family val="2"/>
          </rPr>
          <t xml:space="preserve">
Transaction Type</t>
        </r>
      </text>
    </comment>
    <comment ref="M4" authorId="0" shapeId="0" xr:uid="{00000000-0006-0000-0700-000003000000}">
      <text>
        <r>
          <rPr>
            <b/>
            <sz val="9"/>
            <color indexed="81"/>
            <rFont val="Tahoma"/>
            <family val="2"/>
          </rPr>
          <t>Cory Jemison:</t>
        </r>
        <r>
          <rPr>
            <sz val="9"/>
            <color indexed="81"/>
            <rFont val="Tahoma"/>
            <family val="2"/>
          </rPr>
          <t xml:space="preserve">
Named range. This range looked up based on the Transaction Type.</t>
        </r>
      </text>
    </comment>
    <comment ref="B69" authorId="0" shapeId="0" xr:uid="{00000000-0006-0000-0700-000006000000}">
      <text>
        <r>
          <rPr>
            <b/>
            <sz val="9"/>
            <color indexed="81"/>
            <rFont val="Tahoma"/>
            <family val="2"/>
          </rPr>
          <t>Cory Jemison:</t>
        </r>
        <r>
          <rPr>
            <sz val="9"/>
            <color indexed="81"/>
            <rFont val="Tahoma"/>
            <family val="2"/>
          </rPr>
          <t xml:space="preserve">
Keep this 0 here, it is used for chem name validation checks to allow blanks.</t>
        </r>
      </text>
    </comment>
  </commentList>
</comments>
</file>

<file path=xl/sharedStrings.xml><?xml version="1.0" encoding="utf-8"?>
<sst xmlns="http://schemas.openxmlformats.org/spreadsheetml/2006/main" count="1189" uniqueCount="871">
  <si>
    <t>U.S. Environmental Protection Agency (EPA)</t>
  </si>
  <si>
    <t>OMB Control Number: 2060-0170</t>
  </si>
  <si>
    <t>Expiration Date: 8/31/2027</t>
  </si>
  <si>
    <t>Clean Air Act - Class II Importer Quarterly Report</t>
  </si>
  <si>
    <t>Worksheet Instructions:</t>
  </si>
  <si>
    <t>Version:</t>
  </si>
  <si>
    <t>Updated:</t>
  </si>
  <si>
    <t>External Links:</t>
  </si>
  <si>
    <t>ODS Recordkeeping and Reporting webpage</t>
  </si>
  <si>
    <t>Reporting Form Navigation:</t>
  </si>
  <si>
    <t>Section 1 - Report Identification</t>
  </si>
  <si>
    <t>Section 2 - Import Transaction Data</t>
  </si>
  <si>
    <t>Section 3 - Shipment Data</t>
  </si>
  <si>
    <t xml:space="preserve">All information submitted to EPA will be treated as confidential in accordance with 40 CFR Part 2, Subpart B, and will only be disclosed by the means set forth in the subpart. </t>
  </si>
  <si>
    <t>This collection of information is approved by OMB under the Paperwork Reduction Act, 44 U.S.C. 3501 et seq. (OMB Control No. 2060-0170). Responses to this collection of information are mandatory (40 CFR 82.24). An agency may not conduct or sponsor, and a person is not required to respond to, a collection of information unless it displays a currently valid OMB control number. The number and expiration date are displayed in the upper right corner of the form. The public reporting and recordkeeping burden for this collection of information is estimated to be 4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</si>
  <si>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EPA Form #5900-200</t>
  </si>
  <si>
    <t xml:space="preserve">Section 1 - Report Identification Information </t>
  </si>
  <si>
    <t>Instructions: Complete all fields below.  No fields may be left blank.</t>
  </si>
  <si>
    <t/>
  </si>
  <si>
    <t>Go to Section 3 - Shipment Data</t>
  </si>
  <si>
    <r>
      <t xml:space="preserve">Instructions: Enter data for each import transaction containing a class II controlled substance that took place during the reporting period.  If no controlled substances were imported, the table may be left blank. For all controlled substances that are imported, all fields are required unless otherwise indicated. As a reminder, if material was imported for </t>
    </r>
    <r>
      <rPr>
        <b/>
        <sz val="11"/>
        <color theme="1"/>
        <rFont val="Arial"/>
        <family val="2"/>
      </rPr>
      <t>second party transformation or second party destruction</t>
    </r>
    <r>
      <rPr>
        <sz val="11"/>
        <color theme="1"/>
        <rFont val="Arial"/>
        <family val="2"/>
      </rPr>
      <t>, a copy of the transformation and/or destruction verification from each company for whom material was imported must be provided to EPA along with the submission of this report.</t>
    </r>
  </si>
  <si>
    <r>
      <rPr>
        <sz val="11"/>
        <rFont val="Arial"/>
        <family val="2"/>
      </rPr>
      <t xml:space="preserve">If </t>
    </r>
    <r>
      <rPr>
        <b/>
        <sz val="11"/>
        <rFont val="Arial"/>
        <family val="2"/>
      </rPr>
      <t>blends were imported</t>
    </r>
    <r>
      <rPr>
        <sz val="11"/>
        <rFont val="Arial"/>
        <family val="2"/>
      </rPr>
      <t>, refer to the table of HCFC blends provided in the</t>
    </r>
    <r>
      <rPr>
        <sz val="11"/>
        <color theme="10"/>
        <rFont val="Arial"/>
        <family val="2"/>
      </rPr>
      <t xml:space="preserve"> Blend Breakout</t>
    </r>
    <r>
      <rPr>
        <sz val="11"/>
        <rFont val="Arial"/>
        <family val="2"/>
      </rPr>
      <t xml:space="preserve"> tab, as needed. </t>
    </r>
  </si>
  <si>
    <t>Class II Import</t>
  </si>
  <si>
    <t>Transaction Number</t>
  </si>
  <si>
    <t>Date of Import</t>
  </si>
  <si>
    <t>Source Country</t>
  </si>
  <si>
    <t xml:space="preserve">Name of the Chemical Imported </t>
  </si>
  <si>
    <t>Commodity Code</t>
  </si>
  <si>
    <t>Class II Chemical</t>
  </si>
  <si>
    <t>Port of Entry into the United States</t>
  </si>
  <si>
    <t>Customs Entry Summary Number</t>
  </si>
  <si>
    <t>Shipment Importer Number</t>
  </si>
  <si>
    <t>Transaction Type</t>
  </si>
  <si>
    <t>Intended Use</t>
  </si>
  <si>
    <t>Date of Non-Objection Notice or Acknowledgement Letter</t>
  </si>
  <si>
    <t>As a reminder, a copy of the transformation or destruction verification from each second party for whom material was imported must be provided to EPA along with the submission of this report.</t>
  </si>
  <si>
    <t>Chemical Name</t>
  </si>
  <si>
    <t>Recipient Company Name</t>
  </si>
  <si>
    <t>Purpose</t>
  </si>
  <si>
    <t>The values in the table below are calculated based on data entered in Section 2.  If the totals appear to be incorrect, please return to Section 2 to review your data.</t>
  </si>
  <si>
    <t>Gross Imports</t>
  </si>
  <si>
    <t xml:space="preserve">In-House Transformation </t>
  </si>
  <si>
    <t xml:space="preserve">Second Party Transformation </t>
  </si>
  <si>
    <t xml:space="preserve">In-House Destruction </t>
  </si>
  <si>
    <t xml:space="preserve">Second Party Destruction </t>
  </si>
  <si>
    <t>Net Imports</t>
  </si>
  <si>
    <t>Allowance Summary</t>
  </si>
  <si>
    <t>HCFC-22</t>
  </si>
  <si>
    <t>HCFC-124</t>
  </si>
  <si>
    <t>HCFC-142b</t>
  </si>
  <si>
    <t>R-401A</t>
  </si>
  <si>
    <t>R-401B</t>
  </si>
  <si>
    <t>R-401C</t>
  </si>
  <si>
    <t>R-402A</t>
  </si>
  <si>
    <t>R-402B</t>
  </si>
  <si>
    <t>R-403A</t>
  </si>
  <si>
    <t>R-403B</t>
  </si>
  <si>
    <t>R-405A</t>
  </si>
  <si>
    <t>R-406A</t>
  </si>
  <si>
    <t>R-408A</t>
  </si>
  <si>
    <t>R-409A</t>
  </si>
  <si>
    <t>R-409B</t>
  </si>
  <si>
    <t>R-411A</t>
  </si>
  <si>
    <t>R-411B</t>
  </si>
  <si>
    <t>R-411C</t>
  </si>
  <si>
    <t>R-412A</t>
  </si>
  <si>
    <t>R-414A</t>
  </si>
  <si>
    <t>R-414B</t>
  </si>
  <si>
    <t>R-415A</t>
  </si>
  <si>
    <t>R-415B</t>
  </si>
  <si>
    <t>R-416A</t>
  </si>
  <si>
    <t>R-418A</t>
  </si>
  <si>
    <t>R-420A</t>
  </si>
  <si>
    <t>NOT CURRENTLY USED</t>
  </si>
  <si>
    <t>FOR REFERENCE ONLY</t>
  </si>
  <si>
    <t>Country List</t>
  </si>
  <si>
    <t>Chemical List</t>
  </si>
  <si>
    <t>Class II Chemicals</t>
  </si>
  <si>
    <t>Reporting Year</t>
  </si>
  <si>
    <t>Reporting Quarter</t>
  </si>
  <si>
    <t>Quarter Start Month</t>
  </si>
  <si>
    <t xml:space="preserve">Intended Uses_New </t>
  </si>
  <si>
    <t xml:space="preserve">Intended Uses_Used </t>
  </si>
  <si>
    <t xml:space="preserve">Intended Uses_Heels </t>
  </si>
  <si>
    <t>Form Type</t>
  </si>
  <si>
    <t>Form Code</t>
  </si>
  <si>
    <t>Afghanistan</t>
  </si>
  <si>
    <t>2903.71.0100</t>
  </si>
  <si>
    <t>HCFC-21</t>
  </si>
  <si>
    <t>Transformation</t>
  </si>
  <si>
    <t>New</t>
  </si>
  <si>
    <t>Used</t>
  </si>
  <si>
    <t>Heels</t>
  </si>
  <si>
    <t>2903.79.9070</t>
  </si>
  <si>
    <t>Class I Producer</t>
  </si>
  <si>
    <t>PROD1</t>
  </si>
  <si>
    <t>Albania</t>
  </si>
  <si>
    <t>2903.72.0100</t>
  </si>
  <si>
    <t>Destruction</t>
  </si>
  <si>
    <t>NewIntendedUses</t>
  </si>
  <si>
    <t>UsedIntendedUses</t>
  </si>
  <si>
    <t>HeelsIntendedUses</t>
  </si>
  <si>
    <t>MeBr Producer</t>
  </si>
  <si>
    <t>PROD3</t>
  </si>
  <si>
    <t>Algeria</t>
  </si>
  <si>
    <t>2903.73.0100</t>
  </si>
  <si>
    <t>HCFC-31</t>
  </si>
  <si>
    <t>In-House Trans</t>
  </si>
  <si>
    <t>Future Shipment</t>
  </si>
  <si>
    <t>Class II Producer</t>
  </si>
  <si>
    <t>PROD2</t>
  </si>
  <si>
    <t>Andorra</t>
  </si>
  <si>
    <t>2903.74.0100</t>
  </si>
  <si>
    <t>HCFC-121</t>
  </si>
  <si>
    <t>2nd Party Trans</t>
  </si>
  <si>
    <t>Class I Importer</t>
  </si>
  <si>
    <t>IMPT1</t>
  </si>
  <si>
    <t>Angola</t>
  </si>
  <si>
    <t>2903.75.0100</t>
  </si>
  <si>
    <t>HCFC-122</t>
  </si>
  <si>
    <t>In-House Dest</t>
  </si>
  <si>
    <t>MeBr Importer</t>
  </si>
  <si>
    <t>IMPT3</t>
  </si>
  <si>
    <t>Antigua and Barbuda</t>
  </si>
  <si>
    <t>2903.79.9030</t>
  </si>
  <si>
    <t>HCFC-123</t>
  </si>
  <si>
    <t>2nd Party Dest</t>
  </si>
  <si>
    <t xml:space="preserve">Non-Emissive Use </t>
  </si>
  <si>
    <t>Class II Importer</t>
  </si>
  <si>
    <t>IMPT2</t>
  </si>
  <si>
    <t>Argentina</t>
  </si>
  <si>
    <t>HCFC-123a</t>
  </si>
  <si>
    <t>None Apply</t>
  </si>
  <si>
    <t>Other</t>
  </si>
  <si>
    <t>Class I Exporter</t>
  </si>
  <si>
    <t>EXPT1</t>
  </si>
  <si>
    <t>Armenia</t>
  </si>
  <si>
    <t>3827.31.0000</t>
  </si>
  <si>
    <t>HCFC-123b</t>
  </si>
  <si>
    <t>MeBr Exporter</t>
  </si>
  <si>
    <t>EXPT3</t>
  </si>
  <si>
    <t>Australia</t>
  </si>
  <si>
    <t>3827.32.0000</t>
  </si>
  <si>
    <t>Class II Exporter</t>
  </si>
  <si>
    <t>EXPT2</t>
  </si>
  <si>
    <t>Austria</t>
  </si>
  <si>
    <t>3827.39.0000</t>
  </si>
  <si>
    <t>HCFC-124a</t>
  </si>
  <si>
    <t>Class I Lab Supplier</t>
  </si>
  <si>
    <t>LABS1</t>
  </si>
  <si>
    <t>Azerbaijan</t>
  </si>
  <si>
    <t>HCFC-131</t>
  </si>
  <si>
    <t>Class I Destruction</t>
  </si>
  <si>
    <t>DEST1</t>
  </si>
  <si>
    <t>Bahamas</t>
  </si>
  <si>
    <t>HCFC-132b</t>
  </si>
  <si>
    <t>HCFC-132</t>
  </si>
  <si>
    <t>MeBr Destruction</t>
  </si>
  <si>
    <t>DEST3</t>
  </si>
  <si>
    <t>Bahrain</t>
  </si>
  <si>
    <t>HCFC-133a</t>
  </si>
  <si>
    <t>HCFC-133</t>
  </si>
  <si>
    <t>Class II Destruction</t>
  </si>
  <si>
    <t>DEST2</t>
  </si>
  <si>
    <t>Bangladesh</t>
  </si>
  <si>
    <t>HCFC-141</t>
  </si>
  <si>
    <t>Class I Transformation</t>
  </si>
  <si>
    <t>TRAN1</t>
  </si>
  <si>
    <t>Barbados</t>
  </si>
  <si>
    <t>HCFC-141a</t>
  </si>
  <si>
    <t>MeBr Transformation</t>
  </si>
  <si>
    <t>TRAN3</t>
  </si>
  <si>
    <t>Belarus</t>
  </si>
  <si>
    <t>HCFC-141b</t>
  </si>
  <si>
    <t>Class II Transformation</t>
  </si>
  <si>
    <t>TRAN2</t>
  </si>
  <si>
    <t>Belgium</t>
  </si>
  <si>
    <t>HCFC-142</t>
  </si>
  <si>
    <t>MeBr Trades</t>
  </si>
  <si>
    <t>TRAD3</t>
  </si>
  <si>
    <t>Belize</t>
  </si>
  <si>
    <t>HCFC-142a</t>
  </si>
  <si>
    <t>Class II Trades</t>
  </si>
  <si>
    <t>TRAD2</t>
  </si>
  <si>
    <t>Benin</t>
  </si>
  <si>
    <t>Class II RACA</t>
  </si>
  <si>
    <t>RACA2</t>
  </si>
  <si>
    <t>Bermuda</t>
  </si>
  <si>
    <t>HCFC-151</t>
  </si>
  <si>
    <t>MeBr Distributor of QPS</t>
  </si>
  <si>
    <t>MBQPS</t>
  </si>
  <si>
    <t>Bhutan</t>
  </si>
  <si>
    <t>HCFC-221</t>
  </si>
  <si>
    <t>MeBr Pre-2005 Stocks</t>
  </si>
  <si>
    <t>MB05S</t>
  </si>
  <si>
    <t>Bolivia</t>
  </si>
  <si>
    <t>HCFC-222</t>
  </si>
  <si>
    <t>MeBr Sales of CU</t>
  </si>
  <si>
    <t>MBCUE</t>
  </si>
  <si>
    <t>Bosnia and Herzegovina</t>
  </si>
  <si>
    <t>HCFC-223</t>
  </si>
  <si>
    <t>Petitions</t>
  </si>
  <si>
    <t>PETIT</t>
  </si>
  <si>
    <t>Botswana</t>
  </si>
  <si>
    <t>HCFC-224</t>
  </si>
  <si>
    <t>Brazil</t>
  </si>
  <si>
    <t>HCFC-225ca</t>
  </si>
  <si>
    <t>British Virgin Islands</t>
  </si>
  <si>
    <t>HCFC-225cb</t>
  </si>
  <si>
    <t>Brunei Darussalam</t>
  </si>
  <si>
    <t>HCFC-226</t>
  </si>
  <si>
    <t>Bulgaria</t>
  </si>
  <si>
    <t>HCFC-231</t>
  </si>
  <si>
    <t>Burkina Faso</t>
  </si>
  <si>
    <t>HCFC-232</t>
  </si>
  <si>
    <t>Burundi</t>
  </si>
  <si>
    <t>HCFC-233</t>
  </si>
  <si>
    <t>Cabo Verde</t>
  </si>
  <si>
    <t>HCFC-234</t>
  </si>
  <si>
    <t>Cambodia</t>
  </si>
  <si>
    <t>HCFC-235</t>
  </si>
  <si>
    <t>Cameroon</t>
  </si>
  <si>
    <t>HCFC-241</t>
  </si>
  <si>
    <t>Canada</t>
  </si>
  <si>
    <t>HCFC-242</t>
  </si>
  <si>
    <t>Central African Republic</t>
  </si>
  <si>
    <t>HCFC-243</t>
  </si>
  <si>
    <t>Chad</t>
  </si>
  <si>
    <t>HCFC-244</t>
  </si>
  <si>
    <t>Chile</t>
  </si>
  <si>
    <t>HCFC-251</t>
  </si>
  <si>
    <t>China</t>
  </si>
  <si>
    <t>HCFC-252</t>
  </si>
  <si>
    <t>Colombia</t>
  </si>
  <si>
    <t>HCFC-253</t>
  </si>
  <si>
    <t>Comoros</t>
  </si>
  <si>
    <t>HCFC-261</t>
  </si>
  <si>
    <t>Congo (Brazzaville)</t>
  </si>
  <si>
    <t>HCFC-262</t>
  </si>
  <si>
    <t>Cook Islands</t>
  </si>
  <si>
    <t>HCFC-271</t>
  </si>
  <si>
    <t>Costa Rica</t>
  </si>
  <si>
    <t>Cote d'Ivoire</t>
  </si>
  <si>
    <t>Croatia</t>
  </si>
  <si>
    <t>Cuba</t>
  </si>
  <si>
    <t>Cyprus</t>
  </si>
  <si>
    <t>Czech Republic</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</si>
  <si>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</si>
  <si>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</si>
  <si>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</si>
  <si>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</si>
  <si>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</si>
  <si>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</si>
  <si>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</si>
  <si>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</si>
  <si>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</si>
  <si>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</si>
  <si>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</si>
  <si>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</si>
  <si>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</si>
  <si>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</si>
  <si>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</si>
  <si>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</si>
  <si>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</si>
  <si>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</si>
  <si>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</si>
  <si>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</si>
  <si>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</si>
  <si>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</si>
  <si>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</si>
  <si>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</si>
  <si>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</si>
  <si>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</si>
  <si>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</si>
  <si>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</si>
  <si>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Holy See</t>
  </si>
  <si>
    <t>Honduras</t>
  </si>
  <si>
    <t>Hong Kong</t>
  </si>
  <si>
    <t>Hungary</t>
  </si>
  <si>
    <t>Iceland</t>
  </si>
  <si>
    <t>India</t>
  </si>
  <si>
    <t>Indonesia</t>
  </si>
  <si>
    <t>Iran</t>
  </si>
  <si>
    <t>Iraq</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</si>
  <si>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</si>
  <si>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</si>
  <si>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</si>
  <si>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</si>
  <si>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</si>
  <si>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</si>
  <si>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</si>
  <si>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</si>
  <si>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</si>
  <si>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</si>
  <si>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</si>
  <si>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</si>
  <si>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</si>
  <si>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</si>
  <si>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</si>
  <si>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</si>
  <si>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</si>
  <si>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</si>
  <si>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</si>
  <si>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</si>
  <si>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</si>
  <si>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</si>
  <si>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</si>
  <si>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</si>
  <si>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</si>
  <si>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</si>
  <si>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</si>
  <si>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</si>
  <si>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</si>
  <si>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</si>
  <si>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</si>
  <si>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</si>
  <si>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</si>
  <si>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</si>
  <si>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</si>
  <si>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</si>
  <si>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</si>
  <si>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t>
  </si>
  <si>
    <t>Namibia</t>
  </si>
  <si>
    <t>Nauru</t>
  </si>
  <si>
    <t>Nepal</t>
  </si>
  <si>
    <t>Netherlands</t>
  </si>
  <si>
    <t>New Caledonia</t>
  </si>
  <si>
    <t>New Zealand</t>
  </si>
  <si>
    <t>Nicaragua</t>
  </si>
  <si>
    <t>Niger</t>
  </si>
  <si>
    <t>Nigeria</t>
  </si>
  <si>
    <t>Niue</t>
  </si>
  <si>
    <t>North Korea (Democratic People's Republic of Korea)</t>
  </si>
  <si>
    <t>North Macedonia</t>
  </si>
  <si>
    <t>Norway</t>
  </si>
  <si>
    <t>Oman</t>
  </si>
  <si>
    <t>Pakistan</t>
  </si>
  <si>
    <t>Palau</t>
  </si>
  <si>
    <t>Palestine State</t>
  </si>
  <si>
    <t>Panama</t>
  </si>
  <si>
    <t>Papua New Guinea</t>
  </si>
  <si>
    <t>Paraguay</t>
  </si>
  <si>
    <t>Peru</t>
  </si>
  <si>
    <t>Philippines</t>
  </si>
  <si>
    <t>Poland</t>
  </si>
  <si>
    <t>Portugal</t>
  </si>
  <si>
    <t>Qatar</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</si>
  <si>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</si>
  <si>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</si>
  <si>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</si>
  <si>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</si>
  <si>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</si>
  <si>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</si>
  <si>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</si>
  <si>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</si>
  <si>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</si>
  <si>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</si>
  <si>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</si>
  <si>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</si>
  <si>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</si>
  <si>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</si>
  <si>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</si>
  <si>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</si>
  <si>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</si>
  <si>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</si>
  <si>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</si>
  <si>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</si>
  <si>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Korea (Republic of Korea)</t>
  </si>
  <si>
    <t>South Sudan</t>
  </si>
  <si>
    <t>Spain</t>
  </si>
  <si>
    <t>Sri Lanka</t>
  </si>
  <si>
    <t>Sudan</t>
  </si>
  <si>
    <t>Suriname</t>
  </si>
  <si>
    <t>Sweden</t>
  </si>
  <si>
    <t>Switzerland</t>
  </si>
  <si>
    <t>Syria (Syrian Arab Republic)</t>
  </si>
  <si>
    <t>Tahiti</t>
  </si>
  <si>
    <t>Taiwan</t>
  </si>
  <si>
    <t>Tajikistan</t>
  </si>
  <si>
    <t>Tanzania</t>
  </si>
  <si>
    <t>Thailand</t>
  </si>
  <si>
    <t>Timor-Leste</t>
  </si>
  <si>
    <t>Togo</t>
  </si>
  <si>
    <t>Tonga</t>
  </si>
  <si>
    <t>Trinidad and Tobago</t>
  </si>
  <si>
    <t>Tunisia</t>
  </si>
  <si>
    <t>Turkey</t>
  </si>
  <si>
    <t>Turkmenistan</t>
  </si>
  <si>
    <t>Tuvalu</t>
  </si>
  <si>
    <t>Uganda</t>
  </si>
  <si>
    <t>Ukraine</t>
  </si>
  <si>
    <t>United Arab Emirates</t>
  </si>
  <si>
    <t>United Kingdom of Great Britain and Northern Ireland</t>
  </si>
  <si>
    <t>Uruguay</t>
  </si>
  <si>
    <t>Uzbekistan</t>
  </si>
  <si>
    <t>Vanuatu</t>
  </si>
  <si>
    <t>Venezuela</t>
  </si>
  <si>
    <t>Viet Nam</t>
  </si>
  <si>
    <t>Yemen</t>
  </si>
  <si>
    <t>Zambia</t>
  </si>
  <si>
    <t>Zimbabwe</t>
  </si>
  <si>
    <t>Class II Chem List</t>
  </si>
  <si>
    <t>Chem List with Allowances</t>
  </si>
  <si>
    <t>Company Name</t>
  </si>
  <si>
    <t>Importer Number</t>
  </si>
  <si>
    <t>Section 3 - Shipment and Sales Data</t>
  </si>
  <si>
    <t>Quantity of  Chemical Imported
(kg)</t>
  </si>
  <si>
    <t>ODS Blend</t>
  </si>
  <si>
    <t>Port of Entry List</t>
  </si>
  <si>
    <t>Aberdeen, Washington - 3003</t>
  </si>
  <si>
    <t>Addison Airport, Texas - 5584</t>
  </si>
  <si>
    <t>Aguadilla, Puerto Rico - 4901</t>
  </si>
  <si>
    <t>Air France (Mach Plus), Jamaica, New York - 4774</t>
  </si>
  <si>
    <t>Albany, New York - 1002</t>
  </si>
  <si>
    <t>Albuquerque, New Mexico - 2407</t>
  </si>
  <si>
    <t>Alcan, Alaska - 3104</t>
  </si>
  <si>
    <t>Alexandria Bay, New York - 0708</t>
  </si>
  <si>
    <t>Alexandria, Virginia - 5402</t>
  </si>
  <si>
    <t>Algonac, Michigan - 3814</t>
  </si>
  <si>
    <t>Allentown (Lehigh Valley Intl Airpt), Pennsylvania - 1119</t>
  </si>
  <si>
    <t>Alliance Airport, Texas - 5583</t>
  </si>
  <si>
    <t>Alpena, Michigan - 3843</t>
  </si>
  <si>
    <t>Amarillo, Texas - 5502</t>
  </si>
  <si>
    <t>Ambrose, North Dakota - 3410</t>
  </si>
  <si>
    <t>Anacortes - 3010</t>
  </si>
  <si>
    <t>Anchorage, Alaska - 3126</t>
  </si>
  <si>
    <t>Andrade - Class A, California - 2502</t>
  </si>
  <si>
    <t>Annapolis, Maryland - 1301</t>
  </si>
  <si>
    <t>Antler, North Dakota - 3413</t>
  </si>
  <si>
    <t>Appleton International Airport, Wisconsin - 3781</t>
  </si>
  <si>
    <t>Area Port of Jacksonville, Florida - 1803</t>
  </si>
  <si>
    <t>Area Port of Sweetgrass, Montana - 3310</t>
  </si>
  <si>
    <t>Area Port of Tampa, Florida - 1801</t>
  </si>
  <si>
    <t>Ashland, Wisconsin - 3511</t>
  </si>
  <si>
    <t>Ashtabula/Conneaut, Ohio - 4122</t>
  </si>
  <si>
    <t>Astoria, Oregon - 2901</t>
  </si>
  <si>
    <t>Atlanta, Georgia - 1704</t>
  </si>
  <si>
    <t>Atlantic City Regional Airport, New Jersey - 1182</t>
  </si>
  <si>
    <t>Austin, Texas - 5506</t>
  </si>
  <si>
    <t>Baltimore, Maryland - 1303</t>
  </si>
  <si>
    <t>Bangor, Maine - 0102</t>
  </si>
  <si>
    <t>Bar Harbor, Maine - 0112</t>
  </si>
  <si>
    <t>Bath, Maine - 0111</t>
  </si>
  <si>
    <t>Baton Rouge, Louisiana - 2004</t>
  </si>
  <si>
    <t>Battle Creek, Michigan - 3805</t>
  </si>
  <si>
    <t>Baudette, Minnesota - 3424</t>
  </si>
  <si>
    <t>Beaumont, Texas - 2104</t>
  </si>
  <si>
    <t>Beecher Falls, Vermont - 0206</t>
  </si>
  <si>
    <t>Belfast, Maine - 0132</t>
  </si>
  <si>
    <t>Bellingham - 3005</t>
  </si>
  <si>
    <t>Binghamton, New York - 0981</t>
  </si>
  <si>
    <t>Birmingham, Alabama - 1904</t>
  </si>
  <si>
    <t>Blaine, Washington - 3004</t>
  </si>
  <si>
    <t>Boca Grande, Florida - 1807</t>
  </si>
  <si>
    <t>Boise, Idaho - 2907</t>
  </si>
  <si>
    <t>Boston, Massachusetts - 0401</t>
  </si>
  <si>
    <t>Boundary, Washington - 3015</t>
  </si>
  <si>
    <t>Bozeman Yellowstone User Fee Airport, Montana - 3386</t>
  </si>
  <si>
    <t>Bridgeport, Connecticut - 0410</t>
  </si>
  <si>
    <t>Bridgewater, Maine - 0127</t>
  </si>
  <si>
    <t>Brownsville, Texas - 2301</t>
  </si>
  <si>
    <t>Brunswick, Georgia - 1701</t>
  </si>
  <si>
    <t>Buffalo, New York - 0901</t>
  </si>
  <si>
    <t>Burlington International Airport, Vermont - 0207</t>
  </si>
  <si>
    <t>Butte Airport, Montana - 3305</t>
  </si>
  <si>
    <t>Bwi International Airport, Maryland - 1305</t>
  </si>
  <si>
    <t>Calais, Maine - 0115</t>
  </si>
  <si>
    <t>Calexico East - Class A, California - 2507</t>
  </si>
  <si>
    <t>Calexico West - Class A, California - 2503</t>
  </si>
  <si>
    <t>Cambridge, Maryland - 1302</t>
  </si>
  <si>
    <t>Camden, New Jersey - 1107</t>
  </si>
  <si>
    <t>Cape Canaveral, Florida - 1816</t>
  </si>
  <si>
    <t>Cape Vincent, New York - 0706</t>
  </si>
  <si>
    <t>Capital Region International Airport Lansing, Michigan - 3883</t>
  </si>
  <si>
    <t>Capitan, California - 2715</t>
  </si>
  <si>
    <t>Carbury, North Dakota - 3421</t>
  </si>
  <si>
    <t>Carquinez Strait, California - 2830</t>
  </si>
  <si>
    <t>Centennial Airport, Colorado - 3384</t>
  </si>
  <si>
    <t>Champaign, Illinois - 3987</t>
  </si>
  <si>
    <t>Champlain, New York - 0712</t>
  </si>
  <si>
    <t>Charleston, South Carolina - 1601</t>
  </si>
  <si>
    <t>Charleston, West Virginia - 1409</t>
  </si>
  <si>
    <t>Charlotte Amalie (Area Port of St. Thomas), Virgin Islands - 5101</t>
  </si>
  <si>
    <t>Charlotte, North Carolina - 1512</t>
  </si>
  <si>
    <t>Chattanooga, Tennessee - 2008</t>
  </si>
  <si>
    <t>Chester, Pennsylvania - 1102</t>
  </si>
  <si>
    <t>Chicago Midway International Airport, Illinois - 3910</t>
  </si>
  <si>
    <t>Chicago, Illinois - 3901</t>
  </si>
  <si>
    <t>Cincinnati, Oh-Erlanger, Kentucky - 4102</t>
  </si>
  <si>
    <t>Clayton, New York - 0714</t>
  </si>
  <si>
    <t>Cleveland, Ohio - 4101</t>
  </si>
  <si>
    <t>Columbia, South Carolina - 1604</t>
  </si>
  <si>
    <t>Columbus, New Mexico - 2406</t>
  </si>
  <si>
    <t>Columbus, Ohio - 4103</t>
  </si>
  <si>
    <t>Conroe, Texas - 5382</t>
  </si>
  <si>
    <t>Coos Bay, Oregon - 2903</t>
  </si>
  <si>
    <t>Corpus Christi, Texas - 5312</t>
  </si>
  <si>
    <t>Crisfield, Maryland - 1304</t>
  </si>
  <si>
    <t>Crockett, California - 2815</t>
  </si>
  <si>
    <t>Cruz Bay (St. John), Virgin Islands - 5102</t>
  </si>
  <si>
    <t>Dallas Love Field User Fee Airp, Dallas, Texas - 5588</t>
  </si>
  <si>
    <t>Dallas/Ft. Worth, Texas - 5501</t>
  </si>
  <si>
    <t>Dalton Cache, Alaska - 3106</t>
  </si>
  <si>
    <t>Danville, Washington - 3012</t>
  </si>
  <si>
    <t>Davenport, Ia-Moline And Rock Island, Illinois - 3908</t>
  </si>
  <si>
    <t>Dayton, Ohio - 4104</t>
  </si>
  <si>
    <t>Daytona Beach International Airport (UFA), Florida - 1884</t>
  </si>
  <si>
    <t>Del Bonita, Montana - 3322</t>
  </si>
  <si>
    <t>Del Rio, Texas - 2302</t>
  </si>
  <si>
    <t>Denver, Colorado - 3307</t>
  </si>
  <si>
    <t>Derby Line, Vermont - 0209</t>
  </si>
  <si>
    <t>Des Moines, Iowa - 3513</t>
  </si>
  <si>
    <t>Detour, Michigan - 3819</t>
  </si>
  <si>
    <t>Detroit Metropolitan Airport, Michigan - 3807</t>
  </si>
  <si>
    <t>Detroit, Michigan - 3801</t>
  </si>
  <si>
    <t>Douglas, Arizona - 2601</t>
  </si>
  <si>
    <t>Duluth, MN And Superior, WI, Minnesota - 3510</t>
  </si>
  <si>
    <t>Dunseith, North Dakota - 3422</t>
  </si>
  <si>
    <t>Eagle County Regional Airport, Colorado - 3385</t>
  </si>
  <si>
    <t>Eagle Pass, Texas - 2303</t>
  </si>
  <si>
    <t>Eastport, Idaho - 3302</t>
  </si>
  <si>
    <t>Eastport, Maine - 0103</t>
  </si>
  <si>
    <t>El Paso, Texas - 2402</t>
  </si>
  <si>
    <t>Erie, Pennsylvania - 4106</t>
  </si>
  <si>
    <t>Escanaba, Michigan - 3808</t>
  </si>
  <si>
    <t>Eureka, California - 2802</t>
  </si>
  <si>
    <t>Evansville, In, Indiana - 4116</t>
  </si>
  <si>
    <t>Everett, Washington - 3006</t>
  </si>
  <si>
    <t>Fairbanks, Alaska - 3111</t>
  </si>
  <si>
    <t>Fajardo, Puerto Rico - 4904</t>
  </si>
  <si>
    <t>Fall River (New Bedford), Massachusetts - 0407</t>
  </si>
  <si>
    <t>Fargo - Hector International Airport, North Dakota - 3411</t>
  </si>
  <si>
    <t>Fernandina Beach, Florida - 1805</t>
  </si>
  <si>
    <t>Ferry, Washington - 3013</t>
  </si>
  <si>
    <t>Fort Fairfield, Maine - 0107</t>
  </si>
  <si>
    <t>Fort Kent, Maine - 0110</t>
  </si>
  <si>
    <t>Fort Myers, Florida - 1822</t>
  </si>
  <si>
    <t>Fort Pierce, Florida - 5205</t>
  </si>
  <si>
    <t>Fort Wayne, Indiana - 4183</t>
  </si>
  <si>
    <t>Fortuna, North Dakota - 3417</t>
  </si>
  <si>
    <t>Freeport, Texas - 5311</t>
  </si>
  <si>
    <t>Fresno (2803/2882), California - 2803</t>
  </si>
  <si>
    <t>Friday Harbor - 3014</t>
  </si>
  <si>
    <t>Front Royal, Virginia - 1410</t>
  </si>
  <si>
    <t>Frontier, Washington - 3020</t>
  </si>
  <si>
    <t>Galveston, Texas - 5310</t>
  </si>
  <si>
    <t>Gary, Indiana - 3905</t>
  </si>
  <si>
    <t>Georgetown, South Carolina - 1602</t>
  </si>
  <si>
    <t>Gloucester City, New Jersey - 1113</t>
  </si>
  <si>
    <t>Gloucester, Massachusetts - 0404</t>
  </si>
  <si>
    <t>Gramercy, Louisiana - 2010</t>
  </si>
  <si>
    <t>Grand Forks - Mark Andrews International Airport, North Dakota - 3427</t>
  </si>
  <si>
    <t>Grand Haven, Michigan - 3816</t>
  </si>
  <si>
    <t>Grand Portage, Minnesota - 3613</t>
  </si>
  <si>
    <t>Grand Rapids, Michigan - 3806</t>
  </si>
  <si>
    <t>Great Falls Airport, Montana - 3304</t>
  </si>
  <si>
    <t>Green Bay, Wisconsin - 3703</t>
  </si>
  <si>
    <t>Greensboro/Winston-Salem, North Carolina - 1502</t>
  </si>
  <si>
    <t>Greenville, Mississippi - 2011</t>
  </si>
  <si>
    <t>Greenville-Spartanburg, South Carolina - 1603</t>
  </si>
  <si>
    <t>Gulfport, Mississippi - 1902</t>
  </si>
  <si>
    <t>Hagatna, Guam - 3207</t>
  </si>
  <si>
    <t>Hannah, North Dakota - 3408</t>
  </si>
  <si>
    <t>Hansboro, North Dakota - 3415</t>
  </si>
  <si>
    <t>Harlingen Airport (Valley International Airport) - 2383</t>
  </si>
  <si>
    <t>Harrisburg, Pennsylvania - 1109</t>
  </si>
  <si>
    <t>Hartford, Connecticut - 0411</t>
  </si>
  <si>
    <t>Helena Airport, Montana - 3348</t>
  </si>
  <si>
    <t>Hidalgo, Texas - 2305</t>
  </si>
  <si>
    <t>Highgate Springs, Vermont - 0212</t>
  </si>
  <si>
    <t>Hillsboro, Oregon - 2983</t>
  </si>
  <si>
    <t>Hilo, Hawaii - 3202</t>
  </si>
  <si>
    <t>Honolulu International Airport, Hawaii - 3205</t>
  </si>
  <si>
    <t>Honolulu, Hawaii - 3201</t>
  </si>
  <si>
    <t>Houlton, Maine - 0106</t>
  </si>
  <si>
    <t>Houston Airport, Texas - 5309</t>
  </si>
  <si>
    <t>Houston Seaport, Texas - 5301</t>
  </si>
  <si>
    <t>Huntsville, Alabama - 1910</t>
  </si>
  <si>
    <t>Huron, Ohio - 4117</t>
  </si>
  <si>
    <t>Ibc Courier Hub, Florida - 5298</t>
  </si>
  <si>
    <t>Indianapolis, Indiana - 4110</t>
  </si>
  <si>
    <t>International Falls, Minnesota - 3604</t>
  </si>
  <si>
    <t>Ithica Tompkins Intl Air, Ithaca, New York - 0983</t>
  </si>
  <si>
    <t>Jackman, Maine - 0104</t>
  </si>
  <si>
    <t>John F. Kennedy International Airport, New York - 4701</t>
  </si>
  <si>
    <t>Jonesport (Calais), Maine - 0122</t>
  </si>
  <si>
    <t>Juneau, Alaska - 3101</t>
  </si>
  <si>
    <t>Kahului, Hawaii - 3203</t>
  </si>
  <si>
    <t>Kalama, Washington - 2909</t>
  </si>
  <si>
    <t>Kalispell Airport, Montana - 3324</t>
  </si>
  <si>
    <t>Kansas City, Missouri - 4501</t>
  </si>
  <si>
    <t>Kenmore Air Harbor, Washington - 3018</t>
  </si>
  <si>
    <t>Ketchikan, Alaska - 3102</t>
  </si>
  <si>
    <t>Key West, Florida - 5202</t>
  </si>
  <si>
    <t>Knoxville, Tennessee - 2016</t>
  </si>
  <si>
    <t>Kodiak, Alaska - 3127</t>
  </si>
  <si>
    <t>Kona, Hawaii - 3206</t>
  </si>
  <si>
    <t>L.G. Hanscom Field, Massachusetts - 0481</t>
  </si>
  <si>
    <t>Lake Charles, Louisiana - 2017</t>
  </si>
  <si>
    <t>Lakeland Linder Airport, Florida - 1881</t>
  </si>
  <si>
    <t>Lancaster, Minnesota - 3430</t>
  </si>
  <si>
    <t>Laredo, Texas - 2304</t>
  </si>
  <si>
    <t>Las Vegas, Nevada - 2722</t>
  </si>
  <si>
    <t>Laurier, Washington - 3016</t>
  </si>
  <si>
    <t>Lawrence (Gloucester), Massachusetts - 0416</t>
  </si>
  <si>
    <t>Leesburg International Airport (UFA), Florida - 1887</t>
  </si>
  <si>
    <t>Lexington, Kentucky - 4184</t>
  </si>
  <si>
    <t>Limestone, Maine - 0118</t>
  </si>
  <si>
    <t>Little Rock-North Little Rock, Arkansas - 2003</t>
  </si>
  <si>
    <t>Logan Airport, Massachusetts - 0417</t>
  </si>
  <si>
    <t>Longview, Washington - 2905</t>
  </si>
  <si>
    <t>Lorain, Ohio - 4121</t>
  </si>
  <si>
    <t>Los Angeles International Airport-Cargo Operations, California - 2720</t>
  </si>
  <si>
    <t>Los Angeles, California - 2791</t>
  </si>
  <si>
    <t>Los Angeles/Long Beach Seaport, California - 2704</t>
  </si>
  <si>
    <t>Louisville, Kentucky - 4115</t>
  </si>
  <si>
    <t>Lubbock, Texas - 5503</t>
  </si>
  <si>
    <t>Luis Munoz Marin International Airport, Puerto Rico - 4913</t>
  </si>
  <si>
    <t>Lukeville, Arizona - 2602</t>
  </si>
  <si>
    <t>Lynden, Washington - 3023</t>
  </si>
  <si>
    <t>Madawaska, Maine - 0109</t>
  </si>
  <si>
    <t>Maida, North Dakota - 3416</t>
  </si>
  <si>
    <t>Manchester (User Fee Airport), New Hampshire - 0182</t>
  </si>
  <si>
    <t>Manitowoc, Wisconsin - 3706</t>
  </si>
  <si>
    <t>Marinette, Wisconsin - 3702</t>
  </si>
  <si>
    <t>Marquette, Michigan - 3809</t>
  </si>
  <si>
    <t>Martinez, California - 2820</t>
  </si>
  <si>
    <t>Mascoutah/ Midamerica St. Louis, Illinois - 4581</t>
  </si>
  <si>
    <t>Massena, New York - 0704</t>
  </si>
  <si>
    <t>Mayaguez, Puerto Rico - 4907</t>
  </si>
  <si>
    <t>Mckinney, Texas - 5585</t>
  </si>
  <si>
    <t>Meadows Field Airport, California - 2786</t>
  </si>
  <si>
    <t>Melbourne International Airport (UFA), Florida - 1885</t>
  </si>
  <si>
    <t>Mellville, Rhode Island - 0503</t>
  </si>
  <si>
    <t>Memphis, Tennessee - 2006</t>
  </si>
  <si>
    <t>Miami International Airport, Florida - 5206</t>
  </si>
  <si>
    <t>Miami Seaport, Florida - 5201</t>
  </si>
  <si>
    <t>Micom, Jamaica, New York - 4773</t>
  </si>
  <si>
    <t>Midland, Texas - 5582</t>
  </si>
  <si>
    <t>Milwaukee, Wisconsin - 3701</t>
  </si>
  <si>
    <t>Minneapolis, Minnesota - 3501</t>
  </si>
  <si>
    <t>Minot - Minot International Airport, North Dakota - 3434</t>
  </si>
  <si>
    <t>Mobile (Including Theodore), Alabama - 1901</t>
  </si>
  <si>
    <t>Monterey, California - 2805</t>
  </si>
  <si>
    <t>Morehead City - Beaufort, North Carolina - 1511</t>
  </si>
  <si>
    <t>Morgan City, Louisiana - 2001</t>
  </si>
  <si>
    <t>Morgan, Montana - 3319</t>
  </si>
  <si>
    <t>Morristown Airport, New Jersey - 4681</t>
  </si>
  <si>
    <t>Morro Bay, California - 2719</t>
  </si>
  <si>
    <t>Muskegon, Michigan - 3815</t>
  </si>
  <si>
    <t>Myrtle Beach International Airport, South Carolina - 1681</t>
  </si>
  <si>
    <t>Naco, Arizona - 2603</t>
  </si>
  <si>
    <t>Naples, Florida - 1880</t>
  </si>
  <si>
    <t>Nashville, Tennessee - 2007</t>
  </si>
  <si>
    <t>Natrona County Airport, Wyoming - 3332</t>
  </si>
  <si>
    <t>Nawiliwili-Port Allen, Hawaii - 3204</t>
  </si>
  <si>
    <t>Neche, North Dakota - 3404</t>
  </si>
  <si>
    <t>New Bedford, Massachusetts - 0405</t>
  </si>
  <si>
    <t>New Haven, Connecticut - 0412</t>
  </si>
  <si>
    <t>New London, Connecticut - 0413</t>
  </si>
  <si>
    <t>New Orleans, Louisiana - 2002</t>
  </si>
  <si>
    <t>New River Valley Airport, Virginia - 1412</t>
  </si>
  <si>
    <t>New York, New York - 1001</t>
  </si>
  <si>
    <t>New York/Newark, New Jersey - 4601</t>
  </si>
  <si>
    <t>Newport, Oregon - 2902</t>
  </si>
  <si>
    <t>Newport, Rhode Island - 0501</t>
  </si>
  <si>
    <t>Nighthawk, Washington - 3011</t>
  </si>
  <si>
    <t>Nogales, Arizona - 2604</t>
  </si>
  <si>
    <t>Nome, Alaska - 3128</t>
  </si>
  <si>
    <t>Noonan, North Dakota - 3420</t>
  </si>
  <si>
    <t>Norfolk-Newport News, Virginia - 1401</t>
  </si>
  <si>
    <t>Northgate, North Dakota - 3406</t>
  </si>
  <si>
    <t>Norton, Vermont - 0211</t>
  </si>
  <si>
    <t>Nyacc, Jamaica, New York - 4771</t>
  </si>
  <si>
    <t>Oakland, California - 2811</t>
  </si>
  <si>
    <t>Ogdensburg, New York - 0701</t>
  </si>
  <si>
    <t>Oklahoma City, Oklahoma - 5504</t>
  </si>
  <si>
    <t>Olympia, Washington - 3026</t>
  </si>
  <si>
    <t>Omaha, Nebraska - 3512</t>
  </si>
  <si>
    <t>Ontario Airport, California - 2721</t>
  </si>
  <si>
    <t>Opheim, Montana - 3317</t>
  </si>
  <si>
    <t>Orange, Texas - 2103</t>
  </si>
  <si>
    <t>Orlando Executive Airport (UFA), Florida - 1888</t>
  </si>
  <si>
    <t>Orlando International Airport, Florida - 1808</t>
  </si>
  <si>
    <t>Orlando Sanford International Airport, Florida - 1809</t>
  </si>
  <si>
    <t>Oroville, Washington - 3019</t>
  </si>
  <si>
    <t>Oswego, New York - 0904</t>
  </si>
  <si>
    <t>Otay Mesa, California - 2506</t>
  </si>
  <si>
    <t>Palm Springs, California - 2781</t>
  </si>
  <si>
    <t>Panama City, Florida - 1818</t>
  </si>
  <si>
    <t>Pascagoula, Mississippi - 1903</t>
  </si>
  <si>
    <t>Paulsboro, New Jersey - 1105</t>
  </si>
  <si>
    <t>Pembina - (Area Port), North Dakota - 3401</t>
  </si>
  <si>
    <t>Peoria, Illinois - 3902</t>
  </si>
  <si>
    <t>Perth Amboy, New Jersey - 4602</t>
  </si>
  <si>
    <t>Phila. Intl. Airport, Pennsylvania - 1108</t>
  </si>
  <si>
    <t>Philadelphia, Pennsylvania - 1101</t>
  </si>
  <si>
    <t>Phoenix, Arizona - 2605</t>
  </si>
  <si>
    <t>Phoenix-Mesa Gateway Airport, Arizona - 2682</t>
  </si>
  <si>
    <t>Piegan, Montana - 3316</t>
  </si>
  <si>
    <t>Pinecreek, Minnesota - 3425</t>
  </si>
  <si>
    <t>Pittsburgh, Pennsylvania - 1104</t>
  </si>
  <si>
    <t>Plymouth (New Bedford), Massachusetts - 0406</t>
  </si>
  <si>
    <t>Point Roberts, Washington - 3017</t>
  </si>
  <si>
    <t>Ponce, Puerto Rico - 4908</t>
  </si>
  <si>
    <t>Port Angeles, Washington - 3007</t>
  </si>
  <si>
    <t>Port Arthur-Beaumont, Texas - 2101</t>
  </si>
  <si>
    <t>Port Everglades/Fort Lauderdale, Florida - 5203</t>
  </si>
  <si>
    <t>Port Hueneme, California - 2713</t>
  </si>
  <si>
    <t>Port Huron, Michigan - 3802</t>
  </si>
  <si>
    <t>Port Lavaca-Point Comfort, Texas - 5313</t>
  </si>
  <si>
    <t>Port Manatee, Florida - 1821</t>
  </si>
  <si>
    <t>Port of Long Beach, California - 2709</t>
  </si>
  <si>
    <t>Port of Washington-Dulles, Virginia - 5401</t>
  </si>
  <si>
    <t>Port Townsend, Washington - 3008</t>
  </si>
  <si>
    <t>Portal, North Dakota - 3403</t>
  </si>
  <si>
    <t>Porthill, Idaho - 3308</t>
  </si>
  <si>
    <t>Portland Intl Airport, Oregon - 2910</t>
  </si>
  <si>
    <t>Portland, Maine - 0101</t>
  </si>
  <si>
    <t>Portland, Oregon - 2904</t>
  </si>
  <si>
    <t>Portsmouth, New Hampshire - 0131</t>
  </si>
  <si>
    <t>Presidio, Texas - 2403</t>
  </si>
  <si>
    <t>Presque Isle, Michigan - 3842</t>
  </si>
  <si>
    <t>Progreso, Texas - 2309</t>
  </si>
  <si>
    <t>Providence, Rhode Island - 0502</t>
  </si>
  <si>
    <t>Racine, Wisconsin - 3708</t>
  </si>
  <si>
    <t>Raleigh-Durham, North Carolina - 1503</t>
  </si>
  <si>
    <t>Raymond, Montana - 3301</t>
  </si>
  <si>
    <t>Redwood City, California - 2821</t>
  </si>
  <si>
    <t>Reno, Nevada - 2833</t>
  </si>
  <si>
    <t>Richford, Vermont - 0203</t>
  </si>
  <si>
    <t>Richmond - Petersburg, Virginia - 1404</t>
  </si>
  <si>
    <t>Richmond, California - 2812</t>
  </si>
  <si>
    <t>Rio Grande City, Texas - 2307</t>
  </si>
  <si>
    <t>Rochester, Minnesota - 3581</t>
  </si>
  <si>
    <t>Rochester, New York - 0903</t>
  </si>
  <si>
    <t>Rockford, Illinois - 3909</t>
  </si>
  <si>
    <t>Rockland (Belfast), Maine - 0121</t>
  </si>
  <si>
    <t>Rocky Mountain Metropolitan Airport, Colorado - 3383</t>
  </si>
  <si>
    <t>Rogers Airport, Arkansas - 2084</t>
  </si>
  <si>
    <t>Rogers City, Michigan - 3818</t>
  </si>
  <si>
    <t>Roma, Texas - 2310</t>
  </si>
  <si>
    <t>Rome, New York - 0982</t>
  </si>
  <si>
    <t>Roosville, Montana - 3318</t>
  </si>
  <si>
    <t>Roseau, Minnesota - 3426</t>
  </si>
  <si>
    <t>Rota, Northern Mariana Islands - 3213</t>
  </si>
  <si>
    <t>Sabine, Texas - 2102</t>
  </si>
  <si>
    <t>Sacramento, California - 2835</t>
  </si>
  <si>
    <t>Saginaw/Bay City/Flint, Michigan - 3804</t>
  </si>
  <si>
    <t>Saint Croix, Virgin Islands - 5104</t>
  </si>
  <si>
    <t>Saint John, North Dakota - 3405</t>
  </si>
  <si>
    <t>Saipan, Northern Mariana Islands - 3211</t>
  </si>
  <si>
    <t>Salem (Gloucester), Massachusetts - 0408</t>
  </si>
  <si>
    <t>Salt Lake City, Utah - 3303</t>
  </si>
  <si>
    <t>San Antonio, Texas - 5507</t>
  </si>
  <si>
    <t>San Bernardino International Airport, California - 2782</t>
  </si>
  <si>
    <t>San Diego, California - 2501</t>
  </si>
  <si>
    <t>San Francisco International Airport, California - 2801</t>
  </si>
  <si>
    <t>San Francisco, California - 2809</t>
  </si>
  <si>
    <t>San Jose International Airport, California - 2834</t>
  </si>
  <si>
    <t>San Juan, Pr (Area Port), Puerto Rico - 4909</t>
  </si>
  <si>
    <t>San Juaquin River, California - 2828</t>
  </si>
  <si>
    <t>San Luis, Arizona - 2608</t>
  </si>
  <si>
    <t>San Pablo Bay, California - 2829</t>
  </si>
  <si>
    <t>San Ysidro - Class A, California - 2504</t>
  </si>
  <si>
    <t>Santa Teresa Airport, New Mexico - 2481</t>
  </si>
  <si>
    <t>Santa Teresa, New Mexico - 2408</t>
  </si>
  <si>
    <t>Sarasota, Florida - 1883</t>
  </si>
  <si>
    <t>Sarles, North Dakota - 3409</t>
  </si>
  <si>
    <t>Sasabe, Arizona - 2606</t>
  </si>
  <si>
    <t>Sault Sainte Marie, Michigan - 3803</t>
  </si>
  <si>
    <t>Savannah, Georgia - 1703</t>
  </si>
  <si>
    <t>Scobey, Montana - 3309</t>
  </si>
  <si>
    <t>Scottsdale Airport, Arizona - 2681</t>
  </si>
  <si>
    <t>Searsport, Maine - 0152</t>
  </si>
  <si>
    <t>Seattle, Washington - 3001</t>
  </si>
  <si>
    <t>Selby, California - 2827</t>
  </si>
  <si>
    <t>Sherwood, North Dakota - 3414</t>
  </si>
  <si>
    <t>Shreveport-Bossier City, Louisiana - 2018</t>
  </si>
  <si>
    <t>Sioux Falls Regional Airport - Joe Foss Field, South Dakota - 3502</t>
  </si>
  <si>
    <t>Sitka, Alaska - 3115</t>
  </si>
  <si>
    <t>Skagway, Alaska - 3103</t>
  </si>
  <si>
    <t>Sodus Point, New York - 0905</t>
  </si>
  <si>
    <t>South Texas International Airport At Edinburg - 2381</t>
  </si>
  <si>
    <t>Spirit Of St. Louis Airport, Missouri - 4506</t>
  </si>
  <si>
    <t>Spokane, Washington - 3022</t>
  </si>
  <si>
    <t>Springfield, Massachusetts - 0402</t>
  </si>
  <si>
    <t>Springfield, Missouri - 4505</t>
  </si>
  <si>
    <t>St Joseph, Missouri - 4502</t>
  </si>
  <si>
    <t>St. Albans, Vermont - 0201</t>
  </si>
  <si>
    <t>St. Augustine, Florida - 1889</t>
  </si>
  <si>
    <t>St. Louis, Missouri - 4503</t>
  </si>
  <si>
    <t>St. Petersburg, Florida - 1814</t>
  </si>
  <si>
    <t>Stockton, California - 2810</t>
  </si>
  <si>
    <t>Sugarland, Texas - 5381</t>
  </si>
  <si>
    <t>Sumas, Washington - 3009</t>
  </si>
  <si>
    <t>Syracuse, New York - 0906</t>
  </si>
  <si>
    <t>Tacoma, Washington - 3002</t>
  </si>
  <si>
    <t>Tecate - Class A, California - 2505</t>
  </si>
  <si>
    <t>Texas City, Texas - 5306</t>
  </si>
  <si>
    <t>Tinian, Northern Mariana Islands - 3212</t>
  </si>
  <si>
    <t>Toledo-Sandusky-Port Clinton, Ohio - 4105</t>
  </si>
  <si>
    <t>Tornillo, Texas - 2404</t>
  </si>
  <si>
    <t>Trenton/Mercer County Airport, New Jersey - 1183</t>
  </si>
  <si>
    <t>Tri-Cities, Tennessee - 2027</t>
  </si>
  <si>
    <t>Trout River, New York - 0715</t>
  </si>
  <si>
    <t>Tucson, Arizona - 2609</t>
  </si>
  <si>
    <t>Tulsa, Oklahoma - 5505</t>
  </si>
  <si>
    <t>Turner, Montana - 3306</t>
  </si>
  <si>
    <t>Valdez, Alaska - 3107</t>
  </si>
  <si>
    <t>Van Buren, Maine - 0108</t>
  </si>
  <si>
    <t>Vanceboro, Maine - 0105</t>
  </si>
  <si>
    <t>Vancouver, Washington - 2908</t>
  </si>
  <si>
    <t>Ventura, California - 2712</t>
  </si>
  <si>
    <t>Vicksburg, Mississippi - 2015</t>
  </si>
  <si>
    <t>Victorville - S. California Logistics Airport, California - 2783</t>
  </si>
  <si>
    <t>Walhalla, North Dakota - 3407</t>
  </si>
  <si>
    <t>Warroad, Minnesota - 3423</t>
  </si>
  <si>
    <t>Waukegan, Illinois - 3981</t>
  </si>
  <si>
    <t>West Chicago, Illinois - 3984</t>
  </si>
  <si>
    <t>West Palm Beach, Florida - 5204</t>
  </si>
  <si>
    <t>Westhope, North Dakota - 3419</t>
  </si>
  <si>
    <t>Wheeling, Illinois - 3983</t>
  </si>
  <si>
    <t>Whitlash, Montana - 3321</t>
  </si>
  <si>
    <t>Wichita, Kansas - 4504</t>
  </si>
  <si>
    <t>Wild Horse, Montana - 3323</t>
  </si>
  <si>
    <t>Wilkes-Barre/Scranton, Pennsylvania - 1106</t>
  </si>
  <si>
    <t>Williston Basin International Airport, Williston, North Dakota - 3433</t>
  </si>
  <si>
    <t>Willow Creek, Montana - 3325</t>
  </si>
  <si>
    <t>Wilmington, Delaware - 1103</t>
  </si>
  <si>
    <t>Wilmington, North Carolina - 1501</t>
  </si>
  <si>
    <t>Worcester, Massachusetts - 0403</t>
  </si>
  <si>
    <t>Wrangell, Alaska - 3105</t>
  </si>
  <si>
    <t>Ysleta, Texas - 2401</t>
  </si>
  <si>
    <t>Shipment and Sales Data</t>
  </si>
  <si>
    <t>Quantity 
(kg)</t>
  </si>
  <si>
    <t>Instructions: Identify the recipient companies of the material imported for second party transformation or second party destruction, and the amount shipped to each company during the quarter. Due to a potential time lag between the date of import and the date of shipment, it is recognized that for a given quarter the information in Section 3 may not match the information reported in Section 2 for seond party transformation and second party destruction within a given quarter. However,  all material imported for second party transformation or second party destruction must ultimately be shipped to a second party and must be reported as such in the applicable quarterly report.</t>
  </si>
  <si>
    <t>New Imports 
(kg)</t>
  </si>
  <si>
    <t>Class II Quarterly Import Summary</t>
  </si>
  <si>
    <t>Total Heel Imports 
(kg)</t>
  </si>
  <si>
    <t>Total Used Imports 
(kg)</t>
  </si>
  <si>
    <t>Consumption Allowances Expended 
(kg)</t>
  </si>
  <si>
    <t>Blend Information</t>
  </si>
  <si>
    <t>7a</t>
  </si>
  <si>
    <t>7b</t>
  </si>
  <si>
    <t>7c</t>
  </si>
  <si>
    <t>7d</t>
  </si>
  <si>
    <t>7e</t>
  </si>
  <si>
    <t>7f</t>
  </si>
  <si>
    <t>7g</t>
  </si>
  <si>
    <t>7h</t>
  </si>
  <si>
    <t>Quantity Imported in Blend (kg)</t>
  </si>
  <si>
    <t>Date Range</t>
  </si>
  <si>
    <t>Section 4 - Summary</t>
  </si>
  <si>
    <t>Go to Section 4 - Summary</t>
  </si>
  <si>
    <t>Quantity (kg)</t>
  </si>
  <si>
    <t>Chem 1</t>
  </si>
  <si>
    <t>Chem 1 (%)</t>
  </si>
  <si>
    <t>Chem 2</t>
  </si>
  <si>
    <t>Chem 2 (%)</t>
  </si>
  <si>
    <t>Chem 3</t>
  </si>
  <si>
    <t>Chem 3 (%)</t>
  </si>
  <si>
    <t>Chem 4</t>
  </si>
  <si>
    <t>Chem 4 (%)</t>
  </si>
  <si>
    <t>Used Imports - Reuse (using allowances) (kg)</t>
  </si>
  <si>
    <t>Reuse (with approved petition)</t>
  </si>
  <si>
    <t>Reuse (using allowances)</t>
  </si>
  <si>
    <t>TO HIDE</t>
  </si>
  <si>
    <t>Pensacola, Florida - 1819</t>
  </si>
  <si>
    <t>Complete and submit a Class II Importer Quarterly Report if your company imports class II ozone depleting substances (ODS). Section 1 must be completed prior to submission. Section 2 must be completed if your company imported class II ODS during the reporting quarter. Section 3 must be completed if your company sold or shipped imported ODS to a second party during the quarter for transformation or destruction.</t>
  </si>
  <si>
    <t>Go to Section 2 - Import Transaction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</si>
</sst>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40" x14ac:knownFonts="1">
    <font>
      <sz val="11"/>
      <color theme="1"/>
      <name val="Calibri"/>
      <family val="2"/>
      <scheme val="minor"/>
    </font>
    <font>
      <sz val="11"/>
      <color theme="1"/>
      <name val="Calibri"/>
      <family val="2"/>
      <scheme val="minor"/>
    </font>
    <font>
      <b/>
      <sz val="10"/>
      <name val="Calibri"/>
      <family val="2"/>
      <scheme val="minor"/>
    </font>
    <font>
      <i/>
      <sz val="10"/>
      <name val="Arial"/>
      <family val="2"/>
    </font>
    <font>
      <sz val="10"/>
      <color theme="1"/>
      <name val="Arial"/>
      <family val="2"/>
    </font>
    <font>
      <u/>
      <sz val="11"/>
      <color theme="10"/>
      <name val="Calibri"/>
      <family val="2"/>
      <scheme val="minor"/>
    </font>
    <font>
      <sz val="9"/>
      <color indexed="81"/>
      <name val="Tahoma"/>
      <family val="2"/>
    </font>
    <font>
      <b/>
      <sz val="9"/>
      <color indexed="81"/>
      <name val="Tahoma"/>
      <family val="2"/>
    </font>
    <font>
      <sz val="8"/>
      <color theme="1"/>
      <name val="Arial"/>
      <family val="2"/>
    </font>
    <font>
      <sz val="11"/>
      <color theme="1"/>
      <name val="Arial"/>
      <family val="2"/>
    </font>
    <font>
      <b/>
      <sz val="14"/>
      <color theme="1"/>
      <name val="Arial"/>
      <family val="2"/>
    </font>
    <font>
      <b/>
      <sz val="11"/>
      <color theme="1"/>
      <name val="Arial"/>
      <family val="2"/>
    </font>
    <font>
      <b/>
      <sz val="10"/>
      <color theme="1"/>
      <name val="Arial"/>
      <family val="2"/>
    </font>
    <font>
      <sz val="10"/>
      <name val="Arial"/>
      <family val="2"/>
    </font>
    <font>
      <i/>
      <sz val="10"/>
      <color theme="1"/>
      <name val="Arial"/>
      <family val="2"/>
    </font>
    <font>
      <sz val="11"/>
      <name val="Arial"/>
      <family val="2"/>
    </font>
    <font>
      <b/>
      <sz val="16"/>
      <color theme="1"/>
      <name val="Arial"/>
      <family val="2"/>
    </font>
    <font>
      <u/>
      <sz val="11"/>
      <color theme="10"/>
      <name val="Arial"/>
      <family val="2"/>
    </font>
    <font>
      <sz val="14"/>
      <color theme="1"/>
      <name val="Arial"/>
      <family val="2"/>
    </font>
    <font>
      <sz val="11"/>
      <color theme="0"/>
      <name val="Arial"/>
      <family val="2"/>
    </font>
    <font>
      <sz val="11"/>
      <color theme="0" tint="-4.9989318521683403E-2"/>
      <name val="Arial"/>
      <family val="2"/>
    </font>
    <font>
      <b/>
      <sz val="10"/>
      <name val="Arial"/>
      <family val="2"/>
    </font>
    <font>
      <sz val="10"/>
      <color indexed="8"/>
      <name val="Arial"/>
      <family val="2"/>
    </font>
    <font>
      <sz val="10"/>
      <color rgb="FFFF0000"/>
      <name val="Arial"/>
      <family val="2"/>
    </font>
    <font>
      <b/>
      <sz val="11"/>
      <name val="Arial"/>
      <family val="2"/>
    </font>
    <font>
      <sz val="11"/>
      <color theme="10"/>
      <name val="Arial"/>
      <family val="2"/>
    </font>
    <font>
      <sz val="11"/>
      <color theme="1" tint="0.34998626667073579"/>
      <name val="Arial"/>
      <family val="2"/>
    </font>
    <font>
      <i/>
      <sz val="10"/>
      <color theme="0"/>
      <name val="Arial"/>
      <family val="2"/>
    </font>
    <font>
      <i/>
      <sz val="11"/>
      <color theme="1"/>
      <name val="Arial"/>
      <family val="2"/>
    </font>
    <font>
      <i/>
      <sz val="11"/>
      <name val="Arial"/>
      <family val="2"/>
    </font>
    <font>
      <sz val="8"/>
      <name val="Calibri"/>
      <family val="2"/>
      <scheme val="minor"/>
    </font>
    <font>
      <sz val="10"/>
      <color theme="1"/>
      <name val="Calibri"/>
      <family val="2"/>
      <scheme val="minor"/>
    </font>
    <font>
      <sz val="10"/>
      <name val="Arial"/>
    </font>
    <font>
      <b/>
      <sz val="10"/>
      <name val="Arial"/>
    </font>
    <font>
      <sz val="10"/>
      <name val="Calibri"/>
      <family val="2"/>
      <scheme val="minor"/>
    </font>
    <font>
      <b/>
      <sz val="10"/>
      <color theme="1"/>
      <name val="Calibri"/>
      <family val="2"/>
      <scheme val="minor"/>
    </font>
    <font>
      <sz val="10"/>
      <color indexed="8"/>
      <name val="Calibri"/>
      <family val="2"/>
      <scheme val="minor"/>
    </font>
    <font>
      <sz val="11"/>
      <color theme="1"/>
      <name val="Arial"/>
    </font>
    <font>
      <sz val="14"/>
      <color theme="1"/>
      <name val="Arial"/>
    </font>
    <font>
      <i/>
      <sz val="10"/>
      <color rgb="FFC00000"/>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rgb="FF99CCFF"/>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right style="thin">
        <color indexed="64"/>
      </right>
      <top/>
      <bottom/>
      <diagonal/>
    </border>
  </borders>
  <cellStyleXfs count="5">
    <xf numFmtId="0" fontId="0" fillId="0" borderId="0"/>
    <xf numFmtId="43" fontId="1" fillId="0" borderId="0" applyFont="0" applyFill="0" applyBorder="0" applyAlignment="0" applyProtection="0"/>
    <xf numFmtId="0" fontId="5" fillId="0" borderId="0" applyNumberFormat="0" applyFill="0" applyBorder="0" applyAlignment="0" applyProtection="0"/>
    <xf numFmtId="9" fontId="1" fillId="0" borderId="0" applyFont="0" applyFill="0" applyBorder="0" applyAlignment="0" applyProtection="0"/>
    <xf numFmtId="0" fontId="13" fillId="0" borderId="0"/>
  </cellStyleXfs>
  <cellXfs count="167">
    <xf numFmtId="0" fontId="0" fillId="0" borderId="0" xfId="0"/>
    <xf numFmtId="0" fontId="2" fillId="2" borderId="1" xfId="0" applyFont="1" applyFill="1" applyBorder="1" applyAlignment="1">
      <alignment horizontal="center" vertical="center" wrapText="1"/>
    </xf>
    <xf numFmtId="0" fontId="8" fillId="0" borderId="1" xfId="0" applyFont="1" applyBorder="1"/>
    <xf numFmtId="0" fontId="9" fillId="0" borderId="0" xfId="0" applyFont="1"/>
    <xf numFmtId="0" fontId="10" fillId="0" borderId="0" xfId="0" applyFont="1" applyAlignment="1">
      <alignment horizontal="center"/>
    </xf>
    <xf numFmtId="0" fontId="9" fillId="0" borderId="0" xfId="0" applyFont="1" applyAlignment="1">
      <alignment horizontal="left"/>
    </xf>
    <xf numFmtId="0" fontId="4" fillId="0" borderId="0" xfId="0" applyFont="1"/>
    <xf numFmtId="164" fontId="9" fillId="0" borderId="0" xfId="0" applyNumberFormat="1" applyFont="1" applyAlignment="1">
      <alignment horizontal="left"/>
    </xf>
    <xf numFmtId="0" fontId="11" fillId="0" borderId="0" xfId="0" applyFont="1" applyProtection="1">
      <protection locked="0"/>
    </xf>
    <xf numFmtId="164" fontId="4" fillId="0" borderId="0" xfId="0" applyNumberFormat="1" applyFont="1" applyAlignment="1">
      <alignment horizontal="left"/>
    </xf>
    <xf numFmtId="0" fontId="9" fillId="0" borderId="0" xfId="0" applyFont="1" applyAlignment="1">
      <alignment horizontal="right"/>
    </xf>
    <xf numFmtId="0" fontId="15" fillId="0" borderId="0" xfId="0" applyFont="1" applyAlignment="1">
      <alignment horizontal="right"/>
    </xf>
    <xf numFmtId="0" fontId="16" fillId="0" borderId="0" xfId="0" applyFont="1"/>
    <xf numFmtId="0" fontId="17" fillId="0" borderId="0" xfId="2" applyFont="1" applyFill="1" applyBorder="1"/>
    <xf numFmtId="0" fontId="9" fillId="0" borderId="0" xfId="0" applyFont="1" applyProtection="1">
      <protection locked="0"/>
    </xf>
    <xf numFmtId="0" fontId="18" fillId="0" borderId="0" xfId="0" applyFont="1"/>
    <xf numFmtId="0" fontId="12" fillId="0" borderId="0" xfId="0" applyFont="1" applyAlignment="1">
      <alignment horizontal="left"/>
    </xf>
    <xf numFmtId="0" fontId="19" fillId="0" borderId="0" xfId="0" applyFont="1"/>
    <xf numFmtId="0" fontId="19" fillId="0" borderId="0" xfId="0" applyFont="1" applyAlignment="1">
      <alignment horizontal="left"/>
    </xf>
    <xf numFmtId="0" fontId="19" fillId="0" borderId="0" xfId="0" quotePrefix="1" applyFont="1"/>
    <xf numFmtId="0" fontId="20" fillId="0" borderId="0" xfId="0" applyFont="1"/>
    <xf numFmtId="0" fontId="3" fillId="0" borderId="0" xfId="0" applyFont="1"/>
    <xf numFmtId="39" fontId="18" fillId="0" borderId="0" xfId="0" applyNumberFormat="1" applyFont="1"/>
    <xf numFmtId="39" fontId="9" fillId="0" borderId="0" xfId="0" applyNumberFormat="1" applyFont="1"/>
    <xf numFmtId="0" fontId="9" fillId="0" borderId="0" xfId="0" applyFont="1" applyAlignment="1">
      <alignment vertical="center"/>
    </xf>
    <xf numFmtId="0" fontId="14" fillId="0" borderId="0" xfId="0" applyFont="1" applyAlignment="1">
      <alignment vertical="center" wrapText="1"/>
    </xf>
    <xf numFmtId="0" fontId="14" fillId="0" borderId="0" xfId="0" applyFont="1" applyAlignment="1">
      <alignment vertical="top" wrapText="1"/>
    </xf>
    <xf numFmtId="0" fontId="24" fillId="2" borderId="1" xfId="0" applyFont="1" applyFill="1" applyBorder="1" applyAlignment="1">
      <alignment horizontal="center" vertical="center" wrapText="1"/>
    </xf>
    <xf numFmtId="49" fontId="22" fillId="6" borderId="1" xfId="0" applyNumberFormat="1" applyFont="1" applyFill="1" applyBorder="1" applyProtection="1">
      <protection locked="0"/>
    </xf>
    <xf numFmtId="49" fontId="13" fillId="6" borderId="1" xfId="1" applyNumberFormat="1" applyFont="1" applyFill="1" applyBorder="1" applyProtection="1">
      <protection locked="0"/>
    </xf>
    <xf numFmtId="0" fontId="26" fillId="0" borderId="0" xfId="0" applyFont="1"/>
    <xf numFmtId="0" fontId="3" fillId="0" borderId="0" xfId="0" applyFont="1" applyProtection="1">
      <protection locked="0"/>
    </xf>
    <xf numFmtId="0" fontId="4" fillId="0" borderId="0" xfId="0" applyFont="1" applyProtection="1">
      <protection locked="0"/>
    </xf>
    <xf numFmtId="0" fontId="14" fillId="0" borderId="0" xfId="0" applyFont="1" applyAlignment="1">
      <alignment wrapText="1"/>
    </xf>
    <xf numFmtId="0" fontId="27" fillId="0" borderId="0" xfId="0" applyFont="1" applyAlignment="1">
      <alignment wrapText="1"/>
    </xf>
    <xf numFmtId="39" fontId="13" fillId="6" borderId="1" xfId="1" applyNumberFormat="1" applyFont="1" applyFill="1" applyBorder="1" applyProtection="1">
      <protection locked="0"/>
    </xf>
    <xf numFmtId="4" fontId="24" fillId="2"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13" fillId="0" borderId="0" xfId="0" applyFont="1" applyAlignment="1">
      <alignment horizontal="center"/>
    </xf>
    <xf numFmtId="0" fontId="11" fillId="2" borderId="1" xfId="0" applyFont="1" applyFill="1" applyBorder="1" applyAlignment="1">
      <alignment horizontal="center" vertical="top" wrapText="1"/>
    </xf>
    <xf numFmtId="0" fontId="11" fillId="2" borderId="1" xfId="0" applyFont="1" applyFill="1" applyBorder="1" applyAlignment="1">
      <alignment horizontal="left"/>
    </xf>
    <xf numFmtId="0" fontId="11" fillId="2" borderId="9" xfId="0" applyFont="1" applyFill="1" applyBorder="1"/>
    <xf numFmtId="0" fontId="11" fillId="2" borderId="10" xfId="0" applyFont="1" applyFill="1" applyBorder="1"/>
    <xf numFmtId="0" fontId="11" fillId="2" borderId="11" xfId="0" applyFont="1" applyFill="1" applyBorder="1"/>
    <xf numFmtId="0" fontId="11" fillId="2" borderId="2" xfId="0" applyFont="1" applyFill="1" applyBorder="1"/>
    <xf numFmtId="0" fontId="11" fillId="2" borderId="3" xfId="0" applyFont="1" applyFill="1" applyBorder="1"/>
    <xf numFmtId="0" fontId="11" fillId="2" borderId="4" xfId="0" applyFont="1" applyFill="1" applyBorder="1"/>
    <xf numFmtId="0" fontId="17" fillId="0" borderId="2" xfId="2" applyFont="1" applyFill="1" applyBorder="1"/>
    <xf numFmtId="0" fontId="17" fillId="0" borderId="3" xfId="2" applyFont="1" applyFill="1" applyBorder="1"/>
    <xf numFmtId="0" fontId="9" fillId="0" borderId="4" xfId="0" applyFont="1" applyBorder="1"/>
    <xf numFmtId="0" fontId="17" fillId="0" borderId="5" xfId="2" applyFont="1" applyFill="1" applyBorder="1"/>
    <xf numFmtId="0" fontId="17" fillId="0" borderId="6" xfId="2" applyFont="1" applyFill="1" applyBorder="1"/>
    <xf numFmtId="0" fontId="9" fillId="0" borderId="7" xfId="0" applyFont="1" applyBorder="1"/>
    <xf numFmtId="0" fontId="28" fillId="0" borderId="0" xfId="0" applyFont="1" applyAlignment="1">
      <alignment horizontal="right"/>
    </xf>
    <xf numFmtId="0" fontId="29" fillId="0" borderId="0" xfId="0" applyFont="1" applyAlignment="1">
      <alignment horizontal="right"/>
    </xf>
    <xf numFmtId="0" fontId="11" fillId="0" borderId="0" xfId="0" applyFont="1"/>
    <xf numFmtId="0" fontId="28" fillId="0" borderId="0" xfId="0" applyFont="1"/>
    <xf numFmtId="0" fontId="9" fillId="6" borderId="1" xfId="0" applyFont="1" applyFill="1" applyBorder="1" applyAlignment="1" applyProtection="1">
      <alignment horizontal="left"/>
      <protection locked="0"/>
    </xf>
    <xf numFmtId="49" fontId="9" fillId="6" borderId="1" xfId="0" applyNumberFormat="1" applyFont="1" applyFill="1" applyBorder="1" applyAlignment="1" applyProtection="1">
      <alignment horizontal="left"/>
      <protection locked="0"/>
    </xf>
    <xf numFmtId="0" fontId="9" fillId="6" borderId="1" xfId="0" applyFont="1" applyFill="1" applyBorder="1" applyAlignment="1" applyProtection="1">
      <alignment horizontal="left" wrapText="1"/>
      <protection locked="0"/>
    </xf>
    <xf numFmtId="0" fontId="10" fillId="0" borderId="0" xfId="0" applyFont="1" applyAlignment="1">
      <alignment vertical="center"/>
    </xf>
    <xf numFmtId="0" fontId="9" fillId="0" borderId="0" xfId="0" applyFont="1" applyAlignment="1">
      <alignment vertical="top"/>
    </xf>
    <xf numFmtId="0" fontId="24" fillId="2" borderId="12" xfId="0" applyFont="1" applyFill="1" applyBorder="1" applyAlignment="1">
      <alignment horizontal="center" vertical="center" wrapText="1"/>
    </xf>
    <xf numFmtId="39" fontId="15" fillId="0" borderId="0" xfId="1" applyNumberFormat="1" applyFont="1" applyFill="1" applyBorder="1" applyProtection="1">
      <protection locked="0"/>
    </xf>
    <xf numFmtId="39" fontId="15" fillId="0" borderId="0" xfId="1" applyNumberFormat="1" applyFont="1" applyFill="1" applyBorder="1" applyProtection="1"/>
    <xf numFmtId="9" fontId="13" fillId="0" borderId="1" xfId="3" applyFont="1" applyFill="1" applyBorder="1" applyAlignment="1">
      <alignment horizontal="center" vertical="center" wrapText="1"/>
    </xf>
    <xf numFmtId="9" fontId="13" fillId="0" borderId="1" xfId="3" applyFont="1" applyFill="1" applyBorder="1" applyAlignment="1">
      <alignment horizontal="center" vertical="center"/>
    </xf>
    <xf numFmtId="165" fontId="13" fillId="0" borderId="1" xfId="3" applyNumberFormat="1"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left" vertical="center" wrapText="1"/>
    </xf>
    <xf numFmtId="0" fontId="26" fillId="0" borderId="0" xfId="0" applyFont="1" applyAlignment="1">
      <alignment wrapText="1"/>
    </xf>
    <xf numFmtId="0" fontId="13" fillId="2" borderId="13" xfId="0" applyFont="1" applyFill="1" applyBorder="1" applyAlignment="1">
      <alignment horizontal="center" wrapText="1"/>
    </xf>
    <xf numFmtId="14" fontId="22" fillId="6" borderId="13" xfId="0" applyNumberFormat="1" applyFont="1" applyFill="1" applyBorder="1" applyAlignment="1" applyProtection="1">
      <alignment wrapText="1"/>
      <protection locked="0"/>
    </xf>
    <xf numFmtId="49" fontId="22" fillId="6" borderId="13" xfId="0" applyNumberFormat="1" applyFont="1" applyFill="1" applyBorder="1" applyAlignment="1" applyProtection="1">
      <alignment wrapText="1"/>
      <protection locked="0"/>
    </xf>
    <xf numFmtId="49" fontId="13" fillId="6" borderId="13" xfId="1" applyNumberFormat="1" applyFont="1" applyFill="1" applyBorder="1" applyAlignment="1" applyProtection="1">
      <alignment wrapText="1"/>
      <protection locked="0"/>
    </xf>
    <xf numFmtId="4" fontId="13" fillId="6" borderId="13" xfId="1" applyNumberFormat="1" applyFont="1" applyFill="1" applyBorder="1" applyAlignment="1" applyProtection="1">
      <alignment wrapText="1"/>
      <protection locked="0"/>
    </xf>
    <xf numFmtId="49" fontId="13" fillId="6" borderId="13" xfId="1" applyNumberFormat="1" applyFont="1" applyFill="1" applyBorder="1" applyAlignment="1" applyProtection="1">
      <alignment horizontal="center" wrapText="1"/>
      <protection locked="0"/>
    </xf>
    <xf numFmtId="49" fontId="13" fillId="6" borderId="13" xfId="1" applyNumberFormat="1" applyFont="1" applyFill="1" applyBorder="1" applyAlignment="1" applyProtection="1">
      <alignment horizontal="right" wrapText="1"/>
      <protection locked="0"/>
    </xf>
    <xf numFmtId="14" fontId="13" fillId="6" borderId="13" xfId="1" applyNumberFormat="1" applyFont="1" applyFill="1" applyBorder="1" applyAlignment="1" applyProtection="1">
      <alignment wrapText="1"/>
      <protection locked="0"/>
    </xf>
    <xf numFmtId="0" fontId="23" fillId="0" borderId="0" xfId="0" applyFont="1" applyAlignment="1">
      <alignment horizontal="left" wrapText="1"/>
    </xf>
    <xf numFmtId="0" fontId="9" fillId="0" borderId="0" xfId="0" applyFont="1" applyAlignment="1">
      <alignment wrapText="1"/>
    </xf>
    <xf numFmtId="0" fontId="13" fillId="2" borderId="1" xfId="0" applyFont="1" applyFill="1" applyBorder="1" applyAlignment="1">
      <alignment horizontal="center" wrapText="1"/>
    </xf>
    <xf numFmtId="14" fontId="22" fillId="6" borderId="1" xfId="0" applyNumberFormat="1" applyFont="1" applyFill="1" applyBorder="1" applyAlignment="1" applyProtection="1">
      <alignment wrapText="1"/>
      <protection locked="0"/>
    </xf>
    <xf numFmtId="49" fontId="22" fillId="6" borderId="1" xfId="0" applyNumberFormat="1" applyFont="1" applyFill="1" applyBorder="1" applyAlignment="1" applyProtection="1">
      <alignment wrapText="1"/>
      <protection locked="0"/>
    </xf>
    <xf numFmtId="49" fontId="13" fillId="6" borderId="1" xfId="1" applyNumberFormat="1" applyFont="1" applyFill="1" applyBorder="1" applyAlignment="1" applyProtection="1">
      <alignment wrapText="1"/>
      <protection locked="0"/>
    </xf>
    <xf numFmtId="4" fontId="13" fillId="6" borderId="1" xfId="1" applyNumberFormat="1" applyFont="1" applyFill="1" applyBorder="1" applyAlignment="1" applyProtection="1">
      <alignment wrapText="1"/>
      <protection locked="0"/>
    </xf>
    <xf numFmtId="49" fontId="13" fillId="6" borderId="1" xfId="1" applyNumberFormat="1" applyFont="1" applyFill="1" applyBorder="1" applyAlignment="1" applyProtection="1">
      <alignment horizontal="center" wrapText="1"/>
      <protection locked="0"/>
    </xf>
    <xf numFmtId="49" fontId="13" fillId="6" borderId="1" xfId="1" applyNumberFormat="1" applyFont="1" applyFill="1" applyBorder="1" applyAlignment="1" applyProtection="1">
      <alignment horizontal="right" wrapText="1"/>
      <protection locked="0"/>
    </xf>
    <xf numFmtId="0" fontId="9" fillId="0" borderId="0" xfId="0" applyFont="1" applyAlignment="1">
      <alignment horizontal="left" vertical="top" wrapText="1"/>
    </xf>
    <xf numFmtId="0" fontId="15" fillId="2" borderId="13" xfId="0" applyFont="1" applyFill="1" applyBorder="1" applyAlignment="1">
      <alignment horizontal="left"/>
    </xf>
    <xf numFmtId="4" fontId="9" fillId="2" borderId="13" xfId="0" applyNumberFormat="1" applyFont="1" applyFill="1" applyBorder="1" applyAlignment="1">
      <alignment horizontal="center"/>
    </xf>
    <xf numFmtId="4" fontId="24" fillId="2" borderId="12" xfId="0" applyNumberFormat="1" applyFont="1" applyFill="1" applyBorder="1" applyAlignment="1">
      <alignment horizontal="center" vertical="center" wrapText="1"/>
    </xf>
    <xf numFmtId="0" fontId="11" fillId="2" borderId="1" xfId="4" applyFont="1" applyFill="1" applyBorder="1" applyAlignment="1">
      <alignment horizontal="center" vertical="center" wrapText="1"/>
    </xf>
    <xf numFmtId="0" fontId="11" fillId="2" borderId="8" xfId="0" applyFont="1" applyFill="1" applyBorder="1" applyAlignment="1">
      <alignment horizontal="center" vertical="top" wrapText="1"/>
    </xf>
    <xf numFmtId="0" fontId="11" fillId="2" borderId="5" xfId="0" applyFont="1" applyFill="1" applyBorder="1"/>
    <xf numFmtId="0" fontId="11" fillId="2" borderId="6" xfId="0" applyFont="1" applyFill="1" applyBorder="1"/>
    <xf numFmtId="0" fontId="11" fillId="2" borderId="7" xfId="0" applyFont="1" applyFill="1" applyBorder="1"/>
    <xf numFmtId="0" fontId="9" fillId="0" borderId="10" xfId="0" applyFont="1" applyBorder="1"/>
    <xf numFmtId="0" fontId="9" fillId="0" borderId="11" xfId="0" applyFont="1" applyBorder="1"/>
    <xf numFmtId="14" fontId="9" fillId="0" borderId="9" xfId="0" applyNumberFormat="1" applyFont="1" applyBorder="1" applyAlignment="1">
      <alignment horizontal="left"/>
    </xf>
    <xf numFmtId="0" fontId="11" fillId="2" borderId="14" xfId="0" applyFont="1" applyFill="1" applyBorder="1"/>
    <xf numFmtId="0" fontId="11" fillId="2" borderId="0" xfId="0" applyFont="1" applyFill="1"/>
    <xf numFmtId="0" fontId="11" fillId="2" borderId="16" xfId="0" applyFont="1" applyFill="1" applyBorder="1"/>
    <xf numFmtId="0" fontId="17" fillId="0" borderId="9" xfId="2" applyFont="1" applyFill="1" applyBorder="1" applyAlignment="1"/>
    <xf numFmtId="0" fontId="17" fillId="0" borderId="10" xfId="2" applyFont="1" applyFill="1" applyBorder="1" applyAlignment="1"/>
    <xf numFmtId="0" fontId="17" fillId="0" borderId="11" xfId="2" applyFont="1" applyFill="1" applyBorder="1" applyAlignment="1"/>
    <xf numFmtId="2" fontId="13" fillId="6" borderId="13" xfId="1" applyNumberFormat="1" applyFont="1" applyFill="1" applyBorder="1" applyAlignment="1" applyProtection="1">
      <alignment horizontal="center" wrapText="1"/>
      <protection locked="0"/>
    </xf>
    <xf numFmtId="0" fontId="31" fillId="0" borderId="0" xfId="0" applyFont="1"/>
    <xf numFmtId="14" fontId="31" fillId="0" borderId="0" xfId="0" applyNumberFormat="1" applyFont="1"/>
    <xf numFmtId="4" fontId="24" fillId="2" borderId="15" xfId="0" applyNumberFormat="1" applyFont="1" applyFill="1" applyBorder="1" applyAlignment="1">
      <alignment horizontal="center" vertical="center" wrapText="1"/>
    </xf>
    <xf numFmtId="49" fontId="32" fillId="6" borderId="13" xfId="1" applyNumberFormat="1" applyFont="1" applyFill="1" applyBorder="1" applyAlignment="1" applyProtection="1">
      <alignment horizontal="center" wrapText="1"/>
      <protection locked="0"/>
    </xf>
    <xf numFmtId="0" fontId="33" fillId="0" borderId="1" xfId="0" applyFont="1" applyBorder="1" applyAlignment="1">
      <alignment horizontal="center" vertical="center" wrapText="1"/>
    </xf>
    <xf numFmtId="0" fontId="2" fillId="7" borderId="1" xfId="0" applyFont="1" applyFill="1" applyBorder="1" applyAlignment="1">
      <alignment horizontal="center" vertical="center" wrapText="1"/>
    </xf>
    <xf numFmtId="0" fontId="34" fillId="7" borderId="1" xfId="0" applyFont="1" applyFill="1" applyBorder="1"/>
    <xf numFmtId="165" fontId="34" fillId="7" borderId="1" xfId="3" applyNumberFormat="1" applyFont="1" applyFill="1" applyBorder="1" applyAlignment="1">
      <alignment horizontal="center" wrapText="1"/>
    </xf>
    <xf numFmtId="0" fontId="34" fillId="7" borderId="1" xfId="0" applyFont="1" applyFill="1" applyBorder="1" applyAlignment="1">
      <alignment horizontal="left" wrapText="1"/>
    </xf>
    <xf numFmtId="0" fontId="9" fillId="0" borderId="0" xfId="0" applyFont="1" applyAlignment="1">
      <alignment horizontal="left" wrapText="1"/>
    </xf>
    <xf numFmtId="0" fontId="11" fillId="2" borderId="4" xfId="0" applyFont="1" applyFill="1" applyBorder="1" applyAlignment="1">
      <alignment horizontal="center" vertical="top" wrapText="1"/>
    </xf>
    <xf numFmtId="0" fontId="31"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horizontal="left"/>
    </xf>
    <xf numFmtId="0" fontId="35" fillId="0" borderId="1" xfId="0" applyFont="1" applyBorder="1"/>
    <xf numFmtId="0" fontId="36" fillId="0" borderId="1" xfId="0" applyFont="1" applyBorder="1" applyAlignment="1">
      <alignment vertical="top"/>
    </xf>
    <xf numFmtId="14" fontId="31" fillId="0" borderId="1" xfId="0" applyNumberFormat="1" applyFont="1" applyBorder="1"/>
    <xf numFmtId="0" fontId="34" fillId="0" borderId="1" xfId="0" applyFont="1" applyBorder="1"/>
    <xf numFmtId="0" fontId="31" fillId="0" borderId="9" xfId="0" applyFont="1" applyBorder="1"/>
    <xf numFmtId="0" fontId="31" fillId="3" borderId="1" xfId="0" applyFont="1" applyFill="1" applyBorder="1"/>
    <xf numFmtId="0" fontId="31" fillId="3" borderId="9" xfId="0" applyFont="1" applyFill="1" applyBorder="1"/>
    <xf numFmtId="0" fontId="31" fillId="4" borderId="1" xfId="0" applyFont="1" applyFill="1" applyBorder="1"/>
    <xf numFmtId="0" fontId="31" fillId="4" borderId="9" xfId="0" applyFont="1" applyFill="1" applyBorder="1"/>
    <xf numFmtId="0" fontId="31" fillId="0" borderId="1" xfId="0" applyFont="1" applyBorder="1" applyAlignment="1">
      <alignment vertical="center" wrapText="1"/>
    </xf>
    <xf numFmtId="0" fontId="31" fillId="0" borderId="8" xfId="0" applyFont="1" applyBorder="1" applyAlignment="1">
      <alignment vertical="center" wrapText="1"/>
    </xf>
    <xf numFmtId="0" fontId="31" fillId="5" borderId="1" xfId="0" applyFont="1" applyFill="1" applyBorder="1"/>
    <xf numFmtId="0" fontId="37" fillId="0" borderId="0" xfId="0" applyFont="1"/>
    <xf numFmtId="0" fontId="38" fillId="0" borderId="0" xfId="0" applyFont="1"/>
    <xf numFmtId="0" fontId="37" fillId="0" borderId="0" xfId="0" applyFont="1" applyAlignment="1">
      <alignment vertical="center"/>
    </xf>
    <xf numFmtId="0" fontId="37" fillId="0" borderId="0" xfId="0" applyFont="1" applyAlignment="1">
      <alignment horizontal="left" wrapText="1"/>
    </xf>
    <xf numFmtId="0" fontId="37" fillId="0" borderId="0" xfId="0" applyFont="1" applyAlignment="1">
      <alignment horizontal="left" vertical="top" wrapText="1"/>
    </xf>
    <xf numFmtId="164" fontId="9" fillId="0" borderId="9" xfId="0" applyNumberFormat="1" applyFont="1" applyBorder="1" applyAlignment="1">
      <alignment horizontal="left"/>
    </xf>
    <xf numFmtId="3" fontId="9" fillId="2" borderId="13" xfId="0" applyNumberFormat="1" applyFont="1" applyFill="1" applyBorder="1" applyAlignment="1">
      <alignment horizontal="center"/>
    </xf>
    <xf numFmtId="3" fontId="37" fillId="2" borderId="13" xfId="0" applyNumberFormat="1" applyFont="1" applyFill="1" applyBorder="1" applyAlignment="1">
      <alignment horizontal="center"/>
    </xf>
    <xf numFmtId="0" fontId="39" fillId="0" borderId="0" xfId="0" applyFont="1"/>
    <xf numFmtId="0" fontId="25" fillId="0" borderId="0" xfId="2" applyFont="1" applyFill="1" applyBorder="1" applyAlignment="1">
      <alignment horizontal="left" vertical="center"/>
    </xf>
    <xf numFmtId="0" fontId="9" fillId="0" borderId="0" xfId="0" applyFont="1" applyAlignment="1">
      <alignment horizontal="left" vertical="center" wrapText="1"/>
    </xf>
    <xf numFmtId="0" fontId="24" fillId="2" borderId="1"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11" fillId="2" borderId="8" xfId="0" applyFont="1" applyFill="1" applyBorder="1" applyAlignment="1">
      <alignment horizontal="center" vertical="center"/>
    </xf>
    <xf numFmtId="0" fontId="11" fillId="2" borderId="15" xfId="0" applyFont="1" applyFill="1" applyBorder="1" applyAlignment="1">
      <alignment horizontal="center" vertical="center"/>
    </xf>
    <xf numFmtId="0" fontId="9" fillId="0" borderId="1" xfId="0" applyFont="1" applyBorder="1" applyAlignment="1">
      <alignment horizontal="left" wrapText="1"/>
    </xf>
    <xf numFmtId="0" fontId="11" fillId="0" borderId="0" xfId="0" applyFont="1" applyAlignment="1">
      <alignment horizontal="left" wrapText="1"/>
    </xf>
    <xf numFmtId="0" fontId="9" fillId="0" borderId="0" xfId="0" applyFont="1" applyAlignment="1">
      <alignment horizontal="left" vertical="top" wrapText="1"/>
    </xf>
    <xf numFmtId="0" fontId="11" fillId="0" borderId="0" xfId="0" applyFont="1" applyAlignment="1">
      <alignment vertical="top" wrapText="1"/>
    </xf>
    <xf numFmtId="0" fontId="11" fillId="2" borderId="9" xfId="0" applyFont="1" applyFill="1" applyBorder="1" applyAlignment="1">
      <alignment horizontal="center" vertical="top" wrapText="1"/>
    </xf>
    <xf numFmtId="0" fontId="11" fillId="2" borderId="10" xfId="0" applyFont="1" applyFill="1" applyBorder="1" applyAlignment="1">
      <alignment horizontal="center" vertical="top" wrapText="1"/>
    </xf>
    <xf numFmtId="0" fontId="11" fillId="2" borderId="11" xfId="0" applyFont="1" applyFill="1" applyBorder="1" applyAlignment="1">
      <alignment horizontal="center" vertical="top" wrapText="1"/>
    </xf>
    <xf numFmtId="4" fontId="24" fillId="2" borderId="8" xfId="0" applyNumberFormat="1" applyFont="1" applyFill="1" applyBorder="1" applyAlignment="1">
      <alignment horizontal="center" vertical="center" wrapText="1"/>
    </xf>
    <xf numFmtId="4" fontId="24" fillId="2" borderId="15" xfId="0" applyNumberFormat="1" applyFont="1" applyFill="1" applyBorder="1" applyAlignment="1">
      <alignment horizontal="center" vertical="center" wrapText="1"/>
    </xf>
    <xf numFmtId="0" fontId="11" fillId="2" borderId="9" xfId="4" applyFont="1" applyFill="1" applyBorder="1" applyAlignment="1">
      <alignment horizontal="center" vertical="center" wrapText="1"/>
    </xf>
    <xf numFmtId="0" fontId="11" fillId="2" borderId="11" xfId="4" applyFont="1" applyFill="1" applyBorder="1" applyAlignment="1">
      <alignment horizontal="center" vertical="center" wrapText="1"/>
    </xf>
    <xf numFmtId="0" fontId="11" fillId="2" borderId="1" xfId="0" applyFont="1" applyFill="1" applyBorder="1" applyAlignment="1">
      <alignment horizontal="center" vertical="top" wrapText="1"/>
    </xf>
    <xf numFmtId="0" fontId="31" fillId="0" borderId="6" xfId="0" applyFont="1" applyBorder="1" applyAlignment="1">
      <alignment horizontal="center"/>
    </xf>
    <xf numFmtId="0" fontId="15" fillId="0" borderId="0" xfId="0" applyFont="1" applyAlignment="1">
      <alignment horizontal="left" vertical="center" wrapText="1"/>
    </xf>
  </cellXfs>
  <cellStyles count="5">
    <cellStyle name="Comma" xfId="1" builtinId="3"/>
    <cellStyle name="Hyperlink" xfId="2" builtinId="8"/>
    <cellStyle name="Normal" xfId="0" builtinId="0"/>
    <cellStyle name="Normal 3" xfId="4" xr:uid="{16B7DAB7-52A6-4FA2-B71E-BA83E5F91AB8}"/>
    <cellStyle name="Percent" xfId="3" builtinId="5"/>
  </cellStyles>
  <dxfs count="10">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sepa-my.sharepoint.com/RemoteOffices/DC02/Common/Common/ODSTS/Host%20Environment%20Support/Reporting%20Forms/Class%20I%20Importer_Version%201.0_1.28.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ection 1"/>
      <sheetName val="Section 2"/>
      <sheetName val="Section 3"/>
      <sheetName val="Summary"/>
      <sheetName val="Reference List"/>
      <sheetName val="Lists"/>
      <sheetName val="Validations"/>
      <sheetName val="Checks"/>
      <sheetName val="OutputForCSV"/>
      <sheetName val="TempOutput"/>
      <sheetName val="OutputTemplate"/>
      <sheetName val="Data for 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pa.gov/ods-phaseout/ods-recordkeeping-and-report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sheetPr>
  <dimension ref="B1:H29"/>
  <sheetViews>
    <sheetView showGridLines="0" tabSelected="1" zoomScale="90" zoomScaleNormal="90" zoomScaleSheetLayoutView="100" workbookViewId="0"/>
  </sheetViews>
  <sheetFormatPr defaultColWidth="9.1796875" defaultRowHeight="14" x14ac:dyDescent="0.3"/>
  <cols>
    <col min="1" max="1" width="5.54296875" style="3" customWidth="1"/>
    <col min="2" max="2" width="40.7265625" style="3" customWidth="1"/>
    <col min="3" max="3" width="41.26953125" style="3" customWidth="1"/>
    <col min="4" max="4" width="34" style="3" customWidth="1"/>
    <col min="5" max="16384" width="9.1796875" style="3"/>
  </cols>
  <sheetData>
    <row r="1" spans="2:8" x14ac:dyDescent="0.3">
      <c r="B1" s="3" t="s">
        <v>0</v>
      </c>
      <c r="D1" s="10" t="s">
        <v>1</v>
      </c>
    </row>
    <row r="2" spans="2:8" ht="14.5" x14ac:dyDescent="0.35">
      <c r="C2" s="54"/>
      <c r="D2" s="11" t="s">
        <v>2</v>
      </c>
    </row>
    <row r="3" spans="2:8" ht="14.5" x14ac:dyDescent="0.35">
      <c r="C3" s="55"/>
    </row>
    <row r="4" spans="2:8" ht="20" x14ac:dyDescent="0.4">
      <c r="B4" s="12" t="s">
        <v>3</v>
      </c>
      <c r="C4" s="4"/>
    </row>
    <row r="5" spans="2:8" x14ac:dyDescent="0.3">
      <c r="B5" s="42" t="s">
        <v>4</v>
      </c>
      <c r="C5" s="43"/>
      <c r="D5" s="44"/>
    </row>
    <row r="6" spans="2:8" ht="57" customHeight="1" x14ac:dyDescent="0.3">
      <c r="B6" s="153" t="s">
        <v>869</v>
      </c>
      <c r="C6" s="153"/>
      <c r="D6" s="153"/>
    </row>
    <row r="7" spans="2:8" x14ac:dyDescent="0.3">
      <c r="B7" s="45" t="s">
        <v>5</v>
      </c>
      <c r="C7" s="46"/>
      <c r="D7" s="47"/>
    </row>
    <row r="8" spans="2:8" x14ac:dyDescent="0.3">
      <c r="B8" s="139">
        <v>6</v>
      </c>
      <c r="C8" s="98"/>
      <c r="D8" s="99"/>
    </row>
    <row r="9" spans="2:8" x14ac:dyDescent="0.3">
      <c r="B9" s="95" t="s">
        <v>6</v>
      </c>
      <c r="C9" s="96"/>
      <c r="D9" s="97"/>
    </row>
    <row r="10" spans="2:8" x14ac:dyDescent="0.3">
      <c r="B10" s="100">
        <v>46280</v>
      </c>
      <c r="C10" s="98"/>
      <c r="D10" s="99"/>
    </row>
    <row r="11" spans="2:8" x14ac:dyDescent="0.3">
      <c r="B11" s="45" t="s">
        <v>7</v>
      </c>
      <c r="C11" s="46"/>
      <c r="D11" s="47"/>
    </row>
    <row r="12" spans="2:8" x14ac:dyDescent="0.3">
      <c r="B12" s="104" t="s">
        <v>8</v>
      </c>
      <c r="C12" s="105"/>
      <c r="D12" s="106"/>
    </row>
    <row r="13" spans="2:8" x14ac:dyDescent="0.3">
      <c r="B13" s="101" t="s">
        <v>9</v>
      </c>
      <c r="C13" s="102"/>
      <c r="D13" s="103"/>
    </row>
    <row r="14" spans="2:8" x14ac:dyDescent="0.3">
      <c r="B14" s="48" t="s">
        <v>10</v>
      </c>
      <c r="C14" s="49" t="s">
        <v>405</v>
      </c>
      <c r="D14" s="50"/>
    </row>
    <row r="15" spans="2:8" x14ac:dyDescent="0.3">
      <c r="B15" s="51" t="s">
        <v>11</v>
      </c>
      <c r="C15" s="52" t="s">
        <v>853</v>
      </c>
      <c r="D15" s="53"/>
      <c r="H15" s="8"/>
    </row>
    <row r="17" spans="2:4" ht="30" customHeight="1" x14ac:dyDescent="0.3">
      <c r="B17" s="154" t="s">
        <v>13</v>
      </c>
      <c r="C17" s="154"/>
      <c r="D17" s="154"/>
    </row>
    <row r="18" spans="2:4" ht="16.5" customHeight="1" x14ac:dyDescent="0.3"/>
    <row r="19" spans="2:4" x14ac:dyDescent="0.3">
      <c r="B19" s="166" t="s">
        <v>14</v>
      </c>
      <c r="C19" s="166"/>
      <c r="D19" s="166"/>
    </row>
    <row r="20" spans="2:4" ht="12" customHeight="1" x14ac:dyDescent="0.3">
      <c r="B20" s="166"/>
      <c r="C20" s="166"/>
      <c r="D20" s="166"/>
    </row>
    <row r="21" spans="2:4" x14ac:dyDescent="0.3">
      <c r="B21" s="166"/>
      <c r="C21" s="166"/>
      <c r="D21" s="166"/>
    </row>
    <row r="22" spans="2:4" x14ac:dyDescent="0.3">
      <c r="B22" s="166"/>
      <c r="C22" s="166"/>
      <c r="D22" s="166"/>
    </row>
    <row r="23" spans="2:4" x14ac:dyDescent="0.3">
      <c r="B23" s="166"/>
      <c r="C23" s="166"/>
      <c r="D23" s="166"/>
    </row>
    <row r="24" spans="2:4" x14ac:dyDescent="0.3">
      <c r="B24" s="166"/>
      <c r="C24" s="166"/>
      <c r="D24" s="166"/>
    </row>
    <row r="25" spans="2:4" x14ac:dyDescent="0.3">
      <c r="B25" s="166"/>
      <c r="C25" s="166"/>
      <c r="D25" s="166"/>
    </row>
    <row r="26" spans="2:4" x14ac:dyDescent="0.3">
      <c r="B26" s="166"/>
      <c r="C26" s="166"/>
      <c r="D26" s="166"/>
    </row>
    <row r="27" spans="2:4" ht="21" customHeight="1" x14ac:dyDescent="0.3">
      <c r="B27" s="166"/>
      <c r="C27" s="166"/>
      <c r="D27" s="166"/>
    </row>
    <row r="29" spans="2:4" x14ac:dyDescent="0.3">
      <c r="B29" s="3" t="s">
        <v>15</v>
      </c>
    </row>
  </sheetData>
  <sheetProtection algorithmName="SHA-512" hashValue="09Kfm8uqgfL7xUxLe82DHdrBF6rsWmt1PX38iSBAtbuuFPL0H1OL6wvOnc5PfOShRulPeRrQBaJ4ktIywsu5vA==" saltValue="MCefzi4RtVWNThghaIp0Yg==" spinCount="100000" sheet="1" objects="1" scenarios="1"/>
  <mergeCells count="3">
    <mergeCell ref="B6:D6"/>
    <mergeCell ref="B19:D27"/>
    <mergeCell ref="B17:D17"/>
  </mergeCells>
  <hyperlinks>
    <hyperlink ref="B12" r:id="rId1" xr:uid="{DC35768D-B7F6-4838-B9A3-62D81BAD4087}"/>
    <hyperlink ref="C15" location="'4 - Summary'!A1" display="Section 4 - Summary" xr:uid="{15AE1F39-E367-49D6-BA67-CD4D08B11619}"/>
    <hyperlink ref="B14" location="'1 - Report Identification'!A1" display="Section 1 - Report Identification" xr:uid="{9E572C3B-D743-46DD-BE92-D0D83AD4E801}"/>
    <hyperlink ref="B15" location="'2 - Import Data'!A1" display="Section 2 - Import Transaction Data" xr:uid="{77EA9BE9-6224-4771-8EC8-03689E2552AF}"/>
    <hyperlink ref="C14" location="'3 - Shipment and Sales'!A1" display="Section 3 - Shipment and Sales Data" xr:uid="{207128DF-5650-4650-AC3B-2BD797B87B66}"/>
  </hyperlinks>
  <pageMargins left="0.7" right="0.7" top="0.75" bottom="0.75" header="0.3" footer="0.3"/>
  <pageSetup orientation="portrait"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9CCFF"/>
  </sheetPr>
  <dimension ref="B1:U15"/>
  <sheetViews>
    <sheetView showGridLines="0" zoomScale="90" zoomScaleNormal="90" workbookViewId="0"/>
  </sheetViews>
  <sheetFormatPr defaultColWidth="9.1796875" defaultRowHeight="14" x14ac:dyDescent="0.3"/>
  <cols>
    <col min="1" max="1" width="5.54296875" style="3" customWidth="1"/>
    <col min="2" max="2" width="22.7265625" style="3" customWidth="1"/>
    <col min="3" max="3" width="58.453125" style="3" customWidth="1"/>
    <col min="4" max="4" width="19.26953125" style="3" customWidth="1"/>
    <col min="5" max="16384" width="9.1796875" style="3"/>
  </cols>
  <sheetData>
    <row r="1" spans="2:21" x14ac:dyDescent="0.3">
      <c r="B1" s="3" t="s">
        <v>0</v>
      </c>
      <c r="D1" s="10" t="s">
        <v>1</v>
      </c>
      <c r="E1" s="14"/>
      <c r="F1" s="14"/>
      <c r="G1" s="14"/>
      <c r="H1" s="14"/>
      <c r="I1" s="14"/>
      <c r="J1" s="14"/>
      <c r="K1" s="14"/>
      <c r="L1" s="14"/>
      <c r="M1" s="14"/>
      <c r="N1" s="14"/>
      <c r="O1" s="14"/>
      <c r="P1" s="14"/>
      <c r="Q1" s="14"/>
      <c r="R1" s="14"/>
      <c r="S1" s="14"/>
      <c r="T1" s="14"/>
      <c r="U1" s="14"/>
    </row>
    <row r="2" spans="2:21" x14ac:dyDescent="0.3">
      <c r="B2" s="56"/>
      <c r="D2" s="11" t="s">
        <v>2</v>
      </c>
      <c r="E2" s="14"/>
      <c r="F2" s="14"/>
      <c r="G2" s="14"/>
      <c r="H2" s="14"/>
      <c r="I2" s="14"/>
      <c r="J2" s="14"/>
      <c r="K2" s="14"/>
      <c r="L2" s="14"/>
      <c r="M2" s="14"/>
      <c r="N2" s="14"/>
      <c r="O2" s="14"/>
      <c r="P2" s="14"/>
      <c r="Q2" s="14"/>
      <c r="R2" s="14"/>
      <c r="S2" s="14"/>
      <c r="T2" s="14"/>
      <c r="U2" s="14"/>
    </row>
    <row r="3" spans="2:21" ht="14.5" x14ac:dyDescent="0.35">
      <c r="B3" s="57"/>
      <c r="E3" s="14"/>
      <c r="F3" s="14"/>
      <c r="G3" s="14"/>
      <c r="H3" s="14"/>
      <c r="I3" s="14"/>
      <c r="J3" s="14"/>
      <c r="K3" s="14"/>
      <c r="L3" s="14"/>
      <c r="M3" s="14"/>
      <c r="N3" s="14"/>
      <c r="O3" s="14"/>
      <c r="P3" s="14"/>
      <c r="Q3" s="14"/>
      <c r="R3" s="14"/>
      <c r="S3" s="14"/>
      <c r="T3" s="14"/>
      <c r="U3" s="14"/>
    </row>
    <row r="4" spans="2:21" ht="20" x14ac:dyDescent="0.4">
      <c r="B4" s="12" t="s">
        <v>3</v>
      </c>
      <c r="E4" s="14"/>
      <c r="F4" s="14"/>
      <c r="G4" s="14"/>
      <c r="H4" s="14"/>
      <c r="I4" s="14"/>
      <c r="J4" s="14"/>
      <c r="K4" s="14"/>
      <c r="L4" s="14"/>
      <c r="M4" s="14"/>
      <c r="N4" s="14"/>
      <c r="O4" s="14"/>
      <c r="P4" s="14"/>
      <c r="Q4" s="14"/>
      <c r="R4" s="14"/>
      <c r="S4" s="14"/>
      <c r="T4" s="14"/>
      <c r="U4" s="14"/>
    </row>
    <row r="5" spans="2:21" ht="15" customHeight="1" x14ac:dyDescent="0.3">
      <c r="B5" s="13" t="s">
        <v>870</v>
      </c>
      <c r="E5" s="14"/>
      <c r="F5" s="14"/>
      <c r="G5" s="14"/>
      <c r="H5" s="14"/>
      <c r="I5" s="14"/>
      <c r="J5" s="14"/>
      <c r="K5" s="14"/>
      <c r="L5" s="14"/>
      <c r="M5" s="14"/>
      <c r="N5" s="14"/>
      <c r="O5" s="14"/>
      <c r="P5" s="14"/>
      <c r="Q5" s="14"/>
      <c r="R5" s="14"/>
      <c r="S5" s="14"/>
      <c r="T5" s="14"/>
      <c r="U5" s="14"/>
    </row>
    <row r="6" spans="2:21" x14ac:dyDescent="0.3">
      <c r="B6" s="16"/>
      <c r="C6" s="9"/>
      <c r="E6" s="14"/>
      <c r="F6" s="14"/>
      <c r="G6" s="14"/>
      <c r="H6" s="14"/>
      <c r="I6" s="14"/>
      <c r="J6" s="14"/>
      <c r="K6" s="14"/>
      <c r="L6" s="14"/>
      <c r="M6" s="14"/>
      <c r="N6" s="14"/>
      <c r="O6" s="14"/>
      <c r="P6" s="14"/>
      <c r="Q6" s="14"/>
      <c r="R6" s="14"/>
      <c r="S6" s="14"/>
      <c r="T6" s="14"/>
      <c r="U6" s="14"/>
    </row>
    <row r="7" spans="2:21" ht="18" x14ac:dyDescent="0.3">
      <c r="B7" s="61" t="s">
        <v>16</v>
      </c>
      <c r="E7" s="14"/>
      <c r="F7" s="14"/>
      <c r="G7" s="14"/>
      <c r="H7" s="14"/>
      <c r="I7" s="14"/>
      <c r="J7" s="14"/>
      <c r="K7" s="14"/>
      <c r="L7" s="14"/>
      <c r="M7" s="14"/>
      <c r="N7" s="14"/>
      <c r="O7" s="14"/>
      <c r="P7" s="14"/>
      <c r="Q7" s="14"/>
      <c r="R7" s="14"/>
      <c r="S7" s="14"/>
      <c r="T7" s="14"/>
      <c r="U7" s="14"/>
    </row>
    <row r="8" spans="2:21" ht="18" customHeight="1" x14ac:dyDescent="0.3">
      <c r="B8" s="62" t="s">
        <v>17</v>
      </c>
      <c r="C8" s="62"/>
      <c r="E8" s="14"/>
      <c r="F8" s="14"/>
      <c r="G8" s="14"/>
      <c r="H8" s="14"/>
      <c r="I8" s="14"/>
      <c r="J8" s="14"/>
      <c r="K8" s="14"/>
      <c r="L8" s="14"/>
      <c r="M8" s="14"/>
      <c r="N8" s="14"/>
      <c r="O8" s="14"/>
      <c r="P8" s="14"/>
      <c r="Q8" s="14"/>
      <c r="R8" s="14"/>
      <c r="S8" s="14"/>
      <c r="T8" s="14"/>
      <c r="U8" s="14"/>
    </row>
    <row r="9" spans="2:21" x14ac:dyDescent="0.3">
      <c r="B9" s="41" t="s">
        <v>403</v>
      </c>
      <c r="C9" s="60"/>
      <c r="E9" s="14"/>
      <c r="F9" s="14"/>
      <c r="G9" s="14"/>
      <c r="H9" s="14"/>
      <c r="I9" s="14"/>
      <c r="J9" s="14"/>
      <c r="K9" s="14"/>
      <c r="L9" s="14"/>
      <c r="M9" s="14"/>
      <c r="N9" s="14"/>
      <c r="O9" s="14"/>
      <c r="P9" s="14"/>
      <c r="Q9" s="14"/>
      <c r="R9" s="14"/>
      <c r="S9" s="14"/>
      <c r="T9" s="14"/>
      <c r="U9" s="14"/>
    </row>
    <row r="10" spans="2:21" x14ac:dyDescent="0.3">
      <c r="B10" s="41" t="s">
        <v>78</v>
      </c>
      <c r="C10" s="58"/>
      <c r="E10" s="14"/>
      <c r="F10" s="14"/>
      <c r="G10" s="14"/>
      <c r="H10" s="14"/>
      <c r="I10" s="14"/>
      <c r="J10" s="14"/>
      <c r="K10" s="14"/>
      <c r="L10" s="14"/>
      <c r="M10" s="14"/>
      <c r="N10" s="14"/>
      <c r="O10" s="14"/>
      <c r="P10" s="14"/>
      <c r="Q10" s="14"/>
      <c r="R10" s="14"/>
      <c r="S10" s="14"/>
      <c r="T10" s="14"/>
      <c r="U10" s="14"/>
    </row>
    <row r="11" spans="2:21" x14ac:dyDescent="0.3">
      <c r="B11" s="41" t="s">
        <v>79</v>
      </c>
      <c r="C11" s="58"/>
      <c r="E11" s="14"/>
      <c r="F11" s="14"/>
      <c r="G11" s="14"/>
      <c r="H11" s="14"/>
      <c r="I11" s="14"/>
      <c r="J11" s="14"/>
      <c r="K11" s="14"/>
      <c r="L11" s="14"/>
      <c r="M11" s="14"/>
      <c r="N11" s="14"/>
      <c r="O11" s="14"/>
      <c r="P11" s="14"/>
      <c r="Q11" s="14"/>
      <c r="R11" s="14"/>
      <c r="S11" s="14"/>
      <c r="T11" s="14"/>
      <c r="U11" s="14"/>
    </row>
    <row r="12" spans="2:21" x14ac:dyDescent="0.3">
      <c r="B12" s="41" t="s">
        <v>404</v>
      </c>
      <c r="C12" s="59"/>
      <c r="E12" s="14"/>
      <c r="F12" s="14"/>
      <c r="G12" s="14"/>
      <c r="H12" s="14"/>
      <c r="I12" s="14"/>
      <c r="J12" s="14"/>
      <c r="K12" s="14"/>
      <c r="L12" s="14"/>
      <c r="M12" s="14"/>
      <c r="N12" s="14"/>
      <c r="O12" s="14"/>
      <c r="P12" s="14"/>
      <c r="Q12" s="14"/>
      <c r="R12" s="14"/>
      <c r="S12" s="14"/>
      <c r="T12" s="14"/>
      <c r="U12" s="14"/>
    </row>
    <row r="13" spans="2:21" ht="14.25" customHeight="1" x14ac:dyDescent="0.3">
      <c r="C13" s="19"/>
    </row>
    <row r="14" spans="2:21" x14ac:dyDescent="0.3">
      <c r="C14" s="20"/>
    </row>
    <row r="15" spans="2:21" x14ac:dyDescent="0.3">
      <c r="C15" s="20"/>
    </row>
  </sheetData>
  <sheetProtection algorithmName="SHA-512" hashValue="as5zzwwcAu8wwTlGj6T5AWYh09TO3kZwdz3K988KSJ4uo8KhuoYlb3SYqjqEvITCvNQG7nMnXxH6+j4JvEF80A==" saltValue="z5OFYB/InoisceD4tE8YCQ==" spinCount="100000" sheet="1" objects="1" scenarios="1"/>
  <dataValidations count="4">
    <dataValidation type="list" allowBlank="1" showInputMessage="1" showErrorMessage="1" error="Please select a reporting year from the drop down menu" prompt="Select the reporting year for which data in this report applies." sqref="C10" xr:uid="{00000000-0002-0000-0100-000001000000}">
      <formula1>ReportingYear</formula1>
    </dataValidation>
    <dataValidation type="list" allowBlank="1" showInputMessage="1" showErrorMessage="1" error="Please select a reporting quarter from the drop down menu" prompt="Select the quarter for which the data in this report applies. _x000a__x000a_Quarter 1: Jan-Mar_x000a_Quarter 2: Apr-Jun_x000a_Quarter 3: Jul-Sept_x000a_Quarter 4: Oct-Dec" sqref="C11" xr:uid="{00000000-0002-0000-0100-000002000000}">
      <formula1>ReportingQuarter</formula1>
    </dataValidation>
    <dataValidation type="custom" allowBlank="1" showInputMessage="1" showErrorMessage="1" error="Please enter a 9 to 11 digit number." prompt="Enter your company's 9 or 11-digit Importer Number. The number entered should have no dashes." sqref="C12" xr:uid="{00000000-0002-0000-0100-000004000000}">
      <formula1>AND(ISNUMBER(VALUE(C12)),OR(LEN(C12)=9,LEN(C12)=10,LEN(C12)=11))</formula1>
    </dataValidation>
    <dataValidation type="textLength" operator="lessThanOrEqual" allowBlank="1" showInputMessage="1" showErrorMessage="1" error="The Company Name may not exceed 200 characters." prompt="Enter the name of the company for which the data in this report applies. The company name must match the CDX organization name under which this report is submitted to EPA." sqref="C9" xr:uid="{84D4FDAF-187C-4C60-8624-CA9B817DC1B4}">
      <formula1>200</formula1>
    </dataValidation>
  </dataValidations>
  <hyperlinks>
    <hyperlink ref="B5" location="'2 - Import Data'!A1" display="Got to Section 2 - Import Transaction Data" xr:uid="{20E927C0-2423-4FCB-A27D-F9EA78843BD2}"/>
  </hyperlink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CCFF"/>
  </sheetPr>
  <dimension ref="A1:AD315"/>
  <sheetViews>
    <sheetView showGridLines="0" zoomScale="90" zoomScaleNormal="90" workbookViewId="0"/>
  </sheetViews>
  <sheetFormatPr defaultColWidth="9.1796875" defaultRowHeight="14" x14ac:dyDescent="0.3"/>
  <cols>
    <col min="1" max="1" width="5.54296875" style="3" customWidth="1"/>
    <col min="2" max="2" width="12.7265625" style="3" customWidth="1"/>
    <col min="3" max="3" width="11" style="3" customWidth="1"/>
    <col min="4" max="4" width="45.26953125" style="3" customWidth="1"/>
    <col min="5" max="5" width="13.54296875" style="3" customWidth="1"/>
    <col min="6" max="6" width="12.26953125" style="3" customWidth="1"/>
    <col min="7" max="7" width="12.7265625" style="3" customWidth="1"/>
    <col min="8" max="15" width="12.453125" style="3" customWidth="1"/>
    <col min="16" max="16" width="15.453125" style="3" customWidth="1"/>
    <col min="17" max="17" width="13.453125" style="3" customWidth="1"/>
    <col min="18" max="18" width="12.7265625" style="3" customWidth="1"/>
    <col min="19" max="19" width="12.81640625" style="3" customWidth="1"/>
    <col min="20" max="20" width="28.54296875" style="3" customWidth="1"/>
    <col min="21" max="21" width="20.453125" style="3" customWidth="1"/>
    <col min="22" max="22" width="9.1796875" style="3"/>
    <col min="23" max="30" width="12.7265625" style="3" hidden="1" customWidth="1"/>
    <col min="31" max="16384" width="9.1796875" style="3"/>
  </cols>
  <sheetData>
    <row r="1" spans="1:30" x14ac:dyDescent="0.3">
      <c r="B1" s="3" t="s">
        <v>0</v>
      </c>
      <c r="H1" s="64"/>
      <c r="I1" s="64"/>
      <c r="J1" s="64"/>
      <c r="K1" s="64"/>
      <c r="L1" s="64"/>
      <c r="M1" s="64"/>
      <c r="N1" s="64"/>
      <c r="O1" s="64"/>
      <c r="U1" s="10" t="s">
        <v>1</v>
      </c>
      <c r="W1" s="134"/>
    </row>
    <row r="2" spans="1:30" x14ac:dyDescent="0.3">
      <c r="H2" s="65"/>
      <c r="I2" s="65"/>
      <c r="J2" s="65"/>
      <c r="K2" s="65"/>
      <c r="L2" s="65"/>
      <c r="M2" s="65"/>
      <c r="N2" s="65"/>
      <c r="O2" s="65"/>
      <c r="R2" s="5"/>
      <c r="U2" s="11" t="s">
        <v>2</v>
      </c>
      <c r="W2" s="134"/>
    </row>
    <row r="3" spans="1:30" x14ac:dyDescent="0.3">
      <c r="W3" s="134"/>
    </row>
    <row r="4" spans="1:30" s="15" customFormat="1" ht="20" x14ac:dyDescent="0.4">
      <c r="B4" s="12" t="s">
        <v>3</v>
      </c>
      <c r="W4" s="135"/>
    </row>
    <row r="5" spans="1:30" s="15" customFormat="1" ht="17.5" x14ac:dyDescent="0.35">
      <c r="B5" s="13" t="s">
        <v>19</v>
      </c>
      <c r="J5" s="22"/>
      <c r="W5" s="135"/>
    </row>
    <row r="6" spans="1:30" x14ac:dyDescent="0.3">
      <c r="J6" s="23"/>
      <c r="W6" s="134"/>
    </row>
    <row r="7" spans="1:30" ht="18" x14ac:dyDescent="0.3">
      <c r="B7" s="61" t="s">
        <v>11</v>
      </c>
      <c r="W7" s="134"/>
    </row>
    <row r="8" spans="1:30" ht="30.65" customHeight="1" x14ac:dyDescent="0.3">
      <c r="B8" s="144" t="s">
        <v>20</v>
      </c>
      <c r="C8" s="144"/>
      <c r="D8" s="144"/>
      <c r="E8" s="144"/>
      <c r="F8" s="144"/>
      <c r="G8" s="144"/>
      <c r="H8" s="144"/>
      <c r="I8" s="144"/>
      <c r="J8" s="144"/>
      <c r="K8" s="144"/>
      <c r="L8" s="144"/>
      <c r="M8" s="144"/>
      <c r="N8" s="144"/>
      <c r="O8" s="144"/>
      <c r="P8" s="144"/>
      <c r="Q8" s="144"/>
      <c r="R8" s="144"/>
      <c r="S8" s="144"/>
      <c r="T8" s="144"/>
      <c r="U8" s="144"/>
      <c r="W8" s="134"/>
    </row>
    <row r="9" spans="1:30" s="24" customFormat="1" ht="20.5" customHeight="1" x14ac:dyDescent="0.35">
      <c r="B9" s="143" t="s">
        <v>21</v>
      </c>
      <c r="C9" s="143"/>
      <c r="D9" s="143"/>
      <c r="E9" s="143"/>
      <c r="F9" s="143"/>
      <c r="G9" s="143"/>
      <c r="H9" s="143"/>
      <c r="I9" s="143"/>
      <c r="U9" s="25"/>
      <c r="W9" s="136"/>
    </row>
    <row r="10" spans="1:30" x14ac:dyDescent="0.3">
      <c r="B10" s="145" t="s">
        <v>22</v>
      </c>
      <c r="C10" s="145"/>
      <c r="D10" s="145"/>
      <c r="E10" s="145"/>
      <c r="F10" s="145"/>
      <c r="G10" s="145"/>
      <c r="H10" s="145"/>
      <c r="I10" s="145"/>
      <c r="J10" s="145"/>
      <c r="K10" s="145"/>
      <c r="L10" s="145"/>
      <c r="M10" s="145"/>
      <c r="N10" s="145"/>
      <c r="O10" s="145"/>
      <c r="P10" s="145"/>
      <c r="Q10" s="145"/>
      <c r="R10" s="145"/>
      <c r="S10" s="145"/>
      <c r="T10" s="145"/>
      <c r="U10" s="145"/>
      <c r="W10" s="134"/>
    </row>
    <row r="11" spans="1:30" s="21" customFormat="1" x14ac:dyDescent="0.3">
      <c r="B11" s="27">
        <v>1</v>
      </c>
      <c r="C11" s="27">
        <v>2</v>
      </c>
      <c r="D11" s="27">
        <v>3</v>
      </c>
      <c r="E11" s="27">
        <v>4</v>
      </c>
      <c r="F11" s="27">
        <v>5</v>
      </c>
      <c r="G11" s="27">
        <v>6</v>
      </c>
      <c r="H11" s="27" t="s">
        <v>843</v>
      </c>
      <c r="I11" s="27" t="s">
        <v>844</v>
      </c>
      <c r="J11" s="27" t="s">
        <v>845</v>
      </c>
      <c r="K11" s="27" t="s">
        <v>846</v>
      </c>
      <c r="L11" s="27" t="s">
        <v>847</v>
      </c>
      <c r="M11" s="27" t="s">
        <v>848</v>
      </c>
      <c r="N11" s="27" t="s">
        <v>849</v>
      </c>
      <c r="O11" s="27" t="s">
        <v>850</v>
      </c>
      <c r="P11" s="27">
        <v>8</v>
      </c>
      <c r="Q11" s="27">
        <v>9</v>
      </c>
      <c r="R11" s="27">
        <v>10</v>
      </c>
      <c r="S11" s="27">
        <v>11</v>
      </c>
      <c r="T11" s="27">
        <v>12</v>
      </c>
      <c r="U11" s="27">
        <v>13</v>
      </c>
      <c r="W11" s="142" t="s">
        <v>867</v>
      </c>
    </row>
    <row r="12" spans="1:30" s="21" customFormat="1" ht="14.5" customHeight="1" x14ac:dyDescent="0.3">
      <c r="B12" s="149" t="s">
        <v>23</v>
      </c>
      <c r="C12" s="149" t="s">
        <v>24</v>
      </c>
      <c r="D12" s="149" t="s">
        <v>25</v>
      </c>
      <c r="E12" s="149" t="s">
        <v>26</v>
      </c>
      <c r="F12" s="149" t="s">
        <v>406</v>
      </c>
      <c r="G12" s="149" t="s">
        <v>27</v>
      </c>
      <c r="H12" s="146" t="s">
        <v>842</v>
      </c>
      <c r="I12" s="147"/>
      <c r="J12" s="147"/>
      <c r="K12" s="147"/>
      <c r="L12" s="147"/>
      <c r="M12" s="147"/>
      <c r="N12" s="147"/>
      <c r="O12" s="148"/>
      <c r="P12" s="149" t="s">
        <v>29</v>
      </c>
      <c r="Q12" s="149" t="s">
        <v>30</v>
      </c>
      <c r="R12" s="149" t="s">
        <v>31</v>
      </c>
      <c r="S12" s="149" t="s">
        <v>32</v>
      </c>
      <c r="T12" s="151" t="s">
        <v>33</v>
      </c>
      <c r="U12" s="149" t="s">
        <v>34</v>
      </c>
      <c r="W12" s="112" t="s">
        <v>843</v>
      </c>
      <c r="X12" s="112" t="s">
        <v>844</v>
      </c>
      <c r="Y12" s="112" t="s">
        <v>845</v>
      </c>
      <c r="Z12" s="112" t="s">
        <v>846</v>
      </c>
      <c r="AA12" s="112" t="s">
        <v>847</v>
      </c>
      <c r="AB12" s="112" t="s">
        <v>848</v>
      </c>
      <c r="AC12" s="112" t="s">
        <v>849</v>
      </c>
      <c r="AD12" s="112" t="s">
        <v>850</v>
      </c>
    </row>
    <row r="13" spans="1:30" s="6" customFormat="1" ht="63.65" customHeight="1" thickBot="1" x14ac:dyDescent="0.3">
      <c r="B13" s="150"/>
      <c r="C13" s="150"/>
      <c r="D13" s="150"/>
      <c r="E13" s="150"/>
      <c r="F13" s="150"/>
      <c r="G13" s="150"/>
      <c r="H13" s="63" t="s">
        <v>28</v>
      </c>
      <c r="I13" s="63" t="s">
        <v>851</v>
      </c>
      <c r="J13" s="63" t="s">
        <v>28</v>
      </c>
      <c r="K13" s="63" t="s">
        <v>851</v>
      </c>
      <c r="L13" s="63" t="s">
        <v>28</v>
      </c>
      <c r="M13" s="63" t="s">
        <v>851</v>
      </c>
      <c r="N13" s="63" t="s">
        <v>28</v>
      </c>
      <c r="O13" s="63" t="s">
        <v>851</v>
      </c>
      <c r="P13" s="150"/>
      <c r="Q13" s="150"/>
      <c r="R13" s="150"/>
      <c r="S13" s="150"/>
      <c r="T13" s="152"/>
      <c r="U13" s="150"/>
      <c r="W13" s="112" t="s">
        <v>28</v>
      </c>
      <c r="X13" s="112" t="s">
        <v>855</v>
      </c>
      <c r="Y13" s="112" t="s">
        <v>28</v>
      </c>
      <c r="Z13" s="112" t="s">
        <v>855</v>
      </c>
      <c r="AA13" s="112" t="s">
        <v>28</v>
      </c>
      <c r="AB13" s="112" t="s">
        <v>855</v>
      </c>
      <c r="AC13" s="112" t="s">
        <v>28</v>
      </c>
      <c r="AD13" s="112" t="s">
        <v>855</v>
      </c>
    </row>
    <row r="14" spans="1:30" s="81" customFormat="1" x14ac:dyDescent="0.3">
      <c r="A14" s="71">
        <v>1</v>
      </c>
      <c r="B14" s="72" t="str">
        <f>IF(E14=0,"",1)</f>
        <v/>
      </c>
      <c r="C14" s="73"/>
      <c r="D14" s="74"/>
      <c r="E14" s="75"/>
      <c r="F14" s="76"/>
      <c r="G14" s="77"/>
      <c r="H14" s="77"/>
      <c r="I14" s="107"/>
      <c r="J14" s="77"/>
      <c r="K14" s="107"/>
      <c r="L14" s="77"/>
      <c r="M14" s="107"/>
      <c r="N14" s="77"/>
      <c r="O14" s="107"/>
      <c r="P14" s="75"/>
      <c r="Q14" s="75"/>
      <c r="R14" s="78"/>
      <c r="S14" s="75"/>
      <c r="T14" s="75"/>
      <c r="U14" s="79"/>
      <c r="V14" s="80"/>
      <c r="W14" s="137" t="str">
        <f>IF(LEFT($E14,1)="R",INDEX('Blend Breakout'!B$28:B$50,MATCH($E14,'Blend Breakout'!$A$28:$A$50,0)),IF(LEFT($E14,1)="H",$E14,IF($E14="Other",H14,"")))</f>
        <v/>
      </c>
      <c r="X14" s="81" t="str">
        <f>IF($E14="Other",I14,IF(LEFT($E14,1)="R",$F14*INDEX('Blend Breakout'!C$28:C$50,MATCH('2 - Import Data'!$E14,'Blend Breakout'!$A$28:$A$50,0)),IF(LEFT('2 - Import Data'!$E14,1)="H",'2 - Import Data'!$F14,"")))</f>
        <v/>
      </c>
      <c r="Y14" s="117" t="str">
        <f>IF(LEFT($E14,1)="R",INDEX('Blend Breakout'!D$28:D$50,MATCH($E14,'Blend Breakout'!$A$28:$A$50,0)),IF(AND($E14="Other",J14&lt;&gt;""),J14,""))</f>
        <v/>
      </c>
      <c r="Z14" s="81" t="str">
        <f>IF(AND($E14="Other",K14&lt;&gt;""),K14,IF(LEFT($E14,1)="R",IFERROR($F14*INDEX('Blend Breakout'!E$28:E$50,MATCH('2 - Import Data'!$E14,'Blend Breakout'!$A$28:$A$50,0)),""),""))</f>
        <v/>
      </c>
      <c r="AA14" s="81" t="str">
        <f>IF(LEFT($E14,1)="R",INDEX('Blend Breakout'!F$28:F$50,MATCH($E14,'Blend Breakout'!$A$28:$A$50,0)),IF(AND($E14="Other",L14&lt;&gt;""),L14,""))</f>
        <v/>
      </c>
      <c r="AB14" s="81" t="str">
        <f>IF(AND($E14="Other",M14&lt;&gt;""),M14,IF(LEFT($E14,1)="R",IFERROR($F14*INDEX('Blend Breakout'!G$28:G$50,MATCH('2 - Import Data'!$E14,'Blend Breakout'!$A$28:$A$50,0)),""),""))</f>
        <v/>
      </c>
      <c r="AC14" s="81" t="str">
        <f>IF(LEFT($E14,1)="R",INDEX('Blend Breakout'!H$28:H$50,MATCH($E14,'Blend Breakout'!$A$28:$A$50,0)),IF(AND($E14="Other",N14&lt;&gt;""),N14,""))</f>
        <v/>
      </c>
      <c r="AD14" s="81" t="str">
        <f>IF(AND($E14="Other",O14&lt;&gt;""),O14,IF(LEFT($E14,1)="R",IFERROR($F14*INDEX('Blend Breakout'!I$28:I$50,MATCH('2 - Import Data'!$E14,'Blend Breakout'!$A$28:$A$50,0)),""),""))</f>
        <v/>
      </c>
    </row>
    <row r="15" spans="1:30" s="81" customFormat="1" x14ac:dyDescent="0.3">
      <c r="A15" s="71">
        <v>2</v>
      </c>
      <c r="B15" s="82" t="str">
        <f>IF(E15=0,"",MAX($B$14:B14)+1)</f>
        <v/>
      </c>
      <c r="C15" s="83"/>
      <c r="D15" s="84"/>
      <c r="E15" s="85"/>
      <c r="F15" s="86"/>
      <c r="G15" s="87"/>
      <c r="H15" s="111"/>
      <c r="I15" s="107"/>
      <c r="J15" s="111"/>
      <c r="K15" s="107"/>
      <c r="L15" s="111"/>
      <c r="M15" s="107"/>
      <c r="N15" s="111"/>
      <c r="O15" s="107"/>
      <c r="P15" s="85"/>
      <c r="Q15" s="75"/>
      <c r="R15" s="88" t="s">
        <v>18</v>
      </c>
      <c r="S15" s="85"/>
      <c r="T15" s="85"/>
      <c r="U15" s="79"/>
      <c r="V15" s="80"/>
      <c r="W15" s="137" t="str">
        <f>IF(LEFT($E15,1)="R",INDEX('Blend Breakout'!B$28:B$50,MATCH($E15,'Blend Breakout'!$A$28:$A$50,0)),IF(LEFT($E15,1)="H",$E15,IF($E15="Other",H15,"")))</f>
        <v/>
      </c>
      <c r="X15" s="81" t="str">
        <f>IF($E15="Other",I15,IF(LEFT($E15,1)="R",$F15*INDEX('Blend Breakout'!C$28:C$50,MATCH('2 - Import Data'!$E15,'Blend Breakout'!$A$28:$A$50,0)),IF(LEFT('2 - Import Data'!$E15,1)="H",'2 - Import Data'!$F15,"")))</f>
        <v/>
      </c>
      <c r="Y15" s="117" t="str">
        <f>IF(LEFT($E15,1)="R",INDEX('Blend Breakout'!D$28:D$50,MATCH($E15,'Blend Breakout'!$A$28:$A$50,0)),IF(AND($E15="Other",J15&lt;&gt;""),J15,""))</f>
        <v/>
      </c>
      <c r="Z15" s="81" t="str">
        <f>IF(AND($E15="Other",K15&lt;&gt;""),K15,IF(LEFT($E15,1)="R",IFERROR($F15*INDEX('Blend Breakout'!E$28:E$50,MATCH('2 - Import Data'!$E15,'Blend Breakout'!$A$28:$A$50,0)),""),""))</f>
        <v/>
      </c>
      <c r="AA15" s="81" t="str">
        <f>IF(LEFT($E15,1)="R",INDEX('Blend Breakout'!F$28:F$50,MATCH($E15,'Blend Breakout'!$A$28:$A$50,0)),IF(AND($E15="Other",L15&lt;&gt;""),L15,""))</f>
        <v/>
      </c>
      <c r="AB15" s="81" t="str">
        <f>IF(AND($E15="Other",M15&lt;&gt;""),M15,IF(LEFT($E15,1)="R",IFERROR($F15*INDEX('Blend Breakout'!G$28:G$50,MATCH('2 - Import Data'!$E15,'Blend Breakout'!$A$28:$A$50,0)),""),""))</f>
        <v/>
      </c>
      <c r="AC15" s="81" t="str">
        <f>IF(LEFT($E15,1)="R",INDEX('Blend Breakout'!H$28:H$50,MATCH($E15,'Blend Breakout'!$A$28:$A$50,0)),IF(AND($E15="Other",N15&lt;&gt;""),N15,""))</f>
        <v/>
      </c>
      <c r="AD15" s="81" t="str">
        <f>IF(AND($E15="Other",O15&lt;&gt;""),O15,IF(LEFT($E15,1)="R",IFERROR($F15*INDEX('Blend Breakout'!I$28:I$50,MATCH('2 - Import Data'!$E15,'Blend Breakout'!$A$28:$A$50,0)),""),""))</f>
        <v/>
      </c>
    </row>
    <row r="16" spans="1:30" s="81" customFormat="1" x14ac:dyDescent="0.3">
      <c r="A16" s="71">
        <v>3</v>
      </c>
      <c r="B16" s="82" t="str">
        <f>IF(E16=0,"",MAX($B$14:B15)+1)</f>
        <v/>
      </c>
      <c r="C16" s="83"/>
      <c r="D16" s="84"/>
      <c r="E16" s="85"/>
      <c r="F16" s="86"/>
      <c r="G16" s="87"/>
      <c r="H16" s="111"/>
      <c r="I16" s="107"/>
      <c r="J16" s="111"/>
      <c r="K16" s="107"/>
      <c r="L16" s="111"/>
      <c r="M16" s="107"/>
      <c r="N16" s="111"/>
      <c r="O16" s="107"/>
      <c r="P16" s="85"/>
      <c r="Q16" s="75"/>
      <c r="R16" s="88" t="s">
        <v>18</v>
      </c>
      <c r="S16" s="85"/>
      <c r="T16" s="85"/>
      <c r="U16" s="79"/>
      <c r="V16" s="80"/>
      <c r="W16" s="137" t="str">
        <f>IF(LEFT($E16,1)="R",INDEX('Blend Breakout'!B$28:B$50,MATCH($E16,'Blend Breakout'!$A$28:$A$50,0)),IF(LEFT($E16,1)="H",$E16,IF($E16="Other",H16,"")))</f>
        <v/>
      </c>
      <c r="X16" s="81" t="str">
        <f>IF($E16="Other",I16,IF(LEFT($E16,1)="R",$F16*INDEX('Blend Breakout'!C$28:C$50,MATCH('2 - Import Data'!$E16,'Blend Breakout'!$A$28:$A$50,0)),IF(LEFT('2 - Import Data'!$E16,1)="H",'2 - Import Data'!$F16,"")))</f>
        <v/>
      </c>
      <c r="Y16" s="117" t="str">
        <f>IF(LEFT($E16,1)="R",INDEX('Blend Breakout'!D$28:D$50,MATCH($E16,'Blend Breakout'!$A$28:$A$50,0)),IF(AND($E16="Other",J16&lt;&gt;""),J16,""))</f>
        <v/>
      </c>
      <c r="Z16" s="81" t="str">
        <f>IF(AND($E16="Other",K16&lt;&gt;""),K16,IF(LEFT($E16,1)="R",IFERROR($F16*INDEX('Blend Breakout'!E$28:E$50,MATCH('2 - Import Data'!$E16,'Blend Breakout'!$A$28:$A$50,0)),""),""))</f>
        <v/>
      </c>
      <c r="AA16" s="81" t="str">
        <f>IF(LEFT($E16,1)="R",INDEX('Blend Breakout'!F$28:F$50,MATCH($E16,'Blend Breakout'!$A$28:$A$50,0)),IF(AND($E16="Other",L16&lt;&gt;""),L16,""))</f>
        <v/>
      </c>
      <c r="AB16" s="81" t="str">
        <f>IF(AND($E16="Other",M16&lt;&gt;""),M16,IF(LEFT($E16,1)="R",IFERROR($F16*INDEX('Blend Breakout'!G$28:G$50,MATCH('2 - Import Data'!$E16,'Blend Breakout'!$A$28:$A$50,0)),""),""))</f>
        <v/>
      </c>
      <c r="AC16" s="81" t="str">
        <f>IF(LEFT($E16,1)="R",INDEX('Blend Breakout'!H$28:H$50,MATCH($E16,'Blend Breakout'!$A$28:$A$50,0)),IF(AND($E16="Other",N16&lt;&gt;""),N16,""))</f>
        <v/>
      </c>
      <c r="AD16" s="81" t="str">
        <f>IF(AND($E16="Other",O16&lt;&gt;""),O16,IF(LEFT($E16,1)="R",IFERROR($F16*INDEX('Blend Breakout'!I$28:I$50,MATCH('2 - Import Data'!$E16,'Blend Breakout'!$A$28:$A$50,0)),""),""))</f>
        <v/>
      </c>
    </row>
    <row r="17" spans="1:30" s="81" customFormat="1" ht="15" customHeight="1" x14ac:dyDescent="0.3">
      <c r="A17" s="71">
        <v>4</v>
      </c>
      <c r="B17" s="82" t="str">
        <f>IF(E17=0,"",MAX($B$14:B16)+1)</f>
        <v/>
      </c>
      <c r="C17" s="83"/>
      <c r="D17" s="84"/>
      <c r="E17" s="85"/>
      <c r="F17" s="86"/>
      <c r="G17" s="87"/>
      <c r="H17" s="111"/>
      <c r="I17" s="107"/>
      <c r="J17" s="111"/>
      <c r="K17" s="107"/>
      <c r="L17" s="111"/>
      <c r="M17" s="107"/>
      <c r="N17" s="111"/>
      <c r="O17" s="107"/>
      <c r="P17" s="85"/>
      <c r="Q17" s="75"/>
      <c r="R17" s="88" t="s">
        <v>18</v>
      </c>
      <c r="S17" s="85"/>
      <c r="T17" s="85"/>
      <c r="U17" s="79"/>
      <c r="V17" s="80"/>
      <c r="W17" s="138" t="str">
        <f>IF(LEFT($E17,1)="R",INDEX('Blend Breakout'!B$28:B$50,MATCH($E17,'Blend Breakout'!$A$28:$A$50,0)),IF(LEFT($E17,1)="H",$E17,IF($E17="Other",H17,"")))</f>
        <v/>
      </c>
      <c r="X17" s="81" t="str">
        <f>IF($E17="Other",I17,IF(LEFT($E17,1)="R",$F17*INDEX('Blend Breakout'!C$28:C$50,MATCH('2 - Import Data'!$E17,'Blend Breakout'!$A$28:$A$50,0)),IF(LEFT('2 - Import Data'!$E17,1)="H",'2 - Import Data'!$F17,"")))</f>
        <v/>
      </c>
      <c r="Y17" s="89" t="str">
        <f>IF(LEFT($E17,1)="R",INDEX('Blend Breakout'!D$28:D$50,MATCH($E17,'Blend Breakout'!$A$28:$A$50,0)),IF(AND($E17="Other",J17&lt;&gt;""),J17,""))</f>
        <v/>
      </c>
      <c r="Z17" s="81" t="str">
        <f>IF(AND($E17="Other",K17&lt;&gt;""),K17,IF(LEFT($E17,1)="R",IFERROR($F17*INDEX('Blend Breakout'!E$28:E$50,MATCH('2 - Import Data'!$E17,'Blend Breakout'!$A$28:$A$50,0)),""),""))</f>
        <v/>
      </c>
      <c r="AA17" s="81" t="str">
        <f>IF(LEFT($E17,1)="R",INDEX('Blend Breakout'!F$28:F$50,MATCH($E17,'Blend Breakout'!$A$28:$A$50,0)),IF(AND($E17="Other",L17&lt;&gt;""),L17,""))</f>
        <v/>
      </c>
      <c r="AB17" s="81" t="str">
        <f>IF(AND($E17="Other",M17&lt;&gt;""),M17,IF(LEFT($E17,1)="R",IFERROR($F17*INDEX('Blend Breakout'!G$28:G$50,MATCH('2 - Import Data'!$E17,'Blend Breakout'!$A$28:$A$50,0)),""),""))</f>
        <v/>
      </c>
      <c r="AC17" s="81" t="str">
        <f>IF(LEFT($E17,1)="R",INDEX('Blend Breakout'!H$28:H$50,MATCH($E17,'Blend Breakout'!$A$28:$A$50,0)),IF(AND($E17="Other",N17&lt;&gt;""),N17,""))</f>
        <v/>
      </c>
      <c r="AD17" s="81" t="str">
        <f>IF(AND($E17="Other",O17&lt;&gt;""),O17,IF(LEFT($E17,1)="R",IFERROR($F17*INDEX('Blend Breakout'!I$28:I$50,MATCH('2 - Import Data'!$E17,'Blend Breakout'!$A$28:$A$50,0)),""),""))</f>
        <v/>
      </c>
    </row>
    <row r="18" spans="1:30" s="81" customFormat="1" x14ac:dyDescent="0.3">
      <c r="A18" s="71">
        <v>5</v>
      </c>
      <c r="B18" s="82" t="str">
        <f>IF(E18=0,"",MAX($B$14:B17)+1)</f>
        <v/>
      </c>
      <c r="C18" s="83"/>
      <c r="D18" s="84"/>
      <c r="E18" s="85"/>
      <c r="F18" s="86"/>
      <c r="G18" s="87"/>
      <c r="H18" s="111"/>
      <c r="I18" s="107"/>
      <c r="J18" s="111"/>
      <c r="K18" s="107"/>
      <c r="L18" s="111"/>
      <c r="M18" s="107"/>
      <c r="N18" s="111"/>
      <c r="O18" s="107"/>
      <c r="P18" s="85"/>
      <c r="Q18" s="75"/>
      <c r="R18" s="88" t="s">
        <v>18</v>
      </c>
      <c r="S18" s="85"/>
      <c r="T18" s="85"/>
      <c r="U18" s="79"/>
      <c r="V18" s="80"/>
      <c r="W18" s="137" t="str">
        <f>IF(LEFT($E18,1)="R",INDEX('Blend Breakout'!B$28:B$50,MATCH($E18,'Blend Breakout'!$A$28:$A$50,0)),IF(LEFT($E18,1)="H",$E18,IF($E18="Other",H18,"")))</f>
        <v/>
      </c>
      <c r="X18" s="81" t="str">
        <f>IF($E18="Other",I18,IF(LEFT($E18,1)="R",$F18*INDEX('Blend Breakout'!C$28:C$50,MATCH('2 - Import Data'!$E18,'Blend Breakout'!$A$28:$A$50,0)),IF(LEFT('2 - Import Data'!$E18,1)="H",'2 - Import Data'!$F18,"")))</f>
        <v/>
      </c>
      <c r="Y18" s="117" t="str">
        <f>IF(LEFT($E18,1)="R",INDEX('Blend Breakout'!D$28:D$50,MATCH($E18,'Blend Breakout'!$A$28:$A$50,0)),IF(AND($E18="Other",J18&lt;&gt;""),J18,""))</f>
        <v/>
      </c>
      <c r="Z18" s="81" t="str">
        <f>IF(AND($E18="Other",K18&lt;&gt;""),K18,IF(LEFT($E18,1)="R",IFERROR($F18*INDEX('Blend Breakout'!E$28:E$50,MATCH('2 - Import Data'!$E18,'Blend Breakout'!$A$28:$A$50,0)),""),""))</f>
        <v/>
      </c>
      <c r="AA18" s="81" t="str">
        <f>IF(LEFT($E18,1)="R",INDEX('Blend Breakout'!F$28:F$50,MATCH($E18,'Blend Breakout'!$A$28:$A$50,0)),IF(AND($E18="Other",L18&lt;&gt;""),L18,""))</f>
        <v/>
      </c>
      <c r="AB18" s="81" t="str">
        <f>IF(AND($E18="Other",M18&lt;&gt;""),M18,IF(LEFT($E18,1)="R",IFERROR($F18*INDEX('Blend Breakout'!G$28:G$50,MATCH('2 - Import Data'!$E18,'Blend Breakout'!$A$28:$A$50,0)),""),""))</f>
        <v/>
      </c>
      <c r="AC18" s="81" t="str">
        <f>IF(LEFT($E18,1)="R",INDEX('Blend Breakout'!H$28:H$50,MATCH($E18,'Blend Breakout'!$A$28:$A$50,0)),IF(AND($E18="Other",N18&lt;&gt;""),N18,""))</f>
        <v/>
      </c>
      <c r="AD18" s="81" t="str">
        <f>IF(AND($E18="Other",O18&lt;&gt;""),O18,IF(LEFT($E18,1)="R",IFERROR($F18*INDEX('Blend Breakout'!I$28:I$50,MATCH('2 - Import Data'!$E18,'Blend Breakout'!$A$28:$A$50,0)),""),""))</f>
        <v/>
      </c>
    </row>
    <row r="19" spans="1:30" s="81" customFormat="1" x14ac:dyDescent="0.3">
      <c r="A19" s="71">
        <v>6</v>
      </c>
      <c r="B19" s="82" t="str">
        <f>IF(E19=0,"",MAX($B$14:B18)+1)</f>
        <v/>
      </c>
      <c r="C19" s="83"/>
      <c r="D19" s="84"/>
      <c r="E19" s="85"/>
      <c r="F19" s="86"/>
      <c r="G19" s="87"/>
      <c r="H19" s="111"/>
      <c r="I19" s="107"/>
      <c r="J19" s="111"/>
      <c r="K19" s="107"/>
      <c r="L19" s="111"/>
      <c r="M19" s="107"/>
      <c r="N19" s="111"/>
      <c r="O19" s="107"/>
      <c r="P19" s="85"/>
      <c r="Q19" s="75"/>
      <c r="R19" s="88" t="s">
        <v>18</v>
      </c>
      <c r="S19" s="85"/>
      <c r="T19" s="85"/>
      <c r="U19" s="79"/>
      <c r="V19" s="80"/>
      <c r="W19" s="137" t="str">
        <f>IF(LEFT($E19,1)="R",INDEX('Blend Breakout'!B$28:B$50,MATCH($E19,'Blend Breakout'!$A$28:$A$50,0)),IF(LEFT($E19,1)="H",$E19,IF($E19="Other",H19,"")))</f>
        <v/>
      </c>
      <c r="X19" s="81" t="str">
        <f>IF($E19="Other",I19,IF(LEFT($E19,1)="R",$F19*INDEX('Blend Breakout'!C$28:C$50,MATCH('2 - Import Data'!$E19,'Blend Breakout'!$A$28:$A$50,0)),IF(LEFT('2 - Import Data'!$E19,1)="H",'2 - Import Data'!$F19,"")))</f>
        <v/>
      </c>
      <c r="Y19" s="117" t="str">
        <f>IF(LEFT($E19,1)="R",INDEX('Blend Breakout'!D$28:D$50,MATCH($E19,'Blend Breakout'!$A$28:$A$50,0)),IF(AND($E19="Other",J19&lt;&gt;""),J19,""))</f>
        <v/>
      </c>
      <c r="Z19" s="81" t="str">
        <f>IF(AND($E19="Other",K19&lt;&gt;""),K19,IF(LEFT($E19,1)="R",IFERROR($F19*INDEX('Blend Breakout'!E$28:E$50,MATCH('2 - Import Data'!$E19,'Blend Breakout'!$A$28:$A$50,0)),""),""))</f>
        <v/>
      </c>
      <c r="AA19" s="81" t="str">
        <f>IF(LEFT($E19,1)="R",INDEX('Blend Breakout'!F$28:F$50,MATCH($E19,'Blend Breakout'!$A$28:$A$50,0)),IF(AND($E19="Other",L19&lt;&gt;""),L19,""))</f>
        <v/>
      </c>
      <c r="AB19" s="81" t="str">
        <f>IF(AND($E19="Other",M19&lt;&gt;""),M19,IF(LEFT($E19,1)="R",IFERROR($F19*INDEX('Blend Breakout'!G$28:G$50,MATCH('2 - Import Data'!$E19,'Blend Breakout'!$A$28:$A$50,0)),""),""))</f>
        <v/>
      </c>
      <c r="AC19" s="81" t="str">
        <f>IF(LEFT($E19,1)="R",INDEX('Blend Breakout'!H$28:H$50,MATCH($E19,'Blend Breakout'!$A$28:$A$50,0)),IF(AND($E19="Other",N19&lt;&gt;""),N19,""))</f>
        <v/>
      </c>
      <c r="AD19" s="81" t="str">
        <f>IF(AND($E19="Other",O19&lt;&gt;""),O19,IF(LEFT($E19,1)="R",IFERROR($F19*INDEX('Blend Breakout'!I$28:I$50,MATCH('2 - Import Data'!$E19,'Blend Breakout'!$A$28:$A$50,0)),""),""))</f>
        <v/>
      </c>
    </row>
    <row r="20" spans="1:30" s="81" customFormat="1" x14ac:dyDescent="0.3">
      <c r="A20" s="71">
        <v>7</v>
      </c>
      <c r="B20" s="82" t="str">
        <f>IF(E20=0,"",MAX($B$14:B19)+1)</f>
        <v/>
      </c>
      <c r="C20" s="83"/>
      <c r="D20" s="84"/>
      <c r="E20" s="85"/>
      <c r="F20" s="86"/>
      <c r="G20" s="87"/>
      <c r="H20" s="111"/>
      <c r="I20" s="107"/>
      <c r="J20" s="111"/>
      <c r="K20" s="107"/>
      <c r="L20" s="111"/>
      <c r="M20" s="107"/>
      <c r="N20" s="111"/>
      <c r="O20" s="107"/>
      <c r="P20" s="85"/>
      <c r="Q20" s="75"/>
      <c r="R20" s="88" t="s">
        <v>18</v>
      </c>
      <c r="S20" s="85"/>
      <c r="T20" s="85"/>
      <c r="U20" s="79"/>
      <c r="V20" s="80"/>
      <c r="W20" s="137" t="str">
        <f>IF(LEFT($E20,1)="R",INDEX('Blend Breakout'!B$28:B$50,MATCH($E20,'Blend Breakout'!$A$28:$A$50,0)),IF(LEFT($E20,1)="H",$E20,IF($E20="Other",H20,"")))</f>
        <v/>
      </c>
      <c r="X20" s="81" t="str">
        <f>IF($E20="Other",I20,IF(LEFT($E20,1)="R",$F20*INDEX('Blend Breakout'!C$28:C$50,MATCH('2 - Import Data'!$E20,'Blend Breakout'!$A$28:$A$50,0)),IF(LEFT('2 - Import Data'!$E20,1)="H",'2 - Import Data'!$F20,"")))</f>
        <v/>
      </c>
      <c r="Y20" s="117" t="str">
        <f>IF(LEFT($E20,1)="R",INDEX('Blend Breakout'!D$28:D$50,MATCH($E20,'Blend Breakout'!$A$28:$A$50,0)),IF(AND($E20="Other",J20&lt;&gt;""),J20,""))</f>
        <v/>
      </c>
      <c r="Z20" s="81" t="str">
        <f>IF(AND($E20="Other",K20&lt;&gt;""),K20,IF(LEFT($E20,1)="R",IFERROR($F20*INDEX('Blend Breakout'!E$28:E$50,MATCH('2 - Import Data'!$E20,'Blend Breakout'!$A$28:$A$50,0)),""),""))</f>
        <v/>
      </c>
      <c r="AA20" s="81" t="str">
        <f>IF(LEFT($E20,1)="R",INDEX('Blend Breakout'!F$28:F$50,MATCH($E20,'Blend Breakout'!$A$28:$A$50,0)),IF(AND($E20="Other",L20&lt;&gt;""),L20,""))</f>
        <v/>
      </c>
      <c r="AB20" s="81" t="str">
        <f>IF(AND($E20="Other",M20&lt;&gt;""),M20,IF(LEFT($E20,1)="R",IFERROR($F20*INDEX('Blend Breakout'!G$28:G$50,MATCH('2 - Import Data'!$E20,'Blend Breakout'!$A$28:$A$50,0)),""),""))</f>
        <v/>
      </c>
      <c r="AC20" s="81" t="str">
        <f>IF(LEFT($E20,1)="R",INDEX('Blend Breakout'!H$28:H$50,MATCH($E20,'Blend Breakout'!$A$28:$A$50,0)),IF(AND($E20="Other",N20&lt;&gt;""),N20,""))</f>
        <v/>
      </c>
      <c r="AD20" s="81" t="str">
        <f>IF(AND($E20="Other",O20&lt;&gt;""),O20,IF(LEFT($E20,1)="R",IFERROR($F20*INDEX('Blend Breakout'!I$28:I$50,MATCH('2 - Import Data'!$E20,'Blend Breakout'!$A$28:$A$50,0)),""),""))</f>
        <v/>
      </c>
    </row>
    <row r="21" spans="1:30" s="81" customFormat="1" x14ac:dyDescent="0.3">
      <c r="A21" s="71">
        <v>8</v>
      </c>
      <c r="B21" s="82" t="str">
        <f>IF(E21=0,"",MAX($B$14:B20)+1)</f>
        <v/>
      </c>
      <c r="C21" s="83"/>
      <c r="D21" s="84"/>
      <c r="E21" s="85"/>
      <c r="F21" s="86"/>
      <c r="G21" s="87"/>
      <c r="H21" s="111"/>
      <c r="I21" s="107"/>
      <c r="J21" s="111"/>
      <c r="K21" s="107"/>
      <c r="L21" s="111"/>
      <c r="M21" s="107"/>
      <c r="N21" s="111"/>
      <c r="O21" s="107"/>
      <c r="P21" s="85"/>
      <c r="Q21" s="75"/>
      <c r="R21" s="88" t="s">
        <v>18</v>
      </c>
      <c r="S21" s="85"/>
      <c r="T21" s="85"/>
      <c r="U21" s="79"/>
      <c r="V21" s="80"/>
      <c r="W21" s="137" t="str">
        <f>IF(LEFT($E21,1)="R",INDEX('Blend Breakout'!B$28:B$50,MATCH($E21,'Blend Breakout'!$A$28:$A$50,0)),IF(LEFT($E21,1)="H",$E21,IF($E21="Other",H21,"")))</f>
        <v/>
      </c>
      <c r="X21" s="81" t="str">
        <f>IF($E21="Other",I21,IF(LEFT($E21,1)="R",$F21*INDEX('Blend Breakout'!C$28:C$50,MATCH('2 - Import Data'!$E21,'Blend Breakout'!$A$28:$A$50,0)),IF(LEFT('2 - Import Data'!$E21,1)="H",'2 - Import Data'!$F21,"")))</f>
        <v/>
      </c>
      <c r="Y21" s="117" t="str">
        <f>IF(LEFT($E21,1)="R",INDEX('Blend Breakout'!D$28:D$50,MATCH($E21,'Blend Breakout'!$A$28:$A$50,0)),IF(AND($E21="Other",J21&lt;&gt;""),J21,""))</f>
        <v/>
      </c>
      <c r="Z21" s="81" t="str">
        <f>IF(AND($E21="Other",K21&lt;&gt;""),K21,IF(LEFT($E21,1)="R",IFERROR($F21*INDEX('Blend Breakout'!E$28:E$50,MATCH('2 - Import Data'!$E21,'Blend Breakout'!$A$28:$A$50,0)),""),""))</f>
        <v/>
      </c>
      <c r="AA21" s="81" t="str">
        <f>IF(LEFT($E21,1)="R",INDEX('Blend Breakout'!F$28:F$50,MATCH($E21,'Blend Breakout'!$A$28:$A$50,0)),IF(AND($E21="Other",L21&lt;&gt;""),L21,""))</f>
        <v/>
      </c>
      <c r="AB21" s="81" t="str">
        <f>IF(AND($E21="Other",M21&lt;&gt;""),M21,IF(LEFT($E21,1)="R",IFERROR($F21*INDEX('Blend Breakout'!G$28:G$50,MATCH('2 - Import Data'!$E21,'Blend Breakout'!$A$28:$A$50,0)),""),""))</f>
        <v/>
      </c>
      <c r="AC21" s="81" t="str">
        <f>IF(LEFT($E21,1)="R",INDEX('Blend Breakout'!H$28:H$50,MATCH($E21,'Blend Breakout'!$A$28:$A$50,0)),IF(AND($E21="Other",N21&lt;&gt;""),N21,""))</f>
        <v/>
      </c>
      <c r="AD21" s="81" t="str">
        <f>IF(AND($E21="Other",O21&lt;&gt;""),O21,IF(LEFT($E21,1)="R",IFERROR($F21*INDEX('Blend Breakout'!I$28:I$50,MATCH('2 - Import Data'!$E21,'Blend Breakout'!$A$28:$A$50,0)),""),""))</f>
        <v/>
      </c>
    </row>
    <row r="22" spans="1:30" s="81" customFormat="1" x14ac:dyDescent="0.3">
      <c r="A22" s="71">
        <v>9</v>
      </c>
      <c r="B22" s="82" t="str">
        <f>IF(E22=0,"",MAX($B$14:B21)+1)</f>
        <v/>
      </c>
      <c r="C22" s="83"/>
      <c r="D22" s="84"/>
      <c r="E22" s="85"/>
      <c r="F22" s="86"/>
      <c r="G22" s="87"/>
      <c r="H22" s="111"/>
      <c r="I22" s="107"/>
      <c r="J22" s="111"/>
      <c r="K22" s="107"/>
      <c r="L22" s="111"/>
      <c r="M22" s="107"/>
      <c r="N22" s="111"/>
      <c r="O22" s="107"/>
      <c r="P22" s="85"/>
      <c r="Q22" s="75"/>
      <c r="R22" s="88" t="s">
        <v>18</v>
      </c>
      <c r="S22" s="85"/>
      <c r="T22" s="85"/>
      <c r="U22" s="79"/>
      <c r="V22" s="80"/>
      <c r="W22" s="137" t="str">
        <f>IF(LEFT($E22,1)="R",INDEX('Blend Breakout'!B$28:B$50,MATCH($E22,'Blend Breakout'!$A$28:$A$50,0)),IF(LEFT($E22,1)="H",$E22,IF($E22="Other",H22,"")))</f>
        <v/>
      </c>
      <c r="X22" s="81" t="str">
        <f>IF($E22="Other",I22,IF(LEFT($E22,1)="R",$F22*INDEX('Blend Breakout'!C$28:C$50,MATCH('2 - Import Data'!$E22,'Blend Breakout'!$A$28:$A$50,0)),IF(LEFT('2 - Import Data'!$E22,1)="H",'2 - Import Data'!$F22,"")))</f>
        <v/>
      </c>
      <c r="Y22" s="117" t="str">
        <f>IF(LEFT($E22,1)="R",INDEX('Blend Breakout'!D$28:D$50,MATCH($E22,'Blend Breakout'!$A$28:$A$50,0)),IF(AND($E22="Other",J22&lt;&gt;""),J22,""))</f>
        <v/>
      </c>
      <c r="Z22" s="81" t="str">
        <f>IF(AND($E22="Other",K22&lt;&gt;""),K22,IF(LEFT($E22,1)="R",IFERROR($F22*INDEX('Blend Breakout'!E$28:E$50,MATCH('2 - Import Data'!$E22,'Blend Breakout'!$A$28:$A$50,0)),""),""))</f>
        <v/>
      </c>
      <c r="AA22" s="81" t="str">
        <f>IF(LEFT($E22,1)="R",INDEX('Blend Breakout'!F$28:F$50,MATCH($E22,'Blend Breakout'!$A$28:$A$50,0)),IF(AND($E22="Other",L22&lt;&gt;""),L22,""))</f>
        <v/>
      </c>
      <c r="AB22" s="81" t="str">
        <f>IF(AND($E22="Other",M22&lt;&gt;""),M22,IF(LEFT($E22,1)="R",IFERROR($F22*INDEX('Blend Breakout'!G$28:G$50,MATCH('2 - Import Data'!$E22,'Blend Breakout'!$A$28:$A$50,0)),""),""))</f>
        <v/>
      </c>
      <c r="AC22" s="81" t="str">
        <f>IF(LEFT($E22,1)="R",INDEX('Blend Breakout'!H$28:H$50,MATCH($E22,'Blend Breakout'!$A$28:$A$50,0)),IF(AND($E22="Other",N22&lt;&gt;""),N22,""))</f>
        <v/>
      </c>
      <c r="AD22" s="81" t="str">
        <f>IF(AND($E22="Other",O22&lt;&gt;""),O22,IF(LEFT($E22,1)="R",IFERROR($F22*INDEX('Blend Breakout'!I$28:I$50,MATCH('2 - Import Data'!$E22,'Blend Breakout'!$A$28:$A$50,0)),""),""))</f>
        <v/>
      </c>
    </row>
    <row r="23" spans="1:30" s="81" customFormat="1" x14ac:dyDescent="0.3">
      <c r="A23" s="71">
        <v>10</v>
      </c>
      <c r="B23" s="82" t="str">
        <f>IF(E23=0,"",MAX($B$14:B22)+1)</f>
        <v/>
      </c>
      <c r="C23" s="83"/>
      <c r="D23" s="84"/>
      <c r="E23" s="85"/>
      <c r="F23" s="86"/>
      <c r="G23" s="87"/>
      <c r="H23" s="111"/>
      <c r="I23" s="107"/>
      <c r="J23" s="111"/>
      <c r="K23" s="107"/>
      <c r="L23" s="111"/>
      <c r="M23" s="107"/>
      <c r="N23" s="111"/>
      <c r="O23" s="107"/>
      <c r="P23" s="85"/>
      <c r="Q23" s="75"/>
      <c r="R23" s="88" t="s">
        <v>18</v>
      </c>
      <c r="S23" s="85"/>
      <c r="T23" s="85"/>
      <c r="U23" s="79"/>
      <c r="V23" s="80"/>
      <c r="W23" s="137" t="str">
        <f>IF(LEFT($E23,1)="R",INDEX('Blend Breakout'!B$28:B$50,MATCH($E23,'Blend Breakout'!$A$28:$A$50,0)),IF(LEFT($E23,1)="H",$E23,IF($E23="Other",H23,"")))</f>
        <v/>
      </c>
      <c r="X23" s="81" t="str">
        <f>IF($E23="Other",I23,IF(LEFT($E23,1)="R",$F23*INDEX('Blend Breakout'!C$28:C$50,MATCH('2 - Import Data'!$E23,'Blend Breakout'!$A$28:$A$50,0)),IF(LEFT('2 - Import Data'!$E23,1)="H",'2 - Import Data'!$F23,"")))</f>
        <v/>
      </c>
      <c r="Y23" s="117" t="str">
        <f>IF(LEFT($E23,1)="R",INDEX('Blend Breakout'!D$28:D$50,MATCH($E23,'Blend Breakout'!$A$28:$A$50,0)),IF(AND($E23="Other",J23&lt;&gt;""),J23,""))</f>
        <v/>
      </c>
      <c r="Z23" s="81" t="str">
        <f>IF(AND($E23="Other",K23&lt;&gt;""),K23,IF(LEFT($E23,1)="R",IFERROR($F23*INDEX('Blend Breakout'!E$28:E$50,MATCH('2 - Import Data'!$E23,'Blend Breakout'!$A$28:$A$50,0)),""),""))</f>
        <v/>
      </c>
      <c r="AA23" s="81" t="str">
        <f>IF(LEFT($E23,1)="R",INDEX('Blend Breakout'!F$28:F$50,MATCH($E23,'Blend Breakout'!$A$28:$A$50,0)),IF(AND($E23="Other",L23&lt;&gt;""),L23,""))</f>
        <v/>
      </c>
      <c r="AB23" s="81" t="str">
        <f>IF(AND($E23="Other",M23&lt;&gt;""),M23,IF(LEFT($E23,1)="R",IFERROR($F23*INDEX('Blend Breakout'!G$28:G$50,MATCH('2 - Import Data'!$E23,'Blend Breakout'!$A$28:$A$50,0)),""),""))</f>
        <v/>
      </c>
      <c r="AC23" s="81" t="str">
        <f>IF(LEFT($E23,1)="R",INDEX('Blend Breakout'!H$28:H$50,MATCH($E23,'Blend Breakout'!$A$28:$A$50,0)),IF(AND($E23="Other",N23&lt;&gt;""),N23,""))</f>
        <v/>
      </c>
      <c r="AD23" s="81" t="str">
        <f>IF(AND($E23="Other",O23&lt;&gt;""),O23,IF(LEFT($E23,1)="R",IFERROR($F23*INDEX('Blend Breakout'!I$28:I$50,MATCH('2 - Import Data'!$E23,'Blend Breakout'!$A$28:$A$50,0)),""),""))</f>
        <v/>
      </c>
    </row>
    <row r="24" spans="1:30" s="81" customFormat="1" x14ac:dyDescent="0.3">
      <c r="A24" s="71">
        <v>11</v>
      </c>
      <c r="B24" s="82" t="str">
        <f>IF(E24=0,"",MAX($B$14:B23)+1)</f>
        <v/>
      </c>
      <c r="C24" s="83"/>
      <c r="D24" s="84"/>
      <c r="E24" s="85"/>
      <c r="F24" s="86"/>
      <c r="G24" s="87"/>
      <c r="H24" s="111"/>
      <c r="I24" s="107"/>
      <c r="J24" s="111"/>
      <c r="K24" s="107"/>
      <c r="L24" s="111"/>
      <c r="M24" s="107"/>
      <c r="N24" s="111"/>
      <c r="O24" s="107"/>
      <c r="P24" s="85"/>
      <c r="Q24" s="75"/>
      <c r="R24" s="88" t="s">
        <v>18</v>
      </c>
      <c r="S24" s="85"/>
      <c r="T24" s="85"/>
      <c r="U24" s="79"/>
      <c r="V24" s="80"/>
      <c r="W24" s="137" t="str">
        <f>IF(LEFT($E24,1)="R",INDEX('Blend Breakout'!B$28:B$50,MATCH($E24,'Blend Breakout'!$A$28:$A$50,0)),IF(LEFT($E24,1)="H",$E24,IF($E24="Other",H24,"")))</f>
        <v/>
      </c>
      <c r="X24" s="81" t="str">
        <f>IF($E24="Other",I24,IF(LEFT($E24,1)="R",$F24*INDEX('Blend Breakout'!C$28:C$50,MATCH('2 - Import Data'!$E24,'Blend Breakout'!$A$28:$A$50,0)),IF(LEFT('2 - Import Data'!$E24,1)="H",'2 - Import Data'!$F24,"")))</f>
        <v/>
      </c>
      <c r="Y24" s="117" t="str">
        <f>IF(LEFT($E24,1)="R",INDEX('Blend Breakout'!D$28:D$50,MATCH($E24,'Blend Breakout'!$A$28:$A$50,0)),IF(AND($E24="Other",J24&lt;&gt;""),J24,""))</f>
        <v/>
      </c>
      <c r="Z24" s="81" t="str">
        <f>IF(AND($E24="Other",K24&lt;&gt;""),K24,IF(LEFT($E24,1)="R",IFERROR($F24*INDEX('Blend Breakout'!E$28:E$50,MATCH('2 - Import Data'!$E24,'Blend Breakout'!$A$28:$A$50,0)),""),""))</f>
        <v/>
      </c>
      <c r="AA24" s="81" t="str">
        <f>IF(LEFT($E24,1)="R",INDEX('Blend Breakout'!F$28:F$50,MATCH($E24,'Blend Breakout'!$A$28:$A$50,0)),IF(AND($E24="Other",L24&lt;&gt;""),L24,""))</f>
        <v/>
      </c>
      <c r="AB24" s="81" t="str">
        <f>IF(AND($E24="Other",M24&lt;&gt;""),M24,IF(LEFT($E24,1)="R",IFERROR($F24*INDEX('Blend Breakout'!G$28:G$50,MATCH('2 - Import Data'!$E24,'Blend Breakout'!$A$28:$A$50,0)),""),""))</f>
        <v/>
      </c>
      <c r="AC24" s="81" t="str">
        <f>IF(LEFT($E24,1)="R",INDEX('Blend Breakout'!H$28:H$50,MATCH($E24,'Blend Breakout'!$A$28:$A$50,0)),IF(AND($E24="Other",N24&lt;&gt;""),N24,""))</f>
        <v/>
      </c>
      <c r="AD24" s="81" t="str">
        <f>IF(AND($E24="Other",O24&lt;&gt;""),O24,IF(LEFT($E24,1)="R",IFERROR($F24*INDEX('Blend Breakout'!I$28:I$50,MATCH('2 - Import Data'!$E24,'Blend Breakout'!$A$28:$A$50,0)),""),""))</f>
        <v/>
      </c>
    </row>
    <row r="25" spans="1:30" s="81" customFormat="1" x14ac:dyDescent="0.3">
      <c r="A25" s="71">
        <v>12</v>
      </c>
      <c r="B25" s="82" t="str">
        <f>IF(E25=0,"",MAX($B$14:B24)+1)</f>
        <v/>
      </c>
      <c r="C25" s="83"/>
      <c r="D25" s="84"/>
      <c r="E25" s="85"/>
      <c r="F25" s="86"/>
      <c r="G25" s="87"/>
      <c r="H25" s="111"/>
      <c r="I25" s="107"/>
      <c r="J25" s="111"/>
      <c r="K25" s="107"/>
      <c r="L25" s="111"/>
      <c r="M25" s="107"/>
      <c r="N25" s="111"/>
      <c r="O25" s="107"/>
      <c r="P25" s="85"/>
      <c r="Q25" s="75"/>
      <c r="R25" s="88" t="s">
        <v>18</v>
      </c>
      <c r="S25" s="85"/>
      <c r="T25" s="85"/>
      <c r="U25" s="79"/>
      <c r="V25" s="80"/>
      <c r="W25" s="137" t="str">
        <f>IF(LEFT($E25,1)="R",INDEX('Blend Breakout'!B$28:B$50,MATCH($E25,'Blend Breakout'!$A$28:$A$50,0)),IF(LEFT($E25,1)="H",$E25,IF($E25="Other",H25,"")))</f>
        <v/>
      </c>
      <c r="X25" s="81" t="str">
        <f>IF($E25="Other",I25,IF(LEFT($E25,1)="R",$F25*INDEX('Blend Breakout'!C$28:C$50,MATCH('2 - Import Data'!$E25,'Blend Breakout'!$A$28:$A$50,0)),IF(LEFT('2 - Import Data'!$E25,1)="H",'2 - Import Data'!$F25,"")))</f>
        <v/>
      </c>
      <c r="Y25" s="117" t="str">
        <f>IF(LEFT($E25,1)="R",INDEX('Blend Breakout'!D$28:D$50,MATCH($E25,'Blend Breakout'!$A$28:$A$50,0)),IF(AND($E25="Other",J25&lt;&gt;""),J25,""))</f>
        <v/>
      </c>
      <c r="Z25" s="81" t="str">
        <f>IF(AND($E25="Other",K25&lt;&gt;""),K25,IF(LEFT($E25,1)="R",IFERROR($F25*INDEX('Blend Breakout'!E$28:E$50,MATCH('2 - Import Data'!$E25,'Blend Breakout'!$A$28:$A$50,0)),""),""))</f>
        <v/>
      </c>
      <c r="AA25" s="81" t="str">
        <f>IF(LEFT($E25,1)="R",INDEX('Blend Breakout'!F$28:F$50,MATCH($E25,'Blend Breakout'!$A$28:$A$50,0)),IF(AND($E25="Other",L25&lt;&gt;""),L25,""))</f>
        <v/>
      </c>
      <c r="AB25" s="81" t="str">
        <f>IF(AND($E25="Other",M25&lt;&gt;""),M25,IF(LEFT($E25,1)="R",IFERROR($F25*INDEX('Blend Breakout'!G$28:G$50,MATCH('2 - Import Data'!$E25,'Blend Breakout'!$A$28:$A$50,0)),""),""))</f>
        <v/>
      </c>
      <c r="AC25" s="81" t="str">
        <f>IF(LEFT($E25,1)="R",INDEX('Blend Breakout'!H$28:H$50,MATCH($E25,'Blend Breakout'!$A$28:$A$50,0)),IF(AND($E25="Other",N25&lt;&gt;""),N25,""))</f>
        <v/>
      </c>
      <c r="AD25" s="81" t="str">
        <f>IF(AND($E25="Other",O25&lt;&gt;""),O25,IF(LEFT($E25,1)="R",IFERROR($F25*INDEX('Blend Breakout'!I$28:I$50,MATCH('2 - Import Data'!$E25,'Blend Breakout'!$A$28:$A$50,0)),""),""))</f>
        <v/>
      </c>
    </row>
    <row r="26" spans="1:30" s="81" customFormat="1" x14ac:dyDescent="0.3">
      <c r="A26" s="71">
        <v>13</v>
      </c>
      <c r="B26" s="82" t="str">
        <f>IF(E26=0,"",MAX($B$14:B25)+1)</f>
        <v/>
      </c>
      <c r="C26" s="83"/>
      <c r="D26" s="84"/>
      <c r="E26" s="85"/>
      <c r="F26" s="86"/>
      <c r="G26" s="87"/>
      <c r="H26" s="111"/>
      <c r="I26" s="107"/>
      <c r="J26" s="111"/>
      <c r="K26" s="107"/>
      <c r="L26" s="111"/>
      <c r="M26" s="107"/>
      <c r="N26" s="111"/>
      <c r="O26" s="107"/>
      <c r="P26" s="85"/>
      <c r="Q26" s="75"/>
      <c r="R26" s="88" t="s">
        <v>18</v>
      </c>
      <c r="S26" s="85"/>
      <c r="T26" s="85"/>
      <c r="U26" s="79"/>
      <c r="V26" s="80"/>
      <c r="W26" s="137" t="str">
        <f>IF(LEFT($E26,1)="R",INDEX('Blend Breakout'!B$28:B$50,MATCH($E26,'Blend Breakout'!$A$28:$A$50,0)),IF(LEFT($E26,1)="H",$E26,IF($E26="Other",H26,"")))</f>
        <v/>
      </c>
      <c r="X26" s="81" t="str">
        <f>IF($E26="Other",I26,IF(LEFT($E26,1)="R",$F26*INDEX('Blend Breakout'!C$28:C$50,MATCH('2 - Import Data'!$E26,'Blend Breakout'!$A$28:$A$50,0)),IF(LEFT('2 - Import Data'!$E26,1)="H",'2 - Import Data'!$F26,"")))</f>
        <v/>
      </c>
      <c r="Y26" s="117" t="str">
        <f>IF(LEFT($E26,1)="R",INDEX('Blend Breakout'!D$28:D$50,MATCH($E26,'Blend Breakout'!$A$28:$A$50,0)),IF(AND($E26="Other",J26&lt;&gt;""),J26,""))</f>
        <v/>
      </c>
      <c r="Z26" s="81" t="str">
        <f>IF(AND($E26="Other",K26&lt;&gt;""),K26,IF(LEFT($E26,1)="R",IFERROR($F26*INDEX('Blend Breakout'!E$28:E$50,MATCH('2 - Import Data'!$E26,'Blend Breakout'!$A$28:$A$50,0)),""),""))</f>
        <v/>
      </c>
      <c r="AA26" s="81" t="str">
        <f>IF(LEFT($E26,1)="R",INDEX('Blend Breakout'!F$28:F$50,MATCH($E26,'Blend Breakout'!$A$28:$A$50,0)),IF(AND($E26="Other",L26&lt;&gt;""),L26,""))</f>
        <v/>
      </c>
      <c r="AB26" s="81" t="str">
        <f>IF(AND($E26="Other",M26&lt;&gt;""),M26,IF(LEFT($E26,1)="R",IFERROR($F26*INDEX('Blend Breakout'!G$28:G$50,MATCH('2 - Import Data'!$E26,'Blend Breakout'!$A$28:$A$50,0)),""),""))</f>
        <v/>
      </c>
      <c r="AC26" s="81" t="str">
        <f>IF(LEFT($E26,1)="R",INDEX('Blend Breakout'!H$28:H$50,MATCH($E26,'Blend Breakout'!$A$28:$A$50,0)),IF(AND($E26="Other",N26&lt;&gt;""),N26,""))</f>
        <v/>
      </c>
      <c r="AD26" s="81" t="str">
        <f>IF(AND($E26="Other",O26&lt;&gt;""),O26,IF(LEFT($E26,1)="R",IFERROR($F26*INDEX('Blend Breakout'!I$28:I$50,MATCH('2 - Import Data'!$E26,'Blend Breakout'!$A$28:$A$50,0)),""),""))</f>
        <v/>
      </c>
    </row>
    <row r="27" spans="1:30" s="81" customFormat="1" x14ac:dyDescent="0.3">
      <c r="A27" s="71">
        <v>14</v>
      </c>
      <c r="B27" s="82" t="str">
        <f>IF(E27=0,"",MAX($B$14:B26)+1)</f>
        <v/>
      </c>
      <c r="C27" s="83"/>
      <c r="D27" s="84"/>
      <c r="E27" s="85"/>
      <c r="F27" s="86"/>
      <c r="G27" s="87"/>
      <c r="H27" s="111"/>
      <c r="I27" s="107"/>
      <c r="J27" s="111"/>
      <c r="K27" s="107"/>
      <c r="L27" s="111"/>
      <c r="M27" s="107"/>
      <c r="N27" s="111"/>
      <c r="O27" s="107"/>
      <c r="P27" s="85"/>
      <c r="Q27" s="75"/>
      <c r="R27" s="88" t="s">
        <v>18</v>
      </c>
      <c r="S27" s="85"/>
      <c r="T27" s="85"/>
      <c r="U27" s="79"/>
      <c r="V27" s="80"/>
      <c r="W27" s="137" t="str">
        <f>IF(LEFT($E27,1)="R",INDEX('Blend Breakout'!B$28:B$50,MATCH($E27,'Blend Breakout'!$A$28:$A$50,0)),IF(LEFT($E27,1)="H",$E27,IF($E27="Other",H27,"")))</f>
        <v/>
      </c>
      <c r="X27" s="81" t="str">
        <f>IF($E27="Other",I27,IF(LEFT($E27,1)="R",$F27*INDEX('Blend Breakout'!C$28:C$50,MATCH('2 - Import Data'!$E27,'Blend Breakout'!$A$28:$A$50,0)),IF(LEFT('2 - Import Data'!$E27,1)="H",'2 - Import Data'!$F27,"")))</f>
        <v/>
      </c>
      <c r="Y27" s="117" t="str">
        <f>IF(LEFT($E27,1)="R",INDEX('Blend Breakout'!D$28:D$50,MATCH($E27,'Blend Breakout'!$A$28:$A$50,0)),IF(AND($E27="Other",J27&lt;&gt;""),J27,""))</f>
        <v/>
      </c>
      <c r="Z27" s="81" t="str">
        <f>IF(AND($E27="Other",K27&lt;&gt;""),K27,IF(LEFT($E27,1)="R",IFERROR($F27*INDEX('Blend Breakout'!E$28:E$50,MATCH('2 - Import Data'!$E27,'Blend Breakout'!$A$28:$A$50,0)),""),""))</f>
        <v/>
      </c>
      <c r="AA27" s="81" t="str">
        <f>IF(LEFT($E27,1)="R",INDEX('Blend Breakout'!F$28:F$50,MATCH($E27,'Blend Breakout'!$A$28:$A$50,0)),IF(AND($E27="Other",L27&lt;&gt;""),L27,""))</f>
        <v/>
      </c>
      <c r="AB27" s="81" t="str">
        <f>IF(AND($E27="Other",M27&lt;&gt;""),M27,IF(LEFT($E27,1)="R",IFERROR($F27*INDEX('Blend Breakout'!G$28:G$50,MATCH('2 - Import Data'!$E27,'Blend Breakout'!$A$28:$A$50,0)),""),""))</f>
        <v/>
      </c>
      <c r="AC27" s="81" t="str">
        <f>IF(LEFT($E27,1)="R",INDEX('Blend Breakout'!H$28:H$50,MATCH($E27,'Blend Breakout'!$A$28:$A$50,0)),IF(AND($E27="Other",N27&lt;&gt;""),N27,""))</f>
        <v/>
      </c>
      <c r="AD27" s="81" t="str">
        <f>IF(AND($E27="Other",O27&lt;&gt;""),O27,IF(LEFT($E27,1)="R",IFERROR($F27*INDEX('Blend Breakout'!I$28:I$50,MATCH('2 - Import Data'!$E27,'Blend Breakout'!$A$28:$A$50,0)),""),""))</f>
        <v/>
      </c>
    </row>
    <row r="28" spans="1:30" s="81" customFormat="1" x14ac:dyDescent="0.3">
      <c r="A28" s="71">
        <v>15</v>
      </c>
      <c r="B28" s="82" t="str">
        <f>IF(E28=0,"",MAX($B$14:B27)+1)</f>
        <v/>
      </c>
      <c r="C28" s="83"/>
      <c r="D28" s="84"/>
      <c r="E28" s="85"/>
      <c r="F28" s="86"/>
      <c r="G28" s="87"/>
      <c r="H28" s="111"/>
      <c r="I28" s="107"/>
      <c r="J28" s="111"/>
      <c r="K28" s="107"/>
      <c r="L28" s="111"/>
      <c r="M28" s="107"/>
      <c r="N28" s="111"/>
      <c r="O28" s="107"/>
      <c r="P28" s="85"/>
      <c r="Q28" s="75"/>
      <c r="R28" s="88" t="s">
        <v>18</v>
      </c>
      <c r="S28" s="85"/>
      <c r="T28" s="85"/>
      <c r="U28" s="79"/>
      <c r="V28" s="80"/>
      <c r="W28" s="137" t="str">
        <f>IF(LEFT($E28,1)="R",INDEX('Blend Breakout'!B$28:B$50,MATCH($E28,'Blend Breakout'!$A$28:$A$50,0)),IF(LEFT($E28,1)="H",$E28,IF($E28="Other",H28,"")))</f>
        <v/>
      </c>
      <c r="X28" s="81" t="str">
        <f>IF($E28="Other",I28,IF(LEFT($E28,1)="R",$F28*INDEX('Blend Breakout'!C$28:C$50,MATCH('2 - Import Data'!$E28,'Blend Breakout'!$A$28:$A$50,0)),IF(LEFT('2 - Import Data'!$E28,1)="H",'2 - Import Data'!$F28,"")))</f>
        <v/>
      </c>
      <c r="Y28" s="117" t="str">
        <f>IF(LEFT($E28,1)="R",INDEX('Blend Breakout'!D$28:D$50,MATCH($E28,'Blend Breakout'!$A$28:$A$50,0)),IF(AND($E28="Other",J28&lt;&gt;""),J28,""))</f>
        <v/>
      </c>
      <c r="Z28" s="81" t="str">
        <f>IF(AND($E28="Other",K28&lt;&gt;""),K28,IF(LEFT($E28,1)="R",IFERROR($F28*INDEX('Blend Breakout'!E$28:E$50,MATCH('2 - Import Data'!$E28,'Blend Breakout'!$A$28:$A$50,0)),""),""))</f>
        <v/>
      </c>
      <c r="AA28" s="81" t="str">
        <f>IF(LEFT($E28,1)="R",INDEX('Blend Breakout'!F$28:F$50,MATCH($E28,'Blend Breakout'!$A$28:$A$50,0)),IF(AND($E28="Other",L28&lt;&gt;""),L28,""))</f>
        <v/>
      </c>
      <c r="AB28" s="81" t="str">
        <f>IF(AND($E28="Other",M28&lt;&gt;""),M28,IF(LEFT($E28,1)="R",IFERROR($F28*INDEX('Blend Breakout'!G$28:G$50,MATCH('2 - Import Data'!$E28,'Blend Breakout'!$A$28:$A$50,0)),""),""))</f>
        <v/>
      </c>
      <c r="AC28" s="81" t="str">
        <f>IF(LEFT($E28,1)="R",INDEX('Blend Breakout'!H$28:H$50,MATCH($E28,'Blend Breakout'!$A$28:$A$50,0)),IF(AND($E28="Other",N28&lt;&gt;""),N28,""))</f>
        <v/>
      </c>
      <c r="AD28" s="81" t="str">
        <f>IF(AND($E28="Other",O28&lt;&gt;""),O28,IF(LEFT($E28,1)="R",IFERROR($F28*INDEX('Blend Breakout'!I$28:I$50,MATCH('2 - Import Data'!$E28,'Blend Breakout'!$A$28:$A$50,0)),""),""))</f>
        <v/>
      </c>
    </row>
    <row r="29" spans="1:30" s="81" customFormat="1" x14ac:dyDescent="0.3">
      <c r="A29" s="71">
        <v>16</v>
      </c>
      <c r="B29" s="82" t="str">
        <f>IF(E29=0,"",MAX($B$14:B28)+1)</f>
        <v/>
      </c>
      <c r="C29" s="83"/>
      <c r="D29" s="84"/>
      <c r="E29" s="85"/>
      <c r="F29" s="86"/>
      <c r="G29" s="87"/>
      <c r="H29" s="111"/>
      <c r="I29" s="107"/>
      <c r="J29" s="111"/>
      <c r="K29" s="107"/>
      <c r="L29" s="111"/>
      <c r="M29" s="107"/>
      <c r="N29" s="111"/>
      <c r="O29" s="107"/>
      <c r="P29" s="85"/>
      <c r="Q29" s="75"/>
      <c r="R29" s="88" t="s">
        <v>18</v>
      </c>
      <c r="S29" s="85"/>
      <c r="T29" s="85"/>
      <c r="U29" s="79"/>
      <c r="V29" s="80"/>
      <c r="W29" s="137" t="str">
        <f>IF(LEFT($E29,1)="R",INDEX('Blend Breakout'!B$28:B$50,MATCH($E29,'Blend Breakout'!$A$28:$A$50,0)),IF(LEFT($E29,1)="H",$E29,IF($E29="Other",H29,"")))</f>
        <v/>
      </c>
      <c r="X29" s="81" t="str">
        <f>IF($E29="Other",I29,IF(LEFT($E29,1)="R",$F29*INDEX('Blend Breakout'!C$28:C$50,MATCH('2 - Import Data'!$E29,'Blend Breakout'!$A$28:$A$50,0)),IF(LEFT('2 - Import Data'!$E29,1)="H",'2 - Import Data'!$F29,"")))</f>
        <v/>
      </c>
      <c r="Y29" s="117" t="str">
        <f>IF(LEFT($E29,1)="R",INDEX('Blend Breakout'!D$28:D$50,MATCH($E29,'Blend Breakout'!$A$28:$A$50,0)),IF(AND($E29="Other",J29&lt;&gt;""),J29,""))</f>
        <v/>
      </c>
      <c r="Z29" s="81" t="str">
        <f>IF(AND($E29="Other",K29&lt;&gt;""),K29,IF(LEFT($E29,1)="R",IFERROR($F29*INDEX('Blend Breakout'!E$28:E$50,MATCH('2 - Import Data'!$E29,'Blend Breakout'!$A$28:$A$50,0)),""),""))</f>
        <v/>
      </c>
      <c r="AA29" s="81" t="str">
        <f>IF(LEFT($E29,1)="R",INDEX('Blend Breakout'!F$28:F$50,MATCH($E29,'Blend Breakout'!$A$28:$A$50,0)),IF(AND($E29="Other",L29&lt;&gt;""),L29,""))</f>
        <v/>
      </c>
      <c r="AB29" s="81" t="str">
        <f>IF(AND($E29="Other",M29&lt;&gt;""),M29,IF(LEFT($E29,1)="R",IFERROR($F29*INDEX('Blend Breakout'!G$28:G$50,MATCH('2 - Import Data'!$E29,'Blend Breakout'!$A$28:$A$50,0)),""),""))</f>
        <v/>
      </c>
      <c r="AC29" s="81" t="str">
        <f>IF(LEFT($E29,1)="R",INDEX('Blend Breakout'!H$28:H$50,MATCH($E29,'Blend Breakout'!$A$28:$A$50,0)),IF(AND($E29="Other",N29&lt;&gt;""),N29,""))</f>
        <v/>
      </c>
      <c r="AD29" s="81" t="str">
        <f>IF(AND($E29="Other",O29&lt;&gt;""),O29,IF(LEFT($E29,1)="R",IFERROR($F29*INDEX('Blend Breakout'!I$28:I$50,MATCH('2 - Import Data'!$E29,'Blend Breakout'!$A$28:$A$50,0)),""),""))</f>
        <v/>
      </c>
    </row>
    <row r="30" spans="1:30" s="81" customFormat="1" x14ac:dyDescent="0.3">
      <c r="A30" s="71">
        <v>17</v>
      </c>
      <c r="B30" s="82" t="str">
        <f>IF(E30=0,"",MAX($B$14:B29)+1)</f>
        <v/>
      </c>
      <c r="C30" s="83"/>
      <c r="D30" s="84"/>
      <c r="E30" s="85"/>
      <c r="F30" s="86"/>
      <c r="G30" s="87"/>
      <c r="H30" s="111"/>
      <c r="I30" s="107"/>
      <c r="J30" s="111"/>
      <c r="K30" s="107"/>
      <c r="L30" s="111"/>
      <c r="M30" s="107"/>
      <c r="N30" s="111"/>
      <c r="O30" s="107"/>
      <c r="P30" s="85"/>
      <c r="Q30" s="75"/>
      <c r="R30" s="88" t="s">
        <v>18</v>
      </c>
      <c r="S30" s="85"/>
      <c r="T30" s="85"/>
      <c r="U30" s="79"/>
      <c r="V30" s="80"/>
      <c r="W30" s="137" t="str">
        <f>IF(LEFT($E30,1)="R",INDEX('Blend Breakout'!B$28:B$50,MATCH($E30,'Blend Breakout'!$A$28:$A$50,0)),IF(LEFT($E30,1)="H",$E30,IF($E30="Other",H30,"")))</f>
        <v/>
      </c>
      <c r="X30" s="81" t="str">
        <f>IF($E30="Other",I30,IF(LEFT($E30,1)="R",$F30*INDEX('Blend Breakout'!C$28:C$50,MATCH('2 - Import Data'!$E30,'Blend Breakout'!$A$28:$A$50,0)),IF(LEFT('2 - Import Data'!$E30,1)="H",'2 - Import Data'!$F30,"")))</f>
        <v/>
      </c>
      <c r="Y30" s="117" t="str">
        <f>IF(LEFT($E30,1)="R",INDEX('Blend Breakout'!D$28:D$50,MATCH($E30,'Blend Breakout'!$A$28:$A$50,0)),IF(AND($E30="Other",J30&lt;&gt;""),J30,""))</f>
        <v/>
      </c>
      <c r="Z30" s="81" t="str">
        <f>IF(AND($E30="Other",K30&lt;&gt;""),K30,IF(LEFT($E30,1)="R",IFERROR($F30*INDEX('Blend Breakout'!E$28:E$50,MATCH('2 - Import Data'!$E30,'Blend Breakout'!$A$28:$A$50,0)),""),""))</f>
        <v/>
      </c>
      <c r="AA30" s="81" t="str">
        <f>IF(LEFT($E30,1)="R",INDEX('Blend Breakout'!F$28:F$50,MATCH($E30,'Blend Breakout'!$A$28:$A$50,0)),IF(AND($E30="Other",L30&lt;&gt;""),L30,""))</f>
        <v/>
      </c>
      <c r="AB30" s="81" t="str">
        <f>IF(AND($E30="Other",M30&lt;&gt;""),M30,IF(LEFT($E30,1)="R",IFERROR($F30*INDEX('Blend Breakout'!G$28:G$50,MATCH('2 - Import Data'!$E30,'Blend Breakout'!$A$28:$A$50,0)),""),""))</f>
        <v/>
      </c>
      <c r="AC30" s="81" t="str">
        <f>IF(LEFT($E30,1)="R",INDEX('Blend Breakout'!H$28:H$50,MATCH($E30,'Blend Breakout'!$A$28:$A$50,0)),IF(AND($E30="Other",N30&lt;&gt;""),N30,""))</f>
        <v/>
      </c>
      <c r="AD30" s="81" t="str">
        <f>IF(AND($E30="Other",O30&lt;&gt;""),O30,IF(LEFT($E30,1)="R",IFERROR($F30*INDEX('Blend Breakout'!I$28:I$50,MATCH('2 - Import Data'!$E30,'Blend Breakout'!$A$28:$A$50,0)),""),""))</f>
        <v/>
      </c>
    </row>
    <row r="31" spans="1:30" s="81" customFormat="1" x14ac:dyDescent="0.3">
      <c r="A31" s="71">
        <v>18</v>
      </c>
      <c r="B31" s="82" t="str">
        <f>IF(E31=0,"",MAX($B$14:B30)+1)</f>
        <v/>
      </c>
      <c r="C31" s="83"/>
      <c r="D31" s="84"/>
      <c r="E31" s="85"/>
      <c r="F31" s="86"/>
      <c r="G31" s="87"/>
      <c r="H31" s="111"/>
      <c r="I31" s="107"/>
      <c r="J31" s="111"/>
      <c r="K31" s="107"/>
      <c r="L31" s="111"/>
      <c r="M31" s="107"/>
      <c r="N31" s="111"/>
      <c r="O31" s="107"/>
      <c r="P31" s="85"/>
      <c r="Q31" s="75"/>
      <c r="R31" s="88" t="s">
        <v>18</v>
      </c>
      <c r="S31" s="85"/>
      <c r="T31" s="85"/>
      <c r="U31" s="79"/>
      <c r="V31" s="80"/>
      <c r="W31" s="137" t="str">
        <f>IF(LEFT($E31,1)="R",INDEX('Blend Breakout'!B$28:B$50,MATCH($E31,'Blend Breakout'!$A$28:$A$50,0)),IF(LEFT($E31,1)="H",$E31,IF($E31="Other",H31,"")))</f>
        <v/>
      </c>
      <c r="X31" s="81" t="str">
        <f>IF($E31="Other",I31,IF(LEFT($E31,1)="R",$F31*INDEX('Blend Breakout'!C$28:C$50,MATCH('2 - Import Data'!$E31,'Blend Breakout'!$A$28:$A$50,0)),IF(LEFT('2 - Import Data'!$E31,1)="H",'2 - Import Data'!$F31,"")))</f>
        <v/>
      </c>
      <c r="Y31" s="117" t="str">
        <f>IF(LEFT($E31,1)="R",INDEX('Blend Breakout'!D$28:D$50,MATCH($E31,'Blend Breakout'!$A$28:$A$50,0)),IF(AND($E31="Other",J31&lt;&gt;""),J31,""))</f>
        <v/>
      </c>
      <c r="Z31" s="81" t="str">
        <f>IF(AND($E31="Other",K31&lt;&gt;""),K31,IF(LEFT($E31,1)="R",IFERROR($F31*INDEX('Blend Breakout'!E$28:E$50,MATCH('2 - Import Data'!$E31,'Blend Breakout'!$A$28:$A$50,0)),""),""))</f>
        <v/>
      </c>
      <c r="AA31" s="81" t="str">
        <f>IF(LEFT($E31,1)="R",INDEX('Blend Breakout'!F$28:F$50,MATCH($E31,'Blend Breakout'!$A$28:$A$50,0)),IF(AND($E31="Other",L31&lt;&gt;""),L31,""))</f>
        <v/>
      </c>
      <c r="AB31" s="81" t="str">
        <f>IF(AND($E31="Other",M31&lt;&gt;""),M31,IF(LEFT($E31,1)="R",IFERROR($F31*INDEX('Blend Breakout'!G$28:G$50,MATCH('2 - Import Data'!$E31,'Blend Breakout'!$A$28:$A$50,0)),""),""))</f>
        <v/>
      </c>
      <c r="AC31" s="81" t="str">
        <f>IF(LEFT($E31,1)="R",INDEX('Blend Breakout'!H$28:H$50,MATCH($E31,'Blend Breakout'!$A$28:$A$50,0)),IF(AND($E31="Other",N31&lt;&gt;""),N31,""))</f>
        <v/>
      </c>
      <c r="AD31" s="81" t="str">
        <f>IF(AND($E31="Other",O31&lt;&gt;""),O31,IF(LEFT($E31,1)="R",IFERROR($F31*INDEX('Blend Breakout'!I$28:I$50,MATCH('2 - Import Data'!$E31,'Blend Breakout'!$A$28:$A$50,0)),""),""))</f>
        <v/>
      </c>
    </row>
    <row r="32" spans="1:30" s="81" customFormat="1" x14ac:dyDescent="0.3">
      <c r="A32" s="71">
        <v>19</v>
      </c>
      <c r="B32" s="82" t="str">
        <f>IF(E32=0,"",MAX($B$14:B31)+1)</f>
        <v/>
      </c>
      <c r="C32" s="83"/>
      <c r="D32" s="84"/>
      <c r="E32" s="85"/>
      <c r="F32" s="86"/>
      <c r="G32" s="87"/>
      <c r="H32" s="111"/>
      <c r="I32" s="107"/>
      <c r="J32" s="111"/>
      <c r="K32" s="107"/>
      <c r="L32" s="111"/>
      <c r="M32" s="107"/>
      <c r="N32" s="111"/>
      <c r="O32" s="107"/>
      <c r="P32" s="85"/>
      <c r="Q32" s="75"/>
      <c r="R32" s="88" t="s">
        <v>18</v>
      </c>
      <c r="S32" s="85"/>
      <c r="T32" s="85"/>
      <c r="U32" s="79"/>
      <c r="V32" s="80"/>
      <c r="W32" s="137" t="str">
        <f>IF(LEFT($E32,1)="R",INDEX('Blend Breakout'!B$28:B$50,MATCH($E32,'Blend Breakout'!$A$28:$A$50,0)),IF(LEFT($E32,1)="H",$E32,IF($E32="Other",H32,"")))</f>
        <v/>
      </c>
      <c r="X32" s="81" t="str">
        <f>IF($E32="Other",I32,IF(LEFT($E32,1)="R",$F32*INDEX('Blend Breakout'!C$28:C$50,MATCH('2 - Import Data'!$E32,'Blend Breakout'!$A$28:$A$50,0)),IF(LEFT('2 - Import Data'!$E32,1)="H",'2 - Import Data'!$F32,"")))</f>
        <v/>
      </c>
      <c r="Y32" s="117" t="str">
        <f>IF(LEFT($E32,1)="R",INDEX('Blend Breakout'!D$28:D$50,MATCH($E32,'Blend Breakout'!$A$28:$A$50,0)),IF(AND($E32="Other",J32&lt;&gt;""),J32,""))</f>
        <v/>
      </c>
      <c r="Z32" s="81" t="str">
        <f>IF(AND($E32="Other",K32&lt;&gt;""),K32,IF(LEFT($E32,1)="R",IFERROR($F32*INDEX('Blend Breakout'!E$28:E$50,MATCH('2 - Import Data'!$E32,'Blend Breakout'!$A$28:$A$50,0)),""),""))</f>
        <v/>
      </c>
      <c r="AA32" s="81" t="str">
        <f>IF(LEFT($E32,1)="R",INDEX('Blend Breakout'!F$28:F$50,MATCH($E32,'Blend Breakout'!$A$28:$A$50,0)),IF(AND($E32="Other",L32&lt;&gt;""),L32,""))</f>
        <v/>
      </c>
      <c r="AB32" s="81" t="str">
        <f>IF(AND($E32="Other",M32&lt;&gt;""),M32,IF(LEFT($E32,1)="R",IFERROR($F32*INDEX('Blend Breakout'!G$28:G$50,MATCH('2 - Import Data'!$E32,'Blend Breakout'!$A$28:$A$50,0)),""),""))</f>
        <v/>
      </c>
      <c r="AC32" s="81" t="str">
        <f>IF(LEFT($E32,1)="R",INDEX('Blend Breakout'!H$28:H$50,MATCH($E32,'Blend Breakout'!$A$28:$A$50,0)),IF(AND($E32="Other",N32&lt;&gt;""),N32,""))</f>
        <v/>
      </c>
      <c r="AD32" s="81" t="str">
        <f>IF(AND($E32="Other",O32&lt;&gt;""),O32,IF(LEFT($E32,1)="R",IFERROR($F32*INDEX('Blend Breakout'!I$28:I$50,MATCH('2 - Import Data'!$E32,'Blend Breakout'!$A$28:$A$50,0)),""),""))</f>
        <v/>
      </c>
    </row>
    <row r="33" spans="1:30" s="81" customFormat="1" x14ac:dyDescent="0.3">
      <c r="A33" s="71">
        <v>20</v>
      </c>
      <c r="B33" s="82" t="str">
        <f>IF(E33=0,"",MAX($B$14:B32)+1)</f>
        <v/>
      </c>
      <c r="C33" s="83"/>
      <c r="D33" s="84"/>
      <c r="E33" s="85"/>
      <c r="F33" s="86"/>
      <c r="G33" s="87"/>
      <c r="H33" s="111"/>
      <c r="I33" s="107"/>
      <c r="J33" s="111"/>
      <c r="K33" s="107"/>
      <c r="L33" s="111"/>
      <c r="M33" s="107"/>
      <c r="N33" s="111"/>
      <c r="O33" s="107"/>
      <c r="P33" s="85"/>
      <c r="Q33" s="75"/>
      <c r="R33" s="88" t="s">
        <v>18</v>
      </c>
      <c r="S33" s="85"/>
      <c r="T33" s="85"/>
      <c r="U33" s="79"/>
      <c r="V33" s="80"/>
      <c r="W33" s="137" t="str">
        <f>IF(LEFT($E33,1)="R",INDEX('Blend Breakout'!B$28:B$50,MATCH($E33,'Blend Breakout'!$A$28:$A$50,0)),IF(LEFT($E33,1)="H",$E33,IF($E33="Other",H33,"")))</f>
        <v/>
      </c>
      <c r="X33" s="81" t="str">
        <f>IF($E33="Other",I33,IF(LEFT($E33,1)="R",$F33*INDEX('Blend Breakout'!C$28:C$50,MATCH('2 - Import Data'!$E33,'Blend Breakout'!$A$28:$A$50,0)),IF(LEFT('2 - Import Data'!$E33,1)="H",'2 - Import Data'!$F33,"")))</f>
        <v/>
      </c>
      <c r="Y33" s="117" t="str">
        <f>IF(LEFT($E33,1)="R",INDEX('Blend Breakout'!D$28:D$50,MATCH($E33,'Blend Breakout'!$A$28:$A$50,0)),IF(AND($E33="Other",J33&lt;&gt;""),J33,""))</f>
        <v/>
      </c>
      <c r="Z33" s="81" t="str">
        <f>IF(AND($E33="Other",K33&lt;&gt;""),K33,IF(LEFT($E33,1)="R",IFERROR($F33*INDEX('Blend Breakout'!E$28:E$50,MATCH('2 - Import Data'!$E33,'Blend Breakout'!$A$28:$A$50,0)),""),""))</f>
        <v/>
      </c>
      <c r="AA33" s="81" t="str">
        <f>IF(LEFT($E33,1)="R",INDEX('Blend Breakout'!F$28:F$50,MATCH($E33,'Blend Breakout'!$A$28:$A$50,0)),IF(AND($E33="Other",L33&lt;&gt;""),L33,""))</f>
        <v/>
      </c>
      <c r="AB33" s="81" t="str">
        <f>IF(AND($E33="Other",M33&lt;&gt;""),M33,IF(LEFT($E33,1)="R",IFERROR($F33*INDEX('Blend Breakout'!G$28:G$50,MATCH('2 - Import Data'!$E33,'Blend Breakout'!$A$28:$A$50,0)),""),""))</f>
        <v/>
      </c>
      <c r="AC33" s="81" t="str">
        <f>IF(LEFT($E33,1)="R",INDEX('Blend Breakout'!H$28:H$50,MATCH($E33,'Blend Breakout'!$A$28:$A$50,0)),IF(AND($E33="Other",N33&lt;&gt;""),N33,""))</f>
        <v/>
      </c>
      <c r="AD33" s="81" t="str">
        <f>IF(AND($E33="Other",O33&lt;&gt;""),O33,IF(LEFT($E33,1)="R",IFERROR($F33*INDEX('Blend Breakout'!I$28:I$50,MATCH('2 - Import Data'!$E33,'Blend Breakout'!$A$28:$A$50,0)),""),""))</f>
        <v/>
      </c>
    </row>
    <row r="34" spans="1:30" s="81" customFormat="1" x14ac:dyDescent="0.3">
      <c r="A34" s="71">
        <v>21</v>
      </c>
      <c r="B34" s="82" t="str">
        <f>IF(E34=0,"",MAX($B$14:B33)+1)</f>
        <v/>
      </c>
      <c r="C34" s="83"/>
      <c r="D34" s="84"/>
      <c r="E34" s="85"/>
      <c r="F34" s="86"/>
      <c r="G34" s="87"/>
      <c r="H34" s="111"/>
      <c r="I34" s="107"/>
      <c r="J34" s="111"/>
      <c r="K34" s="107"/>
      <c r="L34" s="111"/>
      <c r="M34" s="107"/>
      <c r="N34" s="111"/>
      <c r="O34" s="107"/>
      <c r="P34" s="85"/>
      <c r="Q34" s="75"/>
      <c r="R34" s="88" t="s">
        <v>18</v>
      </c>
      <c r="S34" s="85"/>
      <c r="T34" s="85"/>
      <c r="U34" s="79"/>
      <c r="V34" s="80"/>
      <c r="W34" s="137" t="str">
        <f>IF(LEFT($E34,1)="R",INDEX('Blend Breakout'!B$28:B$50,MATCH($E34,'Blend Breakout'!$A$28:$A$50,0)),IF(LEFT($E34,1)="H",$E34,IF($E34="Other",H34,"")))</f>
        <v/>
      </c>
      <c r="X34" s="81" t="str">
        <f>IF($E34="Other",I34,IF(LEFT($E34,1)="R",$F34*INDEX('Blend Breakout'!C$28:C$50,MATCH('2 - Import Data'!$E34,'Blend Breakout'!$A$28:$A$50,0)),IF(LEFT('2 - Import Data'!$E34,1)="H",'2 - Import Data'!$F34,"")))</f>
        <v/>
      </c>
      <c r="Y34" s="117" t="str">
        <f>IF(LEFT($E34,1)="R",INDEX('Blend Breakout'!D$28:D$50,MATCH($E34,'Blend Breakout'!$A$28:$A$50,0)),IF(AND($E34="Other",J34&lt;&gt;""),J34,""))</f>
        <v/>
      </c>
      <c r="Z34" s="81" t="str">
        <f>IF(AND($E34="Other",K34&lt;&gt;""),K34,IF(LEFT($E34,1)="R",IFERROR($F34*INDEX('Blend Breakout'!E$28:E$50,MATCH('2 - Import Data'!$E34,'Blend Breakout'!$A$28:$A$50,0)),""),""))</f>
        <v/>
      </c>
      <c r="AA34" s="81" t="str">
        <f>IF(LEFT($E34,1)="R",INDEX('Blend Breakout'!F$28:F$50,MATCH($E34,'Blend Breakout'!$A$28:$A$50,0)),IF(AND($E34="Other",L34&lt;&gt;""),L34,""))</f>
        <v/>
      </c>
      <c r="AB34" s="81" t="str">
        <f>IF(AND($E34="Other",M34&lt;&gt;""),M34,IF(LEFT($E34,1)="R",IFERROR($F34*INDEX('Blend Breakout'!G$28:G$50,MATCH('2 - Import Data'!$E34,'Blend Breakout'!$A$28:$A$50,0)),""),""))</f>
        <v/>
      </c>
      <c r="AC34" s="81" t="str">
        <f>IF(LEFT($E34,1)="R",INDEX('Blend Breakout'!H$28:H$50,MATCH($E34,'Blend Breakout'!$A$28:$A$50,0)),IF(AND($E34="Other",N34&lt;&gt;""),N34,""))</f>
        <v/>
      </c>
      <c r="AD34" s="81" t="str">
        <f>IF(AND($E34="Other",O34&lt;&gt;""),O34,IF(LEFT($E34,1)="R",IFERROR($F34*INDEX('Blend Breakout'!I$28:I$50,MATCH('2 - Import Data'!$E34,'Blend Breakout'!$A$28:$A$50,0)),""),""))</f>
        <v/>
      </c>
    </row>
    <row r="35" spans="1:30" s="81" customFormat="1" x14ac:dyDescent="0.3">
      <c r="A35" s="71">
        <v>22</v>
      </c>
      <c r="B35" s="82" t="str">
        <f>IF(E35=0,"",MAX($B$14:B34)+1)</f>
        <v/>
      </c>
      <c r="C35" s="83"/>
      <c r="D35" s="84"/>
      <c r="E35" s="85"/>
      <c r="F35" s="86"/>
      <c r="G35" s="87"/>
      <c r="H35" s="111"/>
      <c r="I35" s="107"/>
      <c r="J35" s="111"/>
      <c r="K35" s="107"/>
      <c r="L35" s="111"/>
      <c r="M35" s="107"/>
      <c r="N35" s="111"/>
      <c r="O35" s="107"/>
      <c r="P35" s="85"/>
      <c r="Q35" s="75"/>
      <c r="R35" s="88" t="s">
        <v>18</v>
      </c>
      <c r="S35" s="85"/>
      <c r="T35" s="85"/>
      <c r="U35" s="79"/>
      <c r="V35" s="80"/>
      <c r="W35" s="137" t="str">
        <f>IF(LEFT($E35,1)="R",INDEX('Blend Breakout'!B$28:B$50,MATCH($E35,'Blend Breakout'!$A$28:$A$50,0)),IF(LEFT($E35,1)="H",$E35,IF($E35="Other",H35,"")))</f>
        <v/>
      </c>
      <c r="X35" s="81" t="str">
        <f>IF($E35="Other",I35,IF(LEFT($E35,1)="R",$F35*INDEX('Blend Breakout'!C$28:C$50,MATCH('2 - Import Data'!$E35,'Blend Breakout'!$A$28:$A$50,0)),IF(LEFT('2 - Import Data'!$E35,1)="H",'2 - Import Data'!$F35,"")))</f>
        <v/>
      </c>
      <c r="Y35" s="117" t="str">
        <f>IF(LEFT($E35,1)="R",INDEX('Blend Breakout'!D$28:D$50,MATCH($E35,'Blend Breakout'!$A$28:$A$50,0)),IF(AND($E35="Other",J35&lt;&gt;""),J35,""))</f>
        <v/>
      </c>
      <c r="Z35" s="81" t="str">
        <f>IF(AND($E35="Other",K35&lt;&gt;""),K35,IF(LEFT($E35,1)="R",IFERROR($F35*INDEX('Blend Breakout'!E$28:E$50,MATCH('2 - Import Data'!$E35,'Blend Breakout'!$A$28:$A$50,0)),""),""))</f>
        <v/>
      </c>
      <c r="AA35" s="81" t="str">
        <f>IF(LEFT($E35,1)="R",INDEX('Blend Breakout'!F$28:F$50,MATCH($E35,'Blend Breakout'!$A$28:$A$50,0)),IF(AND($E35="Other",L35&lt;&gt;""),L35,""))</f>
        <v/>
      </c>
      <c r="AB35" s="81" t="str">
        <f>IF(AND($E35="Other",M35&lt;&gt;""),M35,IF(LEFT($E35,1)="R",IFERROR($F35*INDEX('Blend Breakout'!G$28:G$50,MATCH('2 - Import Data'!$E35,'Blend Breakout'!$A$28:$A$50,0)),""),""))</f>
        <v/>
      </c>
      <c r="AC35" s="81" t="str">
        <f>IF(LEFT($E35,1)="R",INDEX('Blend Breakout'!H$28:H$50,MATCH($E35,'Blend Breakout'!$A$28:$A$50,0)),IF(AND($E35="Other",N35&lt;&gt;""),N35,""))</f>
        <v/>
      </c>
      <c r="AD35" s="81" t="str">
        <f>IF(AND($E35="Other",O35&lt;&gt;""),O35,IF(LEFT($E35,1)="R",IFERROR($F35*INDEX('Blend Breakout'!I$28:I$50,MATCH('2 - Import Data'!$E35,'Blend Breakout'!$A$28:$A$50,0)),""),""))</f>
        <v/>
      </c>
    </row>
    <row r="36" spans="1:30" s="81" customFormat="1" x14ac:dyDescent="0.3">
      <c r="A36" s="71">
        <v>23</v>
      </c>
      <c r="B36" s="82" t="str">
        <f>IF(E36=0,"",MAX($B$14:B35)+1)</f>
        <v/>
      </c>
      <c r="C36" s="83"/>
      <c r="D36" s="84"/>
      <c r="E36" s="85"/>
      <c r="F36" s="86"/>
      <c r="G36" s="87"/>
      <c r="H36" s="111"/>
      <c r="I36" s="107"/>
      <c r="J36" s="111"/>
      <c r="K36" s="107"/>
      <c r="L36" s="111"/>
      <c r="M36" s="107"/>
      <c r="N36" s="111"/>
      <c r="O36" s="107"/>
      <c r="P36" s="85"/>
      <c r="Q36" s="75"/>
      <c r="R36" s="88" t="s">
        <v>18</v>
      </c>
      <c r="S36" s="85"/>
      <c r="T36" s="85"/>
      <c r="U36" s="79"/>
      <c r="V36" s="80"/>
      <c r="W36" s="137" t="str">
        <f>IF(LEFT($E36,1)="R",INDEX('Blend Breakout'!B$28:B$50,MATCH($E36,'Blend Breakout'!$A$28:$A$50,0)),IF(LEFT($E36,1)="H",$E36,IF($E36="Other",H36,"")))</f>
        <v/>
      </c>
      <c r="X36" s="81" t="str">
        <f>IF($E36="Other",I36,IF(LEFT($E36,1)="R",$F36*INDEX('Blend Breakout'!C$28:C$50,MATCH('2 - Import Data'!$E36,'Blend Breakout'!$A$28:$A$50,0)),IF(LEFT('2 - Import Data'!$E36,1)="H",'2 - Import Data'!$F36,"")))</f>
        <v/>
      </c>
      <c r="Y36" s="117" t="str">
        <f>IF(LEFT($E36,1)="R",INDEX('Blend Breakout'!D$28:D$50,MATCH($E36,'Blend Breakout'!$A$28:$A$50,0)),IF(AND($E36="Other",J36&lt;&gt;""),J36,""))</f>
        <v/>
      </c>
      <c r="Z36" s="81" t="str">
        <f>IF(AND($E36="Other",K36&lt;&gt;""),K36,IF(LEFT($E36,1)="R",IFERROR($F36*INDEX('Blend Breakout'!E$28:E$50,MATCH('2 - Import Data'!$E36,'Blend Breakout'!$A$28:$A$50,0)),""),""))</f>
        <v/>
      </c>
      <c r="AA36" s="81" t="str">
        <f>IF(LEFT($E36,1)="R",INDEX('Blend Breakout'!F$28:F$50,MATCH($E36,'Blend Breakout'!$A$28:$A$50,0)),IF(AND($E36="Other",L36&lt;&gt;""),L36,""))</f>
        <v/>
      </c>
      <c r="AB36" s="81" t="str">
        <f>IF(AND($E36="Other",M36&lt;&gt;""),M36,IF(LEFT($E36,1)="R",IFERROR($F36*INDEX('Blend Breakout'!G$28:G$50,MATCH('2 - Import Data'!$E36,'Blend Breakout'!$A$28:$A$50,0)),""),""))</f>
        <v/>
      </c>
      <c r="AC36" s="81" t="str">
        <f>IF(LEFT($E36,1)="R",INDEX('Blend Breakout'!H$28:H$50,MATCH($E36,'Blend Breakout'!$A$28:$A$50,0)),IF(AND($E36="Other",N36&lt;&gt;""),N36,""))</f>
        <v/>
      </c>
      <c r="AD36" s="81" t="str">
        <f>IF(AND($E36="Other",O36&lt;&gt;""),O36,IF(LEFT($E36,1)="R",IFERROR($F36*INDEX('Blend Breakout'!I$28:I$50,MATCH('2 - Import Data'!$E36,'Blend Breakout'!$A$28:$A$50,0)),""),""))</f>
        <v/>
      </c>
    </row>
    <row r="37" spans="1:30" s="81" customFormat="1" x14ac:dyDescent="0.3">
      <c r="A37" s="71">
        <v>24</v>
      </c>
      <c r="B37" s="82" t="str">
        <f>IF(E37=0,"",MAX($B$14:B36)+1)</f>
        <v/>
      </c>
      <c r="C37" s="83"/>
      <c r="D37" s="84"/>
      <c r="E37" s="85"/>
      <c r="F37" s="86"/>
      <c r="G37" s="87"/>
      <c r="H37" s="111"/>
      <c r="I37" s="107"/>
      <c r="J37" s="111"/>
      <c r="K37" s="107"/>
      <c r="L37" s="111"/>
      <c r="M37" s="107"/>
      <c r="N37" s="111"/>
      <c r="O37" s="107"/>
      <c r="P37" s="85"/>
      <c r="Q37" s="75"/>
      <c r="R37" s="88" t="s">
        <v>18</v>
      </c>
      <c r="S37" s="85"/>
      <c r="T37" s="85"/>
      <c r="U37" s="79"/>
      <c r="V37" s="80"/>
      <c r="W37" s="137" t="str">
        <f>IF(LEFT($E37,1)="R",INDEX('Blend Breakout'!B$28:B$50,MATCH($E37,'Blend Breakout'!$A$28:$A$50,0)),IF(LEFT($E37,1)="H",$E37,IF($E37="Other",H37,"")))</f>
        <v/>
      </c>
      <c r="X37" s="81" t="str">
        <f>IF($E37="Other",I37,IF(LEFT($E37,1)="R",$F37*INDEX('Blend Breakout'!C$28:C$50,MATCH('2 - Import Data'!$E37,'Blend Breakout'!$A$28:$A$50,0)),IF(LEFT('2 - Import Data'!$E37,1)="H",'2 - Import Data'!$F37,"")))</f>
        <v/>
      </c>
      <c r="Y37" s="117" t="str">
        <f>IF(LEFT($E37,1)="R",INDEX('Blend Breakout'!D$28:D$50,MATCH($E37,'Blend Breakout'!$A$28:$A$50,0)),IF(AND($E37="Other",J37&lt;&gt;""),J37,""))</f>
        <v/>
      </c>
      <c r="Z37" s="81" t="str">
        <f>IF(AND($E37="Other",K37&lt;&gt;""),K37,IF(LEFT($E37,1)="R",IFERROR($F37*INDEX('Blend Breakout'!E$28:E$50,MATCH('2 - Import Data'!$E37,'Blend Breakout'!$A$28:$A$50,0)),""),""))</f>
        <v/>
      </c>
      <c r="AA37" s="81" t="str">
        <f>IF(LEFT($E37,1)="R",INDEX('Blend Breakout'!F$28:F$50,MATCH($E37,'Blend Breakout'!$A$28:$A$50,0)),IF(AND($E37="Other",L37&lt;&gt;""),L37,""))</f>
        <v/>
      </c>
      <c r="AB37" s="81" t="str">
        <f>IF(AND($E37="Other",M37&lt;&gt;""),M37,IF(LEFT($E37,1)="R",IFERROR($F37*INDEX('Blend Breakout'!G$28:G$50,MATCH('2 - Import Data'!$E37,'Blend Breakout'!$A$28:$A$50,0)),""),""))</f>
        <v/>
      </c>
      <c r="AC37" s="81" t="str">
        <f>IF(LEFT($E37,1)="R",INDEX('Blend Breakout'!H$28:H$50,MATCH($E37,'Blend Breakout'!$A$28:$A$50,0)),IF(AND($E37="Other",N37&lt;&gt;""),N37,""))</f>
        <v/>
      </c>
      <c r="AD37" s="81" t="str">
        <f>IF(AND($E37="Other",O37&lt;&gt;""),O37,IF(LEFT($E37,1)="R",IFERROR($F37*INDEX('Blend Breakout'!I$28:I$50,MATCH('2 - Import Data'!$E37,'Blend Breakout'!$A$28:$A$50,0)),""),""))</f>
        <v/>
      </c>
    </row>
    <row r="38" spans="1:30" s="81" customFormat="1" x14ac:dyDescent="0.3">
      <c r="A38" s="71">
        <v>25</v>
      </c>
      <c r="B38" s="82" t="str">
        <f>IF(E38=0,"",MAX($B$14:B37)+1)</f>
        <v/>
      </c>
      <c r="C38" s="83"/>
      <c r="D38" s="84"/>
      <c r="E38" s="85"/>
      <c r="F38" s="86"/>
      <c r="G38" s="87"/>
      <c r="H38" s="111"/>
      <c r="I38" s="107"/>
      <c r="J38" s="111"/>
      <c r="K38" s="107"/>
      <c r="L38" s="111"/>
      <c r="M38" s="107"/>
      <c r="N38" s="111"/>
      <c r="O38" s="107"/>
      <c r="P38" s="85"/>
      <c r="Q38" s="75"/>
      <c r="R38" s="88" t="s">
        <v>18</v>
      </c>
      <c r="S38" s="85"/>
      <c r="T38" s="85"/>
      <c r="U38" s="79"/>
      <c r="V38" s="80"/>
      <c r="W38" s="137" t="str">
        <f>IF(LEFT($E38,1)="R",INDEX('Blend Breakout'!B$28:B$50,MATCH($E38,'Blend Breakout'!$A$28:$A$50,0)),IF(LEFT($E38,1)="H",$E38,IF($E38="Other",H38,"")))</f>
        <v/>
      </c>
      <c r="X38" s="81" t="str">
        <f>IF($E38="Other",I38,IF(LEFT($E38,1)="R",$F38*INDEX('Blend Breakout'!C$28:C$50,MATCH('2 - Import Data'!$E38,'Blend Breakout'!$A$28:$A$50,0)),IF(LEFT('2 - Import Data'!$E38,1)="H",'2 - Import Data'!$F38,"")))</f>
        <v/>
      </c>
      <c r="Y38" s="117" t="str">
        <f>IF(LEFT($E38,1)="R",INDEX('Blend Breakout'!D$28:D$50,MATCH($E38,'Blend Breakout'!$A$28:$A$50,0)),IF(AND($E38="Other",J38&lt;&gt;""),J38,""))</f>
        <v/>
      </c>
      <c r="Z38" s="81" t="str">
        <f>IF(AND($E38="Other",K38&lt;&gt;""),K38,IF(LEFT($E38,1)="R",IFERROR($F38*INDEX('Blend Breakout'!E$28:E$50,MATCH('2 - Import Data'!$E38,'Blend Breakout'!$A$28:$A$50,0)),""),""))</f>
        <v/>
      </c>
      <c r="AA38" s="81" t="str">
        <f>IF(LEFT($E38,1)="R",INDEX('Blend Breakout'!F$28:F$50,MATCH($E38,'Blend Breakout'!$A$28:$A$50,0)),IF(AND($E38="Other",L38&lt;&gt;""),L38,""))</f>
        <v/>
      </c>
      <c r="AB38" s="81" t="str">
        <f>IF(AND($E38="Other",M38&lt;&gt;""),M38,IF(LEFT($E38,1)="R",IFERROR($F38*INDEX('Blend Breakout'!G$28:G$50,MATCH('2 - Import Data'!$E38,'Blend Breakout'!$A$28:$A$50,0)),""),""))</f>
        <v/>
      </c>
      <c r="AC38" s="81" t="str">
        <f>IF(LEFT($E38,1)="R",INDEX('Blend Breakout'!H$28:H$50,MATCH($E38,'Blend Breakout'!$A$28:$A$50,0)),IF(AND($E38="Other",N38&lt;&gt;""),N38,""))</f>
        <v/>
      </c>
      <c r="AD38" s="81" t="str">
        <f>IF(AND($E38="Other",O38&lt;&gt;""),O38,IF(LEFT($E38,1)="R",IFERROR($F38*INDEX('Blend Breakout'!I$28:I$50,MATCH('2 - Import Data'!$E38,'Blend Breakout'!$A$28:$A$50,0)),""),""))</f>
        <v/>
      </c>
    </row>
    <row r="39" spans="1:30" s="81" customFormat="1" x14ac:dyDescent="0.3">
      <c r="A39" s="71">
        <v>26</v>
      </c>
      <c r="B39" s="82" t="str">
        <f>IF(E39=0,"",MAX($B$14:B38)+1)</f>
        <v/>
      </c>
      <c r="C39" s="83"/>
      <c r="D39" s="84"/>
      <c r="E39" s="85"/>
      <c r="F39" s="86"/>
      <c r="G39" s="87"/>
      <c r="H39" s="111"/>
      <c r="I39" s="107"/>
      <c r="J39" s="111"/>
      <c r="K39" s="107"/>
      <c r="L39" s="111"/>
      <c r="M39" s="107"/>
      <c r="N39" s="111"/>
      <c r="O39" s="107"/>
      <c r="P39" s="85"/>
      <c r="Q39" s="75"/>
      <c r="R39" s="88" t="s">
        <v>18</v>
      </c>
      <c r="S39" s="85"/>
      <c r="T39" s="85"/>
      <c r="U39" s="79"/>
      <c r="V39" s="80"/>
      <c r="W39" s="137" t="str">
        <f>IF(LEFT($E39,1)="R",INDEX('Blend Breakout'!B$28:B$50,MATCH($E39,'Blend Breakout'!$A$28:$A$50,0)),IF(LEFT($E39,1)="H",$E39,IF($E39="Other",H39,"")))</f>
        <v/>
      </c>
      <c r="X39" s="81" t="str">
        <f>IF($E39="Other",I39,IF(LEFT($E39,1)="R",$F39*INDEX('Blend Breakout'!C$28:C$50,MATCH('2 - Import Data'!$E39,'Blend Breakout'!$A$28:$A$50,0)),IF(LEFT('2 - Import Data'!$E39,1)="H",'2 - Import Data'!$F39,"")))</f>
        <v/>
      </c>
      <c r="Y39" s="117" t="str">
        <f>IF(LEFT($E39,1)="R",INDEX('Blend Breakout'!D$28:D$50,MATCH($E39,'Blend Breakout'!$A$28:$A$50,0)),IF(AND($E39="Other",J39&lt;&gt;""),J39,""))</f>
        <v/>
      </c>
      <c r="Z39" s="81" t="str">
        <f>IF(AND($E39="Other",K39&lt;&gt;""),K39,IF(LEFT($E39,1)="R",IFERROR($F39*INDEX('Blend Breakout'!E$28:E$50,MATCH('2 - Import Data'!$E39,'Blend Breakout'!$A$28:$A$50,0)),""),""))</f>
        <v/>
      </c>
      <c r="AA39" s="81" t="str">
        <f>IF(LEFT($E39,1)="R",INDEX('Blend Breakout'!F$28:F$50,MATCH($E39,'Blend Breakout'!$A$28:$A$50,0)),IF(AND($E39="Other",L39&lt;&gt;""),L39,""))</f>
        <v/>
      </c>
      <c r="AB39" s="81" t="str">
        <f>IF(AND($E39="Other",M39&lt;&gt;""),M39,IF(LEFT($E39,1)="R",IFERROR($F39*INDEX('Blend Breakout'!G$28:G$50,MATCH('2 - Import Data'!$E39,'Blend Breakout'!$A$28:$A$50,0)),""),""))</f>
        <v/>
      </c>
      <c r="AC39" s="81" t="str">
        <f>IF(LEFT($E39,1)="R",INDEX('Blend Breakout'!H$28:H$50,MATCH($E39,'Blend Breakout'!$A$28:$A$50,0)),IF(AND($E39="Other",N39&lt;&gt;""),N39,""))</f>
        <v/>
      </c>
      <c r="AD39" s="81" t="str">
        <f>IF(AND($E39="Other",O39&lt;&gt;""),O39,IF(LEFT($E39,1)="R",IFERROR($F39*INDEX('Blend Breakout'!I$28:I$50,MATCH('2 - Import Data'!$E39,'Blend Breakout'!$A$28:$A$50,0)),""),""))</f>
        <v/>
      </c>
    </row>
    <row r="40" spans="1:30" s="81" customFormat="1" ht="14.25" customHeight="1" x14ac:dyDescent="0.3">
      <c r="A40" s="71">
        <v>27</v>
      </c>
      <c r="B40" s="82" t="str">
        <f>IF(E40=0,"",MAX($B$14:B39)+1)</f>
        <v/>
      </c>
      <c r="C40" s="83"/>
      <c r="D40" s="84"/>
      <c r="E40" s="85"/>
      <c r="F40" s="86"/>
      <c r="G40" s="87"/>
      <c r="H40" s="111"/>
      <c r="I40" s="107"/>
      <c r="J40" s="111"/>
      <c r="K40" s="107"/>
      <c r="L40" s="111"/>
      <c r="M40" s="107"/>
      <c r="N40" s="111"/>
      <c r="O40" s="107"/>
      <c r="P40" s="85"/>
      <c r="Q40" s="75"/>
      <c r="R40" s="88" t="s">
        <v>18</v>
      </c>
      <c r="S40" s="85"/>
      <c r="T40" s="85"/>
      <c r="U40" s="79"/>
      <c r="V40" s="80"/>
      <c r="W40" s="137" t="str">
        <f>IF(LEFT($E40,1)="R",INDEX('Blend Breakout'!B$28:B$50,MATCH($E40,'Blend Breakout'!$A$28:$A$50,0)),IF(LEFT($E40,1)="H",$E40,IF($E40="Other",H40,"")))</f>
        <v/>
      </c>
      <c r="X40" s="81" t="str">
        <f>IF($E40="Other",I40,IF(LEFT($E40,1)="R",$F40*INDEX('Blend Breakout'!C$28:C$50,MATCH('2 - Import Data'!$E40,'Blend Breakout'!$A$28:$A$50,0)),IF(LEFT('2 - Import Data'!$E40,1)="H",'2 - Import Data'!$F40,"")))</f>
        <v/>
      </c>
      <c r="Y40" s="117" t="str">
        <f>IF(LEFT($E40,1)="R",INDEX('Blend Breakout'!D$28:D$50,MATCH($E40,'Blend Breakout'!$A$28:$A$50,0)),IF(AND($E40="Other",J40&lt;&gt;""),J40,""))</f>
        <v/>
      </c>
      <c r="Z40" s="81" t="str">
        <f>IF(AND($E40="Other",K40&lt;&gt;""),K40,IF(LEFT($E40,1)="R",IFERROR($F40*INDEX('Blend Breakout'!E$28:E$50,MATCH('2 - Import Data'!$E40,'Blend Breakout'!$A$28:$A$50,0)),""),""))</f>
        <v/>
      </c>
      <c r="AA40" s="81" t="str">
        <f>IF(LEFT($E40,1)="R",INDEX('Blend Breakout'!F$28:F$50,MATCH($E40,'Blend Breakout'!$A$28:$A$50,0)),IF(AND($E40="Other",L40&lt;&gt;""),L40,""))</f>
        <v/>
      </c>
      <c r="AB40" s="81" t="str">
        <f>IF(AND($E40="Other",M40&lt;&gt;""),M40,IF(LEFT($E40,1)="R",IFERROR($F40*INDEX('Blend Breakout'!G$28:G$50,MATCH('2 - Import Data'!$E40,'Blend Breakout'!$A$28:$A$50,0)),""),""))</f>
        <v/>
      </c>
      <c r="AC40" s="81" t="str">
        <f>IF(LEFT($E40,1)="R",INDEX('Blend Breakout'!H$28:H$50,MATCH($E40,'Blend Breakout'!$A$28:$A$50,0)),IF(AND($E40="Other",N40&lt;&gt;""),N40,""))</f>
        <v/>
      </c>
      <c r="AD40" s="81" t="str">
        <f>IF(AND($E40="Other",O40&lt;&gt;""),O40,IF(LEFT($E40,1)="R",IFERROR($F40*INDEX('Blend Breakout'!I$28:I$50,MATCH('2 - Import Data'!$E40,'Blend Breakout'!$A$28:$A$50,0)),""),""))</f>
        <v/>
      </c>
    </row>
    <row r="41" spans="1:30" s="81" customFormat="1" x14ac:dyDescent="0.3">
      <c r="A41" s="71">
        <v>28</v>
      </c>
      <c r="B41" s="82" t="str">
        <f>IF(E41=0,"",MAX($B$14:B40)+1)</f>
        <v/>
      </c>
      <c r="C41" s="83"/>
      <c r="D41" s="84"/>
      <c r="E41" s="85"/>
      <c r="F41" s="86"/>
      <c r="G41" s="87"/>
      <c r="H41" s="111"/>
      <c r="I41" s="107"/>
      <c r="J41" s="111"/>
      <c r="K41" s="107"/>
      <c r="L41" s="111"/>
      <c r="M41" s="107"/>
      <c r="N41" s="111"/>
      <c r="O41" s="107"/>
      <c r="P41" s="85"/>
      <c r="Q41" s="75"/>
      <c r="R41" s="88" t="s">
        <v>18</v>
      </c>
      <c r="S41" s="85"/>
      <c r="T41" s="85"/>
      <c r="U41" s="79"/>
      <c r="V41" s="80"/>
      <c r="W41" s="137" t="str">
        <f>IF(LEFT($E41,1)="R",INDEX('Blend Breakout'!B$28:B$50,MATCH($E41,'Blend Breakout'!$A$28:$A$50,0)),IF(LEFT($E41,1)="H",$E41,IF($E41="Other",H41,"")))</f>
        <v/>
      </c>
      <c r="X41" s="81" t="str">
        <f>IF($E41="Other",I41,IF(LEFT($E41,1)="R",$F41*INDEX('Blend Breakout'!C$28:C$50,MATCH('2 - Import Data'!$E41,'Blend Breakout'!$A$28:$A$50,0)),IF(LEFT('2 - Import Data'!$E41,1)="H",'2 - Import Data'!$F41,"")))</f>
        <v/>
      </c>
      <c r="Y41" s="117" t="str">
        <f>IF(LEFT($E41,1)="R",INDEX('Blend Breakout'!D$28:D$50,MATCH($E41,'Blend Breakout'!$A$28:$A$50,0)),IF(AND($E41="Other",J41&lt;&gt;""),J41,""))</f>
        <v/>
      </c>
      <c r="Z41" s="81" t="str">
        <f>IF(AND($E41="Other",K41&lt;&gt;""),K41,IF(LEFT($E41,1)="R",IFERROR($F41*INDEX('Blend Breakout'!E$28:E$50,MATCH('2 - Import Data'!$E41,'Blend Breakout'!$A$28:$A$50,0)),""),""))</f>
        <v/>
      </c>
      <c r="AA41" s="81" t="str">
        <f>IF(LEFT($E41,1)="R",INDEX('Blend Breakout'!F$28:F$50,MATCH($E41,'Blend Breakout'!$A$28:$A$50,0)),IF(AND($E41="Other",L41&lt;&gt;""),L41,""))</f>
        <v/>
      </c>
      <c r="AB41" s="81" t="str">
        <f>IF(AND($E41="Other",M41&lt;&gt;""),M41,IF(LEFT($E41,1)="R",IFERROR($F41*INDEX('Blend Breakout'!G$28:G$50,MATCH('2 - Import Data'!$E41,'Blend Breakout'!$A$28:$A$50,0)),""),""))</f>
        <v/>
      </c>
      <c r="AC41" s="81" t="str">
        <f>IF(LEFT($E41,1)="R",INDEX('Blend Breakout'!H$28:H$50,MATCH($E41,'Blend Breakout'!$A$28:$A$50,0)),IF(AND($E41="Other",N41&lt;&gt;""),N41,""))</f>
        <v/>
      </c>
      <c r="AD41" s="81" t="str">
        <f>IF(AND($E41="Other",O41&lt;&gt;""),O41,IF(LEFT($E41,1)="R",IFERROR($F41*INDEX('Blend Breakout'!I$28:I$50,MATCH('2 - Import Data'!$E41,'Blend Breakout'!$A$28:$A$50,0)),""),""))</f>
        <v/>
      </c>
    </row>
    <row r="42" spans="1:30" s="81" customFormat="1" x14ac:dyDescent="0.3">
      <c r="A42" s="71">
        <v>29</v>
      </c>
      <c r="B42" s="82" t="str">
        <f>IF(E42=0,"",MAX($B$14:B41)+1)</f>
        <v/>
      </c>
      <c r="C42" s="83"/>
      <c r="D42" s="84"/>
      <c r="E42" s="85"/>
      <c r="F42" s="86"/>
      <c r="G42" s="87"/>
      <c r="H42" s="111"/>
      <c r="I42" s="107"/>
      <c r="J42" s="111"/>
      <c r="K42" s="107"/>
      <c r="L42" s="111"/>
      <c r="M42" s="107"/>
      <c r="N42" s="111"/>
      <c r="O42" s="107"/>
      <c r="P42" s="85"/>
      <c r="Q42" s="75"/>
      <c r="R42" s="88"/>
      <c r="S42" s="85"/>
      <c r="T42" s="85"/>
      <c r="U42" s="79"/>
      <c r="V42" s="80"/>
      <c r="W42" s="137" t="str">
        <f>IF(LEFT($E42,1)="R",INDEX('Blend Breakout'!B$28:B$50,MATCH($E42,'Blend Breakout'!$A$28:$A$50,0)),IF(LEFT($E42,1)="H",$E42,IF($E42="Other",H42,"")))</f>
        <v/>
      </c>
      <c r="X42" s="81" t="str">
        <f>IF($E42="Other",I42,IF(LEFT($E42,1)="R",$F42*INDEX('Blend Breakout'!C$28:C$50,MATCH('2 - Import Data'!$E42,'Blend Breakout'!$A$28:$A$50,0)),IF(LEFT('2 - Import Data'!$E42,1)="H",'2 - Import Data'!$F42,"")))</f>
        <v/>
      </c>
      <c r="Y42" s="117" t="str">
        <f>IF(LEFT($E42,1)="R",INDEX('Blend Breakout'!D$28:D$50,MATCH($E42,'Blend Breakout'!$A$28:$A$50,0)),IF(AND($E42="Other",J42&lt;&gt;""),J42,""))</f>
        <v/>
      </c>
      <c r="Z42" s="81" t="str">
        <f>IF(AND($E42="Other",K42&lt;&gt;""),K42,IF(LEFT($E42,1)="R",IFERROR($F42*INDEX('Blend Breakout'!E$28:E$50,MATCH('2 - Import Data'!$E42,'Blend Breakout'!$A$28:$A$50,0)),""),""))</f>
        <v/>
      </c>
      <c r="AA42" s="81" t="str">
        <f>IF(LEFT($E42,1)="R",INDEX('Blend Breakout'!F$28:F$50,MATCH($E42,'Blend Breakout'!$A$28:$A$50,0)),IF(AND($E42="Other",L42&lt;&gt;""),L42,""))</f>
        <v/>
      </c>
      <c r="AB42" s="81" t="str">
        <f>IF(AND($E42="Other",M42&lt;&gt;""),M42,IF(LEFT($E42,1)="R",IFERROR($F42*INDEX('Blend Breakout'!G$28:G$50,MATCH('2 - Import Data'!$E42,'Blend Breakout'!$A$28:$A$50,0)),""),""))</f>
        <v/>
      </c>
      <c r="AC42" s="81" t="str">
        <f>IF(LEFT($E42,1)="R",INDEX('Blend Breakout'!H$28:H$50,MATCH($E42,'Blend Breakout'!$A$28:$A$50,0)),IF(AND($E42="Other",N42&lt;&gt;""),N42,""))</f>
        <v/>
      </c>
      <c r="AD42" s="81" t="str">
        <f>IF(AND($E42="Other",O42&lt;&gt;""),O42,IF(LEFT($E42,1)="R",IFERROR($F42*INDEX('Blend Breakout'!I$28:I$50,MATCH('2 - Import Data'!$E42,'Blend Breakout'!$A$28:$A$50,0)),""),""))</f>
        <v/>
      </c>
    </row>
    <row r="43" spans="1:30" s="81" customFormat="1" x14ac:dyDescent="0.3">
      <c r="A43" s="71">
        <v>30</v>
      </c>
      <c r="B43" s="82" t="str">
        <f>IF(E43=0,"",MAX($B$14:B42)+1)</f>
        <v/>
      </c>
      <c r="C43" s="83"/>
      <c r="D43" s="84"/>
      <c r="E43" s="85"/>
      <c r="F43" s="86"/>
      <c r="G43" s="87"/>
      <c r="H43" s="111"/>
      <c r="I43" s="107"/>
      <c r="J43" s="111"/>
      <c r="K43" s="107"/>
      <c r="L43" s="111"/>
      <c r="M43" s="107"/>
      <c r="N43" s="111"/>
      <c r="O43" s="107"/>
      <c r="P43" s="85"/>
      <c r="Q43" s="75"/>
      <c r="R43" s="88"/>
      <c r="S43" s="85"/>
      <c r="T43" s="85"/>
      <c r="U43" s="79"/>
      <c r="V43" s="80"/>
      <c r="W43" s="137" t="str">
        <f>IF(LEFT($E43,1)="R",INDEX('Blend Breakout'!B$28:B$50,MATCH($E43,'Blend Breakout'!$A$28:$A$50,0)),IF(LEFT($E43,1)="H",$E43,IF($E43="Other",H43,"")))</f>
        <v/>
      </c>
      <c r="X43" s="81" t="str">
        <f>IF($E43="Other",I43,IF(LEFT($E43,1)="R",$F43*INDEX('Blend Breakout'!C$28:C$50,MATCH('2 - Import Data'!$E43,'Blend Breakout'!$A$28:$A$50,0)),IF(LEFT('2 - Import Data'!$E43,1)="H",'2 - Import Data'!$F43,"")))</f>
        <v/>
      </c>
      <c r="Y43" s="117" t="str">
        <f>IF(LEFT($E43,1)="R",INDEX('Blend Breakout'!D$28:D$50,MATCH($E43,'Blend Breakout'!$A$28:$A$50,0)),IF(AND($E43="Other",J43&lt;&gt;""),J43,""))</f>
        <v/>
      </c>
      <c r="Z43" s="81" t="str">
        <f>IF(AND($E43="Other",K43&lt;&gt;""),K43,IF(LEFT($E43,1)="R",IFERROR($F43*INDEX('Blend Breakout'!E$28:E$50,MATCH('2 - Import Data'!$E43,'Blend Breakout'!$A$28:$A$50,0)),""),""))</f>
        <v/>
      </c>
      <c r="AA43" s="81" t="str">
        <f>IF(LEFT($E43,1)="R",INDEX('Blend Breakout'!F$28:F$50,MATCH($E43,'Blend Breakout'!$A$28:$A$50,0)),IF(AND($E43="Other",L43&lt;&gt;""),L43,""))</f>
        <v/>
      </c>
      <c r="AB43" s="81" t="str">
        <f>IF(AND($E43="Other",M43&lt;&gt;""),M43,IF(LEFT($E43,1)="R",IFERROR($F43*INDEX('Blend Breakout'!G$28:G$50,MATCH('2 - Import Data'!$E43,'Blend Breakout'!$A$28:$A$50,0)),""),""))</f>
        <v/>
      </c>
      <c r="AC43" s="81" t="str">
        <f>IF(LEFT($E43,1)="R",INDEX('Blend Breakout'!H$28:H$50,MATCH($E43,'Blend Breakout'!$A$28:$A$50,0)),IF(AND($E43="Other",N43&lt;&gt;""),N43,""))</f>
        <v/>
      </c>
      <c r="AD43" s="81" t="str">
        <f>IF(AND($E43="Other",O43&lt;&gt;""),O43,IF(LEFT($E43,1)="R",IFERROR($F43*INDEX('Blend Breakout'!I$28:I$50,MATCH('2 - Import Data'!$E43,'Blend Breakout'!$A$28:$A$50,0)),""),""))</f>
        <v/>
      </c>
    </row>
    <row r="44" spans="1:30" s="81" customFormat="1" x14ac:dyDescent="0.3">
      <c r="A44" s="71">
        <v>31</v>
      </c>
      <c r="B44" s="82" t="str">
        <f>IF(E44=0,"",MAX($B$14:B43)+1)</f>
        <v/>
      </c>
      <c r="C44" s="83"/>
      <c r="D44" s="84"/>
      <c r="E44" s="85"/>
      <c r="F44" s="86"/>
      <c r="G44" s="87"/>
      <c r="H44" s="111"/>
      <c r="I44" s="107"/>
      <c r="J44" s="111"/>
      <c r="K44" s="107"/>
      <c r="L44" s="111"/>
      <c r="M44" s="107"/>
      <c r="N44" s="111"/>
      <c r="O44" s="107"/>
      <c r="P44" s="85"/>
      <c r="Q44" s="75"/>
      <c r="R44" s="88"/>
      <c r="S44" s="85"/>
      <c r="T44" s="85"/>
      <c r="U44" s="79"/>
      <c r="V44" s="80"/>
      <c r="W44" s="137" t="str">
        <f>IF(LEFT($E44,1)="R",INDEX('Blend Breakout'!B$28:B$50,MATCH($E44,'Blend Breakout'!$A$28:$A$50,0)),IF(LEFT($E44,1)="H",$E44,IF($E44="Other",H44,"")))</f>
        <v/>
      </c>
      <c r="X44" s="81" t="str">
        <f>IF($E44="Other",I44,IF(LEFT($E44,1)="R",$F44*INDEX('Blend Breakout'!C$28:C$50,MATCH('2 - Import Data'!$E44,'Blend Breakout'!$A$28:$A$50,0)),IF(LEFT('2 - Import Data'!$E44,1)="H",'2 - Import Data'!$F44,"")))</f>
        <v/>
      </c>
      <c r="Y44" s="117" t="str">
        <f>IF(LEFT($E44,1)="R",INDEX('Blend Breakout'!D$28:D$50,MATCH($E44,'Blend Breakout'!$A$28:$A$50,0)),IF(AND($E44="Other",J44&lt;&gt;""),J44,""))</f>
        <v/>
      </c>
      <c r="Z44" s="81" t="str">
        <f>IF(AND($E44="Other",K44&lt;&gt;""),K44,IF(LEFT($E44,1)="R",IFERROR($F44*INDEX('Blend Breakout'!E$28:E$50,MATCH('2 - Import Data'!$E44,'Blend Breakout'!$A$28:$A$50,0)),""),""))</f>
        <v/>
      </c>
      <c r="AA44" s="81" t="str">
        <f>IF(LEFT($E44,1)="R",INDEX('Blend Breakout'!F$28:F$50,MATCH($E44,'Blend Breakout'!$A$28:$A$50,0)),IF(AND($E44="Other",L44&lt;&gt;""),L44,""))</f>
        <v/>
      </c>
      <c r="AB44" s="81" t="str">
        <f>IF(AND($E44="Other",M44&lt;&gt;""),M44,IF(LEFT($E44,1)="R",IFERROR($F44*INDEX('Blend Breakout'!G$28:G$50,MATCH('2 - Import Data'!$E44,'Blend Breakout'!$A$28:$A$50,0)),""),""))</f>
        <v/>
      </c>
      <c r="AC44" s="81" t="str">
        <f>IF(LEFT($E44,1)="R",INDEX('Blend Breakout'!H$28:H$50,MATCH($E44,'Blend Breakout'!$A$28:$A$50,0)),IF(AND($E44="Other",N44&lt;&gt;""),N44,""))</f>
        <v/>
      </c>
      <c r="AD44" s="81" t="str">
        <f>IF(AND($E44="Other",O44&lt;&gt;""),O44,IF(LEFT($E44,1)="R",IFERROR($F44*INDEX('Blend Breakout'!I$28:I$50,MATCH('2 - Import Data'!$E44,'Blend Breakout'!$A$28:$A$50,0)),""),""))</f>
        <v/>
      </c>
    </row>
    <row r="45" spans="1:30" s="81" customFormat="1" x14ac:dyDescent="0.3">
      <c r="A45" s="71">
        <v>32</v>
      </c>
      <c r="B45" s="82" t="str">
        <f>IF(E45=0,"",MAX($B$14:B44)+1)</f>
        <v/>
      </c>
      <c r="C45" s="83"/>
      <c r="D45" s="84"/>
      <c r="E45" s="85"/>
      <c r="F45" s="86"/>
      <c r="G45" s="87"/>
      <c r="H45" s="111"/>
      <c r="I45" s="107"/>
      <c r="J45" s="111"/>
      <c r="K45" s="107"/>
      <c r="L45" s="111"/>
      <c r="M45" s="107"/>
      <c r="N45" s="111"/>
      <c r="O45" s="107"/>
      <c r="P45" s="85"/>
      <c r="Q45" s="75"/>
      <c r="R45" s="88"/>
      <c r="S45" s="85"/>
      <c r="T45" s="85"/>
      <c r="U45" s="79"/>
      <c r="V45" s="80"/>
      <c r="W45" s="137" t="str">
        <f>IF(LEFT($E45,1)="R",INDEX('Blend Breakout'!B$28:B$50,MATCH($E45,'Blend Breakout'!$A$28:$A$50,0)),IF(LEFT($E45,1)="H",$E45,IF($E45="Other",H45,"")))</f>
        <v/>
      </c>
      <c r="X45" s="81" t="str">
        <f>IF($E45="Other",I45,IF(LEFT($E45,1)="R",$F45*INDEX('Blend Breakout'!C$28:C$50,MATCH('2 - Import Data'!$E45,'Blend Breakout'!$A$28:$A$50,0)),IF(LEFT('2 - Import Data'!$E45,1)="H",'2 - Import Data'!$F45,"")))</f>
        <v/>
      </c>
      <c r="Y45" s="117" t="str">
        <f>IF(LEFT($E45,1)="R",INDEX('Blend Breakout'!D$28:D$50,MATCH($E45,'Blend Breakout'!$A$28:$A$50,0)),IF(AND($E45="Other",J45&lt;&gt;""),J45,""))</f>
        <v/>
      </c>
      <c r="Z45" s="81" t="str">
        <f>IF(AND($E45="Other",K45&lt;&gt;""),K45,IF(LEFT($E45,1)="R",IFERROR($F45*INDEX('Blend Breakout'!E$28:E$50,MATCH('2 - Import Data'!$E45,'Blend Breakout'!$A$28:$A$50,0)),""),""))</f>
        <v/>
      </c>
      <c r="AA45" s="81" t="str">
        <f>IF(LEFT($E45,1)="R",INDEX('Blend Breakout'!F$28:F$50,MATCH($E45,'Blend Breakout'!$A$28:$A$50,0)),IF(AND($E45="Other",L45&lt;&gt;""),L45,""))</f>
        <v/>
      </c>
      <c r="AB45" s="81" t="str">
        <f>IF(AND($E45="Other",M45&lt;&gt;""),M45,IF(LEFT($E45,1)="R",IFERROR($F45*INDEX('Blend Breakout'!G$28:G$50,MATCH('2 - Import Data'!$E45,'Blend Breakout'!$A$28:$A$50,0)),""),""))</f>
        <v/>
      </c>
      <c r="AC45" s="81" t="str">
        <f>IF(LEFT($E45,1)="R",INDEX('Blend Breakout'!H$28:H$50,MATCH($E45,'Blend Breakout'!$A$28:$A$50,0)),IF(AND($E45="Other",N45&lt;&gt;""),N45,""))</f>
        <v/>
      </c>
      <c r="AD45" s="81" t="str">
        <f>IF(AND($E45="Other",O45&lt;&gt;""),O45,IF(LEFT($E45,1)="R",IFERROR($F45*INDEX('Blend Breakout'!I$28:I$50,MATCH('2 - Import Data'!$E45,'Blend Breakout'!$A$28:$A$50,0)),""),""))</f>
        <v/>
      </c>
    </row>
    <row r="46" spans="1:30" s="81" customFormat="1" x14ac:dyDescent="0.3">
      <c r="A46" s="71">
        <v>33</v>
      </c>
      <c r="B46" s="82" t="str">
        <f>IF(E46=0,"",MAX($B$14:B45)+1)</f>
        <v/>
      </c>
      <c r="C46" s="83"/>
      <c r="D46" s="84"/>
      <c r="E46" s="85"/>
      <c r="F46" s="86"/>
      <c r="G46" s="87"/>
      <c r="H46" s="111"/>
      <c r="I46" s="107"/>
      <c r="J46" s="111"/>
      <c r="K46" s="107"/>
      <c r="L46" s="111"/>
      <c r="M46" s="107"/>
      <c r="N46" s="111"/>
      <c r="O46" s="107"/>
      <c r="P46" s="85"/>
      <c r="Q46" s="75"/>
      <c r="R46" s="88"/>
      <c r="S46" s="85"/>
      <c r="T46" s="85"/>
      <c r="U46" s="79"/>
      <c r="V46" s="80"/>
      <c r="W46" s="137" t="str">
        <f>IF(LEFT($E46,1)="R",INDEX('Blend Breakout'!B$28:B$50,MATCH($E46,'Blend Breakout'!$A$28:$A$50,0)),IF(LEFT($E46,1)="H",$E46,IF($E46="Other",H46,"")))</f>
        <v/>
      </c>
      <c r="X46" s="81" t="str">
        <f>IF($E46="Other",I46,IF(LEFT($E46,1)="R",$F46*INDEX('Blend Breakout'!C$28:C$50,MATCH('2 - Import Data'!$E46,'Blend Breakout'!$A$28:$A$50,0)),IF(LEFT('2 - Import Data'!$E46,1)="H",'2 - Import Data'!$F46,"")))</f>
        <v/>
      </c>
      <c r="Y46" s="117" t="str">
        <f>IF(LEFT($E46,1)="R",INDEX('Blend Breakout'!D$28:D$50,MATCH($E46,'Blend Breakout'!$A$28:$A$50,0)),IF(AND($E46="Other",J46&lt;&gt;""),J46,""))</f>
        <v/>
      </c>
      <c r="Z46" s="81" t="str">
        <f>IF(AND($E46="Other",K46&lt;&gt;""),K46,IF(LEFT($E46,1)="R",IFERROR($F46*INDEX('Blend Breakout'!E$28:E$50,MATCH('2 - Import Data'!$E46,'Blend Breakout'!$A$28:$A$50,0)),""),""))</f>
        <v/>
      </c>
      <c r="AA46" s="81" t="str">
        <f>IF(LEFT($E46,1)="R",INDEX('Blend Breakout'!F$28:F$50,MATCH($E46,'Blend Breakout'!$A$28:$A$50,0)),IF(AND($E46="Other",L46&lt;&gt;""),L46,""))</f>
        <v/>
      </c>
      <c r="AB46" s="81" t="str">
        <f>IF(AND($E46="Other",M46&lt;&gt;""),M46,IF(LEFT($E46,1)="R",IFERROR($F46*INDEX('Blend Breakout'!G$28:G$50,MATCH('2 - Import Data'!$E46,'Blend Breakout'!$A$28:$A$50,0)),""),""))</f>
        <v/>
      </c>
      <c r="AC46" s="81" t="str">
        <f>IF(LEFT($E46,1)="R",INDEX('Blend Breakout'!H$28:H$50,MATCH($E46,'Blend Breakout'!$A$28:$A$50,0)),IF(AND($E46="Other",N46&lt;&gt;""),N46,""))</f>
        <v/>
      </c>
      <c r="AD46" s="81" t="str">
        <f>IF(AND($E46="Other",O46&lt;&gt;""),O46,IF(LEFT($E46,1)="R",IFERROR($F46*INDEX('Blend Breakout'!I$28:I$50,MATCH('2 - Import Data'!$E46,'Blend Breakout'!$A$28:$A$50,0)),""),""))</f>
        <v/>
      </c>
    </row>
    <row r="47" spans="1:30" s="81" customFormat="1" x14ac:dyDescent="0.3">
      <c r="A47" s="71">
        <v>34</v>
      </c>
      <c r="B47" s="82" t="str">
        <f>IF(E47=0,"",MAX($B$14:B46)+1)</f>
        <v/>
      </c>
      <c r="C47" s="83"/>
      <c r="D47" s="84"/>
      <c r="E47" s="85"/>
      <c r="F47" s="86"/>
      <c r="G47" s="87"/>
      <c r="H47" s="111"/>
      <c r="I47" s="107"/>
      <c r="J47" s="111"/>
      <c r="K47" s="107"/>
      <c r="L47" s="111"/>
      <c r="M47" s="107"/>
      <c r="N47" s="111"/>
      <c r="O47" s="107"/>
      <c r="P47" s="85"/>
      <c r="Q47" s="75"/>
      <c r="R47" s="88"/>
      <c r="S47" s="85"/>
      <c r="T47" s="85"/>
      <c r="U47" s="79"/>
      <c r="V47" s="80"/>
      <c r="W47" s="137" t="str">
        <f>IF(LEFT($E47,1)="R",INDEX('Blend Breakout'!B$28:B$50,MATCH($E47,'Blend Breakout'!$A$28:$A$50,0)),IF(LEFT($E47,1)="H",$E47,IF($E47="Other",H47,"")))</f>
        <v/>
      </c>
      <c r="X47" s="81" t="str">
        <f>IF($E47="Other",I47,IF(LEFT($E47,1)="R",$F47*INDEX('Blend Breakout'!C$28:C$50,MATCH('2 - Import Data'!$E47,'Blend Breakout'!$A$28:$A$50,0)),IF(LEFT('2 - Import Data'!$E47,1)="H",'2 - Import Data'!$F47,"")))</f>
        <v/>
      </c>
      <c r="Y47" s="117" t="str">
        <f>IF(LEFT($E47,1)="R",INDEX('Blend Breakout'!D$28:D$50,MATCH($E47,'Blend Breakout'!$A$28:$A$50,0)),IF(AND($E47="Other",J47&lt;&gt;""),J47,""))</f>
        <v/>
      </c>
      <c r="Z47" s="81" t="str">
        <f>IF(AND($E47="Other",K47&lt;&gt;""),K47,IF(LEFT($E47,1)="R",IFERROR($F47*INDEX('Blend Breakout'!E$28:E$50,MATCH('2 - Import Data'!$E47,'Blend Breakout'!$A$28:$A$50,0)),""),""))</f>
        <v/>
      </c>
      <c r="AA47" s="81" t="str">
        <f>IF(LEFT($E47,1)="R",INDEX('Blend Breakout'!F$28:F$50,MATCH($E47,'Blend Breakout'!$A$28:$A$50,0)),IF(AND($E47="Other",L47&lt;&gt;""),L47,""))</f>
        <v/>
      </c>
      <c r="AB47" s="81" t="str">
        <f>IF(AND($E47="Other",M47&lt;&gt;""),M47,IF(LEFT($E47,1)="R",IFERROR($F47*INDEX('Blend Breakout'!G$28:G$50,MATCH('2 - Import Data'!$E47,'Blend Breakout'!$A$28:$A$50,0)),""),""))</f>
        <v/>
      </c>
      <c r="AC47" s="81" t="str">
        <f>IF(LEFT($E47,1)="R",INDEX('Blend Breakout'!H$28:H$50,MATCH($E47,'Blend Breakout'!$A$28:$A$50,0)),IF(AND($E47="Other",N47&lt;&gt;""),N47,""))</f>
        <v/>
      </c>
      <c r="AD47" s="81" t="str">
        <f>IF(AND($E47="Other",O47&lt;&gt;""),O47,IF(LEFT($E47,1)="R",IFERROR($F47*INDEX('Blend Breakout'!I$28:I$50,MATCH('2 - Import Data'!$E47,'Blend Breakout'!$A$28:$A$50,0)),""),""))</f>
        <v/>
      </c>
    </row>
    <row r="48" spans="1:30" s="81" customFormat="1" x14ac:dyDescent="0.3">
      <c r="A48" s="71">
        <v>35</v>
      </c>
      <c r="B48" s="82" t="str">
        <f>IF(E48=0,"",MAX($B$14:B47)+1)</f>
        <v/>
      </c>
      <c r="C48" s="83"/>
      <c r="D48" s="84"/>
      <c r="E48" s="85"/>
      <c r="F48" s="86"/>
      <c r="G48" s="87"/>
      <c r="H48" s="111"/>
      <c r="I48" s="107"/>
      <c r="J48" s="111"/>
      <c r="K48" s="107"/>
      <c r="L48" s="111"/>
      <c r="M48" s="107"/>
      <c r="N48" s="111"/>
      <c r="O48" s="107"/>
      <c r="P48" s="85"/>
      <c r="Q48" s="75"/>
      <c r="R48" s="88"/>
      <c r="S48" s="85"/>
      <c r="T48" s="85"/>
      <c r="U48" s="79"/>
      <c r="V48" s="80"/>
      <c r="W48" s="137" t="str">
        <f>IF(LEFT($E48,1)="R",INDEX('Blend Breakout'!B$28:B$50,MATCH($E48,'Blend Breakout'!$A$28:$A$50,0)),IF(LEFT($E48,1)="H",$E48,IF($E48="Other",H48,"")))</f>
        <v/>
      </c>
      <c r="X48" s="81" t="str">
        <f>IF($E48="Other",I48,IF(LEFT($E48,1)="R",$F48*INDEX('Blend Breakout'!C$28:C$50,MATCH('2 - Import Data'!$E48,'Blend Breakout'!$A$28:$A$50,0)),IF(LEFT('2 - Import Data'!$E48,1)="H",'2 - Import Data'!$F48,"")))</f>
        <v/>
      </c>
      <c r="Y48" s="117" t="str">
        <f>IF(LEFT($E48,1)="R",INDEX('Blend Breakout'!D$28:D$50,MATCH($E48,'Blend Breakout'!$A$28:$A$50,0)),IF(AND($E48="Other",J48&lt;&gt;""),J48,""))</f>
        <v/>
      </c>
      <c r="Z48" s="81" t="str">
        <f>IF(AND($E48="Other",K48&lt;&gt;""),K48,IF(LEFT($E48,1)="R",IFERROR($F48*INDEX('Blend Breakout'!E$28:E$50,MATCH('2 - Import Data'!$E48,'Blend Breakout'!$A$28:$A$50,0)),""),""))</f>
        <v/>
      </c>
      <c r="AA48" s="81" t="str">
        <f>IF(LEFT($E48,1)="R",INDEX('Blend Breakout'!F$28:F$50,MATCH($E48,'Blend Breakout'!$A$28:$A$50,0)),IF(AND($E48="Other",L48&lt;&gt;""),L48,""))</f>
        <v/>
      </c>
      <c r="AB48" s="81" t="str">
        <f>IF(AND($E48="Other",M48&lt;&gt;""),M48,IF(LEFT($E48,1)="R",IFERROR($F48*INDEX('Blend Breakout'!G$28:G$50,MATCH('2 - Import Data'!$E48,'Blend Breakout'!$A$28:$A$50,0)),""),""))</f>
        <v/>
      </c>
      <c r="AC48" s="81" t="str">
        <f>IF(LEFT($E48,1)="R",INDEX('Blend Breakout'!H$28:H$50,MATCH($E48,'Blend Breakout'!$A$28:$A$50,0)),IF(AND($E48="Other",N48&lt;&gt;""),N48,""))</f>
        <v/>
      </c>
      <c r="AD48" s="81" t="str">
        <f>IF(AND($E48="Other",O48&lt;&gt;""),O48,IF(LEFT($E48,1)="R",IFERROR($F48*INDEX('Blend Breakout'!I$28:I$50,MATCH('2 - Import Data'!$E48,'Blend Breakout'!$A$28:$A$50,0)),""),""))</f>
        <v/>
      </c>
    </row>
    <row r="49" spans="1:30" s="81" customFormat="1" x14ac:dyDescent="0.3">
      <c r="A49" s="71">
        <v>36</v>
      </c>
      <c r="B49" s="82" t="str">
        <f>IF(E49=0,"",MAX($B$14:B48)+1)</f>
        <v/>
      </c>
      <c r="C49" s="83"/>
      <c r="D49" s="84"/>
      <c r="E49" s="85"/>
      <c r="F49" s="86"/>
      <c r="G49" s="87"/>
      <c r="H49" s="111"/>
      <c r="I49" s="107"/>
      <c r="J49" s="111"/>
      <c r="K49" s="107"/>
      <c r="L49" s="111"/>
      <c r="M49" s="107"/>
      <c r="N49" s="111"/>
      <c r="O49" s="107"/>
      <c r="P49" s="85"/>
      <c r="Q49" s="75"/>
      <c r="R49" s="88"/>
      <c r="S49" s="85"/>
      <c r="T49" s="85"/>
      <c r="U49" s="79"/>
      <c r="V49" s="80"/>
      <c r="W49" s="137" t="str">
        <f>IF(LEFT($E49,1)="R",INDEX('Blend Breakout'!B$28:B$50,MATCH($E49,'Blend Breakout'!$A$28:$A$50,0)),IF(LEFT($E49,1)="H",$E49,IF($E49="Other",H49,"")))</f>
        <v/>
      </c>
      <c r="X49" s="81" t="str">
        <f>IF($E49="Other",I49,IF(LEFT($E49,1)="R",$F49*INDEX('Blend Breakout'!C$28:C$50,MATCH('2 - Import Data'!$E49,'Blend Breakout'!$A$28:$A$50,0)),IF(LEFT('2 - Import Data'!$E49,1)="H",'2 - Import Data'!$F49,"")))</f>
        <v/>
      </c>
      <c r="Y49" s="117" t="str">
        <f>IF(LEFT($E49,1)="R",INDEX('Blend Breakout'!D$28:D$50,MATCH($E49,'Blend Breakout'!$A$28:$A$50,0)),IF(AND($E49="Other",J49&lt;&gt;""),J49,""))</f>
        <v/>
      </c>
      <c r="Z49" s="81" t="str">
        <f>IF(AND($E49="Other",K49&lt;&gt;""),K49,IF(LEFT($E49,1)="R",IFERROR($F49*INDEX('Blend Breakout'!E$28:E$50,MATCH('2 - Import Data'!$E49,'Blend Breakout'!$A$28:$A$50,0)),""),""))</f>
        <v/>
      </c>
      <c r="AA49" s="81" t="str">
        <f>IF(LEFT($E49,1)="R",INDEX('Blend Breakout'!F$28:F$50,MATCH($E49,'Blend Breakout'!$A$28:$A$50,0)),IF(AND($E49="Other",L49&lt;&gt;""),L49,""))</f>
        <v/>
      </c>
      <c r="AB49" s="81" t="str">
        <f>IF(AND($E49="Other",M49&lt;&gt;""),M49,IF(LEFT($E49,1)="R",IFERROR($F49*INDEX('Blend Breakout'!G$28:G$50,MATCH('2 - Import Data'!$E49,'Blend Breakout'!$A$28:$A$50,0)),""),""))</f>
        <v/>
      </c>
      <c r="AC49" s="81" t="str">
        <f>IF(LEFT($E49,1)="R",INDEX('Blend Breakout'!H$28:H$50,MATCH($E49,'Blend Breakout'!$A$28:$A$50,0)),IF(AND($E49="Other",N49&lt;&gt;""),N49,""))</f>
        <v/>
      </c>
      <c r="AD49" s="81" t="str">
        <f>IF(AND($E49="Other",O49&lt;&gt;""),O49,IF(LEFT($E49,1)="R",IFERROR($F49*INDEX('Blend Breakout'!I$28:I$50,MATCH('2 - Import Data'!$E49,'Blend Breakout'!$A$28:$A$50,0)),""),""))</f>
        <v/>
      </c>
    </row>
    <row r="50" spans="1:30" s="81" customFormat="1" x14ac:dyDescent="0.3">
      <c r="A50" s="71">
        <v>37</v>
      </c>
      <c r="B50" s="82" t="str">
        <f>IF(E50=0,"",MAX($B$14:B49)+1)</f>
        <v/>
      </c>
      <c r="C50" s="83"/>
      <c r="D50" s="84"/>
      <c r="E50" s="85"/>
      <c r="F50" s="86"/>
      <c r="G50" s="87"/>
      <c r="H50" s="111"/>
      <c r="I50" s="107"/>
      <c r="J50" s="111"/>
      <c r="K50" s="107"/>
      <c r="L50" s="111"/>
      <c r="M50" s="107"/>
      <c r="N50" s="111"/>
      <c r="O50" s="107"/>
      <c r="P50" s="85"/>
      <c r="Q50" s="75"/>
      <c r="R50" s="88"/>
      <c r="S50" s="85"/>
      <c r="T50" s="85"/>
      <c r="U50" s="79"/>
      <c r="V50" s="80"/>
      <c r="W50" s="137" t="str">
        <f>IF(LEFT($E50,1)="R",INDEX('Blend Breakout'!B$28:B$50,MATCH($E50,'Blend Breakout'!$A$28:$A$50,0)),IF(LEFT($E50,1)="H",$E50,IF($E50="Other",H50,"")))</f>
        <v/>
      </c>
      <c r="X50" s="81" t="str">
        <f>IF($E50="Other",I50,IF(LEFT($E50,1)="R",$F50*INDEX('Blend Breakout'!C$28:C$50,MATCH('2 - Import Data'!$E50,'Blend Breakout'!$A$28:$A$50,0)),IF(LEFT('2 - Import Data'!$E50,1)="H",'2 - Import Data'!$F50,"")))</f>
        <v/>
      </c>
      <c r="Y50" s="117" t="str">
        <f>IF(LEFT($E50,1)="R",INDEX('Blend Breakout'!D$28:D$50,MATCH($E50,'Blend Breakout'!$A$28:$A$50,0)),IF(AND($E50="Other",J50&lt;&gt;""),J50,""))</f>
        <v/>
      </c>
      <c r="Z50" s="81" t="str">
        <f>IF(AND($E50="Other",K50&lt;&gt;""),K50,IF(LEFT($E50,1)="R",IFERROR($F50*INDEX('Blend Breakout'!E$28:E$50,MATCH('2 - Import Data'!$E50,'Blend Breakout'!$A$28:$A$50,0)),""),""))</f>
        <v/>
      </c>
      <c r="AA50" s="81" t="str">
        <f>IF(LEFT($E50,1)="R",INDEX('Blend Breakout'!F$28:F$50,MATCH($E50,'Blend Breakout'!$A$28:$A$50,0)),IF(AND($E50="Other",L50&lt;&gt;""),L50,""))</f>
        <v/>
      </c>
      <c r="AB50" s="81" t="str">
        <f>IF(AND($E50="Other",M50&lt;&gt;""),M50,IF(LEFT($E50,1)="R",IFERROR($F50*INDEX('Blend Breakout'!G$28:G$50,MATCH('2 - Import Data'!$E50,'Blend Breakout'!$A$28:$A$50,0)),""),""))</f>
        <v/>
      </c>
      <c r="AC50" s="81" t="str">
        <f>IF(LEFT($E50,1)="R",INDEX('Blend Breakout'!H$28:H$50,MATCH($E50,'Blend Breakout'!$A$28:$A$50,0)),IF(AND($E50="Other",N50&lt;&gt;""),N50,""))</f>
        <v/>
      </c>
      <c r="AD50" s="81" t="str">
        <f>IF(AND($E50="Other",O50&lt;&gt;""),O50,IF(LEFT($E50,1)="R",IFERROR($F50*INDEX('Blend Breakout'!I$28:I$50,MATCH('2 - Import Data'!$E50,'Blend Breakout'!$A$28:$A$50,0)),""),""))</f>
        <v/>
      </c>
    </row>
    <row r="51" spans="1:30" s="81" customFormat="1" x14ac:dyDescent="0.3">
      <c r="A51" s="71">
        <v>38</v>
      </c>
      <c r="B51" s="82" t="str">
        <f>IF(E51=0,"",MAX($B$14:B50)+1)</f>
        <v/>
      </c>
      <c r="C51" s="83"/>
      <c r="D51" s="84"/>
      <c r="E51" s="85"/>
      <c r="F51" s="86"/>
      <c r="G51" s="87"/>
      <c r="H51" s="111"/>
      <c r="I51" s="107"/>
      <c r="J51" s="111"/>
      <c r="K51" s="107"/>
      <c r="L51" s="111"/>
      <c r="M51" s="107"/>
      <c r="N51" s="111"/>
      <c r="O51" s="107"/>
      <c r="P51" s="85"/>
      <c r="Q51" s="75"/>
      <c r="R51" s="88"/>
      <c r="S51" s="85"/>
      <c r="T51" s="85"/>
      <c r="U51" s="79"/>
      <c r="V51" s="80"/>
      <c r="W51" s="137" t="str">
        <f>IF(LEFT($E51,1)="R",INDEX('Blend Breakout'!B$28:B$50,MATCH($E51,'Blend Breakout'!$A$28:$A$50,0)),IF(LEFT($E51,1)="H",$E51,IF($E51="Other",H51,"")))</f>
        <v/>
      </c>
      <c r="X51" s="81" t="str">
        <f>IF($E51="Other",I51,IF(LEFT($E51,1)="R",$F51*INDEX('Blend Breakout'!C$28:C$50,MATCH('2 - Import Data'!$E51,'Blend Breakout'!$A$28:$A$50,0)),IF(LEFT('2 - Import Data'!$E51,1)="H",'2 - Import Data'!$F51,"")))</f>
        <v/>
      </c>
      <c r="Y51" s="117" t="str">
        <f>IF(LEFT($E51,1)="R",INDEX('Blend Breakout'!D$28:D$50,MATCH($E51,'Blend Breakout'!$A$28:$A$50,0)),IF(AND($E51="Other",J51&lt;&gt;""),J51,""))</f>
        <v/>
      </c>
      <c r="Z51" s="81" t="str">
        <f>IF(AND($E51="Other",K51&lt;&gt;""),K51,IF(LEFT($E51,1)="R",IFERROR($F51*INDEX('Blend Breakout'!E$28:E$50,MATCH('2 - Import Data'!$E51,'Blend Breakout'!$A$28:$A$50,0)),""),""))</f>
        <v/>
      </c>
      <c r="AA51" s="81" t="str">
        <f>IF(LEFT($E51,1)="R",INDEX('Blend Breakout'!F$28:F$50,MATCH($E51,'Blend Breakout'!$A$28:$A$50,0)),IF(AND($E51="Other",L51&lt;&gt;""),L51,""))</f>
        <v/>
      </c>
      <c r="AB51" s="81" t="str">
        <f>IF(AND($E51="Other",M51&lt;&gt;""),M51,IF(LEFT($E51,1)="R",IFERROR($F51*INDEX('Blend Breakout'!G$28:G$50,MATCH('2 - Import Data'!$E51,'Blend Breakout'!$A$28:$A$50,0)),""),""))</f>
        <v/>
      </c>
      <c r="AC51" s="81" t="str">
        <f>IF(LEFT($E51,1)="R",INDEX('Blend Breakout'!H$28:H$50,MATCH($E51,'Blend Breakout'!$A$28:$A$50,0)),IF(AND($E51="Other",N51&lt;&gt;""),N51,""))</f>
        <v/>
      </c>
      <c r="AD51" s="81" t="str">
        <f>IF(AND($E51="Other",O51&lt;&gt;""),O51,IF(LEFT($E51,1)="R",IFERROR($F51*INDEX('Blend Breakout'!I$28:I$50,MATCH('2 - Import Data'!$E51,'Blend Breakout'!$A$28:$A$50,0)),""),""))</f>
        <v/>
      </c>
    </row>
    <row r="52" spans="1:30" s="81" customFormat="1" x14ac:dyDescent="0.3">
      <c r="A52" s="71">
        <v>39</v>
      </c>
      <c r="B52" s="82" t="str">
        <f>IF(E52=0,"",MAX($B$14:B51)+1)</f>
        <v/>
      </c>
      <c r="C52" s="83"/>
      <c r="D52" s="84"/>
      <c r="E52" s="85"/>
      <c r="F52" s="86"/>
      <c r="G52" s="87"/>
      <c r="H52" s="111"/>
      <c r="I52" s="107"/>
      <c r="J52" s="111"/>
      <c r="K52" s="107"/>
      <c r="L52" s="111"/>
      <c r="M52" s="107"/>
      <c r="N52" s="111"/>
      <c r="O52" s="107"/>
      <c r="P52" s="85"/>
      <c r="Q52" s="75"/>
      <c r="R52" s="88"/>
      <c r="S52" s="85"/>
      <c r="T52" s="85"/>
      <c r="U52" s="79"/>
      <c r="V52" s="80"/>
      <c r="W52" s="137" t="str">
        <f>IF(LEFT($E52,1)="R",INDEX('Blend Breakout'!B$28:B$50,MATCH($E52,'Blend Breakout'!$A$28:$A$50,0)),IF(LEFT($E52,1)="H",$E52,IF($E52="Other",H52,"")))</f>
        <v/>
      </c>
      <c r="X52" s="81" t="str">
        <f>IF($E52="Other",I52,IF(LEFT($E52,1)="R",$F52*INDEX('Blend Breakout'!C$28:C$50,MATCH('2 - Import Data'!$E52,'Blend Breakout'!$A$28:$A$50,0)),IF(LEFT('2 - Import Data'!$E52,1)="H",'2 - Import Data'!$F52,"")))</f>
        <v/>
      </c>
      <c r="Y52" s="117" t="str">
        <f>IF(LEFT($E52,1)="R",INDEX('Blend Breakout'!D$28:D$50,MATCH($E52,'Blend Breakout'!$A$28:$A$50,0)),IF(AND($E52="Other",J52&lt;&gt;""),J52,""))</f>
        <v/>
      </c>
      <c r="Z52" s="81" t="str">
        <f>IF(AND($E52="Other",K52&lt;&gt;""),K52,IF(LEFT($E52,1)="R",IFERROR($F52*INDEX('Blend Breakout'!E$28:E$50,MATCH('2 - Import Data'!$E52,'Blend Breakout'!$A$28:$A$50,0)),""),""))</f>
        <v/>
      </c>
      <c r="AA52" s="81" t="str">
        <f>IF(LEFT($E52,1)="R",INDEX('Blend Breakout'!F$28:F$50,MATCH($E52,'Blend Breakout'!$A$28:$A$50,0)),IF(AND($E52="Other",L52&lt;&gt;""),L52,""))</f>
        <v/>
      </c>
      <c r="AB52" s="81" t="str">
        <f>IF(AND($E52="Other",M52&lt;&gt;""),M52,IF(LEFT($E52,1)="R",IFERROR($F52*INDEX('Blend Breakout'!G$28:G$50,MATCH('2 - Import Data'!$E52,'Blend Breakout'!$A$28:$A$50,0)),""),""))</f>
        <v/>
      </c>
      <c r="AC52" s="81" t="str">
        <f>IF(LEFT($E52,1)="R",INDEX('Blend Breakout'!H$28:H$50,MATCH($E52,'Blend Breakout'!$A$28:$A$50,0)),IF(AND($E52="Other",N52&lt;&gt;""),N52,""))</f>
        <v/>
      </c>
      <c r="AD52" s="81" t="str">
        <f>IF(AND($E52="Other",O52&lt;&gt;""),O52,IF(LEFT($E52,1)="R",IFERROR($F52*INDEX('Blend Breakout'!I$28:I$50,MATCH('2 - Import Data'!$E52,'Blend Breakout'!$A$28:$A$50,0)),""),""))</f>
        <v/>
      </c>
    </row>
    <row r="53" spans="1:30" s="81" customFormat="1" x14ac:dyDescent="0.3">
      <c r="A53" s="71">
        <v>40</v>
      </c>
      <c r="B53" s="82" t="str">
        <f>IF(E53=0,"",MAX($B$14:B52)+1)</f>
        <v/>
      </c>
      <c r="C53" s="83"/>
      <c r="D53" s="84"/>
      <c r="E53" s="85"/>
      <c r="F53" s="86"/>
      <c r="G53" s="87"/>
      <c r="H53" s="111"/>
      <c r="I53" s="107"/>
      <c r="J53" s="111"/>
      <c r="K53" s="107"/>
      <c r="L53" s="111"/>
      <c r="M53" s="107"/>
      <c r="N53" s="111"/>
      <c r="O53" s="107"/>
      <c r="P53" s="85"/>
      <c r="Q53" s="75"/>
      <c r="R53" s="88"/>
      <c r="S53" s="85"/>
      <c r="T53" s="85"/>
      <c r="U53" s="79"/>
      <c r="V53" s="80"/>
      <c r="W53" s="137" t="str">
        <f>IF(LEFT($E53,1)="R",INDEX('Blend Breakout'!B$28:B$50,MATCH($E53,'Blend Breakout'!$A$28:$A$50,0)),IF(LEFT($E53,1)="H",$E53,IF($E53="Other",H53,"")))</f>
        <v/>
      </c>
      <c r="X53" s="81" t="str">
        <f>IF($E53="Other",I53,IF(LEFT($E53,1)="R",$F53*INDEX('Blend Breakout'!C$28:C$50,MATCH('2 - Import Data'!$E53,'Blend Breakout'!$A$28:$A$50,0)),IF(LEFT('2 - Import Data'!$E53,1)="H",'2 - Import Data'!$F53,"")))</f>
        <v/>
      </c>
      <c r="Y53" s="117" t="str">
        <f>IF(LEFT($E53,1)="R",INDEX('Blend Breakout'!D$28:D$50,MATCH($E53,'Blend Breakout'!$A$28:$A$50,0)),IF(AND($E53="Other",J53&lt;&gt;""),J53,""))</f>
        <v/>
      </c>
      <c r="Z53" s="81" t="str">
        <f>IF(AND($E53="Other",K53&lt;&gt;""),K53,IF(LEFT($E53,1)="R",IFERROR($F53*INDEX('Blend Breakout'!E$28:E$50,MATCH('2 - Import Data'!$E53,'Blend Breakout'!$A$28:$A$50,0)),""),""))</f>
        <v/>
      </c>
      <c r="AA53" s="81" t="str">
        <f>IF(LEFT($E53,1)="R",INDEX('Blend Breakout'!F$28:F$50,MATCH($E53,'Blend Breakout'!$A$28:$A$50,0)),IF(AND($E53="Other",L53&lt;&gt;""),L53,""))</f>
        <v/>
      </c>
      <c r="AB53" s="81" t="str">
        <f>IF(AND($E53="Other",M53&lt;&gt;""),M53,IF(LEFT($E53,1)="R",IFERROR($F53*INDEX('Blend Breakout'!G$28:G$50,MATCH('2 - Import Data'!$E53,'Blend Breakout'!$A$28:$A$50,0)),""),""))</f>
        <v/>
      </c>
      <c r="AC53" s="81" t="str">
        <f>IF(LEFT($E53,1)="R",INDEX('Blend Breakout'!H$28:H$50,MATCH($E53,'Blend Breakout'!$A$28:$A$50,0)),IF(AND($E53="Other",N53&lt;&gt;""),N53,""))</f>
        <v/>
      </c>
      <c r="AD53" s="81" t="str">
        <f>IF(AND($E53="Other",O53&lt;&gt;""),O53,IF(LEFT($E53,1)="R",IFERROR($F53*INDEX('Blend Breakout'!I$28:I$50,MATCH('2 - Import Data'!$E53,'Blend Breakout'!$A$28:$A$50,0)),""),""))</f>
        <v/>
      </c>
    </row>
    <row r="54" spans="1:30" s="81" customFormat="1" x14ac:dyDescent="0.3">
      <c r="A54" s="71">
        <v>41</v>
      </c>
      <c r="B54" s="82" t="str">
        <f>IF(E54=0,"",MAX($B$14:B53)+1)</f>
        <v/>
      </c>
      <c r="C54" s="83"/>
      <c r="D54" s="84"/>
      <c r="E54" s="85"/>
      <c r="F54" s="86"/>
      <c r="G54" s="87"/>
      <c r="H54" s="111"/>
      <c r="I54" s="107"/>
      <c r="J54" s="111"/>
      <c r="K54" s="107"/>
      <c r="L54" s="111"/>
      <c r="M54" s="107"/>
      <c r="N54" s="111"/>
      <c r="O54" s="107"/>
      <c r="P54" s="85"/>
      <c r="Q54" s="75"/>
      <c r="R54" s="88"/>
      <c r="S54" s="85"/>
      <c r="T54" s="85"/>
      <c r="U54" s="79"/>
      <c r="V54" s="80"/>
      <c r="W54" s="137" t="str">
        <f>IF(LEFT($E54,1)="R",INDEX('Blend Breakout'!B$28:B$50,MATCH($E54,'Blend Breakout'!$A$28:$A$50,0)),IF(LEFT($E54,1)="H",$E54,IF($E54="Other",H54,"")))</f>
        <v/>
      </c>
      <c r="X54" s="81" t="str">
        <f>IF($E54="Other",I54,IF(LEFT($E54,1)="R",$F54*INDEX('Blend Breakout'!C$28:C$50,MATCH('2 - Import Data'!$E54,'Blend Breakout'!$A$28:$A$50,0)),IF(LEFT('2 - Import Data'!$E54,1)="H",'2 - Import Data'!$F54,"")))</f>
        <v/>
      </c>
      <c r="Y54" s="117" t="str">
        <f>IF(LEFT($E54,1)="R",INDEX('Blend Breakout'!D$28:D$50,MATCH($E54,'Blend Breakout'!$A$28:$A$50,0)),IF(AND($E54="Other",J54&lt;&gt;""),J54,""))</f>
        <v/>
      </c>
      <c r="Z54" s="81" t="str">
        <f>IF(AND($E54="Other",K54&lt;&gt;""),K54,IF(LEFT($E54,1)="R",IFERROR($F54*INDEX('Blend Breakout'!E$28:E$50,MATCH('2 - Import Data'!$E54,'Blend Breakout'!$A$28:$A$50,0)),""),""))</f>
        <v/>
      </c>
      <c r="AA54" s="81" t="str">
        <f>IF(LEFT($E54,1)="R",INDEX('Blend Breakout'!F$28:F$50,MATCH($E54,'Blend Breakout'!$A$28:$A$50,0)),IF(AND($E54="Other",L54&lt;&gt;""),L54,""))</f>
        <v/>
      </c>
      <c r="AB54" s="81" t="str">
        <f>IF(AND($E54="Other",M54&lt;&gt;""),M54,IF(LEFT($E54,1)="R",IFERROR($F54*INDEX('Blend Breakout'!G$28:G$50,MATCH('2 - Import Data'!$E54,'Blend Breakout'!$A$28:$A$50,0)),""),""))</f>
        <v/>
      </c>
      <c r="AC54" s="81" t="str">
        <f>IF(LEFT($E54,1)="R",INDEX('Blend Breakout'!H$28:H$50,MATCH($E54,'Blend Breakout'!$A$28:$A$50,0)),IF(AND($E54="Other",N54&lt;&gt;""),N54,""))</f>
        <v/>
      </c>
      <c r="AD54" s="81" t="str">
        <f>IF(AND($E54="Other",O54&lt;&gt;""),O54,IF(LEFT($E54,1)="R",IFERROR($F54*INDEX('Blend Breakout'!I$28:I$50,MATCH('2 - Import Data'!$E54,'Blend Breakout'!$A$28:$A$50,0)),""),""))</f>
        <v/>
      </c>
    </row>
    <row r="55" spans="1:30" s="81" customFormat="1" x14ac:dyDescent="0.3">
      <c r="A55" s="71">
        <v>42</v>
      </c>
      <c r="B55" s="82" t="str">
        <f>IF(E55=0,"",MAX($B$14:B54)+1)</f>
        <v/>
      </c>
      <c r="C55" s="83"/>
      <c r="D55" s="84"/>
      <c r="E55" s="85"/>
      <c r="F55" s="86"/>
      <c r="G55" s="87"/>
      <c r="H55" s="111"/>
      <c r="I55" s="107"/>
      <c r="J55" s="111"/>
      <c r="K55" s="107"/>
      <c r="L55" s="111"/>
      <c r="M55" s="107"/>
      <c r="N55" s="111"/>
      <c r="O55" s="107"/>
      <c r="P55" s="85"/>
      <c r="Q55" s="75"/>
      <c r="R55" s="88"/>
      <c r="S55" s="85"/>
      <c r="T55" s="85"/>
      <c r="U55" s="79"/>
      <c r="V55" s="80"/>
      <c r="W55" s="137" t="str">
        <f>IF(LEFT($E55,1)="R",INDEX('Blend Breakout'!B$28:B$50,MATCH($E55,'Blend Breakout'!$A$28:$A$50,0)),IF(LEFT($E55,1)="H",$E55,IF($E55="Other",H55,"")))</f>
        <v/>
      </c>
      <c r="X55" s="81" t="str">
        <f>IF($E55="Other",I55,IF(LEFT($E55,1)="R",$F55*INDEX('Blend Breakout'!C$28:C$50,MATCH('2 - Import Data'!$E55,'Blend Breakout'!$A$28:$A$50,0)),IF(LEFT('2 - Import Data'!$E55,1)="H",'2 - Import Data'!$F55,"")))</f>
        <v/>
      </c>
      <c r="Y55" s="117" t="str">
        <f>IF(LEFT($E55,1)="R",INDEX('Blend Breakout'!D$28:D$50,MATCH($E55,'Blend Breakout'!$A$28:$A$50,0)),IF(AND($E55="Other",J55&lt;&gt;""),J55,""))</f>
        <v/>
      </c>
      <c r="Z55" s="81" t="str">
        <f>IF(AND($E55="Other",K55&lt;&gt;""),K55,IF(LEFT($E55,1)="R",IFERROR($F55*INDEX('Blend Breakout'!E$28:E$50,MATCH('2 - Import Data'!$E55,'Blend Breakout'!$A$28:$A$50,0)),""),""))</f>
        <v/>
      </c>
      <c r="AA55" s="81" t="str">
        <f>IF(LEFT($E55,1)="R",INDEX('Blend Breakout'!F$28:F$50,MATCH($E55,'Blend Breakout'!$A$28:$A$50,0)),IF(AND($E55="Other",L55&lt;&gt;""),L55,""))</f>
        <v/>
      </c>
      <c r="AB55" s="81" t="str">
        <f>IF(AND($E55="Other",M55&lt;&gt;""),M55,IF(LEFT($E55,1)="R",IFERROR($F55*INDEX('Blend Breakout'!G$28:G$50,MATCH('2 - Import Data'!$E55,'Blend Breakout'!$A$28:$A$50,0)),""),""))</f>
        <v/>
      </c>
      <c r="AC55" s="81" t="str">
        <f>IF(LEFT($E55,1)="R",INDEX('Blend Breakout'!H$28:H$50,MATCH($E55,'Blend Breakout'!$A$28:$A$50,0)),IF(AND($E55="Other",N55&lt;&gt;""),N55,""))</f>
        <v/>
      </c>
      <c r="AD55" s="81" t="str">
        <f>IF(AND($E55="Other",O55&lt;&gt;""),O55,IF(LEFT($E55,1)="R",IFERROR($F55*INDEX('Blend Breakout'!I$28:I$50,MATCH('2 - Import Data'!$E55,'Blend Breakout'!$A$28:$A$50,0)),""),""))</f>
        <v/>
      </c>
    </row>
    <row r="56" spans="1:30" s="81" customFormat="1" x14ac:dyDescent="0.3">
      <c r="A56" s="71">
        <v>43</v>
      </c>
      <c r="B56" s="82" t="str">
        <f>IF(E56=0,"",MAX($B$14:B55)+1)</f>
        <v/>
      </c>
      <c r="C56" s="83"/>
      <c r="D56" s="84"/>
      <c r="E56" s="85"/>
      <c r="F56" s="86"/>
      <c r="G56" s="87"/>
      <c r="H56" s="111"/>
      <c r="I56" s="107"/>
      <c r="J56" s="111"/>
      <c r="K56" s="107"/>
      <c r="L56" s="111"/>
      <c r="M56" s="107"/>
      <c r="N56" s="111"/>
      <c r="O56" s="107"/>
      <c r="P56" s="85"/>
      <c r="Q56" s="75"/>
      <c r="R56" s="88"/>
      <c r="S56" s="85"/>
      <c r="T56" s="85"/>
      <c r="U56" s="79"/>
      <c r="V56" s="80"/>
      <c r="W56" s="137" t="str">
        <f>IF(LEFT($E56,1)="R",INDEX('Blend Breakout'!B$28:B$50,MATCH($E56,'Blend Breakout'!$A$28:$A$50,0)),IF(LEFT($E56,1)="H",$E56,IF($E56="Other",H56,"")))</f>
        <v/>
      </c>
      <c r="X56" s="81" t="str">
        <f>IF($E56="Other",I56,IF(LEFT($E56,1)="R",$F56*INDEX('Blend Breakout'!C$28:C$50,MATCH('2 - Import Data'!$E56,'Blend Breakout'!$A$28:$A$50,0)),IF(LEFT('2 - Import Data'!$E56,1)="H",'2 - Import Data'!$F56,"")))</f>
        <v/>
      </c>
      <c r="Y56" s="117" t="str">
        <f>IF(LEFT($E56,1)="R",INDEX('Blend Breakout'!D$28:D$50,MATCH($E56,'Blend Breakout'!$A$28:$A$50,0)),IF(AND($E56="Other",J56&lt;&gt;""),J56,""))</f>
        <v/>
      </c>
      <c r="Z56" s="81" t="str">
        <f>IF(AND($E56="Other",K56&lt;&gt;""),K56,IF(LEFT($E56,1)="R",IFERROR($F56*INDEX('Blend Breakout'!E$28:E$50,MATCH('2 - Import Data'!$E56,'Blend Breakout'!$A$28:$A$50,0)),""),""))</f>
        <v/>
      </c>
      <c r="AA56" s="81" t="str">
        <f>IF(LEFT($E56,1)="R",INDEX('Blend Breakout'!F$28:F$50,MATCH($E56,'Blend Breakout'!$A$28:$A$50,0)),IF(AND($E56="Other",L56&lt;&gt;""),L56,""))</f>
        <v/>
      </c>
      <c r="AB56" s="81" t="str">
        <f>IF(AND($E56="Other",M56&lt;&gt;""),M56,IF(LEFT($E56,1)="R",IFERROR($F56*INDEX('Blend Breakout'!G$28:G$50,MATCH('2 - Import Data'!$E56,'Blend Breakout'!$A$28:$A$50,0)),""),""))</f>
        <v/>
      </c>
      <c r="AC56" s="81" t="str">
        <f>IF(LEFT($E56,1)="R",INDEX('Blend Breakout'!H$28:H$50,MATCH($E56,'Blend Breakout'!$A$28:$A$50,0)),IF(AND($E56="Other",N56&lt;&gt;""),N56,""))</f>
        <v/>
      </c>
      <c r="AD56" s="81" t="str">
        <f>IF(AND($E56="Other",O56&lt;&gt;""),O56,IF(LEFT($E56,1)="R",IFERROR($F56*INDEX('Blend Breakout'!I$28:I$50,MATCH('2 - Import Data'!$E56,'Blend Breakout'!$A$28:$A$50,0)),""),""))</f>
        <v/>
      </c>
    </row>
    <row r="57" spans="1:30" s="81" customFormat="1" x14ac:dyDescent="0.3">
      <c r="A57" s="71">
        <v>44</v>
      </c>
      <c r="B57" s="82" t="str">
        <f>IF(E57=0,"",MAX($B$14:B56)+1)</f>
        <v/>
      </c>
      <c r="C57" s="83"/>
      <c r="D57" s="84"/>
      <c r="E57" s="85"/>
      <c r="F57" s="86"/>
      <c r="G57" s="87"/>
      <c r="H57" s="111"/>
      <c r="I57" s="107"/>
      <c r="J57" s="111"/>
      <c r="K57" s="107"/>
      <c r="L57" s="111"/>
      <c r="M57" s="107"/>
      <c r="N57" s="111"/>
      <c r="O57" s="107"/>
      <c r="P57" s="85"/>
      <c r="Q57" s="75"/>
      <c r="R57" s="88"/>
      <c r="S57" s="85"/>
      <c r="T57" s="85"/>
      <c r="U57" s="79"/>
      <c r="V57" s="80"/>
      <c r="W57" s="137" t="str">
        <f>IF(LEFT($E57,1)="R",INDEX('Blend Breakout'!B$28:B$50,MATCH($E57,'Blend Breakout'!$A$28:$A$50,0)),IF(LEFT($E57,1)="H",$E57,IF($E57="Other",H57,"")))</f>
        <v/>
      </c>
      <c r="X57" s="81" t="str">
        <f>IF($E57="Other",I57,IF(LEFT($E57,1)="R",$F57*INDEX('Blend Breakout'!C$28:C$50,MATCH('2 - Import Data'!$E57,'Blend Breakout'!$A$28:$A$50,0)),IF(LEFT('2 - Import Data'!$E57,1)="H",'2 - Import Data'!$F57,"")))</f>
        <v/>
      </c>
      <c r="Y57" s="117" t="str">
        <f>IF(LEFT($E57,1)="R",INDEX('Blend Breakout'!D$28:D$50,MATCH($E57,'Blend Breakout'!$A$28:$A$50,0)),IF(AND($E57="Other",J57&lt;&gt;""),J57,""))</f>
        <v/>
      </c>
      <c r="Z57" s="81" t="str">
        <f>IF(AND($E57="Other",K57&lt;&gt;""),K57,IF(LEFT($E57,1)="R",IFERROR($F57*INDEX('Blend Breakout'!E$28:E$50,MATCH('2 - Import Data'!$E57,'Blend Breakout'!$A$28:$A$50,0)),""),""))</f>
        <v/>
      </c>
      <c r="AA57" s="81" t="str">
        <f>IF(LEFT($E57,1)="R",INDEX('Blend Breakout'!F$28:F$50,MATCH($E57,'Blend Breakout'!$A$28:$A$50,0)),IF(AND($E57="Other",L57&lt;&gt;""),L57,""))</f>
        <v/>
      </c>
      <c r="AB57" s="81" t="str">
        <f>IF(AND($E57="Other",M57&lt;&gt;""),M57,IF(LEFT($E57,1)="R",IFERROR($F57*INDEX('Blend Breakout'!G$28:G$50,MATCH('2 - Import Data'!$E57,'Blend Breakout'!$A$28:$A$50,0)),""),""))</f>
        <v/>
      </c>
      <c r="AC57" s="81" t="str">
        <f>IF(LEFT($E57,1)="R",INDEX('Blend Breakout'!H$28:H$50,MATCH($E57,'Blend Breakout'!$A$28:$A$50,0)),IF(AND($E57="Other",N57&lt;&gt;""),N57,""))</f>
        <v/>
      </c>
      <c r="AD57" s="81" t="str">
        <f>IF(AND($E57="Other",O57&lt;&gt;""),O57,IF(LEFT($E57,1)="R",IFERROR($F57*INDEX('Blend Breakout'!I$28:I$50,MATCH('2 - Import Data'!$E57,'Blend Breakout'!$A$28:$A$50,0)),""),""))</f>
        <v/>
      </c>
    </row>
    <row r="58" spans="1:30" s="81" customFormat="1" x14ac:dyDescent="0.3">
      <c r="A58" s="71">
        <v>45</v>
      </c>
      <c r="B58" s="82" t="str">
        <f>IF(E58=0,"",MAX($B$14:B57)+1)</f>
        <v/>
      </c>
      <c r="C58" s="83"/>
      <c r="D58" s="84"/>
      <c r="E58" s="85"/>
      <c r="F58" s="86"/>
      <c r="G58" s="87"/>
      <c r="H58" s="111"/>
      <c r="I58" s="107"/>
      <c r="J58" s="111"/>
      <c r="K58" s="107"/>
      <c r="L58" s="111"/>
      <c r="M58" s="107"/>
      <c r="N58" s="111"/>
      <c r="O58" s="107"/>
      <c r="P58" s="85"/>
      <c r="Q58" s="75"/>
      <c r="R58" s="88"/>
      <c r="S58" s="85"/>
      <c r="T58" s="85"/>
      <c r="U58" s="79"/>
      <c r="V58" s="80"/>
      <c r="W58" s="137" t="str">
        <f>IF(LEFT($E58,1)="R",INDEX('Blend Breakout'!B$28:B$50,MATCH($E58,'Blend Breakout'!$A$28:$A$50,0)),IF(LEFT($E58,1)="H",$E58,IF($E58="Other",H58,"")))</f>
        <v/>
      </c>
      <c r="X58" s="81" t="str">
        <f>IF($E58="Other",I58,IF(LEFT($E58,1)="R",$F58*INDEX('Blend Breakout'!C$28:C$50,MATCH('2 - Import Data'!$E58,'Blend Breakout'!$A$28:$A$50,0)),IF(LEFT('2 - Import Data'!$E58,1)="H",'2 - Import Data'!$F58,"")))</f>
        <v/>
      </c>
      <c r="Y58" s="117" t="str">
        <f>IF(LEFT($E58,1)="R",INDEX('Blend Breakout'!D$28:D$50,MATCH($E58,'Blend Breakout'!$A$28:$A$50,0)),IF(AND($E58="Other",J58&lt;&gt;""),J58,""))</f>
        <v/>
      </c>
      <c r="Z58" s="81" t="str">
        <f>IF(AND($E58="Other",K58&lt;&gt;""),K58,IF(LEFT($E58,1)="R",IFERROR($F58*INDEX('Blend Breakout'!E$28:E$50,MATCH('2 - Import Data'!$E58,'Blend Breakout'!$A$28:$A$50,0)),""),""))</f>
        <v/>
      </c>
      <c r="AA58" s="81" t="str">
        <f>IF(LEFT($E58,1)="R",INDEX('Blend Breakout'!F$28:F$50,MATCH($E58,'Blend Breakout'!$A$28:$A$50,0)),IF(AND($E58="Other",L58&lt;&gt;""),L58,""))</f>
        <v/>
      </c>
      <c r="AB58" s="81" t="str">
        <f>IF(AND($E58="Other",M58&lt;&gt;""),M58,IF(LEFT($E58,1)="R",IFERROR($F58*INDEX('Blend Breakout'!G$28:G$50,MATCH('2 - Import Data'!$E58,'Blend Breakout'!$A$28:$A$50,0)),""),""))</f>
        <v/>
      </c>
      <c r="AC58" s="81" t="str">
        <f>IF(LEFT($E58,1)="R",INDEX('Blend Breakout'!H$28:H$50,MATCH($E58,'Blend Breakout'!$A$28:$A$50,0)),IF(AND($E58="Other",N58&lt;&gt;""),N58,""))</f>
        <v/>
      </c>
      <c r="AD58" s="81" t="str">
        <f>IF(AND($E58="Other",O58&lt;&gt;""),O58,IF(LEFT($E58,1)="R",IFERROR($F58*INDEX('Blend Breakout'!I$28:I$50,MATCH('2 - Import Data'!$E58,'Blend Breakout'!$A$28:$A$50,0)),""),""))</f>
        <v/>
      </c>
    </row>
    <row r="59" spans="1:30" s="81" customFormat="1" x14ac:dyDescent="0.3">
      <c r="A59" s="71">
        <v>46</v>
      </c>
      <c r="B59" s="82" t="str">
        <f>IF(E59=0,"",MAX($B$14:B58)+1)</f>
        <v/>
      </c>
      <c r="C59" s="83"/>
      <c r="D59" s="84"/>
      <c r="E59" s="85"/>
      <c r="F59" s="86"/>
      <c r="G59" s="87"/>
      <c r="H59" s="111"/>
      <c r="I59" s="107"/>
      <c r="J59" s="111"/>
      <c r="K59" s="107"/>
      <c r="L59" s="111"/>
      <c r="M59" s="107"/>
      <c r="N59" s="111"/>
      <c r="O59" s="107"/>
      <c r="P59" s="85"/>
      <c r="Q59" s="75"/>
      <c r="R59" s="88"/>
      <c r="S59" s="85"/>
      <c r="T59" s="85"/>
      <c r="U59" s="79"/>
      <c r="V59" s="80"/>
      <c r="W59" s="137" t="str">
        <f>IF(LEFT($E59,1)="R",INDEX('Blend Breakout'!B$28:B$50,MATCH($E59,'Blend Breakout'!$A$28:$A$50,0)),IF(LEFT($E59,1)="H",$E59,IF($E59="Other",H59,"")))</f>
        <v/>
      </c>
      <c r="X59" s="81" t="str">
        <f>IF($E59="Other",I59,IF(LEFT($E59,1)="R",$F59*INDEX('Blend Breakout'!C$28:C$50,MATCH('2 - Import Data'!$E59,'Blend Breakout'!$A$28:$A$50,0)),IF(LEFT('2 - Import Data'!$E59,1)="H",'2 - Import Data'!$F59,"")))</f>
        <v/>
      </c>
      <c r="Y59" s="117" t="str">
        <f>IF(LEFT($E59,1)="R",INDEX('Blend Breakout'!D$28:D$50,MATCH($E59,'Blend Breakout'!$A$28:$A$50,0)),IF(AND($E59="Other",J59&lt;&gt;""),J59,""))</f>
        <v/>
      </c>
      <c r="Z59" s="81" t="str">
        <f>IF(AND($E59="Other",K59&lt;&gt;""),K59,IF(LEFT($E59,1)="R",IFERROR($F59*INDEX('Blend Breakout'!E$28:E$50,MATCH('2 - Import Data'!$E59,'Blend Breakout'!$A$28:$A$50,0)),""),""))</f>
        <v/>
      </c>
      <c r="AA59" s="81" t="str">
        <f>IF(LEFT($E59,1)="R",INDEX('Blend Breakout'!F$28:F$50,MATCH($E59,'Blend Breakout'!$A$28:$A$50,0)),IF(AND($E59="Other",L59&lt;&gt;""),L59,""))</f>
        <v/>
      </c>
      <c r="AB59" s="81" t="str">
        <f>IF(AND($E59="Other",M59&lt;&gt;""),M59,IF(LEFT($E59,1)="R",IFERROR($F59*INDEX('Blend Breakout'!G$28:G$50,MATCH('2 - Import Data'!$E59,'Blend Breakout'!$A$28:$A$50,0)),""),""))</f>
        <v/>
      </c>
      <c r="AC59" s="81" t="str">
        <f>IF(LEFT($E59,1)="R",INDEX('Blend Breakout'!H$28:H$50,MATCH($E59,'Blend Breakout'!$A$28:$A$50,0)),IF(AND($E59="Other",N59&lt;&gt;""),N59,""))</f>
        <v/>
      </c>
      <c r="AD59" s="81" t="str">
        <f>IF(AND($E59="Other",O59&lt;&gt;""),O59,IF(LEFT($E59,1)="R",IFERROR($F59*INDEX('Blend Breakout'!I$28:I$50,MATCH('2 - Import Data'!$E59,'Blend Breakout'!$A$28:$A$50,0)),""),""))</f>
        <v/>
      </c>
    </row>
    <row r="60" spans="1:30" s="81" customFormat="1" x14ac:dyDescent="0.3">
      <c r="A60" s="71">
        <v>47</v>
      </c>
      <c r="B60" s="82" t="str">
        <f>IF(E60=0,"",MAX($B$14:B59)+1)</f>
        <v/>
      </c>
      <c r="C60" s="83"/>
      <c r="D60" s="84"/>
      <c r="E60" s="85"/>
      <c r="F60" s="86"/>
      <c r="G60" s="87"/>
      <c r="H60" s="111"/>
      <c r="I60" s="107"/>
      <c r="J60" s="111"/>
      <c r="K60" s="107"/>
      <c r="L60" s="111"/>
      <c r="M60" s="107"/>
      <c r="N60" s="111"/>
      <c r="O60" s="107"/>
      <c r="P60" s="85"/>
      <c r="Q60" s="75"/>
      <c r="R60" s="88"/>
      <c r="S60" s="85"/>
      <c r="T60" s="85"/>
      <c r="U60" s="79"/>
      <c r="V60" s="80"/>
      <c r="W60" s="137" t="str">
        <f>IF(LEFT($E60,1)="R",INDEX('Blend Breakout'!B$28:B$50,MATCH($E60,'Blend Breakout'!$A$28:$A$50,0)),IF(LEFT($E60,1)="H",$E60,IF($E60="Other",H60,"")))</f>
        <v/>
      </c>
      <c r="X60" s="81" t="str">
        <f>IF($E60="Other",I60,IF(LEFT($E60,1)="R",$F60*INDEX('Blend Breakout'!C$28:C$50,MATCH('2 - Import Data'!$E60,'Blend Breakout'!$A$28:$A$50,0)),IF(LEFT('2 - Import Data'!$E60,1)="H",'2 - Import Data'!$F60,"")))</f>
        <v/>
      </c>
      <c r="Y60" s="117" t="str">
        <f>IF(LEFT($E60,1)="R",INDEX('Blend Breakout'!D$28:D$50,MATCH($E60,'Blend Breakout'!$A$28:$A$50,0)),IF(AND($E60="Other",J60&lt;&gt;""),J60,""))</f>
        <v/>
      </c>
      <c r="Z60" s="81" t="str">
        <f>IF(AND($E60="Other",K60&lt;&gt;""),K60,IF(LEFT($E60,1)="R",IFERROR($F60*INDEX('Blend Breakout'!E$28:E$50,MATCH('2 - Import Data'!$E60,'Blend Breakout'!$A$28:$A$50,0)),""),""))</f>
        <v/>
      </c>
      <c r="AA60" s="81" t="str">
        <f>IF(LEFT($E60,1)="R",INDEX('Blend Breakout'!F$28:F$50,MATCH($E60,'Blend Breakout'!$A$28:$A$50,0)),IF(AND($E60="Other",L60&lt;&gt;""),L60,""))</f>
        <v/>
      </c>
      <c r="AB60" s="81" t="str">
        <f>IF(AND($E60="Other",M60&lt;&gt;""),M60,IF(LEFT($E60,1)="R",IFERROR($F60*INDEX('Blend Breakout'!G$28:G$50,MATCH('2 - Import Data'!$E60,'Blend Breakout'!$A$28:$A$50,0)),""),""))</f>
        <v/>
      </c>
      <c r="AC60" s="81" t="str">
        <f>IF(LEFT($E60,1)="R",INDEX('Blend Breakout'!H$28:H$50,MATCH($E60,'Blend Breakout'!$A$28:$A$50,0)),IF(AND($E60="Other",N60&lt;&gt;""),N60,""))</f>
        <v/>
      </c>
      <c r="AD60" s="81" t="str">
        <f>IF(AND($E60="Other",O60&lt;&gt;""),O60,IF(LEFT($E60,1)="R",IFERROR($F60*INDEX('Blend Breakout'!I$28:I$50,MATCH('2 - Import Data'!$E60,'Blend Breakout'!$A$28:$A$50,0)),""),""))</f>
        <v/>
      </c>
    </row>
    <row r="61" spans="1:30" s="81" customFormat="1" x14ac:dyDescent="0.3">
      <c r="A61" s="71">
        <v>48</v>
      </c>
      <c r="B61" s="82" t="str">
        <f>IF(E61=0,"",MAX($B$14:B60)+1)</f>
        <v/>
      </c>
      <c r="C61" s="83"/>
      <c r="D61" s="84"/>
      <c r="E61" s="85"/>
      <c r="F61" s="86"/>
      <c r="G61" s="87"/>
      <c r="H61" s="111"/>
      <c r="I61" s="107"/>
      <c r="J61" s="111"/>
      <c r="K61" s="107"/>
      <c r="L61" s="111"/>
      <c r="M61" s="107"/>
      <c r="N61" s="111"/>
      <c r="O61" s="107"/>
      <c r="P61" s="85"/>
      <c r="Q61" s="75"/>
      <c r="R61" s="88"/>
      <c r="S61" s="85"/>
      <c r="T61" s="85"/>
      <c r="U61" s="79"/>
      <c r="V61" s="80"/>
      <c r="W61" s="137" t="str">
        <f>IF(LEFT($E61,1)="R",INDEX('Blend Breakout'!B$28:B$50,MATCH($E61,'Blend Breakout'!$A$28:$A$50,0)),IF(LEFT($E61,1)="H",$E61,IF($E61="Other",H61,"")))</f>
        <v/>
      </c>
      <c r="X61" s="81" t="str">
        <f>IF($E61="Other",I61,IF(LEFT($E61,1)="R",$F61*INDEX('Blend Breakout'!C$28:C$50,MATCH('2 - Import Data'!$E61,'Blend Breakout'!$A$28:$A$50,0)),IF(LEFT('2 - Import Data'!$E61,1)="H",'2 - Import Data'!$F61,"")))</f>
        <v/>
      </c>
      <c r="Y61" s="117" t="str">
        <f>IF(LEFT($E61,1)="R",INDEX('Blend Breakout'!D$28:D$50,MATCH($E61,'Blend Breakout'!$A$28:$A$50,0)),IF(AND($E61="Other",J61&lt;&gt;""),J61,""))</f>
        <v/>
      </c>
      <c r="Z61" s="81" t="str">
        <f>IF(AND($E61="Other",K61&lt;&gt;""),K61,IF(LEFT($E61,1)="R",IFERROR($F61*INDEX('Blend Breakout'!E$28:E$50,MATCH('2 - Import Data'!$E61,'Blend Breakout'!$A$28:$A$50,0)),""),""))</f>
        <v/>
      </c>
      <c r="AA61" s="81" t="str">
        <f>IF(LEFT($E61,1)="R",INDEX('Blend Breakout'!F$28:F$50,MATCH($E61,'Blend Breakout'!$A$28:$A$50,0)),IF(AND($E61="Other",L61&lt;&gt;""),L61,""))</f>
        <v/>
      </c>
      <c r="AB61" s="81" t="str">
        <f>IF(AND($E61="Other",M61&lt;&gt;""),M61,IF(LEFT($E61,1)="R",IFERROR($F61*INDEX('Blend Breakout'!G$28:G$50,MATCH('2 - Import Data'!$E61,'Blend Breakout'!$A$28:$A$50,0)),""),""))</f>
        <v/>
      </c>
      <c r="AC61" s="81" t="str">
        <f>IF(LEFT($E61,1)="R",INDEX('Blend Breakout'!H$28:H$50,MATCH($E61,'Blend Breakout'!$A$28:$A$50,0)),IF(AND($E61="Other",N61&lt;&gt;""),N61,""))</f>
        <v/>
      </c>
      <c r="AD61" s="81" t="str">
        <f>IF(AND($E61="Other",O61&lt;&gt;""),O61,IF(LEFT($E61,1)="R",IFERROR($F61*INDEX('Blend Breakout'!I$28:I$50,MATCH('2 - Import Data'!$E61,'Blend Breakout'!$A$28:$A$50,0)),""),""))</f>
        <v/>
      </c>
    </row>
    <row r="62" spans="1:30" s="81" customFormat="1" x14ac:dyDescent="0.3">
      <c r="A62" s="71">
        <v>49</v>
      </c>
      <c r="B62" s="82" t="str">
        <f>IF(E62=0,"",MAX($B$14:B61)+1)</f>
        <v/>
      </c>
      <c r="C62" s="83"/>
      <c r="D62" s="84"/>
      <c r="E62" s="85"/>
      <c r="F62" s="86"/>
      <c r="G62" s="87"/>
      <c r="H62" s="111"/>
      <c r="I62" s="107"/>
      <c r="J62" s="111"/>
      <c r="K62" s="107"/>
      <c r="L62" s="111"/>
      <c r="M62" s="107"/>
      <c r="N62" s="111"/>
      <c r="O62" s="107"/>
      <c r="P62" s="85"/>
      <c r="Q62" s="75"/>
      <c r="R62" s="88"/>
      <c r="S62" s="85"/>
      <c r="T62" s="85"/>
      <c r="U62" s="79"/>
      <c r="V62" s="80"/>
      <c r="W62" s="137" t="str">
        <f>IF(LEFT($E62,1)="R",INDEX('Blend Breakout'!B$28:B$50,MATCH($E62,'Blend Breakout'!$A$28:$A$50,0)),IF(LEFT($E62,1)="H",$E62,IF($E62="Other",H62,"")))</f>
        <v/>
      </c>
      <c r="X62" s="81" t="str">
        <f>IF($E62="Other",I62,IF(LEFT($E62,1)="R",$F62*INDEX('Blend Breakout'!C$28:C$50,MATCH('2 - Import Data'!$E62,'Blend Breakout'!$A$28:$A$50,0)),IF(LEFT('2 - Import Data'!$E62,1)="H",'2 - Import Data'!$F62,"")))</f>
        <v/>
      </c>
      <c r="Y62" s="117" t="str">
        <f>IF(LEFT($E62,1)="R",INDEX('Blend Breakout'!D$28:D$50,MATCH($E62,'Blend Breakout'!$A$28:$A$50,0)),IF(AND($E62="Other",J62&lt;&gt;""),J62,""))</f>
        <v/>
      </c>
      <c r="Z62" s="81" t="str">
        <f>IF(AND($E62="Other",K62&lt;&gt;""),K62,IF(LEFT($E62,1)="R",IFERROR($F62*INDEX('Blend Breakout'!E$28:E$50,MATCH('2 - Import Data'!$E62,'Blend Breakout'!$A$28:$A$50,0)),""),""))</f>
        <v/>
      </c>
      <c r="AA62" s="81" t="str">
        <f>IF(LEFT($E62,1)="R",INDEX('Blend Breakout'!F$28:F$50,MATCH($E62,'Blend Breakout'!$A$28:$A$50,0)),IF(AND($E62="Other",L62&lt;&gt;""),L62,""))</f>
        <v/>
      </c>
      <c r="AB62" s="81" t="str">
        <f>IF(AND($E62="Other",M62&lt;&gt;""),M62,IF(LEFT($E62,1)="R",IFERROR($F62*INDEX('Blend Breakout'!G$28:G$50,MATCH('2 - Import Data'!$E62,'Blend Breakout'!$A$28:$A$50,0)),""),""))</f>
        <v/>
      </c>
      <c r="AC62" s="81" t="str">
        <f>IF(LEFT($E62,1)="R",INDEX('Blend Breakout'!H$28:H$50,MATCH($E62,'Blend Breakout'!$A$28:$A$50,0)),IF(AND($E62="Other",N62&lt;&gt;""),N62,""))</f>
        <v/>
      </c>
      <c r="AD62" s="81" t="str">
        <f>IF(AND($E62="Other",O62&lt;&gt;""),O62,IF(LEFT($E62,1)="R",IFERROR($F62*INDEX('Blend Breakout'!I$28:I$50,MATCH('2 - Import Data'!$E62,'Blend Breakout'!$A$28:$A$50,0)),""),""))</f>
        <v/>
      </c>
    </row>
    <row r="63" spans="1:30" s="81" customFormat="1" x14ac:dyDescent="0.3">
      <c r="A63" s="71">
        <v>50</v>
      </c>
      <c r="B63" s="82" t="str">
        <f>IF(E63=0,"",MAX($B$14:B62)+1)</f>
        <v/>
      </c>
      <c r="C63" s="83"/>
      <c r="D63" s="84"/>
      <c r="E63" s="85"/>
      <c r="F63" s="86"/>
      <c r="G63" s="87"/>
      <c r="H63" s="111"/>
      <c r="I63" s="107"/>
      <c r="J63" s="111"/>
      <c r="K63" s="107"/>
      <c r="L63" s="111"/>
      <c r="M63" s="107"/>
      <c r="N63" s="111"/>
      <c r="O63" s="107"/>
      <c r="P63" s="85"/>
      <c r="Q63" s="75"/>
      <c r="R63" s="88"/>
      <c r="S63" s="85"/>
      <c r="T63" s="85"/>
      <c r="U63" s="79"/>
      <c r="V63" s="80"/>
      <c r="W63" s="137" t="str">
        <f>IF(LEFT($E63,1)="R",INDEX('Blend Breakout'!B$28:B$50,MATCH($E63,'Blend Breakout'!$A$28:$A$50,0)),IF(LEFT($E63,1)="H",$E63,IF($E63="Other",H63,"")))</f>
        <v/>
      </c>
      <c r="X63" s="81" t="str">
        <f>IF($E63="Other",I63,IF(LEFT($E63,1)="R",$F63*INDEX('Blend Breakout'!C$28:C$50,MATCH('2 - Import Data'!$E63,'Blend Breakout'!$A$28:$A$50,0)),IF(LEFT('2 - Import Data'!$E63,1)="H",'2 - Import Data'!$F63,"")))</f>
        <v/>
      </c>
      <c r="Y63" s="117" t="str">
        <f>IF(LEFT($E63,1)="R",INDEX('Blend Breakout'!D$28:D$50,MATCH($E63,'Blend Breakout'!$A$28:$A$50,0)),IF(AND($E63="Other",J63&lt;&gt;""),J63,""))</f>
        <v/>
      </c>
      <c r="Z63" s="81" t="str">
        <f>IF(AND($E63="Other",K63&lt;&gt;""),K63,IF(LEFT($E63,1)="R",IFERROR($F63*INDEX('Blend Breakout'!E$28:E$50,MATCH('2 - Import Data'!$E63,'Blend Breakout'!$A$28:$A$50,0)),""),""))</f>
        <v/>
      </c>
      <c r="AA63" s="81" t="str">
        <f>IF(LEFT($E63,1)="R",INDEX('Blend Breakout'!F$28:F$50,MATCH($E63,'Blend Breakout'!$A$28:$A$50,0)),IF(AND($E63="Other",L63&lt;&gt;""),L63,""))</f>
        <v/>
      </c>
      <c r="AB63" s="81" t="str">
        <f>IF(AND($E63="Other",M63&lt;&gt;""),M63,IF(LEFT($E63,1)="R",IFERROR($F63*INDEX('Blend Breakout'!G$28:G$50,MATCH('2 - Import Data'!$E63,'Blend Breakout'!$A$28:$A$50,0)),""),""))</f>
        <v/>
      </c>
      <c r="AC63" s="81" t="str">
        <f>IF(LEFT($E63,1)="R",INDEX('Blend Breakout'!H$28:H$50,MATCH($E63,'Blend Breakout'!$A$28:$A$50,0)),IF(AND($E63="Other",N63&lt;&gt;""),N63,""))</f>
        <v/>
      </c>
      <c r="AD63" s="81" t="str">
        <f>IF(AND($E63="Other",O63&lt;&gt;""),O63,IF(LEFT($E63,1)="R",IFERROR($F63*INDEX('Blend Breakout'!I$28:I$50,MATCH('2 - Import Data'!$E63,'Blend Breakout'!$A$28:$A$50,0)),""),""))</f>
        <v/>
      </c>
    </row>
    <row r="64" spans="1:30" s="81" customFormat="1" x14ac:dyDescent="0.3">
      <c r="A64" s="71">
        <v>51</v>
      </c>
      <c r="B64" s="82" t="str">
        <f>IF(E64=0,"",MAX($B$14:B63)+1)</f>
        <v/>
      </c>
      <c r="C64" s="83"/>
      <c r="D64" s="84"/>
      <c r="E64" s="85"/>
      <c r="F64" s="86"/>
      <c r="G64" s="87"/>
      <c r="H64" s="111"/>
      <c r="I64" s="107"/>
      <c r="J64" s="111"/>
      <c r="K64" s="107"/>
      <c r="L64" s="111"/>
      <c r="M64" s="107"/>
      <c r="N64" s="111"/>
      <c r="O64" s="107"/>
      <c r="P64" s="85"/>
      <c r="Q64" s="75"/>
      <c r="R64" s="88"/>
      <c r="S64" s="85"/>
      <c r="T64" s="85"/>
      <c r="U64" s="79"/>
      <c r="V64" s="80"/>
      <c r="W64" s="137" t="str">
        <f>IF(LEFT($E64,1)="R",INDEX('Blend Breakout'!B$28:B$50,MATCH($E64,'Blend Breakout'!$A$28:$A$50,0)),IF(LEFT($E64,1)="H",$E64,IF($E64="Other",H64,"")))</f>
        <v/>
      </c>
      <c r="X64" s="81" t="str">
        <f>IF($E64="Other",I64,IF(LEFT($E64,1)="R",$F64*INDEX('Blend Breakout'!C$28:C$50,MATCH('2 - Import Data'!$E64,'Blend Breakout'!$A$28:$A$50,0)),IF(LEFT('2 - Import Data'!$E64,1)="H",'2 - Import Data'!$F64,"")))</f>
        <v/>
      </c>
      <c r="Y64" s="117" t="str">
        <f>IF(LEFT($E64,1)="R",INDEX('Blend Breakout'!D$28:D$50,MATCH($E64,'Blend Breakout'!$A$28:$A$50,0)),IF(AND($E64="Other",J64&lt;&gt;""),J64,""))</f>
        <v/>
      </c>
      <c r="Z64" s="81" t="str">
        <f>IF(AND($E64="Other",K64&lt;&gt;""),K64,IF(LEFT($E64,1)="R",IFERROR($F64*INDEX('Blend Breakout'!E$28:E$50,MATCH('2 - Import Data'!$E64,'Blend Breakout'!$A$28:$A$50,0)),""),""))</f>
        <v/>
      </c>
      <c r="AA64" s="81" t="str">
        <f>IF(LEFT($E64,1)="R",INDEX('Blend Breakout'!F$28:F$50,MATCH($E64,'Blend Breakout'!$A$28:$A$50,0)),IF(AND($E64="Other",L64&lt;&gt;""),L64,""))</f>
        <v/>
      </c>
      <c r="AB64" s="81" t="str">
        <f>IF(AND($E64="Other",M64&lt;&gt;""),M64,IF(LEFT($E64,1)="R",IFERROR($F64*INDEX('Blend Breakout'!G$28:G$50,MATCH('2 - Import Data'!$E64,'Blend Breakout'!$A$28:$A$50,0)),""),""))</f>
        <v/>
      </c>
      <c r="AC64" s="81" t="str">
        <f>IF(LEFT($E64,1)="R",INDEX('Blend Breakout'!H$28:H$50,MATCH($E64,'Blend Breakout'!$A$28:$A$50,0)),IF(AND($E64="Other",N64&lt;&gt;""),N64,""))</f>
        <v/>
      </c>
      <c r="AD64" s="81" t="str">
        <f>IF(AND($E64="Other",O64&lt;&gt;""),O64,IF(LEFT($E64,1)="R",IFERROR($F64*INDEX('Blend Breakout'!I$28:I$50,MATCH('2 - Import Data'!$E64,'Blend Breakout'!$A$28:$A$50,0)),""),""))</f>
        <v/>
      </c>
    </row>
    <row r="65" spans="1:30" s="81" customFormat="1" x14ac:dyDescent="0.3">
      <c r="A65" s="71">
        <v>52</v>
      </c>
      <c r="B65" s="82" t="str">
        <f>IF(E65=0,"",MAX($B$14:B64)+1)</f>
        <v/>
      </c>
      <c r="C65" s="83"/>
      <c r="D65" s="84"/>
      <c r="E65" s="85"/>
      <c r="F65" s="86"/>
      <c r="G65" s="87"/>
      <c r="H65" s="111"/>
      <c r="I65" s="107"/>
      <c r="J65" s="111"/>
      <c r="K65" s="107"/>
      <c r="L65" s="111"/>
      <c r="M65" s="107"/>
      <c r="N65" s="111"/>
      <c r="O65" s="107"/>
      <c r="P65" s="85"/>
      <c r="Q65" s="75"/>
      <c r="R65" s="88"/>
      <c r="S65" s="85"/>
      <c r="T65" s="85"/>
      <c r="U65" s="79"/>
      <c r="V65" s="80"/>
      <c r="W65" s="137" t="str">
        <f>IF(LEFT($E65,1)="R",INDEX('Blend Breakout'!B$28:B$50,MATCH($E65,'Blend Breakout'!$A$28:$A$50,0)),IF(LEFT($E65,1)="H",$E65,IF($E65="Other",H65,"")))</f>
        <v/>
      </c>
      <c r="X65" s="81" t="str">
        <f>IF($E65="Other",I65,IF(LEFT($E65,1)="R",$F65*INDEX('Blend Breakout'!C$28:C$50,MATCH('2 - Import Data'!$E65,'Blend Breakout'!$A$28:$A$50,0)),IF(LEFT('2 - Import Data'!$E65,1)="H",'2 - Import Data'!$F65,"")))</f>
        <v/>
      </c>
      <c r="Y65" s="117" t="str">
        <f>IF(LEFT($E65,1)="R",INDEX('Blend Breakout'!D$28:D$50,MATCH($E65,'Blend Breakout'!$A$28:$A$50,0)),IF(AND($E65="Other",J65&lt;&gt;""),J65,""))</f>
        <v/>
      </c>
      <c r="Z65" s="81" t="str">
        <f>IF(AND($E65="Other",K65&lt;&gt;""),K65,IF(LEFT($E65,1)="R",IFERROR($F65*INDEX('Blend Breakout'!E$28:E$50,MATCH('2 - Import Data'!$E65,'Blend Breakout'!$A$28:$A$50,0)),""),""))</f>
        <v/>
      </c>
      <c r="AA65" s="81" t="str">
        <f>IF(LEFT($E65,1)="R",INDEX('Blend Breakout'!F$28:F$50,MATCH($E65,'Blend Breakout'!$A$28:$A$50,0)),IF(AND($E65="Other",L65&lt;&gt;""),L65,""))</f>
        <v/>
      </c>
      <c r="AB65" s="81" t="str">
        <f>IF(AND($E65="Other",M65&lt;&gt;""),M65,IF(LEFT($E65,1)="R",IFERROR($F65*INDEX('Blend Breakout'!G$28:G$50,MATCH('2 - Import Data'!$E65,'Blend Breakout'!$A$28:$A$50,0)),""),""))</f>
        <v/>
      </c>
      <c r="AC65" s="81" t="str">
        <f>IF(LEFT($E65,1)="R",INDEX('Blend Breakout'!H$28:H$50,MATCH($E65,'Blend Breakout'!$A$28:$A$50,0)),IF(AND($E65="Other",N65&lt;&gt;""),N65,""))</f>
        <v/>
      </c>
      <c r="AD65" s="81" t="str">
        <f>IF(AND($E65="Other",O65&lt;&gt;""),O65,IF(LEFT($E65,1)="R",IFERROR($F65*INDEX('Blend Breakout'!I$28:I$50,MATCH('2 - Import Data'!$E65,'Blend Breakout'!$A$28:$A$50,0)),""),""))</f>
        <v/>
      </c>
    </row>
    <row r="66" spans="1:30" s="81" customFormat="1" x14ac:dyDescent="0.3">
      <c r="A66" s="71">
        <v>53</v>
      </c>
      <c r="B66" s="82" t="str">
        <f>IF(E66=0,"",MAX($B$14:B65)+1)</f>
        <v/>
      </c>
      <c r="C66" s="83"/>
      <c r="D66" s="84"/>
      <c r="E66" s="85"/>
      <c r="F66" s="86"/>
      <c r="G66" s="87"/>
      <c r="H66" s="111"/>
      <c r="I66" s="107"/>
      <c r="J66" s="111"/>
      <c r="K66" s="107"/>
      <c r="L66" s="111"/>
      <c r="M66" s="107"/>
      <c r="N66" s="111"/>
      <c r="O66" s="107"/>
      <c r="P66" s="85"/>
      <c r="Q66" s="75"/>
      <c r="R66" s="88"/>
      <c r="S66" s="85"/>
      <c r="T66" s="85"/>
      <c r="U66" s="79"/>
      <c r="V66" s="80"/>
      <c r="W66" s="137" t="str">
        <f>IF(LEFT($E66,1)="R",INDEX('Blend Breakout'!B$28:B$50,MATCH($E66,'Blend Breakout'!$A$28:$A$50,0)),IF(LEFT($E66,1)="H",$E66,IF($E66="Other",H66,"")))</f>
        <v/>
      </c>
      <c r="X66" s="81" t="str">
        <f>IF($E66="Other",I66,IF(LEFT($E66,1)="R",$F66*INDEX('Blend Breakout'!C$28:C$50,MATCH('2 - Import Data'!$E66,'Blend Breakout'!$A$28:$A$50,0)),IF(LEFT('2 - Import Data'!$E66,1)="H",'2 - Import Data'!$F66,"")))</f>
        <v/>
      </c>
      <c r="Y66" s="117" t="str">
        <f>IF(LEFT($E66,1)="R",INDEX('Blend Breakout'!D$28:D$50,MATCH($E66,'Blend Breakout'!$A$28:$A$50,0)),IF(AND($E66="Other",J66&lt;&gt;""),J66,""))</f>
        <v/>
      </c>
      <c r="Z66" s="81" t="str">
        <f>IF(AND($E66="Other",K66&lt;&gt;""),K66,IF(LEFT($E66,1)="R",IFERROR($F66*INDEX('Blend Breakout'!E$28:E$50,MATCH('2 - Import Data'!$E66,'Blend Breakout'!$A$28:$A$50,0)),""),""))</f>
        <v/>
      </c>
      <c r="AA66" s="81" t="str">
        <f>IF(LEFT($E66,1)="R",INDEX('Blend Breakout'!F$28:F$50,MATCH($E66,'Blend Breakout'!$A$28:$A$50,0)),IF(AND($E66="Other",L66&lt;&gt;""),L66,""))</f>
        <v/>
      </c>
      <c r="AB66" s="81" t="str">
        <f>IF(AND($E66="Other",M66&lt;&gt;""),M66,IF(LEFT($E66,1)="R",IFERROR($F66*INDEX('Blend Breakout'!G$28:G$50,MATCH('2 - Import Data'!$E66,'Blend Breakout'!$A$28:$A$50,0)),""),""))</f>
        <v/>
      </c>
      <c r="AC66" s="81" t="str">
        <f>IF(LEFT($E66,1)="R",INDEX('Blend Breakout'!H$28:H$50,MATCH($E66,'Blend Breakout'!$A$28:$A$50,0)),IF(AND($E66="Other",N66&lt;&gt;""),N66,""))</f>
        <v/>
      </c>
      <c r="AD66" s="81" t="str">
        <f>IF(AND($E66="Other",O66&lt;&gt;""),O66,IF(LEFT($E66,1)="R",IFERROR($F66*INDEX('Blend Breakout'!I$28:I$50,MATCH('2 - Import Data'!$E66,'Blend Breakout'!$A$28:$A$50,0)),""),""))</f>
        <v/>
      </c>
    </row>
    <row r="67" spans="1:30" s="81" customFormat="1" x14ac:dyDescent="0.3">
      <c r="A67" s="71">
        <v>54</v>
      </c>
      <c r="B67" s="82" t="str">
        <f>IF(E67=0,"",MAX($B$14:B66)+1)</f>
        <v/>
      </c>
      <c r="C67" s="83"/>
      <c r="D67" s="84"/>
      <c r="E67" s="85"/>
      <c r="F67" s="86"/>
      <c r="G67" s="87"/>
      <c r="H67" s="111"/>
      <c r="I67" s="107"/>
      <c r="J67" s="111"/>
      <c r="K67" s="107"/>
      <c r="L67" s="111"/>
      <c r="M67" s="107"/>
      <c r="N67" s="111"/>
      <c r="O67" s="107"/>
      <c r="P67" s="85"/>
      <c r="Q67" s="75"/>
      <c r="R67" s="88"/>
      <c r="S67" s="85"/>
      <c r="T67" s="85"/>
      <c r="U67" s="79"/>
      <c r="V67" s="80"/>
      <c r="W67" s="137" t="str">
        <f>IF(LEFT($E67,1)="R",INDEX('Blend Breakout'!B$28:B$50,MATCH($E67,'Blend Breakout'!$A$28:$A$50,0)),IF(LEFT($E67,1)="H",$E67,IF($E67="Other",H67,"")))</f>
        <v/>
      </c>
      <c r="X67" s="81" t="str">
        <f>IF($E67="Other",I67,IF(LEFT($E67,1)="R",$F67*INDEX('Blend Breakout'!C$28:C$50,MATCH('2 - Import Data'!$E67,'Blend Breakout'!$A$28:$A$50,0)),IF(LEFT('2 - Import Data'!$E67,1)="H",'2 - Import Data'!$F67,"")))</f>
        <v/>
      </c>
      <c r="Y67" s="117" t="str">
        <f>IF(LEFT($E67,1)="R",INDEX('Blend Breakout'!D$28:D$50,MATCH($E67,'Blend Breakout'!$A$28:$A$50,0)),IF(AND($E67="Other",J67&lt;&gt;""),J67,""))</f>
        <v/>
      </c>
      <c r="Z67" s="81" t="str">
        <f>IF(AND($E67="Other",K67&lt;&gt;""),K67,IF(LEFT($E67,1)="R",IFERROR($F67*INDEX('Blend Breakout'!E$28:E$50,MATCH('2 - Import Data'!$E67,'Blend Breakout'!$A$28:$A$50,0)),""),""))</f>
        <v/>
      </c>
      <c r="AA67" s="81" t="str">
        <f>IF(LEFT($E67,1)="R",INDEX('Blend Breakout'!F$28:F$50,MATCH($E67,'Blend Breakout'!$A$28:$A$50,0)),IF(AND($E67="Other",L67&lt;&gt;""),L67,""))</f>
        <v/>
      </c>
      <c r="AB67" s="81" t="str">
        <f>IF(AND($E67="Other",M67&lt;&gt;""),M67,IF(LEFT($E67,1)="R",IFERROR($F67*INDEX('Blend Breakout'!G$28:G$50,MATCH('2 - Import Data'!$E67,'Blend Breakout'!$A$28:$A$50,0)),""),""))</f>
        <v/>
      </c>
      <c r="AC67" s="81" t="str">
        <f>IF(LEFT($E67,1)="R",INDEX('Blend Breakout'!H$28:H$50,MATCH($E67,'Blend Breakout'!$A$28:$A$50,0)),IF(AND($E67="Other",N67&lt;&gt;""),N67,""))</f>
        <v/>
      </c>
      <c r="AD67" s="81" t="str">
        <f>IF(AND($E67="Other",O67&lt;&gt;""),O67,IF(LEFT($E67,1)="R",IFERROR($F67*INDEX('Blend Breakout'!I$28:I$50,MATCH('2 - Import Data'!$E67,'Blend Breakout'!$A$28:$A$50,0)),""),""))</f>
        <v/>
      </c>
    </row>
    <row r="68" spans="1:30" s="81" customFormat="1" x14ac:dyDescent="0.3">
      <c r="A68" s="71">
        <v>55</v>
      </c>
      <c r="B68" s="82" t="str">
        <f>IF(E68=0,"",MAX($B$14:B67)+1)</f>
        <v/>
      </c>
      <c r="C68" s="83"/>
      <c r="D68" s="84"/>
      <c r="E68" s="85"/>
      <c r="F68" s="86"/>
      <c r="G68" s="87"/>
      <c r="H68" s="111"/>
      <c r="I68" s="107"/>
      <c r="J68" s="111"/>
      <c r="K68" s="107"/>
      <c r="L68" s="111"/>
      <c r="M68" s="107"/>
      <c r="N68" s="111"/>
      <c r="O68" s="107"/>
      <c r="P68" s="85"/>
      <c r="Q68" s="75"/>
      <c r="R68" s="88"/>
      <c r="S68" s="85"/>
      <c r="T68" s="85"/>
      <c r="U68" s="79"/>
      <c r="V68" s="80"/>
      <c r="W68" s="137" t="str">
        <f>IF(LEFT($E68,1)="R",INDEX('Blend Breakout'!B$28:B$50,MATCH($E68,'Blend Breakout'!$A$28:$A$50,0)),IF(LEFT($E68,1)="H",$E68,IF($E68="Other",H68,"")))</f>
        <v/>
      </c>
      <c r="X68" s="81" t="str">
        <f>IF($E68="Other",I68,IF(LEFT($E68,1)="R",$F68*INDEX('Blend Breakout'!C$28:C$50,MATCH('2 - Import Data'!$E68,'Blend Breakout'!$A$28:$A$50,0)),IF(LEFT('2 - Import Data'!$E68,1)="H",'2 - Import Data'!$F68,"")))</f>
        <v/>
      </c>
      <c r="Y68" s="117" t="str">
        <f>IF(LEFT($E68,1)="R",INDEX('Blend Breakout'!D$28:D$50,MATCH($E68,'Blend Breakout'!$A$28:$A$50,0)),IF(AND($E68="Other",J68&lt;&gt;""),J68,""))</f>
        <v/>
      </c>
      <c r="Z68" s="81" t="str">
        <f>IF(AND($E68="Other",K68&lt;&gt;""),K68,IF(LEFT($E68,1)="R",IFERROR($F68*INDEX('Blend Breakout'!E$28:E$50,MATCH('2 - Import Data'!$E68,'Blend Breakout'!$A$28:$A$50,0)),""),""))</f>
        <v/>
      </c>
      <c r="AA68" s="81" t="str">
        <f>IF(LEFT($E68,1)="R",INDEX('Blend Breakout'!F$28:F$50,MATCH($E68,'Blend Breakout'!$A$28:$A$50,0)),IF(AND($E68="Other",L68&lt;&gt;""),L68,""))</f>
        <v/>
      </c>
      <c r="AB68" s="81" t="str">
        <f>IF(AND($E68="Other",M68&lt;&gt;""),M68,IF(LEFT($E68,1)="R",IFERROR($F68*INDEX('Blend Breakout'!G$28:G$50,MATCH('2 - Import Data'!$E68,'Blend Breakout'!$A$28:$A$50,0)),""),""))</f>
        <v/>
      </c>
      <c r="AC68" s="81" t="str">
        <f>IF(LEFT($E68,1)="R",INDEX('Blend Breakout'!H$28:H$50,MATCH($E68,'Blend Breakout'!$A$28:$A$50,0)),IF(AND($E68="Other",N68&lt;&gt;""),N68,""))</f>
        <v/>
      </c>
      <c r="AD68" s="81" t="str">
        <f>IF(AND($E68="Other",O68&lt;&gt;""),O68,IF(LEFT($E68,1)="R",IFERROR($F68*INDEX('Blend Breakout'!I$28:I$50,MATCH('2 - Import Data'!$E68,'Blend Breakout'!$A$28:$A$50,0)),""),""))</f>
        <v/>
      </c>
    </row>
    <row r="69" spans="1:30" s="81" customFormat="1" x14ac:dyDescent="0.3">
      <c r="A69" s="71">
        <v>56</v>
      </c>
      <c r="B69" s="82" t="str">
        <f>IF(E69=0,"",MAX($B$14:B68)+1)</f>
        <v/>
      </c>
      <c r="C69" s="83"/>
      <c r="D69" s="84"/>
      <c r="E69" s="85"/>
      <c r="F69" s="86"/>
      <c r="G69" s="87"/>
      <c r="H69" s="111"/>
      <c r="I69" s="107"/>
      <c r="J69" s="111"/>
      <c r="K69" s="107"/>
      <c r="L69" s="111"/>
      <c r="M69" s="107"/>
      <c r="N69" s="111"/>
      <c r="O69" s="107"/>
      <c r="P69" s="85"/>
      <c r="Q69" s="75"/>
      <c r="R69" s="88"/>
      <c r="S69" s="85"/>
      <c r="T69" s="85"/>
      <c r="U69" s="79"/>
      <c r="V69" s="80"/>
      <c r="W69" s="137" t="str">
        <f>IF(LEFT($E69,1)="R",INDEX('Blend Breakout'!B$28:B$50,MATCH($E69,'Blend Breakout'!$A$28:$A$50,0)),IF(LEFT($E69,1)="H",$E69,IF($E69="Other",H69,"")))</f>
        <v/>
      </c>
      <c r="X69" s="81" t="str">
        <f>IF($E69="Other",I69,IF(LEFT($E69,1)="R",$F69*INDEX('Blend Breakout'!C$28:C$50,MATCH('2 - Import Data'!$E69,'Blend Breakout'!$A$28:$A$50,0)),IF(LEFT('2 - Import Data'!$E69,1)="H",'2 - Import Data'!$F69,"")))</f>
        <v/>
      </c>
      <c r="Y69" s="117" t="str">
        <f>IF(LEFT($E69,1)="R",INDEX('Blend Breakout'!D$28:D$50,MATCH($E69,'Blend Breakout'!$A$28:$A$50,0)),IF(AND($E69="Other",J69&lt;&gt;""),J69,""))</f>
        <v/>
      </c>
      <c r="Z69" s="81" t="str">
        <f>IF(AND($E69="Other",K69&lt;&gt;""),K69,IF(LEFT($E69,1)="R",IFERROR($F69*INDEX('Blend Breakout'!E$28:E$50,MATCH('2 - Import Data'!$E69,'Blend Breakout'!$A$28:$A$50,0)),""),""))</f>
        <v/>
      </c>
      <c r="AA69" s="81" t="str">
        <f>IF(LEFT($E69,1)="R",INDEX('Blend Breakout'!F$28:F$50,MATCH($E69,'Blend Breakout'!$A$28:$A$50,0)),IF(AND($E69="Other",L69&lt;&gt;""),L69,""))</f>
        <v/>
      </c>
      <c r="AB69" s="81" t="str">
        <f>IF(AND($E69="Other",M69&lt;&gt;""),M69,IF(LEFT($E69,1)="R",IFERROR($F69*INDEX('Blend Breakout'!G$28:G$50,MATCH('2 - Import Data'!$E69,'Blend Breakout'!$A$28:$A$50,0)),""),""))</f>
        <v/>
      </c>
      <c r="AC69" s="81" t="str">
        <f>IF(LEFT($E69,1)="R",INDEX('Blend Breakout'!H$28:H$50,MATCH($E69,'Blend Breakout'!$A$28:$A$50,0)),IF(AND($E69="Other",N69&lt;&gt;""),N69,""))</f>
        <v/>
      </c>
      <c r="AD69" s="81" t="str">
        <f>IF(AND($E69="Other",O69&lt;&gt;""),O69,IF(LEFT($E69,1)="R",IFERROR($F69*INDEX('Blend Breakout'!I$28:I$50,MATCH('2 - Import Data'!$E69,'Blend Breakout'!$A$28:$A$50,0)),""),""))</f>
        <v/>
      </c>
    </row>
    <row r="70" spans="1:30" s="81" customFormat="1" x14ac:dyDescent="0.3">
      <c r="A70" s="71">
        <v>57</v>
      </c>
      <c r="B70" s="82" t="str">
        <f>IF(E70=0,"",MAX($B$14:B69)+1)</f>
        <v/>
      </c>
      <c r="C70" s="83"/>
      <c r="D70" s="84"/>
      <c r="E70" s="85"/>
      <c r="F70" s="86"/>
      <c r="G70" s="87"/>
      <c r="H70" s="111"/>
      <c r="I70" s="107"/>
      <c r="J70" s="111"/>
      <c r="K70" s="107"/>
      <c r="L70" s="111"/>
      <c r="M70" s="107"/>
      <c r="N70" s="111"/>
      <c r="O70" s="107"/>
      <c r="P70" s="85"/>
      <c r="Q70" s="75"/>
      <c r="R70" s="88"/>
      <c r="S70" s="85"/>
      <c r="T70" s="85"/>
      <c r="U70" s="79"/>
      <c r="V70" s="80"/>
      <c r="W70" s="137" t="str">
        <f>IF(LEFT($E70,1)="R",INDEX('Blend Breakout'!B$28:B$50,MATCH($E70,'Blend Breakout'!$A$28:$A$50,0)),IF(LEFT($E70,1)="H",$E70,IF($E70="Other",H70,"")))</f>
        <v/>
      </c>
      <c r="X70" s="81" t="str">
        <f>IF($E70="Other",I70,IF(LEFT($E70,1)="R",$F70*INDEX('Blend Breakout'!C$28:C$50,MATCH('2 - Import Data'!$E70,'Blend Breakout'!$A$28:$A$50,0)),IF(LEFT('2 - Import Data'!$E70,1)="H",'2 - Import Data'!$F70,"")))</f>
        <v/>
      </c>
      <c r="Y70" s="117" t="str">
        <f>IF(LEFT($E70,1)="R",INDEX('Blend Breakout'!D$28:D$50,MATCH($E70,'Blend Breakout'!$A$28:$A$50,0)),IF(AND($E70="Other",J70&lt;&gt;""),J70,""))</f>
        <v/>
      </c>
      <c r="Z70" s="81" t="str">
        <f>IF(AND($E70="Other",K70&lt;&gt;""),K70,IF(LEFT($E70,1)="R",IFERROR($F70*INDEX('Blend Breakout'!E$28:E$50,MATCH('2 - Import Data'!$E70,'Blend Breakout'!$A$28:$A$50,0)),""),""))</f>
        <v/>
      </c>
      <c r="AA70" s="81" t="str">
        <f>IF(LEFT($E70,1)="R",INDEX('Blend Breakout'!F$28:F$50,MATCH($E70,'Blend Breakout'!$A$28:$A$50,0)),IF(AND($E70="Other",L70&lt;&gt;""),L70,""))</f>
        <v/>
      </c>
      <c r="AB70" s="81" t="str">
        <f>IF(AND($E70="Other",M70&lt;&gt;""),M70,IF(LEFT($E70,1)="R",IFERROR($F70*INDEX('Blend Breakout'!G$28:G$50,MATCH('2 - Import Data'!$E70,'Blend Breakout'!$A$28:$A$50,0)),""),""))</f>
        <v/>
      </c>
      <c r="AC70" s="81" t="str">
        <f>IF(LEFT($E70,1)="R",INDEX('Blend Breakout'!H$28:H$50,MATCH($E70,'Blend Breakout'!$A$28:$A$50,0)),IF(AND($E70="Other",N70&lt;&gt;""),N70,""))</f>
        <v/>
      </c>
      <c r="AD70" s="81" t="str">
        <f>IF(AND($E70="Other",O70&lt;&gt;""),O70,IF(LEFT($E70,1)="R",IFERROR($F70*INDEX('Blend Breakout'!I$28:I$50,MATCH('2 - Import Data'!$E70,'Blend Breakout'!$A$28:$A$50,0)),""),""))</f>
        <v/>
      </c>
    </row>
    <row r="71" spans="1:30" s="81" customFormat="1" x14ac:dyDescent="0.3">
      <c r="A71" s="71">
        <v>58</v>
      </c>
      <c r="B71" s="82" t="str">
        <f>IF(E71=0,"",MAX($B$14:B70)+1)</f>
        <v/>
      </c>
      <c r="C71" s="83"/>
      <c r="D71" s="84"/>
      <c r="E71" s="85"/>
      <c r="F71" s="86"/>
      <c r="G71" s="87"/>
      <c r="H71" s="111"/>
      <c r="I71" s="107"/>
      <c r="J71" s="111"/>
      <c r="K71" s="107"/>
      <c r="L71" s="111"/>
      <c r="M71" s="107"/>
      <c r="N71" s="111"/>
      <c r="O71" s="107"/>
      <c r="P71" s="85"/>
      <c r="Q71" s="75"/>
      <c r="R71" s="88"/>
      <c r="S71" s="85"/>
      <c r="T71" s="85"/>
      <c r="U71" s="79"/>
      <c r="V71" s="80"/>
      <c r="W71" s="137" t="str">
        <f>IF(LEFT($E71,1)="R",INDEX('Blend Breakout'!B$28:B$50,MATCH($E71,'Blend Breakout'!$A$28:$A$50,0)),IF(LEFT($E71,1)="H",$E71,IF($E71="Other",H71,"")))</f>
        <v/>
      </c>
      <c r="X71" s="81" t="str">
        <f>IF($E71="Other",I71,IF(LEFT($E71,1)="R",$F71*INDEX('Blend Breakout'!C$28:C$50,MATCH('2 - Import Data'!$E71,'Blend Breakout'!$A$28:$A$50,0)),IF(LEFT('2 - Import Data'!$E71,1)="H",'2 - Import Data'!$F71,"")))</f>
        <v/>
      </c>
      <c r="Y71" s="117" t="str">
        <f>IF(LEFT($E71,1)="R",INDEX('Blend Breakout'!D$28:D$50,MATCH($E71,'Blend Breakout'!$A$28:$A$50,0)),IF(AND($E71="Other",J71&lt;&gt;""),J71,""))</f>
        <v/>
      </c>
      <c r="Z71" s="81" t="str">
        <f>IF(AND($E71="Other",K71&lt;&gt;""),K71,IF(LEFT($E71,1)="R",IFERROR($F71*INDEX('Blend Breakout'!E$28:E$50,MATCH('2 - Import Data'!$E71,'Blend Breakout'!$A$28:$A$50,0)),""),""))</f>
        <v/>
      </c>
      <c r="AA71" s="81" t="str">
        <f>IF(LEFT($E71,1)="R",INDEX('Blend Breakout'!F$28:F$50,MATCH($E71,'Blend Breakout'!$A$28:$A$50,0)),IF(AND($E71="Other",L71&lt;&gt;""),L71,""))</f>
        <v/>
      </c>
      <c r="AB71" s="81" t="str">
        <f>IF(AND($E71="Other",M71&lt;&gt;""),M71,IF(LEFT($E71,1)="R",IFERROR($F71*INDEX('Blend Breakout'!G$28:G$50,MATCH('2 - Import Data'!$E71,'Blend Breakout'!$A$28:$A$50,0)),""),""))</f>
        <v/>
      </c>
      <c r="AC71" s="81" t="str">
        <f>IF(LEFT($E71,1)="R",INDEX('Blend Breakout'!H$28:H$50,MATCH($E71,'Blend Breakout'!$A$28:$A$50,0)),IF(AND($E71="Other",N71&lt;&gt;""),N71,""))</f>
        <v/>
      </c>
      <c r="AD71" s="81" t="str">
        <f>IF(AND($E71="Other",O71&lt;&gt;""),O71,IF(LEFT($E71,1)="R",IFERROR($F71*INDEX('Blend Breakout'!I$28:I$50,MATCH('2 - Import Data'!$E71,'Blend Breakout'!$A$28:$A$50,0)),""),""))</f>
        <v/>
      </c>
    </row>
    <row r="72" spans="1:30" s="81" customFormat="1" x14ac:dyDescent="0.3">
      <c r="A72" s="71">
        <v>59</v>
      </c>
      <c r="B72" s="82" t="str">
        <f>IF(E72=0,"",MAX($B$14:B71)+1)</f>
        <v/>
      </c>
      <c r="C72" s="83"/>
      <c r="D72" s="84"/>
      <c r="E72" s="85"/>
      <c r="F72" s="86"/>
      <c r="G72" s="87"/>
      <c r="H72" s="111"/>
      <c r="I72" s="107"/>
      <c r="J72" s="111"/>
      <c r="K72" s="107"/>
      <c r="L72" s="111"/>
      <c r="M72" s="107"/>
      <c r="N72" s="111"/>
      <c r="O72" s="107"/>
      <c r="P72" s="85"/>
      <c r="Q72" s="75"/>
      <c r="R72" s="88"/>
      <c r="S72" s="85"/>
      <c r="T72" s="85"/>
      <c r="U72" s="79"/>
      <c r="V72" s="80"/>
      <c r="W72" s="137" t="str">
        <f>IF(LEFT($E72,1)="R",INDEX('Blend Breakout'!B$28:B$50,MATCH($E72,'Blend Breakout'!$A$28:$A$50,0)),IF(LEFT($E72,1)="H",$E72,IF($E72="Other",H72,"")))</f>
        <v/>
      </c>
      <c r="X72" s="81" t="str">
        <f>IF($E72="Other",I72,IF(LEFT($E72,1)="R",$F72*INDEX('Blend Breakout'!C$28:C$50,MATCH('2 - Import Data'!$E72,'Blend Breakout'!$A$28:$A$50,0)),IF(LEFT('2 - Import Data'!$E72,1)="H",'2 - Import Data'!$F72,"")))</f>
        <v/>
      </c>
      <c r="Y72" s="117" t="str">
        <f>IF(LEFT($E72,1)="R",INDEX('Blend Breakout'!D$28:D$50,MATCH($E72,'Blend Breakout'!$A$28:$A$50,0)),IF(AND($E72="Other",J72&lt;&gt;""),J72,""))</f>
        <v/>
      </c>
      <c r="Z72" s="81" t="str">
        <f>IF(AND($E72="Other",K72&lt;&gt;""),K72,IF(LEFT($E72,1)="R",IFERROR($F72*INDEX('Blend Breakout'!E$28:E$50,MATCH('2 - Import Data'!$E72,'Blend Breakout'!$A$28:$A$50,0)),""),""))</f>
        <v/>
      </c>
      <c r="AA72" s="81" t="str">
        <f>IF(LEFT($E72,1)="R",INDEX('Blend Breakout'!F$28:F$50,MATCH($E72,'Blend Breakout'!$A$28:$A$50,0)),IF(AND($E72="Other",L72&lt;&gt;""),L72,""))</f>
        <v/>
      </c>
      <c r="AB72" s="81" t="str">
        <f>IF(AND($E72="Other",M72&lt;&gt;""),M72,IF(LEFT($E72,1)="R",IFERROR($F72*INDEX('Blend Breakout'!G$28:G$50,MATCH('2 - Import Data'!$E72,'Blend Breakout'!$A$28:$A$50,0)),""),""))</f>
        <v/>
      </c>
      <c r="AC72" s="81" t="str">
        <f>IF(LEFT($E72,1)="R",INDEX('Blend Breakout'!H$28:H$50,MATCH($E72,'Blend Breakout'!$A$28:$A$50,0)),IF(AND($E72="Other",N72&lt;&gt;""),N72,""))</f>
        <v/>
      </c>
      <c r="AD72" s="81" t="str">
        <f>IF(AND($E72="Other",O72&lt;&gt;""),O72,IF(LEFT($E72,1)="R",IFERROR($F72*INDEX('Blend Breakout'!I$28:I$50,MATCH('2 - Import Data'!$E72,'Blend Breakout'!$A$28:$A$50,0)),""),""))</f>
        <v/>
      </c>
    </row>
    <row r="73" spans="1:30" s="81" customFormat="1" x14ac:dyDescent="0.3">
      <c r="A73" s="71">
        <v>60</v>
      </c>
      <c r="B73" s="82" t="str">
        <f>IF(E73=0,"",MAX($B$14:B72)+1)</f>
        <v/>
      </c>
      <c r="C73" s="83"/>
      <c r="D73" s="84"/>
      <c r="E73" s="85"/>
      <c r="F73" s="86"/>
      <c r="G73" s="87"/>
      <c r="H73" s="111"/>
      <c r="I73" s="107"/>
      <c r="J73" s="111"/>
      <c r="K73" s="107"/>
      <c r="L73" s="111"/>
      <c r="M73" s="107"/>
      <c r="N73" s="111"/>
      <c r="O73" s="107"/>
      <c r="P73" s="85"/>
      <c r="Q73" s="75"/>
      <c r="R73" s="88"/>
      <c r="S73" s="85"/>
      <c r="T73" s="85"/>
      <c r="U73" s="79"/>
      <c r="V73" s="80"/>
      <c r="W73" s="137" t="str">
        <f>IF(LEFT($E73,1)="R",INDEX('Blend Breakout'!B$28:B$50,MATCH($E73,'Blend Breakout'!$A$28:$A$50,0)),IF(LEFT($E73,1)="H",$E73,IF($E73="Other",H73,"")))</f>
        <v/>
      </c>
      <c r="X73" s="81" t="str">
        <f>IF($E73="Other",I73,IF(LEFT($E73,1)="R",$F73*INDEX('Blend Breakout'!C$28:C$50,MATCH('2 - Import Data'!$E73,'Blend Breakout'!$A$28:$A$50,0)),IF(LEFT('2 - Import Data'!$E73,1)="H",'2 - Import Data'!$F73,"")))</f>
        <v/>
      </c>
      <c r="Y73" s="117" t="str">
        <f>IF(LEFT($E73,1)="R",INDEX('Blend Breakout'!D$28:D$50,MATCH($E73,'Blend Breakout'!$A$28:$A$50,0)),IF(AND($E73="Other",J73&lt;&gt;""),J73,""))</f>
        <v/>
      </c>
      <c r="Z73" s="81" t="str">
        <f>IF(AND($E73="Other",K73&lt;&gt;""),K73,IF(LEFT($E73,1)="R",IFERROR($F73*INDEX('Blend Breakout'!E$28:E$50,MATCH('2 - Import Data'!$E73,'Blend Breakout'!$A$28:$A$50,0)),""),""))</f>
        <v/>
      </c>
      <c r="AA73" s="81" t="str">
        <f>IF(LEFT($E73,1)="R",INDEX('Blend Breakout'!F$28:F$50,MATCH($E73,'Blend Breakout'!$A$28:$A$50,0)),IF(AND($E73="Other",L73&lt;&gt;""),L73,""))</f>
        <v/>
      </c>
      <c r="AB73" s="81" t="str">
        <f>IF(AND($E73="Other",M73&lt;&gt;""),M73,IF(LEFT($E73,1)="R",IFERROR($F73*INDEX('Blend Breakout'!G$28:G$50,MATCH('2 - Import Data'!$E73,'Blend Breakout'!$A$28:$A$50,0)),""),""))</f>
        <v/>
      </c>
      <c r="AC73" s="81" t="str">
        <f>IF(LEFT($E73,1)="R",INDEX('Blend Breakout'!H$28:H$50,MATCH($E73,'Blend Breakout'!$A$28:$A$50,0)),IF(AND($E73="Other",N73&lt;&gt;""),N73,""))</f>
        <v/>
      </c>
      <c r="AD73" s="81" t="str">
        <f>IF(AND($E73="Other",O73&lt;&gt;""),O73,IF(LEFT($E73,1)="R",IFERROR($F73*INDEX('Blend Breakout'!I$28:I$50,MATCH('2 - Import Data'!$E73,'Blend Breakout'!$A$28:$A$50,0)),""),""))</f>
        <v/>
      </c>
    </row>
    <row r="74" spans="1:30" s="81" customFormat="1" x14ac:dyDescent="0.3">
      <c r="A74" s="71">
        <v>61</v>
      </c>
      <c r="B74" s="82" t="str">
        <f>IF(E74=0,"",MAX($B$14:B73)+1)</f>
        <v/>
      </c>
      <c r="C74" s="83"/>
      <c r="D74" s="84"/>
      <c r="E74" s="85"/>
      <c r="F74" s="86"/>
      <c r="G74" s="87"/>
      <c r="H74" s="111"/>
      <c r="I74" s="107"/>
      <c r="J74" s="111"/>
      <c r="K74" s="107"/>
      <c r="L74" s="111"/>
      <c r="M74" s="107"/>
      <c r="N74" s="111"/>
      <c r="O74" s="107"/>
      <c r="P74" s="85"/>
      <c r="Q74" s="75"/>
      <c r="R74" s="88"/>
      <c r="S74" s="85"/>
      <c r="T74" s="85"/>
      <c r="U74" s="79"/>
      <c r="V74" s="80"/>
      <c r="W74" s="137" t="str">
        <f>IF(LEFT($E74,1)="R",INDEX('Blend Breakout'!B$28:B$50,MATCH($E74,'Blend Breakout'!$A$28:$A$50,0)),IF(LEFT($E74,1)="H",$E74,IF($E74="Other",H74,"")))</f>
        <v/>
      </c>
      <c r="X74" s="81" t="str">
        <f>IF($E74="Other",I74,IF(LEFT($E74,1)="R",$F74*INDEX('Blend Breakout'!C$28:C$50,MATCH('2 - Import Data'!$E74,'Blend Breakout'!$A$28:$A$50,0)),IF(LEFT('2 - Import Data'!$E74,1)="H",'2 - Import Data'!$F74,"")))</f>
        <v/>
      </c>
      <c r="Y74" s="117" t="str">
        <f>IF(LEFT($E74,1)="R",INDEX('Blend Breakout'!D$28:D$50,MATCH($E74,'Blend Breakout'!$A$28:$A$50,0)),IF(AND($E74="Other",J74&lt;&gt;""),J74,""))</f>
        <v/>
      </c>
      <c r="Z74" s="81" t="str">
        <f>IF(AND($E74="Other",K74&lt;&gt;""),K74,IF(LEFT($E74,1)="R",IFERROR($F74*INDEX('Blend Breakout'!E$28:E$50,MATCH('2 - Import Data'!$E74,'Blend Breakout'!$A$28:$A$50,0)),""),""))</f>
        <v/>
      </c>
      <c r="AA74" s="81" t="str">
        <f>IF(LEFT($E74,1)="R",INDEX('Blend Breakout'!F$28:F$50,MATCH($E74,'Blend Breakout'!$A$28:$A$50,0)),IF(AND($E74="Other",L74&lt;&gt;""),L74,""))</f>
        <v/>
      </c>
      <c r="AB74" s="81" t="str">
        <f>IF(AND($E74="Other",M74&lt;&gt;""),M74,IF(LEFT($E74,1)="R",IFERROR($F74*INDEX('Blend Breakout'!G$28:G$50,MATCH('2 - Import Data'!$E74,'Blend Breakout'!$A$28:$A$50,0)),""),""))</f>
        <v/>
      </c>
      <c r="AC74" s="81" t="str">
        <f>IF(LEFT($E74,1)="R",INDEX('Blend Breakout'!H$28:H$50,MATCH($E74,'Blend Breakout'!$A$28:$A$50,0)),IF(AND($E74="Other",N74&lt;&gt;""),N74,""))</f>
        <v/>
      </c>
      <c r="AD74" s="81" t="str">
        <f>IF(AND($E74="Other",O74&lt;&gt;""),O74,IF(LEFT($E74,1)="R",IFERROR($F74*INDEX('Blend Breakout'!I$28:I$50,MATCH('2 - Import Data'!$E74,'Blend Breakout'!$A$28:$A$50,0)),""),""))</f>
        <v/>
      </c>
    </row>
    <row r="75" spans="1:30" s="81" customFormat="1" x14ac:dyDescent="0.3">
      <c r="A75" s="71">
        <v>62</v>
      </c>
      <c r="B75" s="82" t="str">
        <f>IF(E75=0,"",MAX($B$14:B74)+1)</f>
        <v/>
      </c>
      <c r="C75" s="83"/>
      <c r="D75" s="84"/>
      <c r="E75" s="85"/>
      <c r="F75" s="86"/>
      <c r="G75" s="87"/>
      <c r="H75" s="111"/>
      <c r="I75" s="107"/>
      <c r="J75" s="111"/>
      <c r="K75" s="107"/>
      <c r="L75" s="111"/>
      <c r="M75" s="107"/>
      <c r="N75" s="111"/>
      <c r="O75" s="107"/>
      <c r="P75" s="85"/>
      <c r="Q75" s="75"/>
      <c r="R75" s="88"/>
      <c r="S75" s="85"/>
      <c r="T75" s="85"/>
      <c r="U75" s="79"/>
      <c r="V75" s="80"/>
      <c r="W75" s="137" t="str">
        <f>IF(LEFT($E75,1)="R",INDEX('Blend Breakout'!B$28:B$50,MATCH($E75,'Blend Breakout'!$A$28:$A$50,0)),IF(LEFT($E75,1)="H",$E75,IF($E75="Other",H75,"")))</f>
        <v/>
      </c>
      <c r="X75" s="81" t="str">
        <f>IF($E75="Other",I75,IF(LEFT($E75,1)="R",$F75*INDEX('Blend Breakout'!C$28:C$50,MATCH('2 - Import Data'!$E75,'Blend Breakout'!$A$28:$A$50,0)),IF(LEFT('2 - Import Data'!$E75,1)="H",'2 - Import Data'!$F75,"")))</f>
        <v/>
      </c>
      <c r="Y75" s="117" t="str">
        <f>IF(LEFT($E75,1)="R",INDEX('Blend Breakout'!D$28:D$50,MATCH($E75,'Blend Breakout'!$A$28:$A$50,0)),IF(AND($E75="Other",J75&lt;&gt;""),J75,""))</f>
        <v/>
      </c>
      <c r="Z75" s="81" t="str">
        <f>IF(AND($E75="Other",K75&lt;&gt;""),K75,IF(LEFT($E75,1)="R",IFERROR($F75*INDEX('Blend Breakout'!E$28:E$50,MATCH('2 - Import Data'!$E75,'Blend Breakout'!$A$28:$A$50,0)),""),""))</f>
        <v/>
      </c>
      <c r="AA75" s="81" t="str">
        <f>IF(LEFT($E75,1)="R",INDEX('Blend Breakout'!F$28:F$50,MATCH($E75,'Blend Breakout'!$A$28:$A$50,0)),IF(AND($E75="Other",L75&lt;&gt;""),L75,""))</f>
        <v/>
      </c>
      <c r="AB75" s="81" t="str">
        <f>IF(AND($E75="Other",M75&lt;&gt;""),M75,IF(LEFT($E75,1)="R",IFERROR($F75*INDEX('Blend Breakout'!G$28:G$50,MATCH('2 - Import Data'!$E75,'Blend Breakout'!$A$28:$A$50,0)),""),""))</f>
        <v/>
      </c>
      <c r="AC75" s="81" t="str">
        <f>IF(LEFT($E75,1)="R",INDEX('Blend Breakout'!H$28:H$50,MATCH($E75,'Blend Breakout'!$A$28:$A$50,0)),IF(AND($E75="Other",N75&lt;&gt;""),N75,""))</f>
        <v/>
      </c>
      <c r="AD75" s="81" t="str">
        <f>IF(AND($E75="Other",O75&lt;&gt;""),O75,IF(LEFT($E75,1)="R",IFERROR($F75*INDEX('Blend Breakout'!I$28:I$50,MATCH('2 - Import Data'!$E75,'Blend Breakout'!$A$28:$A$50,0)),""),""))</f>
        <v/>
      </c>
    </row>
    <row r="76" spans="1:30" s="81" customFormat="1" x14ac:dyDescent="0.3">
      <c r="A76" s="71">
        <v>63</v>
      </c>
      <c r="B76" s="82" t="str">
        <f>IF(E76=0,"",MAX($B$14:B75)+1)</f>
        <v/>
      </c>
      <c r="C76" s="83"/>
      <c r="D76" s="84"/>
      <c r="E76" s="85"/>
      <c r="F76" s="86"/>
      <c r="G76" s="87"/>
      <c r="H76" s="111"/>
      <c r="I76" s="107"/>
      <c r="J76" s="111"/>
      <c r="K76" s="107"/>
      <c r="L76" s="111"/>
      <c r="M76" s="107"/>
      <c r="N76" s="111"/>
      <c r="O76" s="107"/>
      <c r="P76" s="85"/>
      <c r="Q76" s="75"/>
      <c r="R76" s="88"/>
      <c r="S76" s="85"/>
      <c r="T76" s="85"/>
      <c r="U76" s="79"/>
      <c r="V76" s="80"/>
      <c r="W76" s="137" t="str">
        <f>IF(LEFT($E76,1)="R",INDEX('Blend Breakout'!B$28:B$50,MATCH($E76,'Blend Breakout'!$A$28:$A$50,0)),IF(LEFT($E76,1)="H",$E76,IF($E76="Other",H76,"")))</f>
        <v/>
      </c>
      <c r="X76" s="81" t="str">
        <f>IF($E76="Other",I76,IF(LEFT($E76,1)="R",$F76*INDEX('Blend Breakout'!C$28:C$50,MATCH('2 - Import Data'!$E76,'Blend Breakout'!$A$28:$A$50,0)),IF(LEFT('2 - Import Data'!$E76,1)="H",'2 - Import Data'!$F76,"")))</f>
        <v/>
      </c>
      <c r="Y76" s="117" t="str">
        <f>IF(LEFT($E76,1)="R",INDEX('Blend Breakout'!D$28:D$50,MATCH($E76,'Blend Breakout'!$A$28:$A$50,0)),IF(AND($E76="Other",J76&lt;&gt;""),J76,""))</f>
        <v/>
      </c>
      <c r="Z76" s="81" t="str">
        <f>IF(AND($E76="Other",K76&lt;&gt;""),K76,IF(LEFT($E76,1)="R",IFERROR($F76*INDEX('Blend Breakout'!E$28:E$50,MATCH('2 - Import Data'!$E76,'Blend Breakout'!$A$28:$A$50,0)),""),""))</f>
        <v/>
      </c>
      <c r="AA76" s="81" t="str">
        <f>IF(LEFT($E76,1)="R",INDEX('Blend Breakout'!F$28:F$50,MATCH($E76,'Blend Breakout'!$A$28:$A$50,0)),IF(AND($E76="Other",L76&lt;&gt;""),L76,""))</f>
        <v/>
      </c>
      <c r="AB76" s="81" t="str">
        <f>IF(AND($E76="Other",M76&lt;&gt;""),M76,IF(LEFT($E76,1)="R",IFERROR($F76*INDEX('Blend Breakout'!G$28:G$50,MATCH('2 - Import Data'!$E76,'Blend Breakout'!$A$28:$A$50,0)),""),""))</f>
        <v/>
      </c>
      <c r="AC76" s="81" t="str">
        <f>IF(LEFT($E76,1)="R",INDEX('Blend Breakout'!H$28:H$50,MATCH($E76,'Blend Breakout'!$A$28:$A$50,0)),IF(AND($E76="Other",N76&lt;&gt;""),N76,""))</f>
        <v/>
      </c>
      <c r="AD76" s="81" t="str">
        <f>IF(AND($E76="Other",O76&lt;&gt;""),O76,IF(LEFT($E76,1)="R",IFERROR($F76*INDEX('Blend Breakout'!I$28:I$50,MATCH('2 - Import Data'!$E76,'Blend Breakout'!$A$28:$A$50,0)),""),""))</f>
        <v/>
      </c>
    </row>
    <row r="77" spans="1:30" s="81" customFormat="1" x14ac:dyDescent="0.3">
      <c r="A77" s="71">
        <v>64</v>
      </c>
      <c r="B77" s="82" t="str">
        <f>IF(E77=0,"",MAX($B$14:B76)+1)</f>
        <v/>
      </c>
      <c r="C77" s="83"/>
      <c r="D77" s="84"/>
      <c r="E77" s="85"/>
      <c r="F77" s="86"/>
      <c r="G77" s="87"/>
      <c r="H77" s="111"/>
      <c r="I77" s="107"/>
      <c r="J77" s="111"/>
      <c r="K77" s="107"/>
      <c r="L77" s="111"/>
      <c r="M77" s="107"/>
      <c r="N77" s="111"/>
      <c r="O77" s="107"/>
      <c r="P77" s="85"/>
      <c r="Q77" s="75"/>
      <c r="R77" s="88"/>
      <c r="S77" s="85"/>
      <c r="T77" s="85"/>
      <c r="U77" s="79"/>
      <c r="V77" s="80"/>
      <c r="W77" s="137" t="str">
        <f>IF(LEFT($E77,1)="R",INDEX('Blend Breakout'!B$28:B$50,MATCH($E77,'Blend Breakout'!$A$28:$A$50,0)),IF(LEFT($E77,1)="H",$E77,IF($E77="Other",H77,"")))</f>
        <v/>
      </c>
      <c r="X77" s="81" t="str">
        <f>IF($E77="Other",I77,IF(LEFT($E77,1)="R",$F77*INDEX('Blend Breakout'!C$28:C$50,MATCH('2 - Import Data'!$E77,'Blend Breakout'!$A$28:$A$50,0)),IF(LEFT('2 - Import Data'!$E77,1)="H",'2 - Import Data'!$F77,"")))</f>
        <v/>
      </c>
      <c r="Y77" s="117" t="str">
        <f>IF(LEFT($E77,1)="R",INDEX('Blend Breakout'!D$28:D$50,MATCH($E77,'Blend Breakout'!$A$28:$A$50,0)),IF(AND($E77="Other",J77&lt;&gt;""),J77,""))</f>
        <v/>
      </c>
      <c r="Z77" s="81" t="str">
        <f>IF(AND($E77="Other",K77&lt;&gt;""),K77,IF(LEFT($E77,1)="R",IFERROR($F77*INDEX('Blend Breakout'!E$28:E$50,MATCH('2 - Import Data'!$E77,'Blend Breakout'!$A$28:$A$50,0)),""),""))</f>
        <v/>
      </c>
      <c r="AA77" s="81" t="str">
        <f>IF(LEFT($E77,1)="R",INDEX('Blend Breakout'!F$28:F$50,MATCH($E77,'Blend Breakout'!$A$28:$A$50,0)),IF(AND($E77="Other",L77&lt;&gt;""),L77,""))</f>
        <v/>
      </c>
      <c r="AB77" s="81" t="str">
        <f>IF(AND($E77="Other",M77&lt;&gt;""),M77,IF(LEFT($E77,1)="R",IFERROR($F77*INDEX('Blend Breakout'!G$28:G$50,MATCH('2 - Import Data'!$E77,'Blend Breakout'!$A$28:$A$50,0)),""),""))</f>
        <v/>
      </c>
      <c r="AC77" s="81" t="str">
        <f>IF(LEFT($E77,1)="R",INDEX('Blend Breakout'!H$28:H$50,MATCH($E77,'Blend Breakout'!$A$28:$A$50,0)),IF(AND($E77="Other",N77&lt;&gt;""),N77,""))</f>
        <v/>
      </c>
      <c r="AD77" s="81" t="str">
        <f>IF(AND($E77="Other",O77&lt;&gt;""),O77,IF(LEFT($E77,1)="R",IFERROR($F77*INDEX('Blend Breakout'!I$28:I$50,MATCH('2 - Import Data'!$E77,'Blend Breakout'!$A$28:$A$50,0)),""),""))</f>
        <v/>
      </c>
    </row>
    <row r="78" spans="1:30" s="81" customFormat="1" x14ac:dyDescent="0.3">
      <c r="A78" s="71">
        <v>65</v>
      </c>
      <c r="B78" s="82" t="str">
        <f>IF(E78=0,"",MAX($B$14:B77)+1)</f>
        <v/>
      </c>
      <c r="C78" s="83"/>
      <c r="D78" s="84"/>
      <c r="E78" s="85"/>
      <c r="F78" s="86"/>
      <c r="G78" s="87"/>
      <c r="H78" s="111"/>
      <c r="I78" s="107"/>
      <c r="J78" s="111"/>
      <c r="K78" s="107"/>
      <c r="L78" s="111"/>
      <c r="M78" s="107"/>
      <c r="N78" s="111"/>
      <c r="O78" s="107"/>
      <c r="P78" s="85"/>
      <c r="Q78" s="75"/>
      <c r="R78" s="88"/>
      <c r="S78" s="85"/>
      <c r="T78" s="85"/>
      <c r="U78" s="79"/>
      <c r="V78" s="80"/>
      <c r="W78" s="137" t="str">
        <f>IF(LEFT($E78,1)="R",INDEX('Blend Breakout'!B$28:B$50,MATCH($E78,'Blend Breakout'!$A$28:$A$50,0)),IF(LEFT($E78,1)="H",$E78,IF($E78="Other",H78,"")))</f>
        <v/>
      </c>
      <c r="X78" s="81" t="str">
        <f>IF($E78="Other",I78,IF(LEFT($E78,1)="R",$F78*INDEX('Blend Breakout'!C$28:C$50,MATCH('2 - Import Data'!$E78,'Blend Breakout'!$A$28:$A$50,0)),IF(LEFT('2 - Import Data'!$E78,1)="H",'2 - Import Data'!$F78,"")))</f>
        <v/>
      </c>
      <c r="Y78" s="117" t="str">
        <f>IF(LEFT($E78,1)="R",INDEX('Blend Breakout'!D$28:D$50,MATCH($E78,'Blend Breakout'!$A$28:$A$50,0)),IF(AND($E78="Other",J78&lt;&gt;""),J78,""))</f>
        <v/>
      </c>
      <c r="Z78" s="81" t="str">
        <f>IF(AND($E78="Other",K78&lt;&gt;""),K78,IF(LEFT($E78,1)="R",IFERROR($F78*INDEX('Blend Breakout'!E$28:E$50,MATCH('2 - Import Data'!$E78,'Blend Breakout'!$A$28:$A$50,0)),""),""))</f>
        <v/>
      </c>
      <c r="AA78" s="81" t="str">
        <f>IF(LEFT($E78,1)="R",INDEX('Blend Breakout'!F$28:F$50,MATCH($E78,'Blend Breakout'!$A$28:$A$50,0)),IF(AND($E78="Other",L78&lt;&gt;""),L78,""))</f>
        <v/>
      </c>
      <c r="AB78" s="81" t="str">
        <f>IF(AND($E78="Other",M78&lt;&gt;""),M78,IF(LEFT($E78,1)="R",IFERROR($F78*INDEX('Blend Breakout'!G$28:G$50,MATCH('2 - Import Data'!$E78,'Blend Breakout'!$A$28:$A$50,0)),""),""))</f>
        <v/>
      </c>
      <c r="AC78" s="81" t="str">
        <f>IF(LEFT($E78,1)="R",INDEX('Blend Breakout'!H$28:H$50,MATCH($E78,'Blend Breakout'!$A$28:$A$50,0)),IF(AND($E78="Other",N78&lt;&gt;""),N78,""))</f>
        <v/>
      </c>
      <c r="AD78" s="81" t="str">
        <f>IF(AND($E78="Other",O78&lt;&gt;""),O78,IF(LEFT($E78,1)="R",IFERROR($F78*INDEX('Blend Breakout'!I$28:I$50,MATCH('2 - Import Data'!$E78,'Blend Breakout'!$A$28:$A$50,0)),""),""))</f>
        <v/>
      </c>
    </row>
    <row r="79" spans="1:30" s="81" customFormat="1" x14ac:dyDescent="0.3">
      <c r="A79" s="71">
        <v>66</v>
      </c>
      <c r="B79" s="82" t="str">
        <f>IF(E79=0,"",MAX($B$14:B78)+1)</f>
        <v/>
      </c>
      <c r="C79" s="83"/>
      <c r="D79" s="84"/>
      <c r="E79" s="85"/>
      <c r="F79" s="86"/>
      <c r="G79" s="87"/>
      <c r="H79" s="111"/>
      <c r="I79" s="107"/>
      <c r="J79" s="111"/>
      <c r="K79" s="107"/>
      <c r="L79" s="111"/>
      <c r="M79" s="107"/>
      <c r="N79" s="111"/>
      <c r="O79" s="107"/>
      <c r="P79" s="85"/>
      <c r="Q79" s="75"/>
      <c r="R79" s="88"/>
      <c r="S79" s="85"/>
      <c r="T79" s="85"/>
      <c r="U79" s="79"/>
      <c r="V79" s="80"/>
      <c r="W79" s="137" t="str">
        <f>IF(LEFT($E79,1)="R",INDEX('Blend Breakout'!B$28:B$50,MATCH($E79,'Blend Breakout'!$A$28:$A$50,0)),IF(LEFT($E79,1)="H",$E79,IF($E79="Other",H79,"")))</f>
        <v/>
      </c>
      <c r="X79" s="81" t="str">
        <f>IF($E79="Other",I79,IF(LEFT($E79,1)="R",$F79*INDEX('Blend Breakout'!C$28:C$50,MATCH('2 - Import Data'!$E79,'Blend Breakout'!$A$28:$A$50,0)),IF(LEFT('2 - Import Data'!$E79,1)="H",'2 - Import Data'!$F79,"")))</f>
        <v/>
      </c>
      <c r="Y79" s="117" t="str">
        <f>IF(LEFT($E79,1)="R",INDEX('Blend Breakout'!D$28:D$50,MATCH($E79,'Blend Breakout'!$A$28:$A$50,0)),IF(AND($E79="Other",J79&lt;&gt;""),J79,""))</f>
        <v/>
      </c>
      <c r="Z79" s="81" t="str">
        <f>IF(AND($E79="Other",K79&lt;&gt;""),K79,IF(LEFT($E79,1)="R",IFERROR($F79*INDEX('Blend Breakout'!E$28:E$50,MATCH('2 - Import Data'!$E79,'Blend Breakout'!$A$28:$A$50,0)),""),""))</f>
        <v/>
      </c>
      <c r="AA79" s="81" t="str">
        <f>IF(LEFT($E79,1)="R",INDEX('Blend Breakout'!F$28:F$50,MATCH($E79,'Blend Breakout'!$A$28:$A$50,0)),IF(AND($E79="Other",L79&lt;&gt;""),L79,""))</f>
        <v/>
      </c>
      <c r="AB79" s="81" t="str">
        <f>IF(AND($E79="Other",M79&lt;&gt;""),M79,IF(LEFT($E79,1)="R",IFERROR($F79*INDEX('Blend Breakout'!G$28:G$50,MATCH('2 - Import Data'!$E79,'Blend Breakout'!$A$28:$A$50,0)),""),""))</f>
        <v/>
      </c>
      <c r="AC79" s="81" t="str">
        <f>IF(LEFT($E79,1)="R",INDEX('Blend Breakout'!H$28:H$50,MATCH($E79,'Blend Breakout'!$A$28:$A$50,0)),IF(AND($E79="Other",N79&lt;&gt;""),N79,""))</f>
        <v/>
      </c>
      <c r="AD79" s="81" t="str">
        <f>IF(AND($E79="Other",O79&lt;&gt;""),O79,IF(LEFT($E79,1)="R",IFERROR($F79*INDEX('Blend Breakout'!I$28:I$50,MATCH('2 - Import Data'!$E79,'Blend Breakout'!$A$28:$A$50,0)),""),""))</f>
        <v/>
      </c>
    </row>
    <row r="80" spans="1:30" s="81" customFormat="1" x14ac:dyDescent="0.3">
      <c r="A80" s="71">
        <v>67</v>
      </c>
      <c r="B80" s="82" t="str">
        <f>IF(E80=0,"",MAX($B$14:B79)+1)</f>
        <v/>
      </c>
      <c r="C80" s="83"/>
      <c r="D80" s="84"/>
      <c r="E80" s="85"/>
      <c r="F80" s="86"/>
      <c r="G80" s="87"/>
      <c r="H80" s="111"/>
      <c r="I80" s="107"/>
      <c r="J80" s="111"/>
      <c r="K80" s="107"/>
      <c r="L80" s="111"/>
      <c r="M80" s="107"/>
      <c r="N80" s="111"/>
      <c r="O80" s="107"/>
      <c r="P80" s="85"/>
      <c r="Q80" s="75"/>
      <c r="R80" s="88"/>
      <c r="S80" s="85"/>
      <c r="T80" s="85"/>
      <c r="U80" s="79"/>
      <c r="V80" s="80"/>
      <c r="W80" s="137" t="str">
        <f>IF(LEFT($E80,1)="R",INDEX('Blend Breakout'!B$28:B$50,MATCH($E80,'Blend Breakout'!$A$28:$A$50,0)),IF(LEFT($E80,1)="H",$E80,IF($E80="Other",H80,"")))</f>
        <v/>
      </c>
      <c r="X80" s="81" t="str">
        <f>IF($E80="Other",I80,IF(LEFT($E80,1)="R",$F80*INDEX('Blend Breakout'!C$28:C$50,MATCH('2 - Import Data'!$E80,'Blend Breakout'!$A$28:$A$50,0)),IF(LEFT('2 - Import Data'!$E80,1)="H",'2 - Import Data'!$F80,"")))</f>
        <v/>
      </c>
      <c r="Y80" s="117" t="str">
        <f>IF(LEFT($E80,1)="R",INDEX('Blend Breakout'!D$28:D$50,MATCH($E80,'Blend Breakout'!$A$28:$A$50,0)),IF(AND($E80="Other",J80&lt;&gt;""),J80,""))</f>
        <v/>
      </c>
      <c r="Z80" s="81" t="str">
        <f>IF(AND($E80="Other",K80&lt;&gt;""),K80,IF(LEFT($E80,1)="R",IFERROR($F80*INDEX('Blend Breakout'!E$28:E$50,MATCH('2 - Import Data'!$E80,'Blend Breakout'!$A$28:$A$50,0)),""),""))</f>
        <v/>
      </c>
      <c r="AA80" s="81" t="str">
        <f>IF(LEFT($E80,1)="R",INDEX('Blend Breakout'!F$28:F$50,MATCH($E80,'Blend Breakout'!$A$28:$A$50,0)),IF(AND($E80="Other",L80&lt;&gt;""),L80,""))</f>
        <v/>
      </c>
      <c r="AB80" s="81" t="str">
        <f>IF(AND($E80="Other",M80&lt;&gt;""),M80,IF(LEFT($E80,1)="R",IFERROR($F80*INDEX('Blend Breakout'!G$28:G$50,MATCH('2 - Import Data'!$E80,'Blend Breakout'!$A$28:$A$50,0)),""),""))</f>
        <v/>
      </c>
      <c r="AC80" s="81" t="str">
        <f>IF(LEFT($E80,1)="R",INDEX('Blend Breakout'!H$28:H$50,MATCH($E80,'Blend Breakout'!$A$28:$A$50,0)),IF(AND($E80="Other",N80&lt;&gt;""),N80,""))</f>
        <v/>
      </c>
      <c r="AD80" s="81" t="str">
        <f>IF(AND($E80="Other",O80&lt;&gt;""),O80,IF(LEFT($E80,1)="R",IFERROR($F80*INDEX('Blend Breakout'!I$28:I$50,MATCH('2 - Import Data'!$E80,'Blend Breakout'!$A$28:$A$50,0)),""),""))</f>
        <v/>
      </c>
    </row>
    <row r="81" spans="1:30" s="81" customFormat="1" x14ac:dyDescent="0.3">
      <c r="A81" s="71">
        <v>68</v>
      </c>
      <c r="B81" s="82" t="str">
        <f>IF(E81=0,"",MAX($B$14:B80)+1)</f>
        <v/>
      </c>
      <c r="C81" s="83"/>
      <c r="D81" s="84"/>
      <c r="E81" s="85"/>
      <c r="F81" s="86"/>
      <c r="G81" s="87"/>
      <c r="H81" s="111"/>
      <c r="I81" s="107"/>
      <c r="J81" s="111"/>
      <c r="K81" s="107"/>
      <c r="L81" s="111"/>
      <c r="M81" s="107"/>
      <c r="N81" s="111"/>
      <c r="O81" s="107"/>
      <c r="P81" s="85"/>
      <c r="Q81" s="75"/>
      <c r="R81" s="88"/>
      <c r="S81" s="85"/>
      <c r="T81" s="85"/>
      <c r="U81" s="79"/>
      <c r="V81" s="80"/>
      <c r="W81" s="137" t="str">
        <f>IF(LEFT($E81,1)="R",INDEX('Blend Breakout'!B$28:B$50,MATCH($E81,'Blend Breakout'!$A$28:$A$50,0)),IF(LEFT($E81,1)="H",$E81,IF($E81="Other",H81,"")))</f>
        <v/>
      </c>
      <c r="X81" s="81" t="str">
        <f>IF($E81="Other",I81,IF(LEFT($E81,1)="R",$F81*INDEX('Blend Breakout'!C$28:C$50,MATCH('2 - Import Data'!$E81,'Blend Breakout'!$A$28:$A$50,0)),IF(LEFT('2 - Import Data'!$E81,1)="H",'2 - Import Data'!$F81,"")))</f>
        <v/>
      </c>
      <c r="Y81" s="117" t="str">
        <f>IF(LEFT($E81,1)="R",INDEX('Blend Breakout'!D$28:D$50,MATCH($E81,'Blend Breakout'!$A$28:$A$50,0)),IF(AND($E81="Other",J81&lt;&gt;""),J81,""))</f>
        <v/>
      </c>
      <c r="Z81" s="81" t="str">
        <f>IF(AND($E81="Other",K81&lt;&gt;""),K81,IF(LEFT($E81,1)="R",IFERROR($F81*INDEX('Blend Breakout'!E$28:E$50,MATCH('2 - Import Data'!$E81,'Blend Breakout'!$A$28:$A$50,0)),""),""))</f>
        <v/>
      </c>
      <c r="AA81" s="81" t="str">
        <f>IF(LEFT($E81,1)="R",INDEX('Blend Breakout'!F$28:F$50,MATCH($E81,'Blend Breakout'!$A$28:$A$50,0)),IF(AND($E81="Other",L81&lt;&gt;""),L81,""))</f>
        <v/>
      </c>
      <c r="AB81" s="81" t="str">
        <f>IF(AND($E81="Other",M81&lt;&gt;""),M81,IF(LEFT($E81,1)="R",IFERROR($F81*INDEX('Blend Breakout'!G$28:G$50,MATCH('2 - Import Data'!$E81,'Blend Breakout'!$A$28:$A$50,0)),""),""))</f>
        <v/>
      </c>
      <c r="AC81" s="81" t="str">
        <f>IF(LEFT($E81,1)="R",INDEX('Blend Breakout'!H$28:H$50,MATCH($E81,'Blend Breakout'!$A$28:$A$50,0)),IF(AND($E81="Other",N81&lt;&gt;""),N81,""))</f>
        <v/>
      </c>
      <c r="AD81" s="81" t="str">
        <f>IF(AND($E81="Other",O81&lt;&gt;""),O81,IF(LEFT($E81,1)="R",IFERROR($F81*INDEX('Blend Breakout'!I$28:I$50,MATCH('2 - Import Data'!$E81,'Blend Breakout'!$A$28:$A$50,0)),""),""))</f>
        <v/>
      </c>
    </row>
    <row r="82" spans="1:30" s="81" customFormat="1" x14ac:dyDescent="0.3">
      <c r="A82" s="71">
        <v>69</v>
      </c>
      <c r="B82" s="82" t="str">
        <f>IF(E82=0,"",MAX($B$14:B81)+1)</f>
        <v/>
      </c>
      <c r="C82" s="83"/>
      <c r="D82" s="84"/>
      <c r="E82" s="85"/>
      <c r="F82" s="86"/>
      <c r="G82" s="87"/>
      <c r="H82" s="111"/>
      <c r="I82" s="107"/>
      <c r="J82" s="111"/>
      <c r="K82" s="107"/>
      <c r="L82" s="111"/>
      <c r="M82" s="107"/>
      <c r="N82" s="111"/>
      <c r="O82" s="107"/>
      <c r="P82" s="85"/>
      <c r="Q82" s="75"/>
      <c r="R82" s="88"/>
      <c r="S82" s="85"/>
      <c r="T82" s="85"/>
      <c r="U82" s="79"/>
      <c r="V82" s="80"/>
      <c r="W82" s="137" t="str">
        <f>IF(LEFT($E82,1)="R",INDEX('Blend Breakout'!B$28:B$50,MATCH($E82,'Blend Breakout'!$A$28:$A$50,0)),IF(LEFT($E82,1)="H",$E82,IF($E82="Other",H82,"")))</f>
        <v/>
      </c>
      <c r="X82" s="81" t="str">
        <f>IF($E82="Other",I82,IF(LEFT($E82,1)="R",$F82*INDEX('Blend Breakout'!C$28:C$50,MATCH('2 - Import Data'!$E82,'Blend Breakout'!$A$28:$A$50,0)),IF(LEFT('2 - Import Data'!$E82,1)="H",'2 - Import Data'!$F82,"")))</f>
        <v/>
      </c>
      <c r="Y82" s="117" t="str">
        <f>IF(LEFT($E82,1)="R",INDEX('Blend Breakout'!D$28:D$50,MATCH($E82,'Blend Breakout'!$A$28:$A$50,0)),IF(AND($E82="Other",J82&lt;&gt;""),J82,""))</f>
        <v/>
      </c>
      <c r="Z82" s="81" t="str">
        <f>IF(AND($E82="Other",K82&lt;&gt;""),K82,IF(LEFT($E82,1)="R",IFERROR($F82*INDEX('Blend Breakout'!E$28:E$50,MATCH('2 - Import Data'!$E82,'Blend Breakout'!$A$28:$A$50,0)),""),""))</f>
        <v/>
      </c>
      <c r="AA82" s="81" t="str">
        <f>IF(LEFT($E82,1)="R",INDEX('Blend Breakout'!F$28:F$50,MATCH($E82,'Blend Breakout'!$A$28:$A$50,0)),IF(AND($E82="Other",L82&lt;&gt;""),L82,""))</f>
        <v/>
      </c>
      <c r="AB82" s="81" t="str">
        <f>IF(AND($E82="Other",M82&lt;&gt;""),M82,IF(LEFT($E82,1)="R",IFERROR($F82*INDEX('Blend Breakout'!G$28:G$50,MATCH('2 - Import Data'!$E82,'Blend Breakout'!$A$28:$A$50,0)),""),""))</f>
        <v/>
      </c>
      <c r="AC82" s="81" t="str">
        <f>IF(LEFT($E82,1)="R",INDEX('Blend Breakout'!H$28:H$50,MATCH($E82,'Blend Breakout'!$A$28:$A$50,0)),IF(AND($E82="Other",N82&lt;&gt;""),N82,""))</f>
        <v/>
      </c>
      <c r="AD82" s="81" t="str">
        <f>IF(AND($E82="Other",O82&lt;&gt;""),O82,IF(LEFT($E82,1)="R",IFERROR($F82*INDEX('Blend Breakout'!I$28:I$50,MATCH('2 - Import Data'!$E82,'Blend Breakout'!$A$28:$A$50,0)),""),""))</f>
        <v/>
      </c>
    </row>
    <row r="83" spans="1:30" s="81" customFormat="1" x14ac:dyDescent="0.3">
      <c r="A83" s="71">
        <v>70</v>
      </c>
      <c r="B83" s="82" t="str">
        <f>IF(E83=0,"",MAX($B$14:B82)+1)</f>
        <v/>
      </c>
      <c r="C83" s="83"/>
      <c r="D83" s="84"/>
      <c r="E83" s="85"/>
      <c r="F83" s="86"/>
      <c r="G83" s="87"/>
      <c r="H83" s="111"/>
      <c r="I83" s="107"/>
      <c r="J83" s="111"/>
      <c r="K83" s="107"/>
      <c r="L83" s="111"/>
      <c r="M83" s="107"/>
      <c r="N83" s="111"/>
      <c r="O83" s="107"/>
      <c r="P83" s="85"/>
      <c r="Q83" s="75"/>
      <c r="R83" s="88"/>
      <c r="S83" s="85"/>
      <c r="T83" s="85"/>
      <c r="U83" s="79"/>
      <c r="V83" s="80"/>
      <c r="W83" s="137" t="str">
        <f>IF(LEFT($E83,1)="R",INDEX('Blend Breakout'!B$28:B$50,MATCH($E83,'Blend Breakout'!$A$28:$A$50,0)),IF(LEFT($E83,1)="H",$E83,IF($E83="Other",H83,"")))</f>
        <v/>
      </c>
      <c r="X83" s="81" t="str">
        <f>IF($E83="Other",I83,IF(LEFT($E83,1)="R",$F83*INDEX('Blend Breakout'!C$28:C$50,MATCH('2 - Import Data'!$E83,'Blend Breakout'!$A$28:$A$50,0)),IF(LEFT('2 - Import Data'!$E83,1)="H",'2 - Import Data'!$F83,"")))</f>
        <v/>
      </c>
      <c r="Y83" s="117" t="str">
        <f>IF(LEFT($E83,1)="R",INDEX('Blend Breakout'!D$28:D$50,MATCH($E83,'Blend Breakout'!$A$28:$A$50,0)),IF(AND($E83="Other",J83&lt;&gt;""),J83,""))</f>
        <v/>
      </c>
      <c r="Z83" s="81" t="str">
        <f>IF(AND($E83="Other",K83&lt;&gt;""),K83,IF(LEFT($E83,1)="R",IFERROR($F83*INDEX('Blend Breakout'!E$28:E$50,MATCH('2 - Import Data'!$E83,'Blend Breakout'!$A$28:$A$50,0)),""),""))</f>
        <v/>
      </c>
      <c r="AA83" s="81" t="str">
        <f>IF(LEFT($E83,1)="R",INDEX('Blend Breakout'!F$28:F$50,MATCH($E83,'Blend Breakout'!$A$28:$A$50,0)),IF(AND($E83="Other",L83&lt;&gt;""),L83,""))</f>
        <v/>
      </c>
      <c r="AB83" s="81" t="str">
        <f>IF(AND($E83="Other",M83&lt;&gt;""),M83,IF(LEFT($E83,1)="R",IFERROR($F83*INDEX('Blend Breakout'!G$28:G$50,MATCH('2 - Import Data'!$E83,'Blend Breakout'!$A$28:$A$50,0)),""),""))</f>
        <v/>
      </c>
      <c r="AC83" s="81" t="str">
        <f>IF(LEFT($E83,1)="R",INDEX('Blend Breakout'!H$28:H$50,MATCH($E83,'Blend Breakout'!$A$28:$A$50,0)),IF(AND($E83="Other",N83&lt;&gt;""),N83,""))</f>
        <v/>
      </c>
      <c r="AD83" s="81" t="str">
        <f>IF(AND($E83="Other",O83&lt;&gt;""),O83,IF(LEFT($E83,1)="R",IFERROR($F83*INDEX('Blend Breakout'!I$28:I$50,MATCH('2 - Import Data'!$E83,'Blend Breakout'!$A$28:$A$50,0)),""),""))</f>
        <v/>
      </c>
    </row>
    <row r="84" spans="1:30" s="81" customFormat="1" x14ac:dyDescent="0.3">
      <c r="A84" s="71">
        <v>71</v>
      </c>
      <c r="B84" s="82" t="str">
        <f>IF(E84=0,"",MAX($B$14:B83)+1)</f>
        <v/>
      </c>
      <c r="C84" s="83"/>
      <c r="D84" s="84"/>
      <c r="E84" s="85"/>
      <c r="F84" s="86"/>
      <c r="G84" s="87"/>
      <c r="H84" s="111"/>
      <c r="I84" s="107"/>
      <c r="J84" s="111"/>
      <c r="K84" s="107"/>
      <c r="L84" s="111"/>
      <c r="M84" s="107"/>
      <c r="N84" s="111"/>
      <c r="O84" s="107"/>
      <c r="P84" s="85"/>
      <c r="Q84" s="75"/>
      <c r="R84" s="88"/>
      <c r="S84" s="85"/>
      <c r="T84" s="85"/>
      <c r="U84" s="79"/>
      <c r="V84" s="80"/>
      <c r="W84" s="137" t="str">
        <f>IF(LEFT($E84,1)="R",INDEX('Blend Breakout'!B$28:B$50,MATCH($E84,'Blend Breakout'!$A$28:$A$50,0)),IF(LEFT($E84,1)="H",$E84,IF($E84="Other",H84,"")))</f>
        <v/>
      </c>
      <c r="X84" s="81" t="str">
        <f>IF($E84="Other",I84,IF(LEFT($E84,1)="R",$F84*INDEX('Blend Breakout'!C$28:C$50,MATCH('2 - Import Data'!$E84,'Blend Breakout'!$A$28:$A$50,0)),IF(LEFT('2 - Import Data'!$E84,1)="H",'2 - Import Data'!$F84,"")))</f>
        <v/>
      </c>
      <c r="Y84" s="117" t="str">
        <f>IF(LEFT($E84,1)="R",INDEX('Blend Breakout'!D$28:D$50,MATCH($E84,'Blend Breakout'!$A$28:$A$50,0)),IF(AND($E84="Other",J84&lt;&gt;""),J84,""))</f>
        <v/>
      </c>
      <c r="Z84" s="81" t="str">
        <f>IF(AND($E84="Other",K84&lt;&gt;""),K84,IF(LEFT($E84,1)="R",IFERROR($F84*INDEX('Blend Breakout'!E$28:E$50,MATCH('2 - Import Data'!$E84,'Blend Breakout'!$A$28:$A$50,0)),""),""))</f>
        <v/>
      </c>
      <c r="AA84" s="81" t="str">
        <f>IF(LEFT($E84,1)="R",INDEX('Blend Breakout'!F$28:F$50,MATCH($E84,'Blend Breakout'!$A$28:$A$50,0)),IF(AND($E84="Other",L84&lt;&gt;""),L84,""))</f>
        <v/>
      </c>
      <c r="AB84" s="81" t="str">
        <f>IF(AND($E84="Other",M84&lt;&gt;""),M84,IF(LEFT($E84,1)="R",IFERROR($F84*INDEX('Blend Breakout'!G$28:G$50,MATCH('2 - Import Data'!$E84,'Blend Breakout'!$A$28:$A$50,0)),""),""))</f>
        <v/>
      </c>
      <c r="AC84" s="81" t="str">
        <f>IF(LEFT($E84,1)="R",INDEX('Blend Breakout'!H$28:H$50,MATCH($E84,'Blend Breakout'!$A$28:$A$50,0)),IF(AND($E84="Other",N84&lt;&gt;""),N84,""))</f>
        <v/>
      </c>
      <c r="AD84" s="81" t="str">
        <f>IF(AND($E84="Other",O84&lt;&gt;""),O84,IF(LEFT($E84,1)="R",IFERROR($F84*INDEX('Blend Breakout'!I$28:I$50,MATCH('2 - Import Data'!$E84,'Blend Breakout'!$A$28:$A$50,0)),""),""))</f>
        <v/>
      </c>
    </row>
    <row r="85" spans="1:30" s="81" customFormat="1" x14ac:dyDescent="0.3">
      <c r="A85" s="71">
        <v>72</v>
      </c>
      <c r="B85" s="82" t="str">
        <f>IF(E85=0,"",MAX($B$14:B84)+1)</f>
        <v/>
      </c>
      <c r="C85" s="83"/>
      <c r="D85" s="84"/>
      <c r="E85" s="85"/>
      <c r="F85" s="86"/>
      <c r="G85" s="87"/>
      <c r="H85" s="111"/>
      <c r="I85" s="107"/>
      <c r="J85" s="111"/>
      <c r="K85" s="107"/>
      <c r="L85" s="111"/>
      <c r="M85" s="107"/>
      <c r="N85" s="111"/>
      <c r="O85" s="107"/>
      <c r="P85" s="85"/>
      <c r="Q85" s="75"/>
      <c r="R85" s="88"/>
      <c r="S85" s="85"/>
      <c r="T85" s="85"/>
      <c r="U85" s="79"/>
      <c r="V85" s="80"/>
      <c r="W85" s="137" t="str">
        <f>IF(LEFT($E85,1)="R",INDEX('Blend Breakout'!B$28:B$50,MATCH($E85,'Blend Breakout'!$A$28:$A$50,0)),IF(LEFT($E85,1)="H",$E85,IF($E85="Other",H85,"")))</f>
        <v/>
      </c>
      <c r="X85" s="81" t="str">
        <f>IF($E85="Other",I85,IF(LEFT($E85,1)="R",$F85*INDEX('Blend Breakout'!C$28:C$50,MATCH('2 - Import Data'!$E85,'Blend Breakout'!$A$28:$A$50,0)),IF(LEFT('2 - Import Data'!$E85,1)="H",'2 - Import Data'!$F85,"")))</f>
        <v/>
      </c>
      <c r="Y85" s="117" t="str">
        <f>IF(LEFT($E85,1)="R",INDEX('Blend Breakout'!D$28:D$50,MATCH($E85,'Blend Breakout'!$A$28:$A$50,0)),IF(AND($E85="Other",J85&lt;&gt;""),J85,""))</f>
        <v/>
      </c>
      <c r="Z85" s="81" t="str">
        <f>IF(AND($E85="Other",K85&lt;&gt;""),K85,IF(LEFT($E85,1)="R",IFERROR($F85*INDEX('Blend Breakout'!E$28:E$50,MATCH('2 - Import Data'!$E85,'Blend Breakout'!$A$28:$A$50,0)),""),""))</f>
        <v/>
      </c>
      <c r="AA85" s="81" t="str">
        <f>IF(LEFT($E85,1)="R",INDEX('Blend Breakout'!F$28:F$50,MATCH($E85,'Blend Breakout'!$A$28:$A$50,0)),IF(AND($E85="Other",L85&lt;&gt;""),L85,""))</f>
        <v/>
      </c>
      <c r="AB85" s="81" t="str">
        <f>IF(AND($E85="Other",M85&lt;&gt;""),M85,IF(LEFT($E85,1)="R",IFERROR($F85*INDEX('Blend Breakout'!G$28:G$50,MATCH('2 - Import Data'!$E85,'Blend Breakout'!$A$28:$A$50,0)),""),""))</f>
        <v/>
      </c>
      <c r="AC85" s="81" t="str">
        <f>IF(LEFT($E85,1)="R",INDEX('Blend Breakout'!H$28:H$50,MATCH($E85,'Blend Breakout'!$A$28:$A$50,0)),IF(AND($E85="Other",N85&lt;&gt;""),N85,""))</f>
        <v/>
      </c>
      <c r="AD85" s="81" t="str">
        <f>IF(AND($E85="Other",O85&lt;&gt;""),O85,IF(LEFT($E85,1)="R",IFERROR($F85*INDEX('Blend Breakout'!I$28:I$50,MATCH('2 - Import Data'!$E85,'Blend Breakout'!$A$28:$A$50,0)),""),""))</f>
        <v/>
      </c>
    </row>
    <row r="86" spans="1:30" s="81" customFormat="1" x14ac:dyDescent="0.3">
      <c r="A86" s="71">
        <v>73</v>
      </c>
      <c r="B86" s="82" t="str">
        <f>IF(E86=0,"",MAX($B$14:B85)+1)</f>
        <v/>
      </c>
      <c r="C86" s="83"/>
      <c r="D86" s="84"/>
      <c r="E86" s="85"/>
      <c r="F86" s="86"/>
      <c r="G86" s="87"/>
      <c r="H86" s="111"/>
      <c r="I86" s="107"/>
      <c r="J86" s="111"/>
      <c r="K86" s="107"/>
      <c r="L86" s="111"/>
      <c r="M86" s="107"/>
      <c r="N86" s="111"/>
      <c r="O86" s="107"/>
      <c r="P86" s="85"/>
      <c r="Q86" s="75"/>
      <c r="R86" s="88"/>
      <c r="S86" s="85"/>
      <c r="T86" s="85"/>
      <c r="U86" s="79"/>
      <c r="V86" s="80"/>
      <c r="W86" s="137" t="str">
        <f>IF(LEFT($E86,1)="R",INDEX('Blend Breakout'!B$28:B$50,MATCH($E86,'Blend Breakout'!$A$28:$A$50,0)),IF(LEFT($E86,1)="H",$E86,IF($E86="Other",H86,"")))</f>
        <v/>
      </c>
      <c r="X86" s="81" t="str">
        <f>IF($E86="Other",I86,IF(LEFT($E86,1)="R",$F86*INDEX('Blend Breakout'!C$28:C$50,MATCH('2 - Import Data'!$E86,'Blend Breakout'!$A$28:$A$50,0)),IF(LEFT('2 - Import Data'!$E86,1)="H",'2 - Import Data'!$F86,"")))</f>
        <v/>
      </c>
      <c r="Y86" s="117" t="str">
        <f>IF(LEFT($E86,1)="R",INDEX('Blend Breakout'!D$28:D$50,MATCH($E86,'Blend Breakout'!$A$28:$A$50,0)),IF(AND($E86="Other",J86&lt;&gt;""),J86,""))</f>
        <v/>
      </c>
      <c r="Z86" s="81" t="str">
        <f>IF(AND($E86="Other",K86&lt;&gt;""),K86,IF(LEFT($E86,1)="R",IFERROR($F86*INDEX('Blend Breakout'!E$28:E$50,MATCH('2 - Import Data'!$E86,'Blend Breakout'!$A$28:$A$50,0)),""),""))</f>
        <v/>
      </c>
      <c r="AA86" s="81" t="str">
        <f>IF(LEFT($E86,1)="R",INDEX('Blend Breakout'!F$28:F$50,MATCH($E86,'Blend Breakout'!$A$28:$A$50,0)),IF(AND($E86="Other",L86&lt;&gt;""),L86,""))</f>
        <v/>
      </c>
      <c r="AB86" s="81" t="str">
        <f>IF(AND($E86="Other",M86&lt;&gt;""),M86,IF(LEFT($E86,1)="R",IFERROR($F86*INDEX('Blend Breakout'!G$28:G$50,MATCH('2 - Import Data'!$E86,'Blend Breakout'!$A$28:$A$50,0)),""),""))</f>
        <v/>
      </c>
      <c r="AC86" s="81" t="str">
        <f>IF(LEFT($E86,1)="R",INDEX('Blend Breakout'!H$28:H$50,MATCH($E86,'Blend Breakout'!$A$28:$A$50,0)),IF(AND($E86="Other",N86&lt;&gt;""),N86,""))</f>
        <v/>
      </c>
      <c r="AD86" s="81" t="str">
        <f>IF(AND($E86="Other",O86&lt;&gt;""),O86,IF(LEFT($E86,1)="R",IFERROR($F86*INDEX('Blend Breakout'!I$28:I$50,MATCH('2 - Import Data'!$E86,'Blend Breakout'!$A$28:$A$50,0)),""),""))</f>
        <v/>
      </c>
    </row>
    <row r="87" spans="1:30" s="81" customFormat="1" x14ac:dyDescent="0.3">
      <c r="A87" s="71">
        <v>74</v>
      </c>
      <c r="B87" s="82" t="str">
        <f>IF(E87=0,"",MAX($B$14:B86)+1)</f>
        <v/>
      </c>
      <c r="C87" s="83"/>
      <c r="D87" s="84"/>
      <c r="E87" s="85"/>
      <c r="F87" s="86"/>
      <c r="G87" s="87"/>
      <c r="H87" s="111"/>
      <c r="I87" s="107"/>
      <c r="J87" s="111"/>
      <c r="K87" s="107"/>
      <c r="L87" s="111"/>
      <c r="M87" s="107"/>
      <c r="N87" s="111"/>
      <c r="O87" s="107"/>
      <c r="P87" s="85"/>
      <c r="Q87" s="75"/>
      <c r="R87" s="88"/>
      <c r="S87" s="85"/>
      <c r="T87" s="85"/>
      <c r="U87" s="79"/>
      <c r="V87" s="80"/>
      <c r="W87" s="137" t="str">
        <f>IF(LEFT($E87,1)="R",INDEX('Blend Breakout'!B$28:B$50,MATCH($E87,'Blend Breakout'!$A$28:$A$50,0)),IF(LEFT($E87,1)="H",$E87,IF($E87="Other",H87,"")))</f>
        <v/>
      </c>
      <c r="X87" s="81" t="str">
        <f>IF($E87="Other",I87,IF(LEFT($E87,1)="R",$F87*INDEX('Blend Breakout'!C$28:C$50,MATCH('2 - Import Data'!$E87,'Blend Breakout'!$A$28:$A$50,0)),IF(LEFT('2 - Import Data'!$E87,1)="H",'2 - Import Data'!$F87,"")))</f>
        <v/>
      </c>
      <c r="Y87" s="117" t="str">
        <f>IF(LEFT($E87,1)="R",INDEX('Blend Breakout'!D$28:D$50,MATCH($E87,'Blend Breakout'!$A$28:$A$50,0)),IF(AND($E87="Other",J87&lt;&gt;""),J87,""))</f>
        <v/>
      </c>
      <c r="Z87" s="81" t="str">
        <f>IF(AND($E87="Other",K87&lt;&gt;""),K87,IF(LEFT($E87,1)="R",IFERROR($F87*INDEX('Blend Breakout'!E$28:E$50,MATCH('2 - Import Data'!$E87,'Blend Breakout'!$A$28:$A$50,0)),""),""))</f>
        <v/>
      </c>
      <c r="AA87" s="81" t="str">
        <f>IF(LEFT($E87,1)="R",INDEX('Blend Breakout'!F$28:F$50,MATCH($E87,'Blend Breakout'!$A$28:$A$50,0)),IF(AND($E87="Other",L87&lt;&gt;""),L87,""))</f>
        <v/>
      </c>
      <c r="AB87" s="81" t="str">
        <f>IF(AND($E87="Other",M87&lt;&gt;""),M87,IF(LEFT($E87,1)="R",IFERROR($F87*INDEX('Blend Breakout'!G$28:G$50,MATCH('2 - Import Data'!$E87,'Blend Breakout'!$A$28:$A$50,0)),""),""))</f>
        <v/>
      </c>
      <c r="AC87" s="81" t="str">
        <f>IF(LEFT($E87,1)="R",INDEX('Blend Breakout'!H$28:H$50,MATCH($E87,'Blend Breakout'!$A$28:$A$50,0)),IF(AND($E87="Other",N87&lt;&gt;""),N87,""))</f>
        <v/>
      </c>
      <c r="AD87" s="81" t="str">
        <f>IF(AND($E87="Other",O87&lt;&gt;""),O87,IF(LEFT($E87,1)="R",IFERROR($F87*INDEX('Blend Breakout'!I$28:I$50,MATCH('2 - Import Data'!$E87,'Blend Breakout'!$A$28:$A$50,0)),""),""))</f>
        <v/>
      </c>
    </row>
    <row r="88" spans="1:30" s="81" customFormat="1" x14ac:dyDescent="0.3">
      <c r="A88" s="71">
        <v>75</v>
      </c>
      <c r="B88" s="82" t="str">
        <f>IF(E88=0,"",MAX($B$14:B87)+1)</f>
        <v/>
      </c>
      <c r="C88" s="83"/>
      <c r="D88" s="84"/>
      <c r="E88" s="85"/>
      <c r="F88" s="86"/>
      <c r="G88" s="87"/>
      <c r="H88" s="111"/>
      <c r="I88" s="107"/>
      <c r="J88" s="111"/>
      <c r="K88" s="107"/>
      <c r="L88" s="111"/>
      <c r="M88" s="107"/>
      <c r="N88" s="111"/>
      <c r="O88" s="107"/>
      <c r="P88" s="85"/>
      <c r="Q88" s="75"/>
      <c r="R88" s="88"/>
      <c r="S88" s="85"/>
      <c r="T88" s="85"/>
      <c r="U88" s="79"/>
      <c r="V88" s="80"/>
      <c r="W88" s="137" t="str">
        <f>IF(LEFT($E88,1)="R",INDEX('Blend Breakout'!B$28:B$50,MATCH($E88,'Blend Breakout'!$A$28:$A$50,0)),IF(LEFT($E88,1)="H",$E88,IF($E88="Other",H88,"")))</f>
        <v/>
      </c>
      <c r="X88" s="81" t="str">
        <f>IF($E88="Other",I88,IF(LEFT($E88,1)="R",$F88*INDEX('Blend Breakout'!C$28:C$50,MATCH('2 - Import Data'!$E88,'Blend Breakout'!$A$28:$A$50,0)),IF(LEFT('2 - Import Data'!$E88,1)="H",'2 - Import Data'!$F88,"")))</f>
        <v/>
      </c>
      <c r="Y88" s="117" t="str">
        <f>IF(LEFT($E88,1)="R",INDEX('Blend Breakout'!D$28:D$50,MATCH($E88,'Blend Breakout'!$A$28:$A$50,0)),IF(AND($E88="Other",J88&lt;&gt;""),J88,""))</f>
        <v/>
      </c>
      <c r="Z88" s="81" t="str">
        <f>IF(AND($E88="Other",K88&lt;&gt;""),K88,IF(LEFT($E88,1)="R",IFERROR($F88*INDEX('Blend Breakout'!E$28:E$50,MATCH('2 - Import Data'!$E88,'Blend Breakout'!$A$28:$A$50,0)),""),""))</f>
        <v/>
      </c>
      <c r="AA88" s="81" t="str">
        <f>IF(LEFT($E88,1)="R",INDEX('Blend Breakout'!F$28:F$50,MATCH($E88,'Blend Breakout'!$A$28:$A$50,0)),IF(AND($E88="Other",L88&lt;&gt;""),L88,""))</f>
        <v/>
      </c>
      <c r="AB88" s="81" t="str">
        <f>IF(AND($E88="Other",M88&lt;&gt;""),M88,IF(LEFT($E88,1)="R",IFERROR($F88*INDEX('Blend Breakout'!G$28:G$50,MATCH('2 - Import Data'!$E88,'Blend Breakout'!$A$28:$A$50,0)),""),""))</f>
        <v/>
      </c>
      <c r="AC88" s="81" t="str">
        <f>IF(LEFT($E88,1)="R",INDEX('Blend Breakout'!H$28:H$50,MATCH($E88,'Blend Breakout'!$A$28:$A$50,0)),IF(AND($E88="Other",N88&lt;&gt;""),N88,""))</f>
        <v/>
      </c>
      <c r="AD88" s="81" t="str">
        <f>IF(AND($E88="Other",O88&lt;&gt;""),O88,IF(LEFT($E88,1)="R",IFERROR($F88*INDEX('Blend Breakout'!I$28:I$50,MATCH('2 - Import Data'!$E88,'Blend Breakout'!$A$28:$A$50,0)),""),""))</f>
        <v/>
      </c>
    </row>
    <row r="89" spans="1:30" s="81" customFormat="1" x14ac:dyDescent="0.3">
      <c r="A89" s="71">
        <v>76</v>
      </c>
      <c r="B89" s="82" t="str">
        <f>IF(E89=0,"",MAX($B$14:B88)+1)</f>
        <v/>
      </c>
      <c r="C89" s="83"/>
      <c r="D89" s="84"/>
      <c r="E89" s="85"/>
      <c r="F89" s="86"/>
      <c r="G89" s="87"/>
      <c r="H89" s="111"/>
      <c r="I89" s="107"/>
      <c r="J89" s="111"/>
      <c r="K89" s="107"/>
      <c r="L89" s="111"/>
      <c r="M89" s="107"/>
      <c r="N89" s="111"/>
      <c r="O89" s="107"/>
      <c r="P89" s="85"/>
      <c r="Q89" s="75"/>
      <c r="R89" s="88"/>
      <c r="S89" s="85"/>
      <c r="T89" s="85"/>
      <c r="U89" s="79"/>
      <c r="V89" s="80"/>
      <c r="W89" s="137" t="str">
        <f>IF(LEFT($E89,1)="R",INDEX('Blend Breakout'!B$28:B$50,MATCH($E89,'Blend Breakout'!$A$28:$A$50,0)),IF(LEFT($E89,1)="H",$E89,IF($E89="Other",H89,"")))</f>
        <v/>
      </c>
      <c r="X89" s="81" t="str">
        <f>IF($E89="Other",I89,IF(LEFT($E89,1)="R",$F89*INDEX('Blend Breakout'!C$28:C$50,MATCH('2 - Import Data'!$E89,'Blend Breakout'!$A$28:$A$50,0)),IF(LEFT('2 - Import Data'!$E89,1)="H",'2 - Import Data'!$F89,"")))</f>
        <v/>
      </c>
      <c r="Y89" s="117" t="str">
        <f>IF(LEFT($E89,1)="R",INDEX('Blend Breakout'!D$28:D$50,MATCH($E89,'Blend Breakout'!$A$28:$A$50,0)),IF(AND($E89="Other",J89&lt;&gt;""),J89,""))</f>
        <v/>
      </c>
      <c r="Z89" s="81" t="str">
        <f>IF(AND($E89="Other",K89&lt;&gt;""),K89,IF(LEFT($E89,1)="R",IFERROR($F89*INDEX('Blend Breakout'!E$28:E$50,MATCH('2 - Import Data'!$E89,'Blend Breakout'!$A$28:$A$50,0)),""),""))</f>
        <v/>
      </c>
      <c r="AA89" s="81" t="str">
        <f>IF(LEFT($E89,1)="R",INDEX('Blend Breakout'!F$28:F$50,MATCH($E89,'Blend Breakout'!$A$28:$A$50,0)),IF(AND($E89="Other",L89&lt;&gt;""),L89,""))</f>
        <v/>
      </c>
      <c r="AB89" s="81" t="str">
        <f>IF(AND($E89="Other",M89&lt;&gt;""),M89,IF(LEFT($E89,1)="R",IFERROR($F89*INDEX('Blend Breakout'!G$28:G$50,MATCH('2 - Import Data'!$E89,'Blend Breakout'!$A$28:$A$50,0)),""),""))</f>
        <v/>
      </c>
      <c r="AC89" s="81" t="str">
        <f>IF(LEFT($E89,1)="R",INDEX('Blend Breakout'!H$28:H$50,MATCH($E89,'Blend Breakout'!$A$28:$A$50,0)),IF(AND($E89="Other",N89&lt;&gt;""),N89,""))</f>
        <v/>
      </c>
      <c r="AD89" s="81" t="str">
        <f>IF(AND($E89="Other",O89&lt;&gt;""),O89,IF(LEFT($E89,1)="R",IFERROR($F89*INDEX('Blend Breakout'!I$28:I$50,MATCH('2 - Import Data'!$E89,'Blend Breakout'!$A$28:$A$50,0)),""),""))</f>
        <v/>
      </c>
    </row>
    <row r="90" spans="1:30" s="81" customFormat="1" x14ac:dyDescent="0.3">
      <c r="A90" s="71">
        <v>77</v>
      </c>
      <c r="B90" s="82" t="str">
        <f>IF(E90=0,"",MAX($B$14:B89)+1)</f>
        <v/>
      </c>
      <c r="C90" s="83"/>
      <c r="D90" s="84"/>
      <c r="E90" s="85"/>
      <c r="F90" s="86"/>
      <c r="G90" s="87"/>
      <c r="H90" s="111"/>
      <c r="I90" s="107"/>
      <c r="J90" s="111"/>
      <c r="K90" s="107"/>
      <c r="L90" s="111"/>
      <c r="M90" s="107"/>
      <c r="N90" s="111"/>
      <c r="O90" s="107"/>
      <c r="P90" s="85"/>
      <c r="Q90" s="75"/>
      <c r="R90" s="88"/>
      <c r="S90" s="85"/>
      <c r="T90" s="85"/>
      <c r="U90" s="79"/>
      <c r="V90" s="80"/>
      <c r="W90" s="137" t="str">
        <f>IF(LEFT($E90,1)="R",INDEX('Blend Breakout'!B$28:B$50,MATCH($E90,'Blend Breakout'!$A$28:$A$50,0)),IF(LEFT($E90,1)="H",$E90,IF($E90="Other",H90,"")))</f>
        <v/>
      </c>
      <c r="X90" s="81" t="str">
        <f>IF($E90="Other",I90,IF(LEFT($E90,1)="R",$F90*INDEX('Blend Breakout'!C$28:C$50,MATCH('2 - Import Data'!$E90,'Blend Breakout'!$A$28:$A$50,0)),IF(LEFT('2 - Import Data'!$E90,1)="H",'2 - Import Data'!$F90,"")))</f>
        <v/>
      </c>
      <c r="Y90" s="117" t="str">
        <f>IF(LEFT($E90,1)="R",INDEX('Blend Breakout'!D$28:D$50,MATCH($E90,'Blend Breakout'!$A$28:$A$50,0)),IF(AND($E90="Other",J90&lt;&gt;""),J90,""))</f>
        <v/>
      </c>
      <c r="Z90" s="81" t="str">
        <f>IF(AND($E90="Other",K90&lt;&gt;""),K90,IF(LEFT($E90,1)="R",IFERROR($F90*INDEX('Blend Breakout'!E$28:E$50,MATCH('2 - Import Data'!$E90,'Blend Breakout'!$A$28:$A$50,0)),""),""))</f>
        <v/>
      </c>
      <c r="AA90" s="81" t="str">
        <f>IF(LEFT($E90,1)="R",INDEX('Blend Breakout'!F$28:F$50,MATCH($E90,'Blend Breakout'!$A$28:$A$50,0)),IF(AND($E90="Other",L90&lt;&gt;""),L90,""))</f>
        <v/>
      </c>
      <c r="AB90" s="81" t="str">
        <f>IF(AND($E90="Other",M90&lt;&gt;""),M90,IF(LEFT($E90,1)="R",IFERROR($F90*INDEX('Blend Breakout'!G$28:G$50,MATCH('2 - Import Data'!$E90,'Blend Breakout'!$A$28:$A$50,0)),""),""))</f>
        <v/>
      </c>
      <c r="AC90" s="81" t="str">
        <f>IF(LEFT($E90,1)="R",INDEX('Blend Breakout'!H$28:H$50,MATCH($E90,'Blend Breakout'!$A$28:$A$50,0)),IF(AND($E90="Other",N90&lt;&gt;""),N90,""))</f>
        <v/>
      </c>
      <c r="AD90" s="81" t="str">
        <f>IF(AND($E90="Other",O90&lt;&gt;""),O90,IF(LEFT($E90,1)="R",IFERROR($F90*INDEX('Blend Breakout'!I$28:I$50,MATCH('2 - Import Data'!$E90,'Blend Breakout'!$A$28:$A$50,0)),""),""))</f>
        <v/>
      </c>
    </row>
    <row r="91" spans="1:30" s="81" customFormat="1" x14ac:dyDescent="0.3">
      <c r="A91" s="71">
        <v>78</v>
      </c>
      <c r="B91" s="82" t="str">
        <f>IF(E91=0,"",MAX($B$14:B90)+1)</f>
        <v/>
      </c>
      <c r="C91" s="83"/>
      <c r="D91" s="84"/>
      <c r="E91" s="85"/>
      <c r="F91" s="86"/>
      <c r="G91" s="87"/>
      <c r="H91" s="111"/>
      <c r="I91" s="107"/>
      <c r="J91" s="111"/>
      <c r="K91" s="107"/>
      <c r="L91" s="111"/>
      <c r="M91" s="107"/>
      <c r="N91" s="111"/>
      <c r="O91" s="107"/>
      <c r="P91" s="85"/>
      <c r="Q91" s="75"/>
      <c r="R91" s="88"/>
      <c r="S91" s="85"/>
      <c r="T91" s="85"/>
      <c r="U91" s="79"/>
      <c r="V91" s="80"/>
      <c r="W91" s="137" t="str">
        <f>IF(LEFT($E91,1)="R",INDEX('Blend Breakout'!B$28:B$50,MATCH($E91,'Blend Breakout'!$A$28:$A$50,0)),IF(LEFT($E91,1)="H",$E91,IF($E91="Other",H91,"")))</f>
        <v/>
      </c>
      <c r="X91" s="81" t="str">
        <f>IF($E91="Other",I91,IF(LEFT($E91,1)="R",$F91*INDEX('Blend Breakout'!C$28:C$50,MATCH('2 - Import Data'!$E91,'Blend Breakout'!$A$28:$A$50,0)),IF(LEFT('2 - Import Data'!$E91,1)="H",'2 - Import Data'!$F91,"")))</f>
        <v/>
      </c>
      <c r="Y91" s="117" t="str">
        <f>IF(LEFT($E91,1)="R",INDEX('Blend Breakout'!D$28:D$50,MATCH($E91,'Blend Breakout'!$A$28:$A$50,0)),IF(AND($E91="Other",J91&lt;&gt;""),J91,""))</f>
        <v/>
      </c>
      <c r="Z91" s="81" t="str">
        <f>IF(AND($E91="Other",K91&lt;&gt;""),K91,IF(LEFT($E91,1)="R",IFERROR($F91*INDEX('Blend Breakout'!E$28:E$50,MATCH('2 - Import Data'!$E91,'Blend Breakout'!$A$28:$A$50,0)),""),""))</f>
        <v/>
      </c>
      <c r="AA91" s="81" t="str">
        <f>IF(LEFT($E91,1)="R",INDEX('Blend Breakout'!F$28:F$50,MATCH($E91,'Blend Breakout'!$A$28:$A$50,0)),IF(AND($E91="Other",L91&lt;&gt;""),L91,""))</f>
        <v/>
      </c>
      <c r="AB91" s="81" t="str">
        <f>IF(AND($E91="Other",M91&lt;&gt;""),M91,IF(LEFT($E91,1)="R",IFERROR($F91*INDEX('Blend Breakout'!G$28:G$50,MATCH('2 - Import Data'!$E91,'Blend Breakout'!$A$28:$A$50,0)),""),""))</f>
        <v/>
      </c>
      <c r="AC91" s="81" t="str">
        <f>IF(LEFT($E91,1)="R",INDEX('Blend Breakout'!H$28:H$50,MATCH($E91,'Blend Breakout'!$A$28:$A$50,0)),IF(AND($E91="Other",N91&lt;&gt;""),N91,""))</f>
        <v/>
      </c>
      <c r="AD91" s="81" t="str">
        <f>IF(AND($E91="Other",O91&lt;&gt;""),O91,IF(LEFT($E91,1)="R",IFERROR($F91*INDEX('Blend Breakout'!I$28:I$50,MATCH('2 - Import Data'!$E91,'Blend Breakout'!$A$28:$A$50,0)),""),""))</f>
        <v/>
      </c>
    </row>
    <row r="92" spans="1:30" s="81" customFormat="1" x14ac:dyDescent="0.3">
      <c r="A92" s="71">
        <v>79</v>
      </c>
      <c r="B92" s="82" t="str">
        <f>IF(E92=0,"",MAX($B$14:B91)+1)</f>
        <v/>
      </c>
      <c r="C92" s="83"/>
      <c r="D92" s="84"/>
      <c r="E92" s="85"/>
      <c r="F92" s="86"/>
      <c r="G92" s="87"/>
      <c r="H92" s="111"/>
      <c r="I92" s="107"/>
      <c r="J92" s="111"/>
      <c r="K92" s="107"/>
      <c r="L92" s="111"/>
      <c r="M92" s="107"/>
      <c r="N92" s="111"/>
      <c r="O92" s="107"/>
      <c r="P92" s="85"/>
      <c r="Q92" s="75"/>
      <c r="R92" s="88"/>
      <c r="S92" s="85"/>
      <c r="T92" s="85"/>
      <c r="U92" s="79"/>
      <c r="V92" s="80"/>
      <c r="W92" s="137" t="str">
        <f>IF(LEFT($E92,1)="R",INDEX('Blend Breakout'!B$28:B$50,MATCH($E92,'Blend Breakout'!$A$28:$A$50,0)),IF(LEFT($E92,1)="H",$E92,IF($E92="Other",H92,"")))</f>
        <v/>
      </c>
      <c r="X92" s="81" t="str">
        <f>IF($E92="Other",I92,IF(LEFT($E92,1)="R",$F92*INDEX('Blend Breakout'!C$28:C$50,MATCH('2 - Import Data'!$E92,'Blend Breakout'!$A$28:$A$50,0)),IF(LEFT('2 - Import Data'!$E92,1)="H",'2 - Import Data'!$F92,"")))</f>
        <v/>
      </c>
      <c r="Y92" s="117" t="str">
        <f>IF(LEFT($E92,1)="R",INDEX('Blend Breakout'!D$28:D$50,MATCH($E92,'Blend Breakout'!$A$28:$A$50,0)),IF(AND($E92="Other",J92&lt;&gt;""),J92,""))</f>
        <v/>
      </c>
      <c r="Z92" s="81" t="str">
        <f>IF(AND($E92="Other",K92&lt;&gt;""),K92,IF(LEFT($E92,1)="R",IFERROR($F92*INDEX('Blend Breakout'!E$28:E$50,MATCH('2 - Import Data'!$E92,'Blend Breakout'!$A$28:$A$50,0)),""),""))</f>
        <v/>
      </c>
      <c r="AA92" s="81" t="str">
        <f>IF(LEFT($E92,1)="R",INDEX('Blend Breakout'!F$28:F$50,MATCH($E92,'Blend Breakout'!$A$28:$A$50,0)),IF(AND($E92="Other",L92&lt;&gt;""),L92,""))</f>
        <v/>
      </c>
      <c r="AB92" s="81" t="str">
        <f>IF(AND($E92="Other",M92&lt;&gt;""),M92,IF(LEFT($E92,1)="R",IFERROR($F92*INDEX('Blend Breakout'!G$28:G$50,MATCH('2 - Import Data'!$E92,'Blend Breakout'!$A$28:$A$50,0)),""),""))</f>
        <v/>
      </c>
      <c r="AC92" s="81" t="str">
        <f>IF(LEFT($E92,1)="R",INDEX('Blend Breakout'!H$28:H$50,MATCH($E92,'Blend Breakout'!$A$28:$A$50,0)),IF(AND($E92="Other",N92&lt;&gt;""),N92,""))</f>
        <v/>
      </c>
      <c r="AD92" s="81" t="str">
        <f>IF(AND($E92="Other",O92&lt;&gt;""),O92,IF(LEFT($E92,1)="R",IFERROR($F92*INDEX('Blend Breakout'!I$28:I$50,MATCH('2 - Import Data'!$E92,'Blend Breakout'!$A$28:$A$50,0)),""),""))</f>
        <v/>
      </c>
    </row>
    <row r="93" spans="1:30" s="81" customFormat="1" x14ac:dyDescent="0.3">
      <c r="A93" s="71">
        <v>80</v>
      </c>
      <c r="B93" s="82" t="str">
        <f>IF(E93=0,"",MAX($B$14:B92)+1)</f>
        <v/>
      </c>
      <c r="C93" s="83"/>
      <c r="D93" s="84"/>
      <c r="E93" s="85"/>
      <c r="F93" s="86"/>
      <c r="G93" s="87"/>
      <c r="H93" s="111"/>
      <c r="I93" s="107"/>
      <c r="J93" s="111"/>
      <c r="K93" s="107"/>
      <c r="L93" s="111"/>
      <c r="M93" s="107"/>
      <c r="N93" s="111"/>
      <c r="O93" s="107"/>
      <c r="P93" s="85"/>
      <c r="Q93" s="75"/>
      <c r="R93" s="88"/>
      <c r="S93" s="85"/>
      <c r="T93" s="85"/>
      <c r="U93" s="79"/>
      <c r="V93" s="80"/>
      <c r="W93" s="137" t="str">
        <f>IF(LEFT($E93,1)="R",INDEX('Blend Breakout'!B$28:B$50,MATCH($E93,'Blend Breakout'!$A$28:$A$50,0)),IF(LEFT($E93,1)="H",$E93,IF($E93="Other",H93,"")))</f>
        <v/>
      </c>
      <c r="X93" s="81" t="str">
        <f>IF($E93="Other",I93,IF(LEFT($E93,1)="R",$F93*INDEX('Blend Breakout'!C$28:C$50,MATCH('2 - Import Data'!$E93,'Blend Breakout'!$A$28:$A$50,0)),IF(LEFT('2 - Import Data'!$E93,1)="H",'2 - Import Data'!$F93,"")))</f>
        <v/>
      </c>
      <c r="Y93" s="117" t="str">
        <f>IF(LEFT($E93,1)="R",INDEX('Blend Breakout'!D$28:D$50,MATCH($E93,'Blend Breakout'!$A$28:$A$50,0)),IF(AND($E93="Other",J93&lt;&gt;""),J93,""))</f>
        <v/>
      </c>
      <c r="Z93" s="81" t="str">
        <f>IF(AND($E93="Other",K93&lt;&gt;""),K93,IF(LEFT($E93,1)="R",IFERROR($F93*INDEX('Blend Breakout'!E$28:E$50,MATCH('2 - Import Data'!$E93,'Blend Breakout'!$A$28:$A$50,0)),""),""))</f>
        <v/>
      </c>
      <c r="AA93" s="81" t="str">
        <f>IF(LEFT($E93,1)="R",INDEX('Blend Breakout'!F$28:F$50,MATCH($E93,'Blend Breakout'!$A$28:$A$50,0)),IF(AND($E93="Other",L93&lt;&gt;""),L93,""))</f>
        <v/>
      </c>
      <c r="AB93" s="81" t="str">
        <f>IF(AND($E93="Other",M93&lt;&gt;""),M93,IF(LEFT($E93,1)="R",IFERROR($F93*INDEX('Blend Breakout'!G$28:G$50,MATCH('2 - Import Data'!$E93,'Blend Breakout'!$A$28:$A$50,0)),""),""))</f>
        <v/>
      </c>
      <c r="AC93" s="81" t="str">
        <f>IF(LEFT($E93,1)="R",INDEX('Blend Breakout'!H$28:H$50,MATCH($E93,'Blend Breakout'!$A$28:$A$50,0)),IF(AND($E93="Other",N93&lt;&gt;""),N93,""))</f>
        <v/>
      </c>
      <c r="AD93" s="81" t="str">
        <f>IF(AND($E93="Other",O93&lt;&gt;""),O93,IF(LEFT($E93,1)="R",IFERROR($F93*INDEX('Blend Breakout'!I$28:I$50,MATCH('2 - Import Data'!$E93,'Blend Breakout'!$A$28:$A$50,0)),""),""))</f>
        <v/>
      </c>
    </row>
    <row r="94" spans="1:30" s="81" customFormat="1" x14ac:dyDescent="0.3">
      <c r="A94" s="71">
        <v>81</v>
      </c>
      <c r="B94" s="82" t="str">
        <f>IF(E94=0,"",MAX($B$14:B93)+1)</f>
        <v/>
      </c>
      <c r="C94" s="83"/>
      <c r="D94" s="84"/>
      <c r="E94" s="85"/>
      <c r="F94" s="86"/>
      <c r="G94" s="87"/>
      <c r="H94" s="111"/>
      <c r="I94" s="107"/>
      <c r="J94" s="111"/>
      <c r="K94" s="107"/>
      <c r="L94" s="111"/>
      <c r="M94" s="107"/>
      <c r="N94" s="111"/>
      <c r="O94" s="107"/>
      <c r="P94" s="85"/>
      <c r="Q94" s="75"/>
      <c r="R94" s="88"/>
      <c r="S94" s="85"/>
      <c r="T94" s="85"/>
      <c r="U94" s="79"/>
      <c r="V94" s="80"/>
      <c r="W94" s="137" t="str">
        <f>IF(LEFT($E94,1)="R",INDEX('Blend Breakout'!B$28:B$50,MATCH($E94,'Blend Breakout'!$A$28:$A$50,0)),IF(LEFT($E94,1)="H",$E94,IF($E94="Other",H94,"")))</f>
        <v/>
      </c>
      <c r="X94" s="81" t="str">
        <f>IF($E94="Other",I94,IF(LEFT($E94,1)="R",$F94*INDEX('Blend Breakout'!C$28:C$50,MATCH('2 - Import Data'!$E94,'Blend Breakout'!$A$28:$A$50,0)),IF(LEFT('2 - Import Data'!$E94,1)="H",'2 - Import Data'!$F94,"")))</f>
        <v/>
      </c>
      <c r="Y94" s="117" t="str">
        <f>IF(LEFT($E94,1)="R",INDEX('Blend Breakout'!D$28:D$50,MATCH($E94,'Blend Breakout'!$A$28:$A$50,0)),IF(AND($E94="Other",J94&lt;&gt;""),J94,""))</f>
        <v/>
      </c>
      <c r="Z94" s="81" t="str">
        <f>IF(AND($E94="Other",K94&lt;&gt;""),K94,IF(LEFT($E94,1)="R",IFERROR($F94*INDEX('Blend Breakout'!E$28:E$50,MATCH('2 - Import Data'!$E94,'Blend Breakout'!$A$28:$A$50,0)),""),""))</f>
        <v/>
      </c>
      <c r="AA94" s="81" t="str">
        <f>IF(LEFT($E94,1)="R",INDEX('Blend Breakout'!F$28:F$50,MATCH($E94,'Blend Breakout'!$A$28:$A$50,0)),IF(AND($E94="Other",L94&lt;&gt;""),L94,""))</f>
        <v/>
      </c>
      <c r="AB94" s="81" t="str">
        <f>IF(AND($E94="Other",M94&lt;&gt;""),M94,IF(LEFT($E94,1)="R",IFERROR($F94*INDEX('Blend Breakout'!G$28:G$50,MATCH('2 - Import Data'!$E94,'Blend Breakout'!$A$28:$A$50,0)),""),""))</f>
        <v/>
      </c>
      <c r="AC94" s="81" t="str">
        <f>IF(LEFT($E94,1)="R",INDEX('Blend Breakout'!H$28:H$50,MATCH($E94,'Blend Breakout'!$A$28:$A$50,0)),IF(AND($E94="Other",N94&lt;&gt;""),N94,""))</f>
        <v/>
      </c>
      <c r="AD94" s="81" t="str">
        <f>IF(AND($E94="Other",O94&lt;&gt;""),O94,IF(LEFT($E94,1)="R",IFERROR($F94*INDEX('Blend Breakout'!I$28:I$50,MATCH('2 - Import Data'!$E94,'Blend Breakout'!$A$28:$A$50,0)),""),""))</f>
        <v/>
      </c>
    </row>
    <row r="95" spans="1:30" s="81" customFormat="1" x14ac:dyDescent="0.3">
      <c r="A95" s="71">
        <v>82</v>
      </c>
      <c r="B95" s="82" t="str">
        <f>IF(E95=0,"",MAX($B$14:B94)+1)</f>
        <v/>
      </c>
      <c r="C95" s="83"/>
      <c r="D95" s="84"/>
      <c r="E95" s="85"/>
      <c r="F95" s="86"/>
      <c r="G95" s="87"/>
      <c r="H95" s="111"/>
      <c r="I95" s="107"/>
      <c r="J95" s="111"/>
      <c r="K95" s="107"/>
      <c r="L95" s="111"/>
      <c r="M95" s="107"/>
      <c r="N95" s="111"/>
      <c r="O95" s="107"/>
      <c r="P95" s="85"/>
      <c r="Q95" s="75"/>
      <c r="R95" s="88"/>
      <c r="S95" s="85"/>
      <c r="T95" s="85"/>
      <c r="U95" s="79"/>
      <c r="V95" s="80"/>
      <c r="W95" s="137" t="str">
        <f>IF(LEFT($E95,1)="R",INDEX('Blend Breakout'!B$28:B$50,MATCH($E95,'Blend Breakout'!$A$28:$A$50,0)),IF(LEFT($E95,1)="H",$E95,IF($E95="Other",H95,"")))</f>
        <v/>
      </c>
      <c r="X95" s="81" t="str">
        <f>IF($E95="Other",I95,IF(LEFT($E95,1)="R",$F95*INDEX('Blend Breakout'!C$28:C$50,MATCH('2 - Import Data'!$E95,'Blend Breakout'!$A$28:$A$50,0)),IF(LEFT('2 - Import Data'!$E95,1)="H",'2 - Import Data'!$F95,"")))</f>
        <v/>
      </c>
      <c r="Y95" s="117" t="str">
        <f>IF(LEFT($E95,1)="R",INDEX('Blend Breakout'!D$28:D$50,MATCH($E95,'Blend Breakout'!$A$28:$A$50,0)),IF(AND($E95="Other",J95&lt;&gt;""),J95,""))</f>
        <v/>
      </c>
      <c r="Z95" s="81" t="str">
        <f>IF(AND($E95="Other",K95&lt;&gt;""),K95,IF(LEFT($E95,1)="R",IFERROR($F95*INDEX('Blend Breakout'!E$28:E$50,MATCH('2 - Import Data'!$E95,'Blend Breakout'!$A$28:$A$50,0)),""),""))</f>
        <v/>
      </c>
      <c r="AA95" s="81" t="str">
        <f>IF(LEFT($E95,1)="R",INDEX('Blend Breakout'!F$28:F$50,MATCH($E95,'Blend Breakout'!$A$28:$A$50,0)),IF(AND($E95="Other",L95&lt;&gt;""),L95,""))</f>
        <v/>
      </c>
      <c r="AB95" s="81" t="str">
        <f>IF(AND($E95="Other",M95&lt;&gt;""),M95,IF(LEFT($E95,1)="R",IFERROR($F95*INDEX('Blend Breakout'!G$28:G$50,MATCH('2 - Import Data'!$E95,'Blend Breakout'!$A$28:$A$50,0)),""),""))</f>
        <v/>
      </c>
      <c r="AC95" s="81" t="str">
        <f>IF(LEFT($E95,1)="R",INDEX('Blend Breakout'!H$28:H$50,MATCH($E95,'Blend Breakout'!$A$28:$A$50,0)),IF(AND($E95="Other",N95&lt;&gt;""),N95,""))</f>
        <v/>
      </c>
      <c r="AD95" s="81" t="str">
        <f>IF(AND($E95="Other",O95&lt;&gt;""),O95,IF(LEFT($E95,1)="R",IFERROR($F95*INDEX('Blend Breakout'!I$28:I$50,MATCH('2 - Import Data'!$E95,'Blend Breakout'!$A$28:$A$50,0)),""),""))</f>
        <v/>
      </c>
    </row>
    <row r="96" spans="1:30" s="81" customFormat="1" x14ac:dyDescent="0.3">
      <c r="A96" s="71">
        <v>83</v>
      </c>
      <c r="B96" s="82" t="str">
        <f>IF(E96=0,"",MAX($B$14:B95)+1)</f>
        <v/>
      </c>
      <c r="C96" s="83"/>
      <c r="D96" s="84"/>
      <c r="E96" s="85"/>
      <c r="F96" s="86"/>
      <c r="G96" s="87"/>
      <c r="H96" s="111"/>
      <c r="I96" s="107"/>
      <c r="J96" s="111"/>
      <c r="K96" s="107"/>
      <c r="L96" s="111"/>
      <c r="M96" s="107"/>
      <c r="N96" s="111"/>
      <c r="O96" s="107"/>
      <c r="P96" s="85"/>
      <c r="Q96" s="75"/>
      <c r="R96" s="88"/>
      <c r="S96" s="85"/>
      <c r="T96" s="85"/>
      <c r="U96" s="79"/>
      <c r="V96" s="80"/>
      <c r="W96" s="137" t="str">
        <f>IF(LEFT($E96,1)="R",INDEX('Blend Breakout'!B$28:B$50,MATCH($E96,'Blend Breakout'!$A$28:$A$50,0)),IF(LEFT($E96,1)="H",$E96,IF($E96="Other",H96,"")))</f>
        <v/>
      </c>
      <c r="X96" s="81" t="str">
        <f>IF($E96="Other",I96,IF(LEFT($E96,1)="R",$F96*INDEX('Blend Breakout'!C$28:C$50,MATCH('2 - Import Data'!$E96,'Blend Breakout'!$A$28:$A$50,0)),IF(LEFT('2 - Import Data'!$E96,1)="H",'2 - Import Data'!$F96,"")))</f>
        <v/>
      </c>
      <c r="Y96" s="117" t="str">
        <f>IF(LEFT($E96,1)="R",INDEX('Blend Breakout'!D$28:D$50,MATCH($E96,'Blend Breakout'!$A$28:$A$50,0)),IF(AND($E96="Other",J96&lt;&gt;""),J96,""))</f>
        <v/>
      </c>
      <c r="Z96" s="81" t="str">
        <f>IF(AND($E96="Other",K96&lt;&gt;""),K96,IF(LEFT($E96,1)="R",IFERROR($F96*INDEX('Blend Breakout'!E$28:E$50,MATCH('2 - Import Data'!$E96,'Blend Breakout'!$A$28:$A$50,0)),""),""))</f>
        <v/>
      </c>
      <c r="AA96" s="81" t="str">
        <f>IF(LEFT($E96,1)="R",INDEX('Blend Breakout'!F$28:F$50,MATCH($E96,'Blend Breakout'!$A$28:$A$50,0)),IF(AND($E96="Other",L96&lt;&gt;""),L96,""))</f>
        <v/>
      </c>
      <c r="AB96" s="81" t="str">
        <f>IF(AND($E96="Other",M96&lt;&gt;""),M96,IF(LEFT($E96,1)="R",IFERROR($F96*INDEX('Blend Breakout'!G$28:G$50,MATCH('2 - Import Data'!$E96,'Blend Breakout'!$A$28:$A$50,0)),""),""))</f>
        <v/>
      </c>
      <c r="AC96" s="81" t="str">
        <f>IF(LEFT($E96,1)="R",INDEX('Blend Breakout'!H$28:H$50,MATCH($E96,'Blend Breakout'!$A$28:$A$50,0)),IF(AND($E96="Other",N96&lt;&gt;""),N96,""))</f>
        <v/>
      </c>
      <c r="AD96" s="81" t="str">
        <f>IF(AND($E96="Other",O96&lt;&gt;""),O96,IF(LEFT($E96,1)="R",IFERROR($F96*INDEX('Blend Breakout'!I$28:I$50,MATCH('2 - Import Data'!$E96,'Blend Breakout'!$A$28:$A$50,0)),""),""))</f>
        <v/>
      </c>
    </row>
    <row r="97" spans="1:30" s="81" customFormat="1" x14ac:dyDescent="0.3">
      <c r="A97" s="71">
        <v>84</v>
      </c>
      <c r="B97" s="82" t="str">
        <f>IF(E97=0,"",MAX($B$14:B96)+1)</f>
        <v/>
      </c>
      <c r="C97" s="83"/>
      <c r="D97" s="84"/>
      <c r="E97" s="85"/>
      <c r="F97" s="86"/>
      <c r="G97" s="87"/>
      <c r="H97" s="111"/>
      <c r="I97" s="107"/>
      <c r="J97" s="111"/>
      <c r="K97" s="107"/>
      <c r="L97" s="111"/>
      <c r="M97" s="107"/>
      <c r="N97" s="111"/>
      <c r="O97" s="107"/>
      <c r="P97" s="85"/>
      <c r="Q97" s="75"/>
      <c r="R97" s="88"/>
      <c r="S97" s="85"/>
      <c r="T97" s="85"/>
      <c r="U97" s="79"/>
      <c r="V97" s="80"/>
      <c r="W97" s="137" t="str">
        <f>IF(LEFT($E97,1)="R",INDEX('Blend Breakout'!B$28:B$50,MATCH($E97,'Blend Breakout'!$A$28:$A$50,0)),IF(LEFT($E97,1)="H",$E97,IF($E97="Other",H97,"")))</f>
        <v/>
      </c>
      <c r="X97" s="81" t="str">
        <f>IF($E97="Other",I97,IF(LEFT($E97,1)="R",$F97*INDEX('Blend Breakout'!C$28:C$50,MATCH('2 - Import Data'!$E97,'Blend Breakout'!$A$28:$A$50,0)),IF(LEFT('2 - Import Data'!$E97,1)="H",'2 - Import Data'!$F97,"")))</f>
        <v/>
      </c>
      <c r="Y97" s="117" t="str">
        <f>IF(LEFT($E97,1)="R",INDEX('Blend Breakout'!D$28:D$50,MATCH($E97,'Blend Breakout'!$A$28:$A$50,0)),IF(AND($E97="Other",J97&lt;&gt;""),J97,""))</f>
        <v/>
      </c>
      <c r="Z97" s="81" t="str">
        <f>IF(AND($E97="Other",K97&lt;&gt;""),K97,IF(LEFT($E97,1)="R",IFERROR($F97*INDEX('Blend Breakout'!E$28:E$50,MATCH('2 - Import Data'!$E97,'Blend Breakout'!$A$28:$A$50,0)),""),""))</f>
        <v/>
      </c>
      <c r="AA97" s="81" t="str">
        <f>IF(LEFT($E97,1)="R",INDEX('Blend Breakout'!F$28:F$50,MATCH($E97,'Blend Breakout'!$A$28:$A$50,0)),IF(AND($E97="Other",L97&lt;&gt;""),L97,""))</f>
        <v/>
      </c>
      <c r="AB97" s="81" t="str">
        <f>IF(AND($E97="Other",M97&lt;&gt;""),M97,IF(LEFT($E97,1)="R",IFERROR($F97*INDEX('Blend Breakout'!G$28:G$50,MATCH('2 - Import Data'!$E97,'Blend Breakout'!$A$28:$A$50,0)),""),""))</f>
        <v/>
      </c>
      <c r="AC97" s="81" t="str">
        <f>IF(LEFT($E97,1)="R",INDEX('Blend Breakout'!H$28:H$50,MATCH($E97,'Blend Breakout'!$A$28:$A$50,0)),IF(AND($E97="Other",N97&lt;&gt;""),N97,""))</f>
        <v/>
      </c>
      <c r="AD97" s="81" t="str">
        <f>IF(AND($E97="Other",O97&lt;&gt;""),O97,IF(LEFT($E97,1)="R",IFERROR($F97*INDEX('Blend Breakout'!I$28:I$50,MATCH('2 - Import Data'!$E97,'Blend Breakout'!$A$28:$A$50,0)),""),""))</f>
        <v/>
      </c>
    </row>
    <row r="98" spans="1:30" s="81" customFormat="1" x14ac:dyDescent="0.3">
      <c r="A98" s="71">
        <v>85</v>
      </c>
      <c r="B98" s="82" t="str">
        <f>IF(E98=0,"",MAX($B$14:B97)+1)</f>
        <v/>
      </c>
      <c r="C98" s="83"/>
      <c r="D98" s="84"/>
      <c r="E98" s="85"/>
      <c r="F98" s="86"/>
      <c r="G98" s="87"/>
      <c r="H98" s="111"/>
      <c r="I98" s="107"/>
      <c r="J98" s="111"/>
      <c r="K98" s="107"/>
      <c r="L98" s="111"/>
      <c r="M98" s="107"/>
      <c r="N98" s="111"/>
      <c r="O98" s="107"/>
      <c r="P98" s="85"/>
      <c r="Q98" s="75"/>
      <c r="R98" s="88"/>
      <c r="S98" s="85"/>
      <c r="T98" s="85"/>
      <c r="U98" s="79"/>
      <c r="V98" s="80"/>
      <c r="W98" s="137" t="str">
        <f>IF(LEFT($E98,1)="R",INDEX('Blend Breakout'!B$28:B$50,MATCH($E98,'Blend Breakout'!$A$28:$A$50,0)),IF(LEFT($E98,1)="H",$E98,IF($E98="Other",H98,"")))</f>
        <v/>
      </c>
      <c r="X98" s="81" t="str">
        <f>IF($E98="Other",I98,IF(LEFT($E98,1)="R",$F98*INDEX('Blend Breakout'!C$28:C$50,MATCH('2 - Import Data'!$E98,'Blend Breakout'!$A$28:$A$50,0)),IF(LEFT('2 - Import Data'!$E98,1)="H",'2 - Import Data'!$F98,"")))</f>
        <v/>
      </c>
      <c r="Y98" s="117" t="str">
        <f>IF(LEFT($E98,1)="R",INDEX('Blend Breakout'!D$28:D$50,MATCH($E98,'Blend Breakout'!$A$28:$A$50,0)),IF(AND($E98="Other",J98&lt;&gt;""),J98,""))</f>
        <v/>
      </c>
      <c r="Z98" s="81" t="str">
        <f>IF(AND($E98="Other",K98&lt;&gt;""),K98,IF(LEFT($E98,1)="R",IFERROR($F98*INDEX('Blend Breakout'!E$28:E$50,MATCH('2 - Import Data'!$E98,'Blend Breakout'!$A$28:$A$50,0)),""),""))</f>
        <v/>
      </c>
      <c r="AA98" s="81" t="str">
        <f>IF(LEFT($E98,1)="R",INDEX('Blend Breakout'!F$28:F$50,MATCH($E98,'Blend Breakout'!$A$28:$A$50,0)),IF(AND($E98="Other",L98&lt;&gt;""),L98,""))</f>
        <v/>
      </c>
      <c r="AB98" s="81" t="str">
        <f>IF(AND($E98="Other",M98&lt;&gt;""),M98,IF(LEFT($E98,1)="R",IFERROR($F98*INDEX('Blend Breakout'!G$28:G$50,MATCH('2 - Import Data'!$E98,'Blend Breakout'!$A$28:$A$50,0)),""),""))</f>
        <v/>
      </c>
      <c r="AC98" s="81" t="str">
        <f>IF(LEFT($E98,1)="R",INDEX('Blend Breakout'!H$28:H$50,MATCH($E98,'Blend Breakout'!$A$28:$A$50,0)),IF(AND($E98="Other",N98&lt;&gt;""),N98,""))</f>
        <v/>
      </c>
      <c r="AD98" s="81" t="str">
        <f>IF(AND($E98="Other",O98&lt;&gt;""),O98,IF(LEFT($E98,1)="R",IFERROR($F98*INDEX('Blend Breakout'!I$28:I$50,MATCH('2 - Import Data'!$E98,'Blend Breakout'!$A$28:$A$50,0)),""),""))</f>
        <v/>
      </c>
    </row>
    <row r="99" spans="1:30" s="81" customFormat="1" x14ac:dyDescent="0.3">
      <c r="A99" s="71">
        <v>86</v>
      </c>
      <c r="B99" s="82" t="str">
        <f>IF(E99=0,"",MAX($B$14:B98)+1)</f>
        <v/>
      </c>
      <c r="C99" s="83"/>
      <c r="D99" s="84"/>
      <c r="E99" s="85"/>
      <c r="F99" s="86"/>
      <c r="G99" s="87"/>
      <c r="H99" s="111"/>
      <c r="I99" s="107"/>
      <c r="J99" s="111"/>
      <c r="K99" s="107"/>
      <c r="L99" s="111"/>
      <c r="M99" s="107"/>
      <c r="N99" s="111"/>
      <c r="O99" s="107"/>
      <c r="P99" s="85"/>
      <c r="Q99" s="75"/>
      <c r="R99" s="88"/>
      <c r="S99" s="85"/>
      <c r="T99" s="85"/>
      <c r="U99" s="79"/>
      <c r="V99" s="80"/>
      <c r="W99" s="137" t="str">
        <f>IF(LEFT($E99,1)="R",INDEX('Blend Breakout'!B$28:B$50,MATCH($E99,'Blend Breakout'!$A$28:$A$50,0)),IF(LEFT($E99,1)="H",$E99,IF($E99="Other",H99,"")))</f>
        <v/>
      </c>
      <c r="X99" s="81" t="str">
        <f>IF($E99="Other",I99,IF(LEFT($E99,1)="R",$F99*INDEX('Blend Breakout'!C$28:C$50,MATCH('2 - Import Data'!$E99,'Blend Breakout'!$A$28:$A$50,0)),IF(LEFT('2 - Import Data'!$E99,1)="H",'2 - Import Data'!$F99,"")))</f>
        <v/>
      </c>
      <c r="Y99" s="117" t="str">
        <f>IF(LEFT($E99,1)="R",INDEX('Blend Breakout'!D$28:D$50,MATCH($E99,'Blend Breakout'!$A$28:$A$50,0)),IF(AND($E99="Other",J99&lt;&gt;""),J99,""))</f>
        <v/>
      </c>
      <c r="Z99" s="81" t="str">
        <f>IF(AND($E99="Other",K99&lt;&gt;""),K99,IF(LEFT($E99,1)="R",IFERROR($F99*INDEX('Blend Breakout'!E$28:E$50,MATCH('2 - Import Data'!$E99,'Blend Breakout'!$A$28:$A$50,0)),""),""))</f>
        <v/>
      </c>
      <c r="AA99" s="81" t="str">
        <f>IF(LEFT($E99,1)="R",INDEX('Blend Breakout'!F$28:F$50,MATCH($E99,'Blend Breakout'!$A$28:$A$50,0)),IF(AND($E99="Other",L99&lt;&gt;""),L99,""))</f>
        <v/>
      </c>
      <c r="AB99" s="81" t="str">
        <f>IF(AND($E99="Other",M99&lt;&gt;""),M99,IF(LEFT($E99,1)="R",IFERROR($F99*INDEX('Blend Breakout'!G$28:G$50,MATCH('2 - Import Data'!$E99,'Blend Breakout'!$A$28:$A$50,0)),""),""))</f>
        <v/>
      </c>
      <c r="AC99" s="81" t="str">
        <f>IF(LEFT($E99,1)="R",INDEX('Blend Breakout'!H$28:H$50,MATCH($E99,'Blend Breakout'!$A$28:$A$50,0)),IF(AND($E99="Other",N99&lt;&gt;""),N99,""))</f>
        <v/>
      </c>
      <c r="AD99" s="81" t="str">
        <f>IF(AND($E99="Other",O99&lt;&gt;""),O99,IF(LEFT($E99,1)="R",IFERROR($F99*INDEX('Blend Breakout'!I$28:I$50,MATCH('2 - Import Data'!$E99,'Blend Breakout'!$A$28:$A$50,0)),""),""))</f>
        <v/>
      </c>
    </row>
    <row r="100" spans="1:30" s="81" customFormat="1" x14ac:dyDescent="0.3">
      <c r="A100" s="71">
        <v>87</v>
      </c>
      <c r="B100" s="82" t="str">
        <f>IF(E100=0,"",MAX($B$14:B99)+1)</f>
        <v/>
      </c>
      <c r="C100" s="83"/>
      <c r="D100" s="84"/>
      <c r="E100" s="85"/>
      <c r="F100" s="86"/>
      <c r="G100" s="87"/>
      <c r="H100" s="111"/>
      <c r="I100" s="107"/>
      <c r="J100" s="111"/>
      <c r="K100" s="107"/>
      <c r="L100" s="111"/>
      <c r="M100" s="107"/>
      <c r="N100" s="111"/>
      <c r="O100" s="107"/>
      <c r="P100" s="85"/>
      <c r="Q100" s="75"/>
      <c r="R100" s="88"/>
      <c r="S100" s="85"/>
      <c r="T100" s="85"/>
      <c r="U100" s="79"/>
      <c r="V100" s="80"/>
      <c r="W100" s="137" t="str">
        <f>IF(LEFT($E100,1)="R",INDEX('Blend Breakout'!B$28:B$50,MATCH($E100,'Blend Breakout'!$A$28:$A$50,0)),IF(LEFT($E100,1)="H",$E100,IF($E100="Other",H100,"")))</f>
        <v/>
      </c>
      <c r="X100" s="81" t="str">
        <f>IF($E100="Other",I100,IF(LEFT($E100,1)="R",$F100*INDEX('Blend Breakout'!C$28:C$50,MATCH('2 - Import Data'!$E100,'Blend Breakout'!$A$28:$A$50,0)),IF(LEFT('2 - Import Data'!$E100,1)="H",'2 - Import Data'!$F100,"")))</f>
        <v/>
      </c>
      <c r="Y100" s="117" t="str">
        <f>IF(LEFT($E100,1)="R",INDEX('Blend Breakout'!D$28:D$50,MATCH($E100,'Blend Breakout'!$A$28:$A$50,0)),IF(AND($E100="Other",J100&lt;&gt;""),J100,""))</f>
        <v/>
      </c>
      <c r="Z100" s="81" t="str">
        <f>IF(AND($E100="Other",K100&lt;&gt;""),K100,IF(LEFT($E100,1)="R",IFERROR($F100*INDEX('Blend Breakout'!E$28:E$50,MATCH('2 - Import Data'!$E100,'Blend Breakout'!$A$28:$A$50,0)),""),""))</f>
        <v/>
      </c>
      <c r="AA100" s="81" t="str">
        <f>IF(LEFT($E100,1)="R",INDEX('Blend Breakout'!F$28:F$50,MATCH($E100,'Blend Breakout'!$A$28:$A$50,0)),IF(AND($E100="Other",L100&lt;&gt;""),L100,""))</f>
        <v/>
      </c>
      <c r="AB100" s="81" t="str">
        <f>IF(AND($E100="Other",M100&lt;&gt;""),M100,IF(LEFT($E100,1)="R",IFERROR($F100*INDEX('Blend Breakout'!G$28:G$50,MATCH('2 - Import Data'!$E100,'Blend Breakout'!$A$28:$A$50,0)),""),""))</f>
        <v/>
      </c>
      <c r="AC100" s="81" t="str">
        <f>IF(LEFT($E100,1)="R",INDEX('Blend Breakout'!H$28:H$50,MATCH($E100,'Blend Breakout'!$A$28:$A$50,0)),IF(AND($E100="Other",N100&lt;&gt;""),N100,""))</f>
        <v/>
      </c>
      <c r="AD100" s="81" t="str">
        <f>IF(AND($E100="Other",O100&lt;&gt;""),O100,IF(LEFT($E100,1)="R",IFERROR($F100*INDEX('Blend Breakout'!I$28:I$50,MATCH('2 - Import Data'!$E100,'Blend Breakout'!$A$28:$A$50,0)),""),""))</f>
        <v/>
      </c>
    </row>
    <row r="101" spans="1:30" s="81" customFormat="1" x14ac:dyDescent="0.3">
      <c r="A101" s="71">
        <v>88</v>
      </c>
      <c r="B101" s="82" t="str">
        <f>IF(E101=0,"",MAX($B$14:B100)+1)</f>
        <v/>
      </c>
      <c r="C101" s="83"/>
      <c r="D101" s="84"/>
      <c r="E101" s="85"/>
      <c r="F101" s="86"/>
      <c r="G101" s="87"/>
      <c r="H101" s="111"/>
      <c r="I101" s="107"/>
      <c r="J101" s="111"/>
      <c r="K101" s="107"/>
      <c r="L101" s="111"/>
      <c r="M101" s="107"/>
      <c r="N101" s="111"/>
      <c r="O101" s="107"/>
      <c r="P101" s="85"/>
      <c r="Q101" s="75"/>
      <c r="R101" s="88"/>
      <c r="S101" s="85"/>
      <c r="T101" s="85"/>
      <c r="U101" s="79"/>
      <c r="V101" s="80"/>
      <c r="W101" s="137" t="str">
        <f>IF(LEFT($E101,1)="R",INDEX('Blend Breakout'!B$28:B$50,MATCH($E101,'Blend Breakout'!$A$28:$A$50,0)),IF(LEFT($E101,1)="H",$E101,IF($E101="Other",H101,"")))</f>
        <v/>
      </c>
      <c r="X101" s="81" t="str">
        <f>IF($E101="Other",I101,IF(LEFT($E101,1)="R",$F101*INDEX('Blend Breakout'!C$28:C$50,MATCH('2 - Import Data'!$E101,'Blend Breakout'!$A$28:$A$50,0)),IF(LEFT('2 - Import Data'!$E101,1)="H",'2 - Import Data'!$F101,"")))</f>
        <v/>
      </c>
      <c r="Y101" s="117" t="str">
        <f>IF(LEFT($E101,1)="R",INDEX('Blend Breakout'!D$28:D$50,MATCH($E101,'Blend Breakout'!$A$28:$A$50,0)),IF(AND($E101="Other",J101&lt;&gt;""),J101,""))</f>
        <v/>
      </c>
      <c r="Z101" s="81" t="str">
        <f>IF(AND($E101="Other",K101&lt;&gt;""),K101,IF(LEFT($E101,1)="R",IFERROR($F101*INDEX('Blend Breakout'!E$28:E$50,MATCH('2 - Import Data'!$E101,'Blend Breakout'!$A$28:$A$50,0)),""),""))</f>
        <v/>
      </c>
      <c r="AA101" s="81" t="str">
        <f>IF(LEFT($E101,1)="R",INDEX('Blend Breakout'!F$28:F$50,MATCH($E101,'Blend Breakout'!$A$28:$A$50,0)),IF(AND($E101="Other",L101&lt;&gt;""),L101,""))</f>
        <v/>
      </c>
      <c r="AB101" s="81" t="str">
        <f>IF(AND($E101="Other",M101&lt;&gt;""),M101,IF(LEFT($E101,1)="R",IFERROR($F101*INDEX('Blend Breakout'!G$28:G$50,MATCH('2 - Import Data'!$E101,'Blend Breakout'!$A$28:$A$50,0)),""),""))</f>
        <v/>
      </c>
      <c r="AC101" s="81" t="str">
        <f>IF(LEFT($E101,1)="R",INDEX('Blend Breakout'!H$28:H$50,MATCH($E101,'Blend Breakout'!$A$28:$A$50,0)),IF(AND($E101="Other",N101&lt;&gt;""),N101,""))</f>
        <v/>
      </c>
      <c r="AD101" s="81" t="str">
        <f>IF(AND($E101="Other",O101&lt;&gt;""),O101,IF(LEFT($E101,1)="R",IFERROR($F101*INDEX('Blend Breakout'!I$28:I$50,MATCH('2 - Import Data'!$E101,'Blend Breakout'!$A$28:$A$50,0)),""),""))</f>
        <v/>
      </c>
    </row>
    <row r="102" spans="1:30" s="81" customFormat="1" x14ac:dyDescent="0.3">
      <c r="A102" s="71">
        <v>89</v>
      </c>
      <c r="B102" s="82" t="str">
        <f>IF(E102=0,"",MAX($B$14:B101)+1)</f>
        <v/>
      </c>
      <c r="C102" s="83"/>
      <c r="D102" s="84"/>
      <c r="E102" s="85"/>
      <c r="F102" s="86"/>
      <c r="G102" s="87"/>
      <c r="H102" s="111"/>
      <c r="I102" s="107"/>
      <c r="J102" s="111"/>
      <c r="K102" s="107"/>
      <c r="L102" s="111"/>
      <c r="M102" s="107"/>
      <c r="N102" s="111"/>
      <c r="O102" s="107"/>
      <c r="P102" s="85"/>
      <c r="Q102" s="75"/>
      <c r="R102" s="88"/>
      <c r="S102" s="85"/>
      <c r="T102" s="85"/>
      <c r="U102" s="79"/>
      <c r="V102" s="80"/>
      <c r="W102" s="137" t="str">
        <f>IF(LEFT($E102,1)="R",INDEX('Blend Breakout'!B$28:B$50,MATCH($E102,'Blend Breakout'!$A$28:$A$50,0)),IF(LEFT($E102,1)="H",$E102,IF($E102="Other",H102,"")))</f>
        <v/>
      </c>
      <c r="X102" s="81" t="str">
        <f>IF($E102="Other",I102,IF(LEFT($E102,1)="R",$F102*INDEX('Blend Breakout'!C$28:C$50,MATCH('2 - Import Data'!$E102,'Blend Breakout'!$A$28:$A$50,0)),IF(LEFT('2 - Import Data'!$E102,1)="H",'2 - Import Data'!$F102,"")))</f>
        <v/>
      </c>
      <c r="Y102" s="117" t="str">
        <f>IF(LEFT($E102,1)="R",INDEX('Blend Breakout'!D$28:D$50,MATCH($E102,'Blend Breakout'!$A$28:$A$50,0)),IF(AND($E102="Other",J102&lt;&gt;""),J102,""))</f>
        <v/>
      </c>
      <c r="Z102" s="81" t="str">
        <f>IF(AND($E102="Other",K102&lt;&gt;""),K102,IF(LEFT($E102,1)="R",IFERROR($F102*INDEX('Blend Breakout'!E$28:E$50,MATCH('2 - Import Data'!$E102,'Blend Breakout'!$A$28:$A$50,0)),""),""))</f>
        <v/>
      </c>
      <c r="AA102" s="81" t="str">
        <f>IF(LEFT($E102,1)="R",INDEX('Blend Breakout'!F$28:F$50,MATCH($E102,'Blend Breakout'!$A$28:$A$50,0)),IF(AND($E102="Other",L102&lt;&gt;""),L102,""))</f>
        <v/>
      </c>
      <c r="AB102" s="81" t="str">
        <f>IF(AND($E102="Other",M102&lt;&gt;""),M102,IF(LEFT($E102,1)="R",IFERROR($F102*INDEX('Blend Breakout'!G$28:G$50,MATCH('2 - Import Data'!$E102,'Blend Breakout'!$A$28:$A$50,0)),""),""))</f>
        <v/>
      </c>
      <c r="AC102" s="81" t="str">
        <f>IF(LEFT($E102,1)="R",INDEX('Blend Breakout'!H$28:H$50,MATCH($E102,'Blend Breakout'!$A$28:$A$50,0)),IF(AND($E102="Other",N102&lt;&gt;""),N102,""))</f>
        <v/>
      </c>
      <c r="AD102" s="81" t="str">
        <f>IF(AND($E102="Other",O102&lt;&gt;""),O102,IF(LEFT($E102,1)="R",IFERROR($F102*INDEX('Blend Breakout'!I$28:I$50,MATCH('2 - Import Data'!$E102,'Blend Breakout'!$A$28:$A$50,0)),""),""))</f>
        <v/>
      </c>
    </row>
    <row r="103" spans="1:30" s="81" customFormat="1" x14ac:dyDescent="0.3">
      <c r="A103" s="71">
        <v>90</v>
      </c>
      <c r="B103" s="82" t="str">
        <f>IF(E103=0,"",MAX($B$14:B102)+1)</f>
        <v/>
      </c>
      <c r="C103" s="83"/>
      <c r="D103" s="84"/>
      <c r="E103" s="85"/>
      <c r="F103" s="86"/>
      <c r="G103" s="87"/>
      <c r="H103" s="111"/>
      <c r="I103" s="107"/>
      <c r="J103" s="111"/>
      <c r="K103" s="107"/>
      <c r="L103" s="111"/>
      <c r="M103" s="107"/>
      <c r="N103" s="111"/>
      <c r="O103" s="107"/>
      <c r="P103" s="85"/>
      <c r="Q103" s="75"/>
      <c r="R103" s="88"/>
      <c r="S103" s="85"/>
      <c r="T103" s="85"/>
      <c r="U103" s="79"/>
      <c r="V103" s="80"/>
      <c r="W103" s="137" t="str">
        <f>IF(LEFT($E103,1)="R",INDEX('Blend Breakout'!B$28:B$50,MATCH($E103,'Blend Breakout'!$A$28:$A$50,0)),IF(LEFT($E103,1)="H",$E103,IF($E103="Other",H103,"")))</f>
        <v/>
      </c>
      <c r="X103" s="81" t="str">
        <f>IF($E103="Other",I103,IF(LEFT($E103,1)="R",$F103*INDEX('Blend Breakout'!C$28:C$50,MATCH('2 - Import Data'!$E103,'Blend Breakout'!$A$28:$A$50,0)),IF(LEFT('2 - Import Data'!$E103,1)="H",'2 - Import Data'!$F103,"")))</f>
        <v/>
      </c>
      <c r="Y103" s="117" t="str">
        <f>IF(LEFT($E103,1)="R",INDEX('Blend Breakout'!D$28:D$50,MATCH($E103,'Blend Breakout'!$A$28:$A$50,0)),IF(AND($E103="Other",J103&lt;&gt;""),J103,""))</f>
        <v/>
      </c>
      <c r="Z103" s="81" t="str">
        <f>IF(AND($E103="Other",K103&lt;&gt;""),K103,IF(LEFT($E103,1)="R",IFERROR($F103*INDEX('Blend Breakout'!E$28:E$50,MATCH('2 - Import Data'!$E103,'Blend Breakout'!$A$28:$A$50,0)),""),""))</f>
        <v/>
      </c>
      <c r="AA103" s="81" t="str">
        <f>IF(LEFT($E103,1)="R",INDEX('Blend Breakout'!F$28:F$50,MATCH($E103,'Blend Breakout'!$A$28:$A$50,0)),IF(AND($E103="Other",L103&lt;&gt;""),L103,""))</f>
        <v/>
      </c>
      <c r="AB103" s="81" t="str">
        <f>IF(AND($E103="Other",M103&lt;&gt;""),M103,IF(LEFT($E103,1)="R",IFERROR($F103*INDEX('Blend Breakout'!G$28:G$50,MATCH('2 - Import Data'!$E103,'Blend Breakout'!$A$28:$A$50,0)),""),""))</f>
        <v/>
      </c>
      <c r="AC103" s="81" t="str">
        <f>IF(LEFT($E103,1)="R",INDEX('Blend Breakout'!H$28:H$50,MATCH($E103,'Blend Breakout'!$A$28:$A$50,0)),IF(AND($E103="Other",N103&lt;&gt;""),N103,""))</f>
        <v/>
      </c>
      <c r="AD103" s="81" t="str">
        <f>IF(AND($E103="Other",O103&lt;&gt;""),O103,IF(LEFT($E103,1)="R",IFERROR($F103*INDEX('Blend Breakout'!I$28:I$50,MATCH('2 - Import Data'!$E103,'Blend Breakout'!$A$28:$A$50,0)),""),""))</f>
        <v/>
      </c>
    </row>
    <row r="104" spans="1:30" s="81" customFormat="1" x14ac:dyDescent="0.3">
      <c r="A104" s="71">
        <v>91</v>
      </c>
      <c r="B104" s="82" t="str">
        <f>IF(E104=0,"",MAX($B$14:B103)+1)</f>
        <v/>
      </c>
      <c r="C104" s="83"/>
      <c r="D104" s="84"/>
      <c r="E104" s="85"/>
      <c r="F104" s="86"/>
      <c r="G104" s="87"/>
      <c r="H104" s="111"/>
      <c r="I104" s="107"/>
      <c r="J104" s="111"/>
      <c r="K104" s="107"/>
      <c r="L104" s="111"/>
      <c r="M104" s="107"/>
      <c r="N104" s="111"/>
      <c r="O104" s="107"/>
      <c r="P104" s="85"/>
      <c r="Q104" s="75"/>
      <c r="R104" s="88"/>
      <c r="S104" s="85"/>
      <c r="T104" s="85"/>
      <c r="U104" s="79"/>
      <c r="V104" s="80"/>
      <c r="W104" s="137" t="str">
        <f>IF(LEFT($E104,1)="R",INDEX('Blend Breakout'!B$28:B$50,MATCH($E104,'Blend Breakout'!$A$28:$A$50,0)),IF(LEFT($E104,1)="H",$E104,IF($E104="Other",H104,"")))</f>
        <v/>
      </c>
      <c r="X104" s="81" t="str">
        <f>IF($E104="Other",I104,IF(LEFT($E104,1)="R",$F104*INDEX('Blend Breakout'!C$28:C$50,MATCH('2 - Import Data'!$E104,'Blend Breakout'!$A$28:$A$50,0)),IF(LEFT('2 - Import Data'!$E104,1)="H",'2 - Import Data'!$F104,"")))</f>
        <v/>
      </c>
      <c r="Y104" s="117" t="str">
        <f>IF(LEFT($E104,1)="R",INDEX('Blend Breakout'!D$28:D$50,MATCH($E104,'Blend Breakout'!$A$28:$A$50,0)),IF(AND($E104="Other",J104&lt;&gt;""),J104,""))</f>
        <v/>
      </c>
      <c r="Z104" s="81" t="str">
        <f>IF(AND($E104="Other",K104&lt;&gt;""),K104,IF(LEFT($E104,1)="R",IFERROR($F104*INDEX('Blend Breakout'!E$28:E$50,MATCH('2 - Import Data'!$E104,'Blend Breakout'!$A$28:$A$50,0)),""),""))</f>
        <v/>
      </c>
      <c r="AA104" s="81" t="str">
        <f>IF(LEFT($E104,1)="R",INDEX('Blend Breakout'!F$28:F$50,MATCH($E104,'Blend Breakout'!$A$28:$A$50,0)),IF(AND($E104="Other",L104&lt;&gt;""),L104,""))</f>
        <v/>
      </c>
      <c r="AB104" s="81" t="str">
        <f>IF(AND($E104="Other",M104&lt;&gt;""),M104,IF(LEFT($E104,1)="R",IFERROR($F104*INDEX('Blend Breakout'!G$28:G$50,MATCH('2 - Import Data'!$E104,'Blend Breakout'!$A$28:$A$50,0)),""),""))</f>
        <v/>
      </c>
      <c r="AC104" s="81" t="str">
        <f>IF(LEFT($E104,1)="R",INDEX('Blend Breakout'!H$28:H$50,MATCH($E104,'Blend Breakout'!$A$28:$A$50,0)),IF(AND($E104="Other",N104&lt;&gt;""),N104,""))</f>
        <v/>
      </c>
      <c r="AD104" s="81" t="str">
        <f>IF(AND($E104="Other",O104&lt;&gt;""),O104,IF(LEFT($E104,1)="R",IFERROR($F104*INDEX('Blend Breakout'!I$28:I$50,MATCH('2 - Import Data'!$E104,'Blend Breakout'!$A$28:$A$50,0)),""),""))</f>
        <v/>
      </c>
    </row>
    <row r="105" spans="1:30" s="81" customFormat="1" x14ac:dyDescent="0.3">
      <c r="A105" s="71">
        <v>92</v>
      </c>
      <c r="B105" s="82" t="str">
        <f>IF(E105=0,"",MAX($B$14:B104)+1)</f>
        <v/>
      </c>
      <c r="C105" s="83"/>
      <c r="D105" s="84"/>
      <c r="E105" s="85"/>
      <c r="F105" s="86"/>
      <c r="G105" s="87"/>
      <c r="H105" s="111"/>
      <c r="I105" s="107"/>
      <c r="J105" s="111"/>
      <c r="K105" s="107"/>
      <c r="L105" s="111"/>
      <c r="M105" s="107"/>
      <c r="N105" s="111"/>
      <c r="O105" s="107"/>
      <c r="P105" s="85"/>
      <c r="Q105" s="75"/>
      <c r="R105" s="88"/>
      <c r="S105" s="85"/>
      <c r="T105" s="85"/>
      <c r="U105" s="79"/>
      <c r="V105" s="80"/>
      <c r="W105" s="137" t="str">
        <f>IF(LEFT($E105,1)="R",INDEX('Blend Breakout'!B$28:B$50,MATCH($E105,'Blend Breakout'!$A$28:$A$50,0)),IF(LEFT($E105,1)="H",$E105,IF($E105="Other",H105,"")))</f>
        <v/>
      </c>
      <c r="X105" s="81" t="str">
        <f>IF($E105="Other",I105,IF(LEFT($E105,1)="R",$F105*INDEX('Blend Breakout'!C$28:C$50,MATCH('2 - Import Data'!$E105,'Blend Breakout'!$A$28:$A$50,0)),IF(LEFT('2 - Import Data'!$E105,1)="H",'2 - Import Data'!$F105,"")))</f>
        <v/>
      </c>
      <c r="Y105" s="117" t="str">
        <f>IF(LEFT($E105,1)="R",INDEX('Blend Breakout'!D$28:D$50,MATCH($E105,'Blend Breakout'!$A$28:$A$50,0)),IF(AND($E105="Other",J105&lt;&gt;""),J105,""))</f>
        <v/>
      </c>
      <c r="Z105" s="81" t="str">
        <f>IF(AND($E105="Other",K105&lt;&gt;""),K105,IF(LEFT($E105,1)="R",IFERROR($F105*INDEX('Blend Breakout'!E$28:E$50,MATCH('2 - Import Data'!$E105,'Blend Breakout'!$A$28:$A$50,0)),""),""))</f>
        <v/>
      </c>
      <c r="AA105" s="81" t="str">
        <f>IF(LEFT($E105,1)="R",INDEX('Blend Breakout'!F$28:F$50,MATCH($E105,'Blend Breakout'!$A$28:$A$50,0)),IF(AND($E105="Other",L105&lt;&gt;""),L105,""))</f>
        <v/>
      </c>
      <c r="AB105" s="81" t="str">
        <f>IF(AND($E105="Other",M105&lt;&gt;""),M105,IF(LEFT($E105,1)="R",IFERROR($F105*INDEX('Blend Breakout'!G$28:G$50,MATCH('2 - Import Data'!$E105,'Blend Breakout'!$A$28:$A$50,0)),""),""))</f>
        <v/>
      </c>
      <c r="AC105" s="81" t="str">
        <f>IF(LEFT($E105,1)="R",INDEX('Blend Breakout'!H$28:H$50,MATCH($E105,'Blend Breakout'!$A$28:$A$50,0)),IF(AND($E105="Other",N105&lt;&gt;""),N105,""))</f>
        <v/>
      </c>
      <c r="AD105" s="81" t="str">
        <f>IF(AND($E105="Other",O105&lt;&gt;""),O105,IF(LEFT($E105,1)="R",IFERROR($F105*INDEX('Blend Breakout'!I$28:I$50,MATCH('2 - Import Data'!$E105,'Blend Breakout'!$A$28:$A$50,0)),""),""))</f>
        <v/>
      </c>
    </row>
    <row r="106" spans="1:30" s="81" customFormat="1" x14ac:dyDescent="0.3">
      <c r="A106" s="71">
        <v>93</v>
      </c>
      <c r="B106" s="82" t="str">
        <f>IF(E106=0,"",MAX($B$14:B105)+1)</f>
        <v/>
      </c>
      <c r="C106" s="83"/>
      <c r="D106" s="84"/>
      <c r="E106" s="85"/>
      <c r="F106" s="86"/>
      <c r="G106" s="87"/>
      <c r="H106" s="111"/>
      <c r="I106" s="107"/>
      <c r="J106" s="111"/>
      <c r="K106" s="107"/>
      <c r="L106" s="111"/>
      <c r="M106" s="107"/>
      <c r="N106" s="111"/>
      <c r="O106" s="107"/>
      <c r="P106" s="85"/>
      <c r="Q106" s="75"/>
      <c r="R106" s="88"/>
      <c r="S106" s="85"/>
      <c r="T106" s="85"/>
      <c r="U106" s="79"/>
      <c r="V106" s="80"/>
      <c r="W106" s="137" t="str">
        <f>IF(LEFT($E106,1)="R",INDEX('Blend Breakout'!B$28:B$50,MATCH($E106,'Blend Breakout'!$A$28:$A$50,0)),IF(LEFT($E106,1)="H",$E106,IF($E106="Other",H106,"")))</f>
        <v/>
      </c>
      <c r="X106" s="81" t="str">
        <f>IF($E106="Other",I106,IF(LEFT($E106,1)="R",$F106*INDEX('Blend Breakout'!C$28:C$50,MATCH('2 - Import Data'!$E106,'Blend Breakout'!$A$28:$A$50,0)),IF(LEFT('2 - Import Data'!$E106,1)="H",'2 - Import Data'!$F106,"")))</f>
        <v/>
      </c>
      <c r="Y106" s="117" t="str">
        <f>IF(LEFT($E106,1)="R",INDEX('Blend Breakout'!D$28:D$50,MATCH($E106,'Blend Breakout'!$A$28:$A$50,0)),IF(AND($E106="Other",J106&lt;&gt;""),J106,""))</f>
        <v/>
      </c>
      <c r="Z106" s="81" t="str">
        <f>IF(AND($E106="Other",K106&lt;&gt;""),K106,IF(LEFT($E106,1)="R",IFERROR($F106*INDEX('Blend Breakout'!E$28:E$50,MATCH('2 - Import Data'!$E106,'Blend Breakout'!$A$28:$A$50,0)),""),""))</f>
        <v/>
      </c>
      <c r="AA106" s="81" t="str">
        <f>IF(LEFT($E106,1)="R",INDEX('Blend Breakout'!F$28:F$50,MATCH($E106,'Blend Breakout'!$A$28:$A$50,0)),IF(AND($E106="Other",L106&lt;&gt;""),L106,""))</f>
        <v/>
      </c>
      <c r="AB106" s="81" t="str">
        <f>IF(AND($E106="Other",M106&lt;&gt;""),M106,IF(LEFT($E106,1)="R",IFERROR($F106*INDEX('Blend Breakout'!G$28:G$50,MATCH('2 - Import Data'!$E106,'Blend Breakout'!$A$28:$A$50,0)),""),""))</f>
        <v/>
      </c>
      <c r="AC106" s="81" t="str">
        <f>IF(LEFT($E106,1)="R",INDEX('Blend Breakout'!H$28:H$50,MATCH($E106,'Blend Breakout'!$A$28:$A$50,0)),IF(AND($E106="Other",N106&lt;&gt;""),N106,""))</f>
        <v/>
      </c>
      <c r="AD106" s="81" t="str">
        <f>IF(AND($E106="Other",O106&lt;&gt;""),O106,IF(LEFT($E106,1)="R",IFERROR($F106*INDEX('Blend Breakout'!I$28:I$50,MATCH('2 - Import Data'!$E106,'Blend Breakout'!$A$28:$A$50,0)),""),""))</f>
        <v/>
      </c>
    </row>
    <row r="107" spans="1:30" s="81" customFormat="1" x14ac:dyDescent="0.3">
      <c r="A107" s="71">
        <v>94</v>
      </c>
      <c r="B107" s="82" t="str">
        <f>IF(E107=0,"",MAX($B$14:B106)+1)</f>
        <v/>
      </c>
      <c r="C107" s="83"/>
      <c r="D107" s="84"/>
      <c r="E107" s="85"/>
      <c r="F107" s="86"/>
      <c r="G107" s="87"/>
      <c r="H107" s="111"/>
      <c r="I107" s="107"/>
      <c r="J107" s="111"/>
      <c r="K107" s="107"/>
      <c r="L107" s="111"/>
      <c r="M107" s="107"/>
      <c r="N107" s="111"/>
      <c r="O107" s="107"/>
      <c r="P107" s="85"/>
      <c r="Q107" s="75"/>
      <c r="R107" s="88"/>
      <c r="S107" s="85"/>
      <c r="T107" s="85"/>
      <c r="U107" s="79"/>
      <c r="V107" s="80"/>
      <c r="W107" s="137" t="str">
        <f>IF(LEFT($E107,1)="R",INDEX('Blend Breakout'!B$28:B$50,MATCH($E107,'Blend Breakout'!$A$28:$A$50,0)),IF(LEFT($E107,1)="H",$E107,IF($E107="Other",H107,"")))</f>
        <v/>
      </c>
      <c r="X107" s="81" t="str">
        <f>IF($E107="Other",I107,IF(LEFT($E107,1)="R",$F107*INDEX('Blend Breakout'!C$28:C$50,MATCH('2 - Import Data'!$E107,'Blend Breakout'!$A$28:$A$50,0)),IF(LEFT('2 - Import Data'!$E107,1)="H",'2 - Import Data'!$F107,"")))</f>
        <v/>
      </c>
      <c r="Y107" s="117" t="str">
        <f>IF(LEFT($E107,1)="R",INDEX('Blend Breakout'!D$28:D$50,MATCH($E107,'Blend Breakout'!$A$28:$A$50,0)),IF(AND($E107="Other",J107&lt;&gt;""),J107,""))</f>
        <v/>
      </c>
      <c r="Z107" s="81" t="str">
        <f>IF(AND($E107="Other",K107&lt;&gt;""),K107,IF(LEFT($E107,1)="R",IFERROR($F107*INDEX('Blend Breakout'!E$28:E$50,MATCH('2 - Import Data'!$E107,'Blend Breakout'!$A$28:$A$50,0)),""),""))</f>
        <v/>
      </c>
      <c r="AA107" s="81" t="str">
        <f>IF(LEFT($E107,1)="R",INDEX('Blend Breakout'!F$28:F$50,MATCH($E107,'Blend Breakout'!$A$28:$A$50,0)),IF(AND($E107="Other",L107&lt;&gt;""),L107,""))</f>
        <v/>
      </c>
      <c r="AB107" s="81" t="str">
        <f>IF(AND($E107="Other",M107&lt;&gt;""),M107,IF(LEFT($E107,1)="R",IFERROR($F107*INDEX('Blend Breakout'!G$28:G$50,MATCH('2 - Import Data'!$E107,'Blend Breakout'!$A$28:$A$50,0)),""),""))</f>
        <v/>
      </c>
      <c r="AC107" s="81" t="str">
        <f>IF(LEFT($E107,1)="R",INDEX('Blend Breakout'!H$28:H$50,MATCH($E107,'Blend Breakout'!$A$28:$A$50,0)),IF(AND($E107="Other",N107&lt;&gt;""),N107,""))</f>
        <v/>
      </c>
      <c r="AD107" s="81" t="str">
        <f>IF(AND($E107="Other",O107&lt;&gt;""),O107,IF(LEFT($E107,1)="R",IFERROR($F107*INDEX('Blend Breakout'!I$28:I$50,MATCH('2 - Import Data'!$E107,'Blend Breakout'!$A$28:$A$50,0)),""),""))</f>
        <v/>
      </c>
    </row>
    <row r="108" spans="1:30" s="81" customFormat="1" x14ac:dyDescent="0.3">
      <c r="A108" s="71">
        <v>95</v>
      </c>
      <c r="B108" s="82" t="str">
        <f>IF(E108=0,"",MAX($B$14:B107)+1)</f>
        <v/>
      </c>
      <c r="C108" s="83"/>
      <c r="D108" s="84"/>
      <c r="E108" s="85"/>
      <c r="F108" s="86"/>
      <c r="G108" s="87"/>
      <c r="H108" s="111"/>
      <c r="I108" s="107"/>
      <c r="J108" s="111"/>
      <c r="K108" s="107"/>
      <c r="L108" s="111"/>
      <c r="M108" s="107"/>
      <c r="N108" s="111"/>
      <c r="O108" s="107"/>
      <c r="P108" s="85"/>
      <c r="Q108" s="75"/>
      <c r="R108" s="88"/>
      <c r="S108" s="85"/>
      <c r="T108" s="85"/>
      <c r="U108" s="79"/>
      <c r="V108" s="80"/>
      <c r="W108" s="137" t="str">
        <f>IF(LEFT($E108,1)="R",INDEX('Blend Breakout'!B$28:B$50,MATCH($E108,'Blend Breakout'!$A$28:$A$50,0)),IF(LEFT($E108,1)="H",$E108,IF($E108="Other",H108,"")))</f>
        <v/>
      </c>
      <c r="X108" s="81" t="str">
        <f>IF($E108="Other",I108,IF(LEFT($E108,1)="R",$F108*INDEX('Blend Breakout'!C$28:C$50,MATCH('2 - Import Data'!$E108,'Blend Breakout'!$A$28:$A$50,0)),IF(LEFT('2 - Import Data'!$E108,1)="H",'2 - Import Data'!$F108,"")))</f>
        <v/>
      </c>
      <c r="Y108" s="117" t="str">
        <f>IF(LEFT($E108,1)="R",INDEX('Blend Breakout'!D$28:D$50,MATCH($E108,'Blend Breakout'!$A$28:$A$50,0)),IF(AND($E108="Other",J108&lt;&gt;""),J108,""))</f>
        <v/>
      </c>
      <c r="Z108" s="81" t="str">
        <f>IF(AND($E108="Other",K108&lt;&gt;""),K108,IF(LEFT($E108,1)="R",IFERROR($F108*INDEX('Blend Breakout'!E$28:E$50,MATCH('2 - Import Data'!$E108,'Blend Breakout'!$A$28:$A$50,0)),""),""))</f>
        <v/>
      </c>
      <c r="AA108" s="81" t="str">
        <f>IF(LEFT($E108,1)="R",INDEX('Blend Breakout'!F$28:F$50,MATCH($E108,'Blend Breakout'!$A$28:$A$50,0)),IF(AND($E108="Other",L108&lt;&gt;""),L108,""))</f>
        <v/>
      </c>
      <c r="AB108" s="81" t="str">
        <f>IF(AND($E108="Other",M108&lt;&gt;""),M108,IF(LEFT($E108,1)="R",IFERROR($F108*INDEX('Blend Breakout'!G$28:G$50,MATCH('2 - Import Data'!$E108,'Blend Breakout'!$A$28:$A$50,0)),""),""))</f>
        <v/>
      </c>
      <c r="AC108" s="81" t="str">
        <f>IF(LEFT($E108,1)="R",INDEX('Blend Breakout'!H$28:H$50,MATCH($E108,'Blend Breakout'!$A$28:$A$50,0)),IF(AND($E108="Other",N108&lt;&gt;""),N108,""))</f>
        <v/>
      </c>
      <c r="AD108" s="81" t="str">
        <f>IF(AND($E108="Other",O108&lt;&gt;""),O108,IF(LEFT($E108,1)="R",IFERROR($F108*INDEX('Blend Breakout'!I$28:I$50,MATCH('2 - Import Data'!$E108,'Blend Breakout'!$A$28:$A$50,0)),""),""))</f>
        <v/>
      </c>
    </row>
    <row r="109" spans="1:30" s="81" customFormat="1" x14ac:dyDescent="0.3">
      <c r="A109" s="71">
        <v>96</v>
      </c>
      <c r="B109" s="82" t="str">
        <f>IF(E109=0,"",MAX($B$14:B108)+1)</f>
        <v/>
      </c>
      <c r="C109" s="83"/>
      <c r="D109" s="84"/>
      <c r="E109" s="85"/>
      <c r="F109" s="86"/>
      <c r="G109" s="87"/>
      <c r="H109" s="111"/>
      <c r="I109" s="107"/>
      <c r="J109" s="111"/>
      <c r="K109" s="107"/>
      <c r="L109" s="111"/>
      <c r="M109" s="107"/>
      <c r="N109" s="111"/>
      <c r="O109" s="107"/>
      <c r="P109" s="85"/>
      <c r="Q109" s="75"/>
      <c r="R109" s="88"/>
      <c r="S109" s="85"/>
      <c r="T109" s="85"/>
      <c r="U109" s="79"/>
      <c r="V109" s="80"/>
      <c r="W109" s="137" t="str">
        <f>IF(LEFT($E109,1)="R",INDEX('Blend Breakout'!B$28:B$50,MATCH($E109,'Blend Breakout'!$A$28:$A$50,0)),IF(LEFT($E109,1)="H",$E109,IF($E109="Other",H109,"")))</f>
        <v/>
      </c>
      <c r="X109" s="81" t="str">
        <f>IF($E109="Other",I109,IF(LEFT($E109,1)="R",$F109*INDEX('Blend Breakout'!C$28:C$50,MATCH('2 - Import Data'!$E109,'Blend Breakout'!$A$28:$A$50,0)),IF(LEFT('2 - Import Data'!$E109,1)="H",'2 - Import Data'!$F109,"")))</f>
        <v/>
      </c>
      <c r="Y109" s="117" t="str">
        <f>IF(LEFT($E109,1)="R",INDEX('Blend Breakout'!D$28:D$50,MATCH($E109,'Blend Breakout'!$A$28:$A$50,0)),IF(AND($E109="Other",J109&lt;&gt;""),J109,""))</f>
        <v/>
      </c>
      <c r="Z109" s="81" t="str">
        <f>IF(AND($E109="Other",K109&lt;&gt;""),K109,IF(LEFT($E109,1)="R",IFERROR($F109*INDEX('Blend Breakout'!E$28:E$50,MATCH('2 - Import Data'!$E109,'Blend Breakout'!$A$28:$A$50,0)),""),""))</f>
        <v/>
      </c>
      <c r="AA109" s="81" t="str">
        <f>IF(LEFT($E109,1)="R",INDEX('Blend Breakout'!F$28:F$50,MATCH($E109,'Blend Breakout'!$A$28:$A$50,0)),IF(AND($E109="Other",L109&lt;&gt;""),L109,""))</f>
        <v/>
      </c>
      <c r="AB109" s="81" t="str">
        <f>IF(AND($E109="Other",M109&lt;&gt;""),M109,IF(LEFT($E109,1)="R",IFERROR($F109*INDEX('Blend Breakout'!G$28:G$50,MATCH('2 - Import Data'!$E109,'Blend Breakout'!$A$28:$A$50,0)),""),""))</f>
        <v/>
      </c>
      <c r="AC109" s="81" t="str">
        <f>IF(LEFT($E109,1)="R",INDEX('Blend Breakout'!H$28:H$50,MATCH($E109,'Blend Breakout'!$A$28:$A$50,0)),IF(AND($E109="Other",N109&lt;&gt;""),N109,""))</f>
        <v/>
      </c>
      <c r="AD109" s="81" t="str">
        <f>IF(AND($E109="Other",O109&lt;&gt;""),O109,IF(LEFT($E109,1)="R",IFERROR($F109*INDEX('Blend Breakout'!I$28:I$50,MATCH('2 - Import Data'!$E109,'Blend Breakout'!$A$28:$A$50,0)),""),""))</f>
        <v/>
      </c>
    </row>
    <row r="110" spans="1:30" s="81" customFormat="1" x14ac:dyDescent="0.3">
      <c r="A110" s="71">
        <v>97</v>
      </c>
      <c r="B110" s="82" t="str">
        <f>IF(E110=0,"",MAX($B$14:B109)+1)</f>
        <v/>
      </c>
      <c r="C110" s="83"/>
      <c r="D110" s="84"/>
      <c r="E110" s="85"/>
      <c r="F110" s="86"/>
      <c r="G110" s="87"/>
      <c r="H110" s="111"/>
      <c r="I110" s="107"/>
      <c r="J110" s="111"/>
      <c r="K110" s="107"/>
      <c r="L110" s="111"/>
      <c r="M110" s="107"/>
      <c r="N110" s="111"/>
      <c r="O110" s="107"/>
      <c r="P110" s="85"/>
      <c r="Q110" s="75"/>
      <c r="R110" s="88"/>
      <c r="S110" s="85"/>
      <c r="T110" s="85"/>
      <c r="U110" s="79"/>
      <c r="V110" s="80"/>
      <c r="W110" s="137" t="str">
        <f>IF(LEFT($E110,1)="R",INDEX('Blend Breakout'!B$28:B$50,MATCH($E110,'Blend Breakout'!$A$28:$A$50,0)),IF(LEFT($E110,1)="H",$E110,IF($E110="Other",H110,"")))</f>
        <v/>
      </c>
      <c r="X110" s="81" t="str">
        <f>IF($E110="Other",I110,IF(LEFT($E110,1)="R",$F110*INDEX('Blend Breakout'!C$28:C$50,MATCH('2 - Import Data'!$E110,'Blend Breakout'!$A$28:$A$50,0)),IF(LEFT('2 - Import Data'!$E110,1)="H",'2 - Import Data'!$F110,"")))</f>
        <v/>
      </c>
      <c r="Y110" s="117" t="str">
        <f>IF(LEFT($E110,1)="R",INDEX('Blend Breakout'!D$28:D$50,MATCH($E110,'Blend Breakout'!$A$28:$A$50,0)),IF(AND($E110="Other",J110&lt;&gt;""),J110,""))</f>
        <v/>
      </c>
      <c r="Z110" s="81" t="str">
        <f>IF(AND($E110="Other",K110&lt;&gt;""),K110,IF(LEFT($E110,1)="R",IFERROR($F110*INDEX('Blend Breakout'!E$28:E$50,MATCH('2 - Import Data'!$E110,'Blend Breakout'!$A$28:$A$50,0)),""),""))</f>
        <v/>
      </c>
      <c r="AA110" s="81" t="str">
        <f>IF(LEFT($E110,1)="R",INDEX('Blend Breakout'!F$28:F$50,MATCH($E110,'Blend Breakout'!$A$28:$A$50,0)),IF(AND($E110="Other",L110&lt;&gt;""),L110,""))</f>
        <v/>
      </c>
      <c r="AB110" s="81" t="str">
        <f>IF(AND($E110="Other",M110&lt;&gt;""),M110,IF(LEFT($E110,1)="R",IFERROR($F110*INDEX('Blend Breakout'!G$28:G$50,MATCH('2 - Import Data'!$E110,'Blend Breakout'!$A$28:$A$50,0)),""),""))</f>
        <v/>
      </c>
      <c r="AC110" s="81" t="str">
        <f>IF(LEFT($E110,1)="R",INDEX('Blend Breakout'!H$28:H$50,MATCH($E110,'Blend Breakout'!$A$28:$A$50,0)),IF(AND($E110="Other",N110&lt;&gt;""),N110,""))</f>
        <v/>
      </c>
      <c r="AD110" s="81" t="str">
        <f>IF(AND($E110="Other",O110&lt;&gt;""),O110,IF(LEFT($E110,1)="R",IFERROR($F110*INDEX('Blend Breakout'!I$28:I$50,MATCH('2 - Import Data'!$E110,'Blend Breakout'!$A$28:$A$50,0)),""),""))</f>
        <v/>
      </c>
    </row>
    <row r="111" spans="1:30" s="81" customFormat="1" x14ac:dyDescent="0.3">
      <c r="A111" s="71">
        <v>98</v>
      </c>
      <c r="B111" s="82" t="str">
        <f>IF(E111=0,"",MAX($B$14:B110)+1)</f>
        <v/>
      </c>
      <c r="C111" s="83"/>
      <c r="D111" s="84"/>
      <c r="E111" s="85"/>
      <c r="F111" s="86"/>
      <c r="G111" s="87"/>
      <c r="H111" s="111"/>
      <c r="I111" s="107"/>
      <c r="J111" s="111"/>
      <c r="K111" s="107"/>
      <c r="L111" s="111"/>
      <c r="M111" s="107"/>
      <c r="N111" s="111"/>
      <c r="O111" s="107"/>
      <c r="P111" s="85"/>
      <c r="Q111" s="75"/>
      <c r="R111" s="88"/>
      <c r="S111" s="85"/>
      <c r="T111" s="85"/>
      <c r="U111" s="79"/>
      <c r="V111" s="80"/>
      <c r="W111" s="137" t="str">
        <f>IF(LEFT($E111,1)="R",INDEX('Blend Breakout'!B$28:B$50,MATCH($E111,'Blend Breakout'!$A$28:$A$50,0)),IF(LEFT($E111,1)="H",$E111,IF($E111="Other",H111,"")))</f>
        <v/>
      </c>
      <c r="X111" s="81" t="str">
        <f>IF($E111="Other",I111,IF(LEFT($E111,1)="R",$F111*INDEX('Blend Breakout'!C$28:C$50,MATCH('2 - Import Data'!$E111,'Blend Breakout'!$A$28:$A$50,0)),IF(LEFT('2 - Import Data'!$E111,1)="H",'2 - Import Data'!$F111,"")))</f>
        <v/>
      </c>
      <c r="Y111" s="117" t="str">
        <f>IF(LEFT($E111,1)="R",INDEX('Blend Breakout'!D$28:D$50,MATCH($E111,'Blend Breakout'!$A$28:$A$50,0)),IF(AND($E111="Other",J111&lt;&gt;""),J111,""))</f>
        <v/>
      </c>
      <c r="Z111" s="81" t="str">
        <f>IF(AND($E111="Other",K111&lt;&gt;""),K111,IF(LEFT($E111,1)="R",IFERROR($F111*INDEX('Blend Breakout'!E$28:E$50,MATCH('2 - Import Data'!$E111,'Blend Breakout'!$A$28:$A$50,0)),""),""))</f>
        <v/>
      </c>
      <c r="AA111" s="81" t="str">
        <f>IF(LEFT($E111,1)="R",INDEX('Blend Breakout'!F$28:F$50,MATCH($E111,'Blend Breakout'!$A$28:$A$50,0)),IF(AND($E111="Other",L111&lt;&gt;""),L111,""))</f>
        <v/>
      </c>
      <c r="AB111" s="81" t="str">
        <f>IF(AND($E111="Other",M111&lt;&gt;""),M111,IF(LEFT($E111,1)="R",IFERROR($F111*INDEX('Blend Breakout'!G$28:G$50,MATCH('2 - Import Data'!$E111,'Blend Breakout'!$A$28:$A$50,0)),""),""))</f>
        <v/>
      </c>
      <c r="AC111" s="81" t="str">
        <f>IF(LEFT($E111,1)="R",INDEX('Blend Breakout'!H$28:H$50,MATCH($E111,'Blend Breakout'!$A$28:$A$50,0)),IF(AND($E111="Other",N111&lt;&gt;""),N111,""))</f>
        <v/>
      </c>
      <c r="AD111" s="81" t="str">
        <f>IF(AND($E111="Other",O111&lt;&gt;""),O111,IF(LEFT($E111,1)="R",IFERROR($F111*INDEX('Blend Breakout'!I$28:I$50,MATCH('2 - Import Data'!$E111,'Blend Breakout'!$A$28:$A$50,0)),""),""))</f>
        <v/>
      </c>
    </row>
    <row r="112" spans="1:30" s="81" customFormat="1" x14ac:dyDescent="0.3">
      <c r="A112" s="71">
        <v>99</v>
      </c>
      <c r="B112" s="82" t="str">
        <f>IF(E112=0,"",MAX($B$14:B111)+1)</f>
        <v/>
      </c>
      <c r="C112" s="83"/>
      <c r="D112" s="84"/>
      <c r="E112" s="85"/>
      <c r="F112" s="86"/>
      <c r="G112" s="87"/>
      <c r="H112" s="111"/>
      <c r="I112" s="107"/>
      <c r="J112" s="111"/>
      <c r="K112" s="107"/>
      <c r="L112" s="111"/>
      <c r="M112" s="107"/>
      <c r="N112" s="111"/>
      <c r="O112" s="107"/>
      <c r="P112" s="85"/>
      <c r="Q112" s="75"/>
      <c r="R112" s="88"/>
      <c r="S112" s="85"/>
      <c r="T112" s="85"/>
      <c r="U112" s="79"/>
      <c r="V112" s="80"/>
      <c r="W112" s="137" t="str">
        <f>IF(LEFT($E112,1)="R",INDEX('Blend Breakout'!B$28:B$50,MATCH($E112,'Blend Breakout'!$A$28:$A$50,0)),IF(LEFT($E112,1)="H",$E112,IF($E112="Other",H112,"")))</f>
        <v/>
      </c>
      <c r="X112" s="81" t="str">
        <f>IF($E112="Other",I112,IF(LEFT($E112,1)="R",$F112*INDEX('Blend Breakout'!C$28:C$50,MATCH('2 - Import Data'!$E112,'Blend Breakout'!$A$28:$A$50,0)),IF(LEFT('2 - Import Data'!$E112,1)="H",'2 - Import Data'!$F112,"")))</f>
        <v/>
      </c>
      <c r="Y112" s="117" t="str">
        <f>IF(LEFT($E112,1)="R",INDEX('Blend Breakout'!D$28:D$50,MATCH($E112,'Blend Breakout'!$A$28:$A$50,0)),IF(AND($E112="Other",J112&lt;&gt;""),J112,""))</f>
        <v/>
      </c>
      <c r="Z112" s="81" t="str">
        <f>IF(AND($E112="Other",K112&lt;&gt;""),K112,IF(LEFT($E112,1)="R",IFERROR($F112*INDEX('Blend Breakout'!E$28:E$50,MATCH('2 - Import Data'!$E112,'Blend Breakout'!$A$28:$A$50,0)),""),""))</f>
        <v/>
      </c>
      <c r="AA112" s="81" t="str">
        <f>IF(LEFT($E112,1)="R",INDEX('Blend Breakout'!F$28:F$50,MATCH($E112,'Blend Breakout'!$A$28:$A$50,0)),IF(AND($E112="Other",L112&lt;&gt;""),L112,""))</f>
        <v/>
      </c>
      <c r="AB112" s="81" t="str">
        <f>IF(AND($E112="Other",M112&lt;&gt;""),M112,IF(LEFT($E112,1)="R",IFERROR($F112*INDEX('Blend Breakout'!G$28:G$50,MATCH('2 - Import Data'!$E112,'Blend Breakout'!$A$28:$A$50,0)),""),""))</f>
        <v/>
      </c>
      <c r="AC112" s="81" t="str">
        <f>IF(LEFT($E112,1)="R",INDEX('Blend Breakout'!H$28:H$50,MATCH($E112,'Blend Breakout'!$A$28:$A$50,0)),IF(AND($E112="Other",N112&lt;&gt;""),N112,""))</f>
        <v/>
      </c>
      <c r="AD112" s="81" t="str">
        <f>IF(AND($E112="Other",O112&lt;&gt;""),O112,IF(LEFT($E112,1)="R",IFERROR($F112*INDEX('Blend Breakout'!I$28:I$50,MATCH('2 - Import Data'!$E112,'Blend Breakout'!$A$28:$A$50,0)),""),""))</f>
        <v/>
      </c>
    </row>
    <row r="113" spans="1:30" s="81" customFormat="1" x14ac:dyDescent="0.3">
      <c r="A113" s="71">
        <v>100</v>
      </c>
      <c r="B113" s="82" t="str">
        <f>IF(E113=0,"",MAX($B$14:B112)+1)</f>
        <v/>
      </c>
      <c r="C113" s="83"/>
      <c r="D113" s="84"/>
      <c r="E113" s="85"/>
      <c r="F113" s="86"/>
      <c r="G113" s="87"/>
      <c r="H113" s="111"/>
      <c r="I113" s="107"/>
      <c r="J113" s="111"/>
      <c r="K113" s="107"/>
      <c r="L113" s="111"/>
      <c r="M113" s="107"/>
      <c r="N113" s="111"/>
      <c r="O113" s="107"/>
      <c r="P113" s="85"/>
      <c r="Q113" s="75"/>
      <c r="R113" s="88"/>
      <c r="S113" s="85"/>
      <c r="T113" s="85"/>
      <c r="U113" s="79"/>
      <c r="V113" s="80"/>
      <c r="W113" s="137" t="str">
        <f>IF(LEFT($E113,1)="R",INDEX('Blend Breakout'!B$28:B$50,MATCH($E113,'Blend Breakout'!$A$28:$A$50,0)),IF(LEFT($E113,1)="H",$E113,IF($E113="Other",H113,"")))</f>
        <v/>
      </c>
      <c r="X113" s="81" t="str">
        <f>IF($E113="Other",I113,IF(LEFT($E113,1)="R",$F113*INDEX('Blend Breakout'!C$28:C$50,MATCH('2 - Import Data'!$E113,'Blend Breakout'!$A$28:$A$50,0)),IF(LEFT('2 - Import Data'!$E113,1)="H",'2 - Import Data'!$F113,"")))</f>
        <v/>
      </c>
      <c r="Y113" s="117" t="str">
        <f>IF(LEFT($E113,1)="R",INDEX('Blend Breakout'!D$28:D$50,MATCH($E113,'Blend Breakout'!$A$28:$A$50,0)),IF(AND($E113="Other",J113&lt;&gt;""),J113,""))</f>
        <v/>
      </c>
      <c r="Z113" s="81" t="str">
        <f>IF(AND($E113="Other",K113&lt;&gt;""),K113,IF(LEFT($E113,1)="R",IFERROR($F113*INDEX('Blend Breakout'!E$28:E$50,MATCH('2 - Import Data'!$E113,'Blend Breakout'!$A$28:$A$50,0)),""),""))</f>
        <v/>
      </c>
      <c r="AA113" s="81" t="str">
        <f>IF(LEFT($E113,1)="R",INDEX('Blend Breakout'!F$28:F$50,MATCH($E113,'Blend Breakout'!$A$28:$A$50,0)),IF(AND($E113="Other",L113&lt;&gt;""),L113,""))</f>
        <v/>
      </c>
      <c r="AB113" s="81" t="str">
        <f>IF(AND($E113="Other",M113&lt;&gt;""),M113,IF(LEFT($E113,1)="R",IFERROR($F113*INDEX('Blend Breakout'!G$28:G$50,MATCH('2 - Import Data'!$E113,'Blend Breakout'!$A$28:$A$50,0)),""),""))</f>
        <v/>
      </c>
      <c r="AC113" s="81" t="str">
        <f>IF(LEFT($E113,1)="R",INDEX('Blend Breakout'!H$28:H$50,MATCH($E113,'Blend Breakout'!$A$28:$A$50,0)),IF(AND($E113="Other",N113&lt;&gt;""),N113,""))</f>
        <v/>
      </c>
      <c r="AD113" s="81" t="str">
        <f>IF(AND($E113="Other",O113&lt;&gt;""),O113,IF(LEFT($E113,1)="R",IFERROR($F113*INDEX('Blend Breakout'!I$28:I$50,MATCH('2 - Import Data'!$E113,'Blend Breakout'!$A$28:$A$50,0)),""),""))</f>
        <v/>
      </c>
    </row>
    <row r="114" spans="1:30" s="81" customFormat="1" x14ac:dyDescent="0.3">
      <c r="A114" s="71">
        <v>101</v>
      </c>
      <c r="B114" s="82" t="str">
        <f>IF(E114=0,"",MAX($B$14:B113)+1)</f>
        <v/>
      </c>
      <c r="C114" s="83"/>
      <c r="D114" s="84"/>
      <c r="E114" s="85"/>
      <c r="F114" s="86"/>
      <c r="G114" s="87"/>
      <c r="H114" s="111"/>
      <c r="I114" s="107"/>
      <c r="J114" s="111"/>
      <c r="K114" s="107"/>
      <c r="L114" s="111"/>
      <c r="M114" s="107"/>
      <c r="N114" s="111"/>
      <c r="O114" s="107"/>
      <c r="P114" s="85"/>
      <c r="Q114" s="75"/>
      <c r="R114" s="88"/>
      <c r="S114" s="85"/>
      <c r="T114" s="85"/>
      <c r="U114" s="79"/>
      <c r="V114" s="80"/>
      <c r="W114" s="137" t="str">
        <f>IF(LEFT($E114,1)="R",INDEX('Blend Breakout'!B$28:B$50,MATCH($E114,'Blend Breakout'!$A$28:$A$50,0)),IF(LEFT($E114,1)="H",$E114,IF($E114="Other",H114,"")))</f>
        <v/>
      </c>
      <c r="X114" s="81" t="str">
        <f>IF($E114="Other",I114,IF(LEFT($E114,1)="R",$F114*INDEX('Blend Breakout'!C$28:C$50,MATCH('2 - Import Data'!$E114,'Blend Breakout'!$A$28:$A$50,0)),IF(LEFT('2 - Import Data'!$E114,1)="H",'2 - Import Data'!$F114,"")))</f>
        <v/>
      </c>
      <c r="Y114" s="117" t="str">
        <f>IF(LEFT($E114,1)="R",INDEX('Blend Breakout'!D$28:D$50,MATCH($E114,'Blend Breakout'!$A$28:$A$50,0)),IF(AND($E114="Other",J114&lt;&gt;""),J114,""))</f>
        <v/>
      </c>
      <c r="Z114" s="81" t="str">
        <f>IF(AND($E114="Other",K114&lt;&gt;""),K114,IF(LEFT($E114,1)="R",IFERROR($F114*INDEX('Blend Breakout'!E$28:E$50,MATCH('2 - Import Data'!$E114,'Blend Breakout'!$A$28:$A$50,0)),""),""))</f>
        <v/>
      </c>
      <c r="AA114" s="81" t="str">
        <f>IF(LEFT($E114,1)="R",INDEX('Blend Breakout'!F$28:F$50,MATCH($E114,'Blend Breakout'!$A$28:$A$50,0)),IF(AND($E114="Other",L114&lt;&gt;""),L114,""))</f>
        <v/>
      </c>
      <c r="AB114" s="81" t="str">
        <f>IF(AND($E114="Other",M114&lt;&gt;""),M114,IF(LEFT($E114,1)="R",IFERROR($F114*INDEX('Blend Breakout'!G$28:G$50,MATCH('2 - Import Data'!$E114,'Blend Breakout'!$A$28:$A$50,0)),""),""))</f>
        <v/>
      </c>
      <c r="AC114" s="81" t="str">
        <f>IF(LEFT($E114,1)="R",INDEX('Blend Breakout'!H$28:H$50,MATCH($E114,'Blend Breakout'!$A$28:$A$50,0)),IF(AND($E114="Other",N114&lt;&gt;""),N114,""))</f>
        <v/>
      </c>
      <c r="AD114" s="81" t="str">
        <f>IF(AND($E114="Other",O114&lt;&gt;""),O114,IF(LEFT($E114,1)="R",IFERROR($F114*INDEX('Blend Breakout'!I$28:I$50,MATCH('2 - Import Data'!$E114,'Blend Breakout'!$A$28:$A$50,0)),""),""))</f>
        <v/>
      </c>
    </row>
    <row r="115" spans="1:30" s="81" customFormat="1" x14ac:dyDescent="0.3">
      <c r="A115" s="71">
        <v>102</v>
      </c>
      <c r="B115" s="82" t="str">
        <f>IF(E115=0,"",MAX($B$14:B114)+1)</f>
        <v/>
      </c>
      <c r="C115" s="83"/>
      <c r="D115" s="84"/>
      <c r="E115" s="85"/>
      <c r="F115" s="86"/>
      <c r="G115" s="87"/>
      <c r="H115" s="111"/>
      <c r="I115" s="107"/>
      <c r="J115" s="111"/>
      <c r="K115" s="107"/>
      <c r="L115" s="111"/>
      <c r="M115" s="107"/>
      <c r="N115" s="111"/>
      <c r="O115" s="107"/>
      <c r="P115" s="85"/>
      <c r="Q115" s="75"/>
      <c r="R115" s="88"/>
      <c r="S115" s="85"/>
      <c r="T115" s="85"/>
      <c r="U115" s="79"/>
      <c r="V115" s="80"/>
      <c r="W115" s="137" t="str">
        <f>IF(LEFT($E115,1)="R",INDEX('Blend Breakout'!B$28:B$50,MATCH($E115,'Blend Breakout'!$A$28:$A$50,0)),IF(LEFT($E115,1)="H",$E115,IF($E115="Other",H115,"")))</f>
        <v/>
      </c>
      <c r="X115" s="81" t="str">
        <f>IF($E115="Other",I115,IF(LEFT($E115,1)="R",$F115*INDEX('Blend Breakout'!C$28:C$50,MATCH('2 - Import Data'!$E115,'Blend Breakout'!$A$28:$A$50,0)),IF(LEFT('2 - Import Data'!$E115,1)="H",'2 - Import Data'!$F115,"")))</f>
        <v/>
      </c>
      <c r="Y115" s="117" t="str">
        <f>IF(LEFT($E115,1)="R",INDEX('Blend Breakout'!D$28:D$50,MATCH($E115,'Blend Breakout'!$A$28:$A$50,0)),IF(AND($E115="Other",J115&lt;&gt;""),J115,""))</f>
        <v/>
      </c>
      <c r="Z115" s="81" t="str">
        <f>IF(AND($E115="Other",K115&lt;&gt;""),K115,IF(LEFT($E115,1)="R",IFERROR($F115*INDEX('Blend Breakout'!E$28:E$50,MATCH('2 - Import Data'!$E115,'Blend Breakout'!$A$28:$A$50,0)),""),""))</f>
        <v/>
      </c>
      <c r="AA115" s="81" t="str">
        <f>IF(LEFT($E115,1)="R",INDEX('Blend Breakout'!F$28:F$50,MATCH($E115,'Blend Breakout'!$A$28:$A$50,0)),IF(AND($E115="Other",L115&lt;&gt;""),L115,""))</f>
        <v/>
      </c>
      <c r="AB115" s="81" t="str">
        <f>IF(AND($E115="Other",M115&lt;&gt;""),M115,IF(LEFT($E115,1)="R",IFERROR($F115*INDEX('Blend Breakout'!G$28:G$50,MATCH('2 - Import Data'!$E115,'Blend Breakout'!$A$28:$A$50,0)),""),""))</f>
        <v/>
      </c>
      <c r="AC115" s="81" t="str">
        <f>IF(LEFT($E115,1)="R",INDEX('Blend Breakout'!H$28:H$50,MATCH($E115,'Blend Breakout'!$A$28:$A$50,0)),IF(AND($E115="Other",N115&lt;&gt;""),N115,""))</f>
        <v/>
      </c>
      <c r="AD115" s="81" t="str">
        <f>IF(AND($E115="Other",O115&lt;&gt;""),O115,IF(LEFT($E115,1)="R",IFERROR($F115*INDEX('Blend Breakout'!I$28:I$50,MATCH('2 - Import Data'!$E115,'Blend Breakout'!$A$28:$A$50,0)),""),""))</f>
        <v/>
      </c>
    </row>
    <row r="116" spans="1:30" s="81" customFormat="1" x14ac:dyDescent="0.3">
      <c r="A116" s="71">
        <v>103</v>
      </c>
      <c r="B116" s="82" t="str">
        <f>IF(E116=0,"",MAX($B$14:B115)+1)</f>
        <v/>
      </c>
      <c r="C116" s="83"/>
      <c r="D116" s="84"/>
      <c r="E116" s="85"/>
      <c r="F116" s="86"/>
      <c r="G116" s="87"/>
      <c r="H116" s="111"/>
      <c r="I116" s="107"/>
      <c r="J116" s="111"/>
      <c r="K116" s="107"/>
      <c r="L116" s="111"/>
      <c r="M116" s="107"/>
      <c r="N116" s="111"/>
      <c r="O116" s="107"/>
      <c r="P116" s="85"/>
      <c r="Q116" s="75"/>
      <c r="R116" s="88"/>
      <c r="S116" s="85"/>
      <c r="T116" s="85"/>
      <c r="U116" s="79"/>
      <c r="V116" s="80"/>
      <c r="W116" s="137" t="str">
        <f>IF(LEFT($E116,1)="R",INDEX('Blend Breakout'!B$28:B$50,MATCH($E116,'Blend Breakout'!$A$28:$A$50,0)),IF(LEFT($E116,1)="H",$E116,IF($E116="Other",H116,"")))</f>
        <v/>
      </c>
      <c r="X116" s="81" t="str">
        <f>IF($E116="Other",I116,IF(LEFT($E116,1)="R",$F116*INDEX('Blend Breakout'!C$28:C$50,MATCH('2 - Import Data'!$E116,'Blend Breakout'!$A$28:$A$50,0)),IF(LEFT('2 - Import Data'!$E116,1)="H",'2 - Import Data'!$F116,"")))</f>
        <v/>
      </c>
      <c r="Y116" s="117" t="str">
        <f>IF(LEFT($E116,1)="R",INDEX('Blend Breakout'!D$28:D$50,MATCH($E116,'Blend Breakout'!$A$28:$A$50,0)),IF(AND($E116="Other",J116&lt;&gt;""),J116,""))</f>
        <v/>
      </c>
      <c r="Z116" s="81" t="str">
        <f>IF(AND($E116="Other",K116&lt;&gt;""),K116,IF(LEFT($E116,1)="R",IFERROR($F116*INDEX('Blend Breakout'!E$28:E$50,MATCH('2 - Import Data'!$E116,'Blend Breakout'!$A$28:$A$50,0)),""),""))</f>
        <v/>
      </c>
      <c r="AA116" s="81" t="str">
        <f>IF(LEFT($E116,1)="R",INDEX('Blend Breakout'!F$28:F$50,MATCH($E116,'Blend Breakout'!$A$28:$A$50,0)),IF(AND($E116="Other",L116&lt;&gt;""),L116,""))</f>
        <v/>
      </c>
      <c r="AB116" s="81" t="str">
        <f>IF(AND($E116="Other",M116&lt;&gt;""),M116,IF(LEFT($E116,1)="R",IFERROR($F116*INDEX('Blend Breakout'!G$28:G$50,MATCH('2 - Import Data'!$E116,'Blend Breakout'!$A$28:$A$50,0)),""),""))</f>
        <v/>
      </c>
      <c r="AC116" s="81" t="str">
        <f>IF(LEFT($E116,1)="R",INDEX('Blend Breakout'!H$28:H$50,MATCH($E116,'Blend Breakout'!$A$28:$A$50,0)),IF(AND($E116="Other",N116&lt;&gt;""),N116,""))</f>
        <v/>
      </c>
      <c r="AD116" s="81" t="str">
        <f>IF(AND($E116="Other",O116&lt;&gt;""),O116,IF(LEFT($E116,1)="R",IFERROR($F116*INDEX('Blend Breakout'!I$28:I$50,MATCH('2 - Import Data'!$E116,'Blend Breakout'!$A$28:$A$50,0)),""),""))</f>
        <v/>
      </c>
    </row>
    <row r="117" spans="1:30" s="81" customFormat="1" x14ac:dyDescent="0.3">
      <c r="A117" s="71">
        <v>104</v>
      </c>
      <c r="B117" s="82" t="str">
        <f>IF(E117=0,"",MAX($B$14:B116)+1)</f>
        <v/>
      </c>
      <c r="C117" s="83"/>
      <c r="D117" s="84"/>
      <c r="E117" s="85"/>
      <c r="F117" s="86"/>
      <c r="G117" s="87"/>
      <c r="H117" s="111"/>
      <c r="I117" s="107"/>
      <c r="J117" s="111"/>
      <c r="K117" s="107"/>
      <c r="L117" s="111"/>
      <c r="M117" s="107"/>
      <c r="N117" s="111"/>
      <c r="O117" s="107"/>
      <c r="P117" s="85"/>
      <c r="Q117" s="75"/>
      <c r="R117" s="88"/>
      <c r="S117" s="85"/>
      <c r="T117" s="85"/>
      <c r="U117" s="79"/>
      <c r="V117" s="80"/>
      <c r="W117" s="137" t="str">
        <f>IF(LEFT($E117,1)="R",INDEX('Blend Breakout'!B$28:B$50,MATCH($E117,'Blend Breakout'!$A$28:$A$50,0)),IF(LEFT($E117,1)="H",$E117,IF($E117="Other",H117,"")))</f>
        <v/>
      </c>
      <c r="X117" s="81" t="str">
        <f>IF($E117="Other",I117,IF(LEFT($E117,1)="R",$F117*INDEX('Blend Breakout'!C$28:C$50,MATCH('2 - Import Data'!$E117,'Blend Breakout'!$A$28:$A$50,0)),IF(LEFT('2 - Import Data'!$E117,1)="H",'2 - Import Data'!$F117,"")))</f>
        <v/>
      </c>
      <c r="Y117" s="117" t="str">
        <f>IF(LEFT($E117,1)="R",INDEX('Blend Breakout'!D$28:D$50,MATCH($E117,'Blend Breakout'!$A$28:$A$50,0)),IF(AND($E117="Other",J117&lt;&gt;""),J117,""))</f>
        <v/>
      </c>
      <c r="Z117" s="81" t="str">
        <f>IF(AND($E117="Other",K117&lt;&gt;""),K117,IF(LEFT($E117,1)="R",IFERROR($F117*INDEX('Blend Breakout'!E$28:E$50,MATCH('2 - Import Data'!$E117,'Blend Breakout'!$A$28:$A$50,0)),""),""))</f>
        <v/>
      </c>
      <c r="AA117" s="81" t="str">
        <f>IF(LEFT($E117,1)="R",INDEX('Blend Breakout'!F$28:F$50,MATCH($E117,'Blend Breakout'!$A$28:$A$50,0)),IF(AND($E117="Other",L117&lt;&gt;""),L117,""))</f>
        <v/>
      </c>
      <c r="AB117" s="81" t="str">
        <f>IF(AND($E117="Other",M117&lt;&gt;""),M117,IF(LEFT($E117,1)="R",IFERROR($F117*INDEX('Blend Breakout'!G$28:G$50,MATCH('2 - Import Data'!$E117,'Blend Breakout'!$A$28:$A$50,0)),""),""))</f>
        <v/>
      </c>
      <c r="AC117" s="81" t="str">
        <f>IF(LEFT($E117,1)="R",INDEX('Blend Breakout'!H$28:H$50,MATCH($E117,'Blend Breakout'!$A$28:$A$50,0)),IF(AND($E117="Other",N117&lt;&gt;""),N117,""))</f>
        <v/>
      </c>
      <c r="AD117" s="81" t="str">
        <f>IF(AND($E117="Other",O117&lt;&gt;""),O117,IF(LEFT($E117,1)="R",IFERROR($F117*INDEX('Blend Breakout'!I$28:I$50,MATCH('2 - Import Data'!$E117,'Blend Breakout'!$A$28:$A$50,0)),""),""))</f>
        <v/>
      </c>
    </row>
    <row r="118" spans="1:30" s="81" customFormat="1" x14ac:dyDescent="0.3">
      <c r="A118" s="71">
        <v>105</v>
      </c>
      <c r="B118" s="82" t="str">
        <f>IF(E118=0,"",MAX($B$14:B117)+1)</f>
        <v/>
      </c>
      <c r="C118" s="83"/>
      <c r="D118" s="84"/>
      <c r="E118" s="85"/>
      <c r="F118" s="86"/>
      <c r="G118" s="87"/>
      <c r="H118" s="111"/>
      <c r="I118" s="107"/>
      <c r="J118" s="111"/>
      <c r="K118" s="107"/>
      <c r="L118" s="111"/>
      <c r="M118" s="107"/>
      <c r="N118" s="111"/>
      <c r="O118" s="107"/>
      <c r="P118" s="85"/>
      <c r="Q118" s="75"/>
      <c r="R118" s="88"/>
      <c r="S118" s="85"/>
      <c r="T118" s="85"/>
      <c r="U118" s="79"/>
      <c r="V118" s="80"/>
      <c r="W118" s="137" t="str">
        <f>IF(LEFT($E118,1)="R",INDEX('Blend Breakout'!B$28:B$50,MATCH($E118,'Blend Breakout'!$A$28:$A$50,0)),IF(LEFT($E118,1)="H",$E118,IF($E118="Other",H118,"")))</f>
        <v/>
      </c>
      <c r="X118" s="81" t="str">
        <f>IF($E118="Other",I118,IF(LEFT($E118,1)="R",$F118*INDEX('Blend Breakout'!C$28:C$50,MATCH('2 - Import Data'!$E118,'Blend Breakout'!$A$28:$A$50,0)),IF(LEFT('2 - Import Data'!$E118,1)="H",'2 - Import Data'!$F118,"")))</f>
        <v/>
      </c>
      <c r="Y118" s="117" t="str">
        <f>IF(LEFT($E118,1)="R",INDEX('Blend Breakout'!D$28:D$50,MATCH($E118,'Blend Breakout'!$A$28:$A$50,0)),IF(AND($E118="Other",J118&lt;&gt;""),J118,""))</f>
        <v/>
      </c>
      <c r="Z118" s="81" t="str">
        <f>IF(AND($E118="Other",K118&lt;&gt;""),K118,IF(LEFT($E118,1)="R",IFERROR($F118*INDEX('Blend Breakout'!E$28:E$50,MATCH('2 - Import Data'!$E118,'Blend Breakout'!$A$28:$A$50,0)),""),""))</f>
        <v/>
      </c>
      <c r="AA118" s="81" t="str">
        <f>IF(LEFT($E118,1)="R",INDEX('Blend Breakout'!F$28:F$50,MATCH($E118,'Blend Breakout'!$A$28:$A$50,0)),IF(AND($E118="Other",L118&lt;&gt;""),L118,""))</f>
        <v/>
      </c>
      <c r="AB118" s="81" t="str">
        <f>IF(AND($E118="Other",M118&lt;&gt;""),M118,IF(LEFT($E118,1)="R",IFERROR($F118*INDEX('Blend Breakout'!G$28:G$50,MATCH('2 - Import Data'!$E118,'Blend Breakout'!$A$28:$A$50,0)),""),""))</f>
        <v/>
      </c>
      <c r="AC118" s="81" t="str">
        <f>IF(LEFT($E118,1)="R",INDEX('Blend Breakout'!H$28:H$50,MATCH($E118,'Blend Breakout'!$A$28:$A$50,0)),IF(AND($E118="Other",N118&lt;&gt;""),N118,""))</f>
        <v/>
      </c>
      <c r="AD118" s="81" t="str">
        <f>IF(AND($E118="Other",O118&lt;&gt;""),O118,IF(LEFT($E118,1)="R",IFERROR($F118*INDEX('Blend Breakout'!I$28:I$50,MATCH('2 - Import Data'!$E118,'Blend Breakout'!$A$28:$A$50,0)),""),""))</f>
        <v/>
      </c>
    </row>
    <row r="119" spans="1:30" s="81" customFormat="1" x14ac:dyDescent="0.3">
      <c r="A119" s="71">
        <v>106</v>
      </c>
      <c r="B119" s="82" t="str">
        <f>IF(E119=0,"",MAX($B$14:B118)+1)</f>
        <v/>
      </c>
      <c r="C119" s="83"/>
      <c r="D119" s="84"/>
      <c r="E119" s="85"/>
      <c r="F119" s="86"/>
      <c r="G119" s="87"/>
      <c r="H119" s="111"/>
      <c r="I119" s="107"/>
      <c r="J119" s="111"/>
      <c r="K119" s="107"/>
      <c r="L119" s="111"/>
      <c r="M119" s="107"/>
      <c r="N119" s="111"/>
      <c r="O119" s="107"/>
      <c r="P119" s="85"/>
      <c r="Q119" s="75"/>
      <c r="R119" s="88"/>
      <c r="S119" s="85"/>
      <c r="T119" s="85"/>
      <c r="U119" s="79"/>
      <c r="V119" s="80"/>
      <c r="W119" s="137" t="str">
        <f>IF(LEFT($E119,1)="R",INDEX('Blend Breakout'!B$28:B$50,MATCH($E119,'Blend Breakout'!$A$28:$A$50,0)),IF(LEFT($E119,1)="H",$E119,IF($E119="Other",H119,"")))</f>
        <v/>
      </c>
      <c r="X119" s="81" t="str">
        <f>IF($E119="Other",I119,IF(LEFT($E119,1)="R",$F119*INDEX('Blend Breakout'!C$28:C$50,MATCH('2 - Import Data'!$E119,'Blend Breakout'!$A$28:$A$50,0)),IF(LEFT('2 - Import Data'!$E119,1)="H",'2 - Import Data'!$F119,"")))</f>
        <v/>
      </c>
      <c r="Y119" s="117" t="str">
        <f>IF(LEFT($E119,1)="R",INDEX('Blend Breakout'!D$28:D$50,MATCH($E119,'Blend Breakout'!$A$28:$A$50,0)),IF(AND($E119="Other",J119&lt;&gt;""),J119,""))</f>
        <v/>
      </c>
      <c r="Z119" s="81" t="str">
        <f>IF(AND($E119="Other",K119&lt;&gt;""),K119,IF(LEFT($E119,1)="R",IFERROR($F119*INDEX('Blend Breakout'!E$28:E$50,MATCH('2 - Import Data'!$E119,'Blend Breakout'!$A$28:$A$50,0)),""),""))</f>
        <v/>
      </c>
      <c r="AA119" s="81" t="str">
        <f>IF(LEFT($E119,1)="R",INDEX('Blend Breakout'!F$28:F$50,MATCH($E119,'Blend Breakout'!$A$28:$A$50,0)),IF(AND($E119="Other",L119&lt;&gt;""),L119,""))</f>
        <v/>
      </c>
      <c r="AB119" s="81" t="str">
        <f>IF(AND($E119="Other",M119&lt;&gt;""),M119,IF(LEFT($E119,1)="R",IFERROR($F119*INDEX('Blend Breakout'!G$28:G$50,MATCH('2 - Import Data'!$E119,'Blend Breakout'!$A$28:$A$50,0)),""),""))</f>
        <v/>
      </c>
      <c r="AC119" s="81" t="str">
        <f>IF(LEFT($E119,1)="R",INDEX('Blend Breakout'!H$28:H$50,MATCH($E119,'Blend Breakout'!$A$28:$A$50,0)),IF(AND($E119="Other",N119&lt;&gt;""),N119,""))</f>
        <v/>
      </c>
      <c r="AD119" s="81" t="str">
        <f>IF(AND($E119="Other",O119&lt;&gt;""),O119,IF(LEFT($E119,1)="R",IFERROR($F119*INDEX('Blend Breakout'!I$28:I$50,MATCH('2 - Import Data'!$E119,'Blend Breakout'!$A$28:$A$50,0)),""),""))</f>
        <v/>
      </c>
    </row>
    <row r="120" spans="1:30" s="81" customFormat="1" x14ac:dyDescent="0.3">
      <c r="A120" s="71">
        <v>107</v>
      </c>
      <c r="B120" s="82" t="str">
        <f>IF(E120=0,"",MAX($B$14:B119)+1)</f>
        <v/>
      </c>
      <c r="C120" s="83"/>
      <c r="D120" s="84"/>
      <c r="E120" s="85"/>
      <c r="F120" s="86"/>
      <c r="G120" s="87"/>
      <c r="H120" s="111"/>
      <c r="I120" s="107"/>
      <c r="J120" s="111"/>
      <c r="K120" s="107"/>
      <c r="L120" s="111"/>
      <c r="M120" s="107"/>
      <c r="N120" s="111"/>
      <c r="O120" s="107"/>
      <c r="P120" s="85"/>
      <c r="Q120" s="75"/>
      <c r="R120" s="88"/>
      <c r="S120" s="85"/>
      <c r="T120" s="85"/>
      <c r="U120" s="79"/>
      <c r="V120" s="80"/>
      <c r="W120" s="137" t="str">
        <f>IF(LEFT($E120,1)="R",INDEX('Blend Breakout'!B$28:B$50,MATCH($E120,'Blend Breakout'!$A$28:$A$50,0)),IF(LEFT($E120,1)="H",$E120,IF($E120="Other",H120,"")))</f>
        <v/>
      </c>
      <c r="X120" s="81" t="str">
        <f>IF($E120="Other",I120,IF(LEFT($E120,1)="R",$F120*INDEX('Blend Breakout'!C$28:C$50,MATCH('2 - Import Data'!$E120,'Blend Breakout'!$A$28:$A$50,0)),IF(LEFT('2 - Import Data'!$E120,1)="H",'2 - Import Data'!$F120,"")))</f>
        <v/>
      </c>
      <c r="Y120" s="117" t="str">
        <f>IF(LEFT($E120,1)="R",INDEX('Blend Breakout'!D$28:D$50,MATCH($E120,'Blend Breakout'!$A$28:$A$50,0)),IF(AND($E120="Other",J120&lt;&gt;""),J120,""))</f>
        <v/>
      </c>
      <c r="Z120" s="81" t="str">
        <f>IF(AND($E120="Other",K120&lt;&gt;""),K120,IF(LEFT($E120,1)="R",IFERROR($F120*INDEX('Blend Breakout'!E$28:E$50,MATCH('2 - Import Data'!$E120,'Blend Breakout'!$A$28:$A$50,0)),""),""))</f>
        <v/>
      </c>
      <c r="AA120" s="81" t="str">
        <f>IF(LEFT($E120,1)="R",INDEX('Blend Breakout'!F$28:F$50,MATCH($E120,'Blend Breakout'!$A$28:$A$50,0)),IF(AND($E120="Other",L120&lt;&gt;""),L120,""))</f>
        <v/>
      </c>
      <c r="AB120" s="81" t="str">
        <f>IF(AND($E120="Other",M120&lt;&gt;""),M120,IF(LEFT($E120,1)="R",IFERROR($F120*INDEX('Blend Breakout'!G$28:G$50,MATCH('2 - Import Data'!$E120,'Blend Breakout'!$A$28:$A$50,0)),""),""))</f>
        <v/>
      </c>
      <c r="AC120" s="81" t="str">
        <f>IF(LEFT($E120,1)="R",INDEX('Blend Breakout'!H$28:H$50,MATCH($E120,'Blend Breakout'!$A$28:$A$50,0)),IF(AND($E120="Other",N120&lt;&gt;""),N120,""))</f>
        <v/>
      </c>
      <c r="AD120" s="81" t="str">
        <f>IF(AND($E120="Other",O120&lt;&gt;""),O120,IF(LEFT($E120,1)="R",IFERROR($F120*INDEX('Blend Breakout'!I$28:I$50,MATCH('2 - Import Data'!$E120,'Blend Breakout'!$A$28:$A$50,0)),""),""))</f>
        <v/>
      </c>
    </row>
    <row r="121" spans="1:30" s="81" customFormat="1" x14ac:dyDescent="0.3">
      <c r="A121" s="71">
        <v>108</v>
      </c>
      <c r="B121" s="82" t="str">
        <f>IF(E121=0,"",MAX($B$14:B120)+1)</f>
        <v/>
      </c>
      <c r="C121" s="83"/>
      <c r="D121" s="84"/>
      <c r="E121" s="85"/>
      <c r="F121" s="86"/>
      <c r="G121" s="87"/>
      <c r="H121" s="111"/>
      <c r="I121" s="107"/>
      <c r="J121" s="111"/>
      <c r="K121" s="107"/>
      <c r="L121" s="111"/>
      <c r="M121" s="107"/>
      <c r="N121" s="111"/>
      <c r="O121" s="107"/>
      <c r="P121" s="85"/>
      <c r="Q121" s="75"/>
      <c r="R121" s="88"/>
      <c r="S121" s="85"/>
      <c r="T121" s="85"/>
      <c r="U121" s="79"/>
      <c r="V121" s="80"/>
      <c r="W121" s="137" t="str">
        <f>IF(LEFT($E121,1)="R",INDEX('Blend Breakout'!B$28:B$50,MATCH($E121,'Blend Breakout'!$A$28:$A$50,0)),IF(LEFT($E121,1)="H",$E121,IF($E121="Other",H121,"")))</f>
        <v/>
      </c>
      <c r="X121" s="81" t="str">
        <f>IF($E121="Other",I121,IF(LEFT($E121,1)="R",$F121*INDEX('Blend Breakout'!C$28:C$50,MATCH('2 - Import Data'!$E121,'Blend Breakout'!$A$28:$A$50,0)),IF(LEFT('2 - Import Data'!$E121,1)="H",'2 - Import Data'!$F121,"")))</f>
        <v/>
      </c>
      <c r="Y121" s="117" t="str">
        <f>IF(LEFT($E121,1)="R",INDEX('Blend Breakout'!D$28:D$50,MATCH($E121,'Blend Breakout'!$A$28:$A$50,0)),IF(AND($E121="Other",J121&lt;&gt;""),J121,""))</f>
        <v/>
      </c>
      <c r="Z121" s="81" t="str">
        <f>IF(AND($E121="Other",K121&lt;&gt;""),K121,IF(LEFT($E121,1)="R",IFERROR($F121*INDEX('Blend Breakout'!E$28:E$50,MATCH('2 - Import Data'!$E121,'Blend Breakout'!$A$28:$A$50,0)),""),""))</f>
        <v/>
      </c>
      <c r="AA121" s="81" t="str">
        <f>IF(LEFT($E121,1)="R",INDEX('Blend Breakout'!F$28:F$50,MATCH($E121,'Blend Breakout'!$A$28:$A$50,0)),IF(AND($E121="Other",L121&lt;&gt;""),L121,""))</f>
        <v/>
      </c>
      <c r="AB121" s="81" t="str">
        <f>IF(AND($E121="Other",M121&lt;&gt;""),M121,IF(LEFT($E121,1)="R",IFERROR($F121*INDEX('Blend Breakout'!G$28:G$50,MATCH('2 - Import Data'!$E121,'Blend Breakout'!$A$28:$A$50,0)),""),""))</f>
        <v/>
      </c>
      <c r="AC121" s="81" t="str">
        <f>IF(LEFT($E121,1)="R",INDEX('Blend Breakout'!H$28:H$50,MATCH($E121,'Blend Breakout'!$A$28:$A$50,0)),IF(AND($E121="Other",N121&lt;&gt;""),N121,""))</f>
        <v/>
      </c>
      <c r="AD121" s="81" t="str">
        <f>IF(AND($E121="Other",O121&lt;&gt;""),O121,IF(LEFT($E121,1)="R",IFERROR($F121*INDEX('Blend Breakout'!I$28:I$50,MATCH('2 - Import Data'!$E121,'Blend Breakout'!$A$28:$A$50,0)),""),""))</f>
        <v/>
      </c>
    </row>
    <row r="122" spans="1:30" s="81" customFormat="1" x14ac:dyDescent="0.3">
      <c r="A122" s="71">
        <v>109</v>
      </c>
      <c r="B122" s="82" t="str">
        <f>IF(E122=0,"",MAX($B$14:B121)+1)</f>
        <v/>
      </c>
      <c r="C122" s="83"/>
      <c r="D122" s="84"/>
      <c r="E122" s="85"/>
      <c r="F122" s="86"/>
      <c r="G122" s="87"/>
      <c r="H122" s="111"/>
      <c r="I122" s="107"/>
      <c r="J122" s="111"/>
      <c r="K122" s="107"/>
      <c r="L122" s="111"/>
      <c r="M122" s="107"/>
      <c r="N122" s="111"/>
      <c r="O122" s="107"/>
      <c r="P122" s="85"/>
      <c r="Q122" s="75"/>
      <c r="R122" s="88"/>
      <c r="S122" s="85"/>
      <c r="T122" s="85"/>
      <c r="U122" s="79"/>
      <c r="V122" s="80"/>
      <c r="W122" s="137" t="str">
        <f>IF(LEFT($E122,1)="R",INDEX('Blend Breakout'!B$28:B$50,MATCH($E122,'Blend Breakout'!$A$28:$A$50,0)),IF(LEFT($E122,1)="H",$E122,IF($E122="Other",H122,"")))</f>
        <v/>
      </c>
      <c r="X122" s="81" t="str">
        <f>IF($E122="Other",I122,IF(LEFT($E122,1)="R",$F122*INDEX('Blend Breakout'!C$28:C$50,MATCH('2 - Import Data'!$E122,'Blend Breakout'!$A$28:$A$50,0)),IF(LEFT('2 - Import Data'!$E122,1)="H",'2 - Import Data'!$F122,"")))</f>
        <v/>
      </c>
      <c r="Y122" s="117" t="str">
        <f>IF(LEFT($E122,1)="R",INDEX('Blend Breakout'!D$28:D$50,MATCH($E122,'Blend Breakout'!$A$28:$A$50,0)),IF(AND($E122="Other",J122&lt;&gt;""),J122,""))</f>
        <v/>
      </c>
      <c r="Z122" s="81" t="str">
        <f>IF(AND($E122="Other",K122&lt;&gt;""),K122,IF(LEFT($E122,1)="R",IFERROR($F122*INDEX('Blend Breakout'!E$28:E$50,MATCH('2 - Import Data'!$E122,'Blend Breakout'!$A$28:$A$50,0)),""),""))</f>
        <v/>
      </c>
      <c r="AA122" s="81" t="str">
        <f>IF(LEFT($E122,1)="R",INDEX('Blend Breakout'!F$28:F$50,MATCH($E122,'Blend Breakout'!$A$28:$A$50,0)),IF(AND($E122="Other",L122&lt;&gt;""),L122,""))</f>
        <v/>
      </c>
      <c r="AB122" s="81" t="str">
        <f>IF(AND($E122="Other",M122&lt;&gt;""),M122,IF(LEFT($E122,1)="R",IFERROR($F122*INDEX('Blend Breakout'!G$28:G$50,MATCH('2 - Import Data'!$E122,'Blend Breakout'!$A$28:$A$50,0)),""),""))</f>
        <v/>
      </c>
      <c r="AC122" s="81" t="str">
        <f>IF(LEFT($E122,1)="R",INDEX('Blend Breakout'!H$28:H$50,MATCH($E122,'Blend Breakout'!$A$28:$A$50,0)),IF(AND($E122="Other",N122&lt;&gt;""),N122,""))</f>
        <v/>
      </c>
      <c r="AD122" s="81" t="str">
        <f>IF(AND($E122="Other",O122&lt;&gt;""),O122,IF(LEFT($E122,1)="R",IFERROR($F122*INDEX('Blend Breakout'!I$28:I$50,MATCH('2 - Import Data'!$E122,'Blend Breakout'!$A$28:$A$50,0)),""),""))</f>
        <v/>
      </c>
    </row>
    <row r="123" spans="1:30" s="81" customFormat="1" x14ac:dyDescent="0.3">
      <c r="A123" s="71">
        <v>110</v>
      </c>
      <c r="B123" s="82" t="str">
        <f>IF(E123=0,"",MAX($B$14:B122)+1)</f>
        <v/>
      </c>
      <c r="C123" s="83"/>
      <c r="D123" s="84"/>
      <c r="E123" s="85"/>
      <c r="F123" s="86"/>
      <c r="G123" s="87"/>
      <c r="H123" s="111"/>
      <c r="I123" s="107"/>
      <c r="J123" s="111"/>
      <c r="K123" s="107"/>
      <c r="L123" s="111"/>
      <c r="M123" s="107"/>
      <c r="N123" s="111"/>
      <c r="O123" s="107"/>
      <c r="P123" s="85"/>
      <c r="Q123" s="75"/>
      <c r="R123" s="88"/>
      <c r="S123" s="85"/>
      <c r="T123" s="85"/>
      <c r="U123" s="79"/>
      <c r="V123" s="80"/>
      <c r="W123" s="137" t="str">
        <f>IF(LEFT($E123,1)="R",INDEX('Blend Breakout'!B$28:B$50,MATCH($E123,'Blend Breakout'!$A$28:$A$50,0)),IF(LEFT($E123,1)="H",$E123,IF($E123="Other",H123,"")))</f>
        <v/>
      </c>
      <c r="X123" s="81" t="str">
        <f>IF($E123="Other",I123,IF(LEFT($E123,1)="R",$F123*INDEX('Blend Breakout'!C$28:C$50,MATCH('2 - Import Data'!$E123,'Blend Breakout'!$A$28:$A$50,0)),IF(LEFT('2 - Import Data'!$E123,1)="H",'2 - Import Data'!$F123,"")))</f>
        <v/>
      </c>
      <c r="Y123" s="117" t="str">
        <f>IF(LEFT($E123,1)="R",INDEX('Blend Breakout'!D$28:D$50,MATCH($E123,'Blend Breakout'!$A$28:$A$50,0)),IF(AND($E123="Other",J123&lt;&gt;""),J123,""))</f>
        <v/>
      </c>
      <c r="Z123" s="81" t="str">
        <f>IF(AND($E123="Other",K123&lt;&gt;""),K123,IF(LEFT($E123,1)="R",IFERROR($F123*INDEX('Blend Breakout'!E$28:E$50,MATCH('2 - Import Data'!$E123,'Blend Breakout'!$A$28:$A$50,0)),""),""))</f>
        <v/>
      </c>
      <c r="AA123" s="81" t="str">
        <f>IF(LEFT($E123,1)="R",INDEX('Blend Breakout'!F$28:F$50,MATCH($E123,'Blend Breakout'!$A$28:$A$50,0)),IF(AND($E123="Other",L123&lt;&gt;""),L123,""))</f>
        <v/>
      </c>
      <c r="AB123" s="81" t="str">
        <f>IF(AND($E123="Other",M123&lt;&gt;""),M123,IF(LEFT($E123,1)="R",IFERROR($F123*INDEX('Blend Breakout'!G$28:G$50,MATCH('2 - Import Data'!$E123,'Blend Breakout'!$A$28:$A$50,0)),""),""))</f>
        <v/>
      </c>
      <c r="AC123" s="81" t="str">
        <f>IF(LEFT($E123,1)="R",INDEX('Blend Breakout'!H$28:H$50,MATCH($E123,'Blend Breakout'!$A$28:$A$50,0)),IF(AND($E123="Other",N123&lt;&gt;""),N123,""))</f>
        <v/>
      </c>
      <c r="AD123" s="81" t="str">
        <f>IF(AND($E123="Other",O123&lt;&gt;""),O123,IF(LEFT($E123,1)="R",IFERROR($F123*INDEX('Blend Breakout'!I$28:I$50,MATCH('2 - Import Data'!$E123,'Blend Breakout'!$A$28:$A$50,0)),""),""))</f>
        <v/>
      </c>
    </row>
    <row r="124" spans="1:30" s="81" customFormat="1" x14ac:dyDescent="0.3">
      <c r="A124" s="71">
        <v>111</v>
      </c>
      <c r="B124" s="82" t="str">
        <f>IF(E124=0,"",MAX($B$14:B123)+1)</f>
        <v/>
      </c>
      <c r="C124" s="83"/>
      <c r="D124" s="84"/>
      <c r="E124" s="85"/>
      <c r="F124" s="86"/>
      <c r="G124" s="87"/>
      <c r="H124" s="111"/>
      <c r="I124" s="107"/>
      <c r="J124" s="111"/>
      <c r="K124" s="107"/>
      <c r="L124" s="111"/>
      <c r="M124" s="107"/>
      <c r="N124" s="111"/>
      <c r="O124" s="107"/>
      <c r="P124" s="85"/>
      <c r="Q124" s="75"/>
      <c r="R124" s="88"/>
      <c r="S124" s="85"/>
      <c r="T124" s="85"/>
      <c r="U124" s="79"/>
      <c r="V124" s="80"/>
      <c r="W124" s="137" t="str">
        <f>IF(LEFT($E124,1)="R",INDEX('Blend Breakout'!B$28:B$50,MATCH($E124,'Blend Breakout'!$A$28:$A$50,0)),IF(LEFT($E124,1)="H",$E124,IF($E124="Other",H124,"")))</f>
        <v/>
      </c>
      <c r="X124" s="81" t="str">
        <f>IF($E124="Other",I124,IF(LEFT($E124,1)="R",$F124*INDEX('Blend Breakout'!C$28:C$50,MATCH('2 - Import Data'!$E124,'Blend Breakout'!$A$28:$A$50,0)),IF(LEFT('2 - Import Data'!$E124,1)="H",'2 - Import Data'!$F124,"")))</f>
        <v/>
      </c>
      <c r="Y124" s="117" t="str">
        <f>IF(LEFT($E124,1)="R",INDEX('Blend Breakout'!D$28:D$50,MATCH($E124,'Blend Breakout'!$A$28:$A$50,0)),IF(AND($E124="Other",J124&lt;&gt;""),J124,""))</f>
        <v/>
      </c>
      <c r="Z124" s="81" t="str">
        <f>IF(AND($E124="Other",K124&lt;&gt;""),K124,IF(LEFT($E124,1)="R",IFERROR($F124*INDEX('Blend Breakout'!E$28:E$50,MATCH('2 - Import Data'!$E124,'Blend Breakout'!$A$28:$A$50,0)),""),""))</f>
        <v/>
      </c>
      <c r="AA124" s="81" t="str">
        <f>IF(LEFT($E124,1)="R",INDEX('Blend Breakout'!F$28:F$50,MATCH($E124,'Blend Breakout'!$A$28:$A$50,0)),IF(AND($E124="Other",L124&lt;&gt;""),L124,""))</f>
        <v/>
      </c>
      <c r="AB124" s="81" t="str">
        <f>IF(AND($E124="Other",M124&lt;&gt;""),M124,IF(LEFT($E124,1)="R",IFERROR($F124*INDEX('Blend Breakout'!G$28:G$50,MATCH('2 - Import Data'!$E124,'Blend Breakout'!$A$28:$A$50,0)),""),""))</f>
        <v/>
      </c>
      <c r="AC124" s="81" t="str">
        <f>IF(LEFT($E124,1)="R",INDEX('Blend Breakout'!H$28:H$50,MATCH($E124,'Blend Breakout'!$A$28:$A$50,0)),IF(AND($E124="Other",N124&lt;&gt;""),N124,""))</f>
        <v/>
      </c>
      <c r="AD124" s="81" t="str">
        <f>IF(AND($E124="Other",O124&lt;&gt;""),O124,IF(LEFT($E124,1)="R",IFERROR($F124*INDEX('Blend Breakout'!I$28:I$50,MATCH('2 - Import Data'!$E124,'Blend Breakout'!$A$28:$A$50,0)),""),""))</f>
        <v/>
      </c>
    </row>
    <row r="125" spans="1:30" s="81" customFormat="1" x14ac:dyDescent="0.3">
      <c r="A125" s="71">
        <v>112</v>
      </c>
      <c r="B125" s="82" t="str">
        <f>IF(E125=0,"",MAX($B$14:B124)+1)</f>
        <v/>
      </c>
      <c r="C125" s="83"/>
      <c r="D125" s="84"/>
      <c r="E125" s="85"/>
      <c r="F125" s="86"/>
      <c r="G125" s="87"/>
      <c r="H125" s="111"/>
      <c r="I125" s="107"/>
      <c r="J125" s="111"/>
      <c r="K125" s="107"/>
      <c r="L125" s="111"/>
      <c r="M125" s="107"/>
      <c r="N125" s="111"/>
      <c r="O125" s="107"/>
      <c r="P125" s="85"/>
      <c r="Q125" s="75"/>
      <c r="R125" s="88"/>
      <c r="S125" s="85"/>
      <c r="T125" s="85"/>
      <c r="U125" s="79"/>
      <c r="V125" s="80"/>
      <c r="W125" s="137" t="str">
        <f>IF(LEFT($E125,1)="R",INDEX('Blend Breakout'!B$28:B$50,MATCH($E125,'Blend Breakout'!$A$28:$A$50,0)),IF(LEFT($E125,1)="H",$E125,IF($E125="Other",H125,"")))</f>
        <v/>
      </c>
      <c r="X125" s="81" t="str">
        <f>IF($E125="Other",I125,IF(LEFT($E125,1)="R",$F125*INDEX('Blend Breakout'!C$28:C$50,MATCH('2 - Import Data'!$E125,'Blend Breakout'!$A$28:$A$50,0)),IF(LEFT('2 - Import Data'!$E125,1)="H",'2 - Import Data'!$F125,"")))</f>
        <v/>
      </c>
      <c r="Y125" s="117" t="str">
        <f>IF(LEFT($E125,1)="R",INDEX('Blend Breakout'!D$28:D$50,MATCH($E125,'Blend Breakout'!$A$28:$A$50,0)),IF(AND($E125="Other",J125&lt;&gt;""),J125,""))</f>
        <v/>
      </c>
      <c r="Z125" s="81" t="str">
        <f>IF(AND($E125="Other",K125&lt;&gt;""),K125,IF(LEFT($E125,1)="R",IFERROR($F125*INDEX('Blend Breakout'!E$28:E$50,MATCH('2 - Import Data'!$E125,'Blend Breakout'!$A$28:$A$50,0)),""),""))</f>
        <v/>
      </c>
      <c r="AA125" s="81" t="str">
        <f>IF(LEFT($E125,1)="R",INDEX('Blend Breakout'!F$28:F$50,MATCH($E125,'Blend Breakout'!$A$28:$A$50,0)),IF(AND($E125="Other",L125&lt;&gt;""),L125,""))</f>
        <v/>
      </c>
      <c r="AB125" s="81" t="str">
        <f>IF(AND($E125="Other",M125&lt;&gt;""),M125,IF(LEFT($E125,1)="R",IFERROR($F125*INDEX('Blend Breakout'!G$28:G$50,MATCH('2 - Import Data'!$E125,'Blend Breakout'!$A$28:$A$50,0)),""),""))</f>
        <v/>
      </c>
      <c r="AC125" s="81" t="str">
        <f>IF(LEFT($E125,1)="R",INDEX('Blend Breakout'!H$28:H$50,MATCH($E125,'Blend Breakout'!$A$28:$A$50,0)),IF(AND($E125="Other",N125&lt;&gt;""),N125,""))</f>
        <v/>
      </c>
      <c r="AD125" s="81" t="str">
        <f>IF(AND($E125="Other",O125&lt;&gt;""),O125,IF(LEFT($E125,1)="R",IFERROR($F125*INDEX('Blend Breakout'!I$28:I$50,MATCH('2 - Import Data'!$E125,'Blend Breakout'!$A$28:$A$50,0)),""),""))</f>
        <v/>
      </c>
    </row>
    <row r="126" spans="1:30" s="81" customFormat="1" x14ac:dyDescent="0.3">
      <c r="A126" s="71">
        <v>113</v>
      </c>
      <c r="B126" s="82" t="str">
        <f>IF(E126=0,"",MAX($B$14:B125)+1)</f>
        <v/>
      </c>
      <c r="C126" s="83"/>
      <c r="D126" s="84"/>
      <c r="E126" s="85"/>
      <c r="F126" s="86"/>
      <c r="G126" s="87"/>
      <c r="H126" s="111"/>
      <c r="I126" s="107"/>
      <c r="J126" s="111"/>
      <c r="K126" s="107"/>
      <c r="L126" s="111"/>
      <c r="M126" s="107"/>
      <c r="N126" s="111"/>
      <c r="O126" s="107"/>
      <c r="P126" s="85"/>
      <c r="Q126" s="75"/>
      <c r="R126" s="88"/>
      <c r="S126" s="85"/>
      <c r="T126" s="85"/>
      <c r="U126" s="79"/>
      <c r="V126" s="80"/>
      <c r="W126" s="137" t="str">
        <f>IF(LEFT($E126,1)="R",INDEX('Blend Breakout'!B$28:B$50,MATCH($E126,'Blend Breakout'!$A$28:$A$50,0)),IF(LEFT($E126,1)="H",$E126,IF($E126="Other",H126,"")))</f>
        <v/>
      </c>
      <c r="X126" s="81" t="str">
        <f>IF($E126="Other",I126,IF(LEFT($E126,1)="R",$F126*INDEX('Blend Breakout'!C$28:C$50,MATCH('2 - Import Data'!$E126,'Blend Breakout'!$A$28:$A$50,0)),IF(LEFT('2 - Import Data'!$E126,1)="H",'2 - Import Data'!$F126,"")))</f>
        <v/>
      </c>
      <c r="Y126" s="117" t="str">
        <f>IF(LEFT($E126,1)="R",INDEX('Blend Breakout'!D$28:D$50,MATCH($E126,'Blend Breakout'!$A$28:$A$50,0)),IF(AND($E126="Other",J126&lt;&gt;""),J126,""))</f>
        <v/>
      </c>
      <c r="Z126" s="81" t="str">
        <f>IF(AND($E126="Other",K126&lt;&gt;""),K126,IF(LEFT($E126,1)="R",IFERROR($F126*INDEX('Blend Breakout'!E$28:E$50,MATCH('2 - Import Data'!$E126,'Blend Breakout'!$A$28:$A$50,0)),""),""))</f>
        <v/>
      </c>
      <c r="AA126" s="81" t="str">
        <f>IF(LEFT($E126,1)="R",INDEX('Blend Breakout'!F$28:F$50,MATCH($E126,'Blend Breakout'!$A$28:$A$50,0)),IF(AND($E126="Other",L126&lt;&gt;""),L126,""))</f>
        <v/>
      </c>
      <c r="AB126" s="81" t="str">
        <f>IF(AND($E126="Other",M126&lt;&gt;""),M126,IF(LEFT($E126,1)="R",IFERROR($F126*INDEX('Blend Breakout'!G$28:G$50,MATCH('2 - Import Data'!$E126,'Blend Breakout'!$A$28:$A$50,0)),""),""))</f>
        <v/>
      </c>
      <c r="AC126" s="81" t="str">
        <f>IF(LEFT($E126,1)="R",INDEX('Blend Breakout'!H$28:H$50,MATCH($E126,'Blend Breakout'!$A$28:$A$50,0)),IF(AND($E126="Other",N126&lt;&gt;""),N126,""))</f>
        <v/>
      </c>
      <c r="AD126" s="81" t="str">
        <f>IF(AND($E126="Other",O126&lt;&gt;""),O126,IF(LEFT($E126,1)="R",IFERROR($F126*INDEX('Blend Breakout'!I$28:I$50,MATCH('2 - Import Data'!$E126,'Blend Breakout'!$A$28:$A$50,0)),""),""))</f>
        <v/>
      </c>
    </row>
    <row r="127" spans="1:30" s="81" customFormat="1" x14ac:dyDescent="0.3">
      <c r="A127" s="71">
        <v>114</v>
      </c>
      <c r="B127" s="82" t="str">
        <f>IF(E127=0,"",MAX($B$14:B126)+1)</f>
        <v/>
      </c>
      <c r="C127" s="83"/>
      <c r="D127" s="84"/>
      <c r="E127" s="85"/>
      <c r="F127" s="86"/>
      <c r="G127" s="87"/>
      <c r="H127" s="111"/>
      <c r="I127" s="107"/>
      <c r="J127" s="111"/>
      <c r="K127" s="107"/>
      <c r="L127" s="111"/>
      <c r="M127" s="107"/>
      <c r="N127" s="111"/>
      <c r="O127" s="107"/>
      <c r="P127" s="85"/>
      <c r="Q127" s="75"/>
      <c r="R127" s="88"/>
      <c r="S127" s="85"/>
      <c r="T127" s="85"/>
      <c r="U127" s="79"/>
      <c r="V127" s="80"/>
      <c r="W127" s="137" t="str">
        <f>IF(LEFT($E127,1)="R",INDEX('Blend Breakout'!B$28:B$50,MATCH($E127,'Blend Breakout'!$A$28:$A$50,0)),IF(LEFT($E127,1)="H",$E127,IF($E127="Other",H127,"")))</f>
        <v/>
      </c>
      <c r="X127" s="81" t="str">
        <f>IF($E127="Other",I127,IF(LEFT($E127,1)="R",$F127*INDEX('Blend Breakout'!C$28:C$50,MATCH('2 - Import Data'!$E127,'Blend Breakout'!$A$28:$A$50,0)),IF(LEFT('2 - Import Data'!$E127,1)="H",'2 - Import Data'!$F127,"")))</f>
        <v/>
      </c>
      <c r="Y127" s="117" t="str">
        <f>IF(LEFT($E127,1)="R",INDEX('Blend Breakout'!D$28:D$50,MATCH($E127,'Blend Breakout'!$A$28:$A$50,0)),IF(AND($E127="Other",J127&lt;&gt;""),J127,""))</f>
        <v/>
      </c>
      <c r="Z127" s="81" t="str">
        <f>IF(AND($E127="Other",K127&lt;&gt;""),K127,IF(LEFT($E127,1)="R",IFERROR($F127*INDEX('Blend Breakout'!E$28:E$50,MATCH('2 - Import Data'!$E127,'Blend Breakout'!$A$28:$A$50,0)),""),""))</f>
        <v/>
      </c>
      <c r="AA127" s="81" t="str">
        <f>IF(LEFT($E127,1)="R",INDEX('Blend Breakout'!F$28:F$50,MATCH($E127,'Blend Breakout'!$A$28:$A$50,0)),IF(AND($E127="Other",L127&lt;&gt;""),L127,""))</f>
        <v/>
      </c>
      <c r="AB127" s="81" t="str">
        <f>IF(AND($E127="Other",M127&lt;&gt;""),M127,IF(LEFT($E127,1)="R",IFERROR($F127*INDEX('Blend Breakout'!G$28:G$50,MATCH('2 - Import Data'!$E127,'Blend Breakout'!$A$28:$A$50,0)),""),""))</f>
        <v/>
      </c>
      <c r="AC127" s="81" t="str">
        <f>IF(LEFT($E127,1)="R",INDEX('Blend Breakout'!H$28:H$50,MATCH($E127,'Blend Breakout'!$A$28:$A$50,0)),IF(AND($E127="Other",N127&lt;&gt;""),N127,""))</f>
        <v/>
      </c>
      <c r="AD127" s="81" t="str">
        <f>IF(AND($E127="Other",O127&lt;&gt;""),O127,IF(LEFT($E127,1)="R",IFERROR($F127*INDEX('Blend Breakout'!I$28:I$50,MATCH('2 - Import Data'!$E127,'Blend Breakout'!$A$28:$A$50,0)),""),""))</f>
        <v/>
      </c>
    </row>
    <row r="128" spans="1:30" s="81" customFormat="1" x14ac:dyDescent="0.3">
      <c r="A128" s="71">
        <v>115</v>
      </c>
      <c r="B128" s="82" t="str">
        <f>IF(E128=0,"",MAX($B$14:B127)+1)</f>
        <v/>
      </c>
      <c r="C128" s="83"/>
      <c r="D128" s="84"/>
      <c r="E128" s="85"/>
      <c r="F128" s="86"/>
      <c r="G128" s="87"/>
      <c r="H128" s="111"/>
      <c r="I128" s="107"/>
      <c r="J128" s="111"/>
      <c r="K128" s="107"/>
      <c r="L128" s="111"/>
      <c r="M128" s="107"/>
      <c r="N128" s="111"/>
      <c r="O128" s="107"/>
      <c r="P128" s="85"/>
      <c r="Q128" s="75"/>
      <c r="R128" s="88"/>
      <c r="S128" s="85"/>
      <c r="T128" s="85"/>
      <c r="U128" s="79"/>
      <c r="V128" s="80"/>
      <c r="W128" s="137" t="str">
        <f>IF(LEFT($E128,1)="R",INDEX('Blend Breakout'!B$28:B$50,MATCH($E128,'Blend Breakout'!$A$28:$A$50,0)),IF(LEFT($E128,1)="H",$E128,IF($E128="Other",H128,"")))</f>
        <v/>
      </c>
      <c r="X128" s="81" t="str">
        <f>IF($E128="Other",I128,IF(LEFT($E128,1)="R",$F128*INDEX('Blend Breakout'!C$28:C$50,MATCH('2 - Import Data'!$E128,'Blend Breakout'!$A$28:$A$50,0)),IF(LEFT('2 - Import Data'!$E128,1)="H",'2 - Import Data'!$F128,"")))</f>
        <v/>
      </c>
      <c r="Y128" s="117" t="str">
        <f>IF(LEFT($E128,1)="R",INDEX('Blend Breakout'!D$28:D$50,MATCH($E128,'Blend Breakout'!$A$28:$A$50,0)),IF(AND($E128="Other",J128&lt;&gt;""),J128,""))</f>
        <v/>
      </c>
      <c r="Z128" s="81" t="str">
        <f>IF(AND($E128="Other",K128&lt;&gt;""),K128,IF(LEFT($E128,1)="R",IFERROR($F128*INDEX('Blend Breakout'!E$28:E$50,MATCH('2 - Import Data'!$E128,'Blend Breakout'!$A$28:$A$50,0)),""),""))</f>
        <v/>
      </c>
      <c r="AA128" s="81" t="str">
        <f>IF(LEFT($E128,1)="R",INDEX('Blend Breakout'!F$28:F$50,MATCH($E128,'Blend Breakout'!$A$28:$A$50,0)),IF(AND($E128="Other",L128&lt;&gt;""),L128,""))</f>
        <v/>
      </c>
      <c r="AB128" s="81" t="str">
        <f>IF(AND($E128="Other",M128&lt;&gt;""),M128,IF(LEFT($E128,1)="R",IFERROR($F128*INDEX('Blend Breakout'!G$28:G$50,MATCH('2 - Import Data'!$E128,'Blend Breakout'!$A$28:$A$50,0)),""),""))</f>
        <v/>
      </c>
      <c r="AC128" s="81" t="str">
        <f>IF(LEFT($E128,1)="R",INDEX('Blend Breakout'!H$28:H$50,MATCH($E128,'Blend Breakout'!$A$28:$A$50,0)),IF(AND($E128="Other",N128&lt;&gt;""),N128,""))</f>
        <v/>
      </c>
      <c r="AD128" s="81" t="str">
        <f>IF(AND($E128="Other",O128&lt;&gt;""),O128,IF(LEFT($E128,1)="R",IFERROR($F128*INDEX('Blend Breakout'!I$28:I$50,MATCH('2 - Import Data'!$E128,'Blend Breakout'!$A$28:$A$50,0)),""),""))</f>
        <v/>
      </c>
    </row>
    <row r="129" spans="1:30" s="81" customFormat="1" x14ac:dyDescent="0.3">
      <c r="A129" s="71">
        <v>116</v>
      </c>
      <c r="B129" s="82" t="str">
        <f>IF(E129=0,"",MAX($B$14:B128)+1)</f>
        <v/>
      </c>
      <c r="C129" s="83"/>
      <c r="D129" s="84"/>
      <c r="E129" s="85"/>
      <c r="F129" s="86"/>
      <c r="G129" s="87"/>
      <c r="H129" s="111"/>
      <c r="I129" s="107"/>
      <c r="J129" s="111"/>
      <c r="K129" s="107"/>
      <c r="L129" s="111"/>
      <c r="M129" s="107"/>
      <c r="N129" s="111"/>
      <c r="O129" s="107"/>
      <c r="P129" s="85"/>
      <c r="Q129" s="75"/>
      <c r="R129" s="88"/>
      <c r="S129" s="85"/>
      <c r="T129" s="85"/>
      <c r="U129" s="79"/>
      <c r="V129" s="80"/>
      <c r="W129" s="137" t="str">
        <f>IF(LEFT($E129,1)="R",INDEX('Blend Breakout'!B$28:B$50,MATCH($E129,'Blend Breakout'!$A$28:$A$50,0)),IF(LEFT($E129,1)="H",$E129,IF($E129="Other",H129,"")))</f>
        <v/>
      </c>
      <c r="X129" s="81" t="str">
        <f>IF($E129="Other",I129,IF(LEFT($E129,1)="R",$F129*INDEX('Blend Breakout'!C$28:C$50,MATCH('2 - Import Data'!$E129,'Blend Breakout'!$A$28:$A$50,0)),IF(LEFT('2 - Import Data'!$E129,1)="H",'2 - Import Data'!$F129,"")))</f>
        <v/>
      </c>
      <c r="Y129" s="117" t="str">
        <f>IF(LEFT($E129,1)="R",INDEX('Blend Breakout'!D$28:D$50,MATCH($E129,'Blend Breakout'!$A$28:$A$50,0)),IF(AND($E129="Other",J129&lt;&gt;""),J129,""))</f>
        <v/>
      </c>
      <c r="Z129" s="81" t="str">
        <f>IF(AND($E129="Other",K129&lt;&gt;""),K129,IF(LEFT($E129,1)="R",IFERROR($F129*INDEX('Blend Breakout'!E$28:E$50,MATCH('2 - Import Data'!$E129,'Blend Breakout'!$A$28:$A$50,0)),""),""))</f>
        <v/>
      </c>
      <c r="AA129" s="81" t="str">
        <f>IF(LEFT($E129,1)="R",INDEX('Blend Breakout'!F$28:F$50,MATCH($E129,'Blend Breakout'!$A$28:$A$50,0)),IF(AND($E129="Other",L129&lt;&gt;""),L129,""))</f>
        <v/>
      </c>
      <c r="AB129" s="81" t="str">
        <f>IF(AND($E129="Other",M129&lt;&gt;""),M129,IF(LEFT($E129,1)="R",IFERROR($F129*INDEX('Blend Breakout'!G$28:G$50,MATCH('2 - Import Data'!$E129,'Blend Breakout'!$A$28:$A$50,0)),""),""))</f>
        <v/>
      </c>
      <c r="AC129" s="81" t="str">
        <f>IF(LEFT($E129,1)="R",INDEX('Blend Breakout'!H$28:H$50,MATCH($E129,'Blend Breakout'!$A$28:$A$50,0)),IF(AND($E129="Other",N129&lt;&gt;""),N129,""))</f>
        <v/>
      </c>
      <c r="AD129" s="81" t="str">
        <f>IF(AND($E129="Other",O129&lt;&gt;""),O129,IF(LEFT($E129,1)="R",IFERROR($F129*INDEX('Blend Breakout'!I$28:I$50,MATCH('2 - Import Data'!$E129,'Blend Breakout'!$A$28:$A$50,0)),""),""))</f>
        <v/>
      </c>
    </row>
    <row r="130" spans="1:30" s="81" customFormat="1" x14ac:dyDescent="0.3">
      <c r="A130" s="71">
        <v>117</v>
      </c>
      <c r="B130" s="82" t="str">
        <f>IF(E130=0,"",MAX($B$14:B129)+1)</f>
        <v/>
      </c>
      <c r="C130" s="83"/>
      <c r="D130" s="84"/>
      <c r="E130" s="85"/>
      <c r="F130" s="86"/>
      <c r="G130" s="87"/>
      <c r="H130" s="111"/>
      <c r="I130" s="107"/>
      <c r="J130" s="111"/>
      <c r="K130" s="107"/>
      <c r="L130" s="111"/>
      <c r="M130" s="107"/>
      <c r="N130" s="111"/>
      <c r="O130" s="107"/>
      <c r="P130" s="85"/>
      <c r="Q130" s="75"/>
      <c r="R130" s="88"/>
      <c r="S130" s="85"/>
      <c r="T130" s="85"/>
      <c r="U130" s="79"/>
      <c r="V130" s="80"/>
      <c r="W130" s="137" t="str">
        <f>IF(LEFT($E130,1)="R",INDEX('Blend Breakout'!B$28:B$50,MATCH($E130,'Blend Breakout'!$A$28:$A$50,0)),IF(LEFT($E130,1)="H",$E130,IF($E130="Other",H130,"")))</f>
        <v/>
      </c>
      <c r="X130" s="81" t="str">
        <f>IF($E130="Other",I130,IF(LEFT($E130,1)="R",$F130*INDEX('Blend Breakout'!C$28:C$50,MATCH('2 - Import Data'!$E130,'Blend Breakout'!$A$28:$A$50,0)),IF(LEFT('2 - Import Data'!$E130,1)="H",'2 - Import Data'!$F130,"")))</f>
        <v/>
      </c>
      <c r="Y130" s="117" t="str">
        <f>IF(LEFT($E130,1)="R",INDEX('Blend Breakout'!D$28:D$50,MATCH($E130,'Blend Breakout'!$A$28:$A$50,0)),IF(AND($E130="Other",J130&lt;&gt;""),J130,""))</f>
        <v/>
      </c>
      <c r="Z130" s="81" t="str">
        <f>IF(AND($E130="Other",K130&lt;&gt;""),K130,IF(LEFT($E130,1)="R",IFERROR($F130*INDEX('Blend Breakout'!E$28:E$50,MATCH('2 - Import Data'!$E130,'Blend Breakout'!$A$28:$A$50,0)),""),""))</f>
        <v/>
      </c>
      <c r="AA130" s="81" t="str">
        <f>IF(LEFT($E130,1)="R",INDEX('Blend Breakout'!F$28:F$50,MATCH($E130,'Blend Breakout'!$A$28:$A$50,0)),IF(AND($E130="Other",L130&lt;&gt;""),L130,""))</f>
        <v/>
      </c>
      <c r="AB130" s="81" t="str">
        <f>IF(AND($E130="Other",M130&lt;&gt;""),M130,IF(LEFT($E130,1)="R",IFERROR($F130*INDEX('Blend Breakout'!G$28:G$50,MATCH('2 - Import Data'!$E130,'Blend Breakout'!$A$28:$A$50,0)),""),""))</f>
        <v/>
      </c>
      <c r="AC130" s="81" t="str">
        <f>IF(LEFT($E130,1)="R",INDEX('Blend Breakout'!H$28:H$50,MATCH($E130,'Blend Breakout'!$A$28:$A$50,0)),IF(AND($E130="Other",N130&lt;&gt;""),N130,""))</f>
        <v/>
      </c>
      <c r="AD130" s="81" t="str">
        <f>IF(AND($E130="Other",O130&lt;&gt;""),O130,IF(LEFT($E130,1)="R",IFERROR($F130*INDEX('Blend Breakout'!I$28:I$50,MATCH('2 - Import Data'!$E130,'Blend Breakout'!$A$28:$A$50,0)),""),""))</f>
        <v/>
      </c>
    </row>
    <row r="131" spans="1:30" s="81" customFormat="1" x14ac:dyDescent="0.3">
      <c r="A131" s="71">
        <v>118</v>
      </c>
      <c r="B131" s="82" t="str">
        <f>IF(E131=0,"",MAX($B$14:B130)+1)</f>
        <v/>
      </c>
      <c r="C131" s="83"/>
      <c r="D131" s="84"/>
      <c r="E131" s="85"/>
      <c r="F131" s="86"/>
      <c r="G131" s="87"/>
      <c r="H131" s="111"/>
      <c r="I131" s="107"/>
      <c r="J131" s="111"/>
      <c r="K131" s="107"/>
      <c r="L131" s="111"/>
      <c r="M131" s="107"/>
      <c r="N131" s="111"/>
      <c r="O131" s="107"/>
      <c r="P131" s="85"/>
      <c r="Q131" s="75"/>
      <c r="R131" s="88"/>
      <c r="S131" s="85"/>
      <c r="T131" s="85"/>
      <c r="U131" s="79"/>
      <c r="V131" s="80"/>
      <c r="W131" s="137" t="str">
        <f>IF(LEFT($E131,1)="R",INDEX('Blend Breakout'!B$28:B$50,MATCH($E131,'Blend Breakout'!$A$28:$A$50,0)),IF(LEFT($E131,1)="H",$E131,IF($E131="Other",H131,"")))</f>
        <v/>
      </c>
      <c r="X131" s="81" t="str">
        <f>IF($E131="Other",I131,IF(LEFT($E131,1)="R",$F131*INDEX('Blend Breakout'!C$28:C$50,MATCH('2 - Import Data'!$E131,'Blend Breakout'!$A$28:$A$50,0)),IF(LEFT('2 - Import Data'!$E131,1)="H",'2 - Import Data'!$F131,"")))</f>
        <v/>
      </c>
      <c r="Y131" s="117" t="str">
        <f>IF(LEFT($E131,1)="R",INDEX('Blend Breakout'!D$28:D$50,MATCH($E131,'Blend Breakout'!$A$28:$A$50,0)),IF(AND($E131="Other",J131&lt;&gt;""),J131,""))</f>
        <v/>
      </c>
      <c r="Z131" s="81" t="str">
        <f>IF(AND($E131="Other",K131&lt;&gt;""),K131,IF(LEFT($E131,1)="R",IFERROR($F131*INDEX('Blend Breakout'!E$28:E$50,MATCH('2 - Import Data'!$E131,'Blend Breakout'!$A$28:$A$50,0)),""),""))</f>
        <v/>
      </c>
      <c r="AA131" s="81" t="str">
        <f>IF(LEFT($E131,1)="R",INDEX('Blend Breakout'!F$28:F$50,MATCH($E131,'Blend Breakout'!$A$28:$A$50,0)),IF(AND($E131="Other",L131&lt;&gt;""),L131,""))</f>
        <v/>
      </c>
      <c r="AB131" s="81" t="str">
        <f>IF(AND($E131="Other",M131&lt;&gt;""),M131,IF(LEFT($E131,1)="R",IFERROR($F131*INDEX('Blend Breakout'!G$28:G$50,MATCH('2 - Import Data'!$E131,'Blend Breakout'!$A$28:$A$50,0)),""),""))</f>
        <v/>
      </c>
      <c r="AC131" s="81" t="str">
        <f>IF(LEFT($E131,1)="R",INDEX('Blend Breakout'!H$28:H$50,MATCH($E131,'Blend Breakout'!$A$28:$A$50,0)),IF(AND($E131="Other",N131&lt;&gt;""),N131,""))</f>
        <v/>
      </c>
      <c r="AD131" s="81" t="str">
        <f>IF(AND($E131="Other",O131&lt;&gt;""),O131,IF(LEFT($E131,1)="R",IFERROR($F131*INDEX('Blend Breakout'!I$28:I$50,MATCH('2 - Import Data'!$E131,'Blend Breakout'!$A$28:$A$50,0)),""),""))</f>
        <v/>
      </c>
    </row>
    <row r="132" spans="1:30" s="81" customFormat="1" x14ac:dyDescent="0.3">
      <c r="A132" s="71">
        <v>119</v>
      </c>
      <c r="B132" s="82" t="str">
        <f>IF(E132=0,"",MAX($B$14:B131)+1)</f>
        <v/>
      </c>
      <c r="C132" s="83"/>
      <c r="D132" s="84"/>
      <c r="E132" s="85"/>
      <c r="F132" s="86"/>
      <c r="G132" s="87"/>
      <c r="H132" s="111"/>
      <c r="I132" s="107"/>
      <c r="J132" s="111"/>
      <c r="K132" s="107"/>
      <c r="L132" s="111"/>
      <c r="M132" s="107"/>
      <c r="N132" s="111"/>
      <c r="O132" s="107"/>
      <c r="P132" s="85"/>
      <c r="Q132" s="75"/>
      <c r="R132" s="88"/>
      <c r="S132" s="85"/>
      <c r="T132" s="85"/>
      <c r="U132" s="79"/>
      <c r="V132" s="80"/>
      <c r="W132" s="137" t="str">
        <f>IF(LEFT($E132,1)="R",INDEX('Blend Breakout'!B$28:B$50,MATCH($E132,'Blend Breakout'!$A$28:$A$50,0)),IF(LEFT($E132,1)="H",$E132,IF($E132="Other",H132,"")))</f>
        <v/>
      </c>
      <c r="X132" s="81" t="str">
        <f>IF($E132="Other",I132,IF(LEFT($E132,1)="R",$F132*INDEX('Blend Breakout'!C$28:C$50,MATCH('2 - Import Data'!$E132,'Blend Breakout'!$A$28:$A$50,0)),IF(LEFT('2 - Import Data'!$E132,1)="H",'2 - Import Data'!$F132,"")))</f>
        <v/>
      </c>
      <c r="Y132" s="117" t="str">
        <f>IF(LEFT($E132,1)="R",INDEX('Blend Breakout'!D$28:D$50,MATCH($E132,'Blend Breakout'!$A$28:$A$50,0)),IF(AND($E132="Other",J132&lt;&gt;""),J132,""))</f>
        <v/>
      </c>
      <c r="Z132" s="81" t="str">
        <f>IF(AND($E132="Other",K132&lt;&gt;""),K132,IF(LEFT($E132,1)="R",IFERROR($F132*INDEX('Blend Breakout'!E$28:E$50,MATCH('2 - Import Data'!$E132,'Blend Breakout'!$A$28:$A$50,0)),""),""))</f>
        <v/>
      </c>
      <c r="AA132" s="81" t="str">
        <f>IF(LEFT($E132,1)="R",INDEX('Blend Breakout'!F$28:F$50,MATCH($E132,'Blend Breakout'!$A$28:$A$50,0)),IF(AND($E132="Other",L132&lt;&gt;""),L132,""))</f>
        <v/>
      </c>
      <c r="AB132" s="81" t="str">
        <f>IF(AND($E132="Other",M132&lt;&gt;""),M132,IF(LEFT($E132,1)="R",IFERROR($F132*INDEX('Blend Breakout'!G$28:G$50,MATCH('2 - Import Data'!$E132,'Blend Breakout'!$A$28:$A$50,0)),""),""))</f>
        <v/>
      </c>
      <c r="AC132" s="81" t="str">
        <f>IF(LEFT($E132,1)="R",INDEX('Blend Breakout'!H$28:H$50,MATCH($E132,'Blend Breakout'!$A$28:$A$50,0)),IF(AND($E132="Other",N132&lt;&gt;""),N132,""))</f>
        <v/>
      </c>
      <c r="AD132" s="81" t="str">
        <f>IF(AND($E132="Other",O132&lt;&gt;""),O132,IF(LEFT($E132,1)="R",IFERROR($F132*INDEX('Blend Breakout'!I$28:I$50,MATCH('2 - Import Data'!$E132,'Blend Breakout'!$A$28:$A$50,0)),""),""))</f>
        <v/>
      </c>
    </row>
    <row r="133" spans="1:30" s="81" customFormat="1" x14ac:dyDescent="0.3">
      <c r="A133" s="71">
        <v>120</v>
      </c>
      <c r="B133" s="82" t="str">
        <f>IF(E133=0,"",MAX($B$14:B132)+1)</f>
        <v/>
      </c>
      <c r="C133" s="83"/>
      <c r="D133" s="84"/>
      <c r="E133" s="85"/>
      <c r="F133" s="86"/>
      <c r="G133" s="87"/>
      <c r="H133" s="111"/>
      <c r="I133" s="107"/>
      <c r="J133" s="111"/>
      <c r="K133" s="107"/>
      <c r="L133" s="111"/>
      <c r="M133" s="107"/>
      <c r="N133" s="111"/>
      <c r="O133" s="107"/>
      <c r="P133" s="85"/>
      <c r="Q133" s="75"/>
      <c r="R133" s="88"/>
      <c r="S133" s="85"/>
      <c r="T133" s="85"/>
      <c r="U133" s="79"/>
      <c r="V133" s="80"/>
      <c r="W133" s="137" t="str">
        <f>IF(LEFT($E133,1)="R",INDEX('Blend Breakout'!B$28:B$50,MATCH($E133,'Blend Breakout'!$A$28:$A$50,0)),IF(LEFT($E133,1)="H",$E133,IF($E133="Other",H133,"")))</f>
        <v/>
      </c>
      <c r="X133" s="81" t="str">
        <f>IF($E133="Other",I133,IF(LEFT($E133,1)="R",$F133*INDEX('Blend Breakout'!C$28:C$50,MATCH('2 - Import Data'!$E133,'Blend Breakout'!$A$28:$A$50,0)),IF(LEFT('2 - Import Data'!$E133,1)="H",'2 - Import Data'!$F133,"")))</f>
        <v/>
      </c>
      <c r="Y133" s="117" t="str">
        <f>IF(LEFT($E133,1)="R",INDEX('Blend Breakout'!D$28:D$50,MATCH($E133,'Blend Breakout'!$A$28:$A$50,0)),IF(AND($E133="Other",J133&lt;&gt;""),J133,""))</f>
        <v/>
      </c>
      <c r="Z133" s="81" t="str">
        <f>IF(AND($E133="Other",K133&lt;&gt;""),K133,IF(LEFT($E133,1)="R",IFERROR($F133*INDEX('Blend Breakout'!E$28:E$50,MATCH('2 - Import Data'!$E133,'Blend Breakout'!$A$28:$A$50,0)),""),""))</f>
        <v/>
      </c>
      <c r="AA133" s="81" t="str">
        <f>IF(LEFT($E133,1)="R",INDEX('Blend Breakout'!F$28:F$50,MATCH($E133,'Blend Breakout'!$A$28:$A$50,0)),IF(AND($E133="Other",L133&lt;&gt;""),L133,""))</f>
        <v/>
      </c>
      <c r="AB133" s="81" t="str">
        <f>IF(AND($E133="Other",M133&lt;&gt;""),M133,IF(LEFT($E133,1)="R",IFERROR($F133*INDEX('Blend Breakout'!G$28:G$50,MATCH('2 - Import Data'!$E133,'Blend Breakout'!$A$28:$A$50,0)),""),""))</f>
        <v/>
      </c>
      <c r="AC133" s="81" t="str">
        <f>IF(LEFT($E133,1)="R",INDEX('Blend Breakout'!H$28:H$50,MATCH($E133,'Blend Breakout'!$A$28:$A$50,0)),IF(AND($E133="Other",N133&lt;&gt;""),N133,""))</f>
        <v/>
      </c>
      <c r="AD133" s="81" t="str">
        <f>IF(AND($E133="Other",O133&lt;&gt;""),O133,IF(LEFT($E133,1)="R",IFERROR($F133*INDEX('Blend Breakout'!I$28:I$50,MATCH('2 - Import Data'!$E133,'Blend Breakout'!$A$28:$A$50,0)),""),""))</f>
        <v/>
      </c>
    </row>
    <row r="134" spans="1:30" s="81" customFormat="1" x14ac:dyDescent="0.3">
      <c r="A134" s="71">
        <v>121</v>
      </c>
      <c r="B134" s="82" t="str">
        <f>IF(E134=0,"",MAX($B$14:B133)+1)</f>
        <v/>
      </c>
      <c r="C134" s="83"/>
      <c r="D134" s="84"/>
      <c r="E134" s="85"/>
      <c r="F134" s="86"/>
      <c r="G134" s="87"/>
      <c r="H134" s="111"/>
      <c r="I134" s="107"/>
      <c r="J134" s="111"/>
      <c r="K134" s="107"/>
      <c r="L134" s="111"/>
      <c r="M134" s="107"/>
      <c r="N134" s="111"/>
      <c r="O134" s="107"/>
      <c r="P134" s="85"/>
      <c r="Q134" s="75"/>
      <c r="R134" s="88"/>
      <c r="S134" s="85"/>
      <c r="T134" s="85"/>
      <c r="U134" s="79"/>
      <c r="V134" s="80"/>
      <c r="W134" s="137" t="str">
        <f>IF(LEFT($E134,1)="R",INDEX('Blend Breakout'!B$28:B$50,MATCH($E134,'Blend Breakout'!$A$28:$A$50,0)),IF(LEFT($E134,1)="H",$E134,IF($E134="Other",H134,"")))</f>
        <v/>
      </c>
      <c r="X134" s="81" t="str">
        <f>IF($E134="Other",I134,IF(LEFT($E134,1)="R",$F134*INDEX('Blend Breakout'!C$28:C$50,MATCH('2 - Import Data'!$E134,'Blend Breakout'!$A$28:$A$50,0)),IF(LEFT('2 - Import Data'!$E134,1)="H",'2 - Import Data'!$F134,"")))</f>
        <v/>
      </c>
      <c r="Y134" s="117" t="str">
        <f>IF(LEFT($E134,1)="R",INDEX('Blend Breakout'!D$28:D$50,MATCH($E134,'Blend Breakout'!$A$28:$A$50,0)),IF(AND($E134="Other",J134&lt;&gt;""),J134,""))</f>
        <v/>
      </c>
      <c r="Z134" s="81" t="str">
        <f>IF(AND($E134="Other",K134&lt;&gt;""),K134,IF(LEFT($E134,1)="R",IFERROR($F134*INDEX('Blend Breakout'!E$28:E$50,MATCH('2 - Import Data'!$E134,'Blend Breakout'!$A$28:$A$50,0)),""),""))</f>
        <v/>
      </c>
      <c r="AA134" s="81" t="str">
        <f>IF(LEFT($E134,1)="R",INDEX('Blend Breakout'!F$28:F$50,MATCH($E134,'Blend Breakout'!$A$28:$A$50,0)),IF(AND($E134="Other",L134&lt;&gt;""),L134,""))</f>
        <v/>
      </c>
      <c r="AB134" s="81" t="str">
        <f>IF(AND($E134="Other",M134&lt;&gt;""),M134,IF(LEFT($E134,1)="R",IFERROR($F134*INDEX('Blend Breakout'!G$28:G$50,MATCH('2 - Import Data'!$E134,'Blend Breakout'!$A$28:$A$50,0)),""),""))</f>
        <v/>
      </c>
      <c r="AC134" s="81" t="str">
        <f>IF(LEFT($E134,1)="R",INDEX('Blend Breakout'!H$28:H$50,MATCH($E134,'Blend Breakout'!$A$28:$A$50,0)),IF(AND($E134="Other",N134&lt;&gt;""),N134,""))</f>
        <v/>
      </c>
      <c r="AD134" s="81" t="str">
        <f>IF(AND($E134="Other",O134&lt;&gt;""),O134,IF(LEFT($E134,1)="R",IFERROR($F134*INDEX('Blend Breakout'!I$28:I$50,MATCH('2 - Import Data'!$E134,'Blend Breakout'!$A$28:$A$50,0)),""),""))</f>
        <v/>
      </c>
    </row>
    <row r="135" spans="1:30" s="81" customFormat="1" x14ac:dyDescent="0.3">
      <c r="A135" s="71">
        <v>122</v>
      </c>
      <c r="B135" s="82" t="str">
        <f>IF(E135=0,"",MAX($B$14:B134)+1)</f>
        <v/>
      </c>
      <c r="C135" s="83"/>
      <c r="D135" s="84"/>
      <c r="E135" s="85"/>
      <c r="F135" s="86"/>
      <c r="G135" s="87"/>
      <c r="H135" s="111"/>
      <c r="I135" s="107"/>
      <c r="J135" s="111"/>
      <c r="K135" s="107"/>
      <c r="L135" s="111"/>
      <c r="M135" s="107"/>
      <c r="N135" s="111"/>
      <c r="O135" s="107"/>
      <c r="P135" s="85"/>
      <c r="Q135" s="75"/>
      <c r="R135" s="88"/>
      <c r="S135" s="85"/>
      <c r="T135" s="85"/>
      <c r="U135" s="79"/>
      <c r="V135" s="80"/>
      <c r="W135" s="137" t="str">
        <f>IF(LEFT($E135,1)="R",INDEX('Blend Breakout'!B$28:B$50,MATCH($E135,'Blend Breakout'!$A$28:$A$50,0)),IF(LEFT($E135,1)="H",$E135,IF($E135="Other",H135,"")))</f>
        <v/>
      </c>
      <c r="X135" s="81" t="str">
        <f>IF($E135="Other",I135,IF(LEFT($E135,1)="R",$F135*INDEX('Blend Breakout'!C$28:C$50,MATCH('2 - Import Data'!$E135,'Blend Breakout'!$A$28:$A$50,0)),IF(LEFT('2 - Import Data'!$E135,1)="H",'2 - Import Data'!$F135,"")))</f>
        <v/>
      </c>
      <c r="Y135" s="117" t="str">
        <f>IF(LEFT($E135,1)="R",INDEX('Blend Breakout'!D$28:D$50,MATCH($E135,'Blend Breakout'!$A$28:$A$50,0)),IF(AND($E135="Other",J135&lt;&gt;""),J135,""))</f>
        <v/>
      </c>
      <c r="Z135" s="81" t="str">
        <f>IF(AND($E135="Other",K135&lt;&gt;""),K135,IF(LEFT($E135,1)="R",IFERROR($F135*INDEX('Blend Breakout'!E$28:E$50,MATCH('2 - Import Data'!$E135,'Blend Breakout'!$A$28:$A$50,0)),""),""))</f>
        <v/>
      </c>
      <c r="AA135" s="81" t="str">
        <f>IF(LEFT($E135,1)="R",INDEX('Blend Breakout'!F$28:F$50,MATCH($E135,'Blend Breakout'!$A$28:$A$50,0)),IF(AND($E135="Other",L135&lt;&gt;""),L135,""))</f>
        <v/>
      </c>
      <c r="AB135" s="81" t="str">
        <f>IF(AND($E135="Other",M135&lt;&gt;""),M135,IF(LEFT($E135,1)="R",IFERROR($F135*INDEX('Blend Breakout'!G$28:G$50,MATCH('2 - Import Data'!$E135,'Blend Breakout'!$A$28:$A$50,0)),""),""))</f>
        <v/>
      </c>
      <c r="AC135" s="81" t="str">
        <f>IF(LEFT($E135,1)="R",INDEX('Blend Breakout'!H$28:H$50,MATCH($E135,'Blend Breakout'!$A$28:$A$50,0)),IF(AND($E135="Other",N135&lt;&gt;""),N135,""))</f>
        <v/>
      </c>
      <c r="AD135" s="81" t="str">
        <f>IF(AND($E135="Other",O135&lt;&gt;""),O135,IF(LEFT($E135,1)="R",IFERROR($F135*INDEX('Blend Breakout'!I$28:I$50,MATCH('2 - Import Data'!$E135,'Blend Breakout'!$A$28:$A$50,0)),""),""))</f>
        <v/>
      </c>
    </row>
    <row r="136" spans="1:30" s="81" customFormat="1" x14ac:dyDescent="0.3">
      <c r="A136" s="71">
        <v>123</v>
      </c>
      <c r="B136" s="82" t="str">
        <f>IF(E136=0,"",MAX($B$14:B135)+1)</f>
        <v/>
      </c>
      <c r="C136" s="83"/>
      <c r="D136" s="84"/>
      <c r="E136" s="85"/>
      <c r="F136" s="86"/>
      <c r="G136" s="87"/>
      <c r="H136" s="111"/>
      <c r="I136" s="107"/>
      <c r="J136" s="111"/>
      <c r="K136" s="107"/>
      <c r="L136" s="111"/>
      <c r="M136" s="107"/>
      <c r="N136" s="111"/>
      <c r="O136" s="107"/>
      <c r="P136" s="85"/>
      <c r="Q136" s="75"/>
      <c r="R136" s="88"/>
      <c r="S136" s="85"/>
      <c r="T136" s="85"/>
      <c r="U136" s="79"/>
      <c r="V136" s="80"/>
      <c r="W136" s="137" t="str">
        <f>IF(LEFT($E136,1)="R",INDEX('Blend Breakout'!B$28:B$50,MATCH($E136,'Blend Breakout'!$A$28:$A$50,0)),IF(LEFT($E136,1)="H",$E136,IF($E136="Other",H136,"")))</f>
        <v/>
      </c>
      <c r="X136" s="81" t="str">
        <f>IF($E136="Other",I136,IF(LEFT($E136,1)="R",$F136*INDEX('Blend Breakout'!C$28:C$50,MATCH('2 - Import Data'!$E136,'Blend Breakout'!$A$28:$A$50,0)),IF(LEFT('2 - Import Data'!$E136,1)="H",'2 - Import Data'!$F136,"")))</f>
        <v/>
      </c>
      <c r="Y136" s="117" t="str">
        <f>IF(LEFT($E136,1)="R",INDEX('Blend Breakout'!D$28:D$50,MATCH($E136,'Blend Breakout'!$A$28:$A$50,0)),IF(AND($E136="Other",J136&lt;&gt;""),J136,""))</f>
        <v/>
      </c>
      <c r="Z136" s="81" t="str">
        <f>IF(AND($E136="Other",K136&lt;&gt;""),K136,IF(LEFT($E136,1)="R",IFERROR($F136*INDEX('Blend Breakout'!E$28:E$50,MATCH('2 - Import Data'!$E136,'Blend Breakout'!$A$28:$A$50,0)),""),""))</f>
        <v/>
      </c>
      <c r="AA136" s="81" t="str">
        <f>IF(LEFT($E136,1)="R",INDEX('Blend Breakout'!F$28:F$50,MATCH($E136,'Blend Breakout'!$A$28:$A$50,0)),IF(AND($E136="Other",L136&lt;&gt;""),L136,""))</f>
        <v/>
      </c>
      <c r="AB136" s="81" t="str">
        <f>IF(AND($E136="Other",M136&lt;&gt;""),M136,IF(LEFT($E136,1)="R",IFERROR($F136*INDEX('Blend Breakout'!G$28:G$50,MATCH('2 - Import Data'!$E136,'Blend Breakout'!$A$28:$A$50,0)),""),""))</f>
        <v/>
      </c>
      <c r="AC136" s="81" t="str">
        <f>IF(LEFT($E136,1)="R",INDEX('Blend Breakout'!H$28:H$50,MATCH($E136,'Blend Breakout'!$A$28:$A$50,0)),IF(AND($E136="Other",N136&lt;&gt;""),N136,""))</f>
        <v/>
      </c>
      <c r="AD136" s="81" t="str">
        <f>IF(AND($E136="Other",O136&lt;&gt;""),O136,IF(LEFT($E136,1)="R",IFERROR($F136*INDEX('Blend Breakout'!I$28:I$50,MATCH('2 - Import Data'!$E136,'Blend Breakout'!$A$28:$A$50,0)),""),""))</f>
        <v/>
      </c>
    </row>
    <row r="137" spans="1:30" s="81" customFormat="1" x14ac:dyDescent="0.3">
      <c r="A137" s="71">
        <v>124</v>
      </c>
      <c r="B137" s="82" t="str">
        <f>IF(E137=0,"",MAX($B$14:B136)+1)</f>
        <v/>
      </c>
      <c r="C137" s="83"/>
      <c r="D137" s="84"/>
      <c r="E137" s="85"/>
      <c r="F137" s="86"/>
      <c r="G137" s="87"/>
      <c r="H137" s="111"/>
      <c r="I137" s="107"/>
      <c r="J137" s="111"/>
      <c r="K137" s="107"/>
      <c r="L137" s="111"/>
      <c r="M137" s="107"/>
      <c r="N137" s="111"/>
      <c r="O137" s="107"/>
      <c r="P137" s="85"/>
      <c r="Q137" s="75"/>
      <c r="R137" s="88"/>
      <c r="S137" s="85"/>
      <c r="T137" s="85"/>
      <c r="U137" s="79"/>
      <c r="V137" s="80"/>
      <c r="W137" s="137" t="str">
        <f>IF(LEFT($E137,1)="R",INDEX('Blend Breakout'!B$28:B$50,MATCH($E137,'Blend Breakout'!$A$28:$A$50,0)),IF(LEFT($E137,1)="H",$E137,IF($E137="Other",H137,"")))</f>
        <v/>
      </c>
      <c r="X137" s="81" t="str">
        <f>IF($E137="Other",I137,IF(LEFT($E137,1)="R",$F137*INDEX('Blend Breakout'!C$28:C$50,MATCH('2 - Import Data'!$E137,'Blend Breakout'!$A$28:$A$50,0)),IF(LEFT('2 - Import Data'!$E137,1)="H",'2 - Import Data'!$F137,"")))</f>
        <v/>
      </c>
      <c r="Y137" s="117" t="str">
        <f>IF(LEFT($E137,1)="R",INDEX('Blend Breakout'!D$28:D$50,MATCH($E137,'Blend Breakout'!$A$28:$A$50,0)),IF(AND($E137="Other",J137&lt;&gt;""),J137,""))</f>
        <v/>
      </c>
      <c r="Z137" s="81" t="str">
        <f>IF(AND($E137="Other",K137&lt;&gt;""),K137,IF(LEFT($E137,1)="R",IFERROR($F137*INDEX('Blend Breakout'!E$28:E$50,MATCH('2 - Import Data'!$E137,'Blend Breakout'!$A$28:$A$50,0)),""),""))</f>
        <v/>
      </c>
      <c r="AA137" s="81" t="str">
        <f>IF(LEFT($E137,1)="R",INDEX('Blend Breakout'!F$28:F$50,MATCH($E137,'Blend Breakout'!$A$28:$A$50,0)),IF(AND($E137="Other",L137&lt;&gt;""),L137,""))</f>
        <v/>
      </c>
      <c r="AB137" s="81" t="str">
        <f>IF(AND($E137="Other",M137&lt;&gt;""),M137,IF(LEFT($E137,1)="R",IFERROR($F137*INDEX('Blend Breakout'!G$28:G$50,MATCH('2 - Import Data'!$E137,'Blend Breakout'!$A$28:$A$50,0)),""),""))</f>
        <v/>
      </c>
      <c r="AC137" s="81" t="str">
        <f>IF(LEFT($E137,1)="R",INDEX('Blend Breakout'!H$28:H$50,MATCH($E137,'Blend Breakout'!$A$28:$A$50,0)),IF(AND($E137="Other",N137&lt;&gt;""),N137,""))</f>
        <v/>
      </c>
      <c r="AD137" s="81" t="str">
        <f>IF(AND($E137="Other",O137&lt;&gt;""),O137,IF(LEFT($E137,1)="R",IFERROR($F137*INDEX('Blend Breakout'!I$28:I$50,MATCH('2 - Import Data'!$E137,'Blend Breakout'!$A$28:$A$50,0)),""),""))</f>
        <v/>
      </c>
    </row>
    <row r="138" spans="1:30" s="81" customFormat="1" x14ac:dyDescent="0.3">
      <c r="A138" s="71">
        <v>125</v>
      </c>
      <c r="B138" s="82" t="str">
        <f>IF(E138=0,"",MAX($B$14:B137)+1)</f>
        <v/>
      </c>
      <c r="C138" s="83"/>
      <c r="D138" s="84"/>
      <c r="E138" s="85"/>
      <c r="F138" s="86"/>
      <c r="G138" s="87"/>
      <c r="H138" s="111"/>
      <c r="I138" s="107"/>
      <c r="J138" s="111"/>
      <c r="K138" s="107"/>
      <c r="L138" s="111"/>
      <c r="M138" s="107"/>
      <c r="N138" s="111"/>
      <c r="O138" s="107"/>
      <c r="P138" s="85"/>
      <c r="Q138" s="75"/>
      <c r="R138" s="88"/>
      <c r="S138" s="85"/>
      <c r="T138" s="85"/>
      <c r="U138" s="79"/>
      <c r="V138" s="80"/>
      <c r="W138" s="137" t="str">
        <f>IF(LEFT($E138,1)="R",INDEX('Blend Breakout'!B$28:B$50,MATCH($E138,'Blend Breakout'!$A$28:$A$50,0)),IF(LEFT($E138,1)="H",$E138,IF($E138="Other",H138,"")))</f>
        <v/>
      </c>
      <c r="X138" s="81" t="str">
        <f>IF($E138="Other",I138,IF(LEFT($E138,1)="R",$F138*INDEX('Blend Breakout'!C$28:C$50,MATCH('2 - Import Data'!$E138,'Blend Breakout'!$A$28:$A$50,0)),IF(LEFT('2 - Import Data'!$E138,1)="H",'2 - Import Data'!$F138,"")))</f>
        <v/>
      </c>
      <c r="Y138" s="117" t="str">
        <f>IF(LEFT($E138,1)="R",INDEX('Blend Breakout'!D$28:D$50,MATCH($E138,'Blend Breakout'!$A$28:$A$50,0)),IF(AND($E138="Other",J138&lt;&gt;""),J138,""))</f>
        <v/>
      </c>
      <c r="Z138" s="81" t="str">
        <f>IF(AND($E138="Other",K138&lt;&gt;""),K138,IF(LEFT($E138,1)="R",IFERROR($F138*INDEX('Blend Breakout'!E$28:E$50,MATCH('2 - Import Data'!$E138,'Blend Breakout'!$A$28:$A$50,0)),""),""))</f>
        <v/>
      </c>
      <c r="AA138" s="81" t="str">
        <f>IF(LEFT($E138,1)="R",INDEX('Blend Breakout'!F$28:F$50,MATCH($E138,'Blend Breakout'!$A$28:$A$50,0)),IF(AND($E138="Other",L138&lt;&gt;""),L138,""))</f>
        <v/>
      </c>
      <c r="AB138" s="81" t="str">
        <f>IF(AND($E138="Other",M138&lt;&gt;""),M138,IF(LEFT($E138,1)="R",IFERROR($F138*INDEX('Blend Breakout'!G$28:G$50,MATCH('2 - Import Data'!$E138,'Blend Breakout'!$A$28:$A$50,0)),""),""))</f>
        <v/>
      </c>
      <c r="AC138" s="81" t="str">
        <f>IF(LEFT($E138,1)="R",INDEX('Blend Breakout'!H$28:H$50,MATCH($E138,'Blend Breakout'!$A$28:$A$50,0)),IF(AND($E138="Other",N138&lt;&gt;""),N138,""))</f>
        <v/>
      </c>
      <c r="AD138" s="81" t="str">
        <f>IF(AND($E138="Other",O138&lt;&gt;""),O138,IF(LEFT($E138,1)="R",IFERROR($F138*INDEX('Blend Breakout'!I$28:I$50,MATCH('2 - Import Data'!$E138,'Blend Breakout'!$A$28:$A$50,0)),""),""))</f>
        <v/>
      </c>
    </row>
    <row r="139" spans="1:30" s="81" customFormat="1" x14ac:dyDescent="0.3">
      <c r="A139" s="71">
        <v>126</v>
      </c>
      <c r="B139" s="82" t="str">
        <f>IF(E139=0,"",MAX($B$14:B138)+1)</f>
        <v/>
      </c>
      <c r="C139" s="83"/>
      <c r="D139" s="84"/>
      <c r="E139" s="85"/>
      <c r="F139" s="86"/>
      <c r="G139" s="87"/>
      <c r="H139" s="111"/>
      <c r="I139" s="107"/>
      <c r="J139" s="111"/>
      <c r="K139" s="107"/>
      <c r="L139" s="111"/>
      <c r="M139" s="107"/>
      <c r="N139" s="111"/>
      <c r="O139" s="107"/>
      <c r="P139" s="85"/>
      <c r="Q139" s="75"/>
      <c r="R139" s="88"/>
      <c r="S139" s="85"/>
      <c r="T139" s="85"/>
      <c r="U139" s="79"/>
      <c r="V139" s="80"/>
      <c r="W139" s="137" t="str">
        <f>IF(LEFT($E139,1)="R",INDEX('Blend Breakout'!B$28:B$50,MATCH($E139,'Blend Breakout'!$A$28:$A$50,0)),IF(LEFT($E139,1)="H",$E139,IF($E139="Other",H139,"")))</f>
        <v/>
      </c>
      <c r="X139" s="81" t="str">
        <f>IF($E139="Other",I139,IF(LEFT($E139,1)="R",$F139*INDEX('Blend Breakout'!C$28:C$50,MATCH('2 - Import Data'!$E139,'Blend Breakout'!$A$28:$A$50,0)),IF(LEFT('2 - Import Data'!$E139,1)="H",'2 - Import Data'!$F139,"")))</f>
        <v/>
      </c>
      <c r="Y139" s="117" t="str">
        <f>IF(LEFT($E139,1)="R",INDEX('Blend Breakout'!D$28:D$50,MATCH($E139,'Blend Breakout'!$A$28:$A$50,0)),IF(AND($E139="Other",J139&lt;&gt;""),J139,""))</f>
        <v/>
      </c>
      <c r="Z139" s="81" t="str">
        <f>IF(AND($E139="Other",K139&lt;&gt;""),K139,IF(LEFT($E139,1)="R",IFERROR($F139*INDEX('Blend Breakout'!E$28:E$50,MATCH('2 - Import Data'!$E139,'Blend Breakout'!$A$28:$A$50,0)),""),""))</f>
        <v/>
      </c>
      <c r="AA139" s="81" t="str">
        <f>IF(LEFT($E139,1)="R",INDEX('Blend Breakout'!F$28:F$50,MATCH($E139,'Blend Breakout'!$A$28:$A$50,0)),IF(AND($E139="Other",L139&lt;&gt;""),L139,""))</f>
        <v/>
      </c>
      <c r="AB139" s="81" t="str">
        <f>IF(AND($E139="Other",M139&lt;&gt;""),M139,IF(LEFT($E139,1)="R",IFERROR($F139*INDEX('Blend Breakout'!G$28:G$50,MATCH('2 - Import Data'!$E139,'Blend Breakout'!$A$28:$A$50,0)),""),""))</f>
        <v/>
      </c>
      <c r="AC139" s="81" t="str">
        <f>IF(LEFT($E139,1)="R",INDEX('Blend Breakout'!H$28:H$50,MATCH($E139,'Blend Breakout'!$A$28:$A$50,0)),IF(AND($E139="Other",N139&lt;&gt;""),N139,""))</f>
        <v/>
      </c>
      <c r="AD139" s="81" t="str">
        <f>IF(AND($E139="Other",O139&lt;&gt;""),O139,IF(LEFT($E139,1)="R",IFERROR($F139*INDEX('Blend Breakout'!I$28:I$50,MATCH('2 - Import Data'!$E139,'Blend Breakout'!$A$28:$A$50,0)),""),""))</f>
        <v/>
      </c>
    </row>
    <row r="140" spans="1:30" s="81" customFormat="1" x14ac:dyDescent="0.3">
      <c r="A140" s="71">
        <v>127</v>
      </c>
      <c r="B140" s="82" t="str">
        <f>IF(E140=0,"",MAX($B$14:B139)+1)</f>
        <v/>
      </c>
      <c r="C140" s="83"/>
      <c r="D140" s="84"/>
      <c r="E140" s="85"/>
      <c r="F140" s="86"/>
      <c r="G140" s="87"/>
      <c r="H140" s="111"/>
      <c r="I140" s="107"/>
      <c r="J140" s="111"/>
      <c r="K140" s="107"/>
      <c r="L140" s="111"/>
      <c r="M140" s="107"/>
      <c r="N140" s="111"/>
      <c r="O140" s="107"/>
      <c r="P140" s="85"/>
      <c r="Q140" s="75"/>
      <c r="R140" s="88"/>
      <c r="S140" s="85"/>
      <c r="T140" s="85"/>
      <c r="U140" s="79"/>
      <c r="V140" s="80"/>
      <c r="W140" s="137" t="str">
        <f>IF(LEFT($E140,1)="R",INDEX('Blend Breakout'!B$28:B$50,MATCH($E140,'Blend Breakout'!$A$28:$A$50,0)),IF(LEFT($E140,1)="H",$E140,IF($E140="Other",H140,"")))</f>
        <v/>
      </c>
      <c r="X140" s="81" t="str">
        <f>IF($E140="Other",I140,IF(LEFT($E140,1)="R",$F140*INDEX('Blend Breakout'!C$28:C$50,MATCH('2 - Import Data'!$E140,'Blend Breakout'!$A$28:$A$50,0)),IF(LEFT('2 - Import Data'!$E140,1)="H",'2 - Import Data'!$F140,"")))</f>
        <v/>
      </c>
      <c r="Y140" s="117" t="str">
        <f>IF(LEFT($E140,1)="R",INDEX('Blend Breakout'!D$28:D$50,MATCH($E140,'Blend Breakout'!$A$28:$A$50,0)),IF(AND($E140="Other",J140&lt;&gt;""),J140,""))</f>
        <v/>
      </c>
      <c r="Z140" s="81" t="str">
        <f>IF(AND($E140="Other",K140&lt;&gt;""),K140,IF(LEFT($E140,1)="R",IFERROR($F140*INDEX('Blend Breakout'!E$28:E$50,MATCH('2 - Import Data'!$E140,'Blend Breakout'!$A$28:$A$50,0)),""),""))</f>
        <v/>
      </c>
      <c r="AA140" s="81" t="str">
        <f>IF(LEFT($E140,1)="R",INDEX('Blend Breakout'!F$28:F$50,MATCH($E140,'Blend Breakout'!$A$28:$A$50,0)),IF(AND($E140="Other",L140&lt;&gt;""),L140,""))</f>
        <v/>
      </c>
      <c r="AB140" s="81" t="str">
        <f>IF(AND($E140="Other",M140&lt;&gt;""),M140,IF(LEFT($E140,1)="R",IFERROR($F140*INDEX('Blend Breakout'!G$28:G$50,MATCH('2 - Import Data'!$E140,'Blend Breakout'!$A$28:$A$50,0)),""),""))</f>
        <v/>
      </c>
      <c r="AC140" s="81" t="str">
        <f>IF(LEFT($E140,1)="R",INDEX('Blend Breakout'!H$28:H$50,MATCH($E140,'Blend Breakout'!$A$28:$A$50,0)),IF(AND($E140="Other",N140&lt;&gt;""),N140,""))</f>
        <v/>
      </c>
      <c r="AD140" s="81" t="str">
        <f>IF(AND($E140="Other",O140&lt;&gt;""),O140,IF(LEFT($E140,1)="R",IFERROR($F140*INDEX('Blend Breakout'!I$28:I$50,MATCH('2 - Import Data'!$E140,'Blend Breakout'!$A$28:$A$50,0)),""),""))</f>
        <v/>
      </c>
    </row>
    <row r="141" spans="1:30" s="81" customFormat="1" x14ac:dyDescent="0.3">
      <c r="A141" s="71">
        <v>128</v>
      </c>
      <c r="B141" s="82" t="str">
        <f>IF(E141=0,"",MAX($B$14:B140)+1)</f>
        <v/>
      </c>
      <c r="C141" s="83"/>
      <c r="D141" s="84"/>
      <c r="E141" s="85"/>
      <c r="F141" s="86"/>
      <c r="G141" s="87"/>
      <c r="H141" s="111"/>
      <c r="I141" s="107"/>
      <c r="J141" s="111"/>
      <c r="K141" s="107"/>
      <c r="L141" s="111"/>
      <c r="M141" s="107"/>
      <c r="N141" s="111"/>
      <c r="O141" s="107"/>
      <c r="P141" s="85"/>
      <c r="Q141" s="75"/>
      <c r="R141" s="88"/>
      <c r="S141" s="85"/>
      <c r="T141" s="85"/>
      <c r="U141" s="79"/>
      <c r="V141" s="80"/>
      <c r="W141" s="137" t="str">
        <f>IF(LEFT($E141,1)="R",INDEX('Blend Breakout'!B$28:B$50,MATCH($E141,'Blend Breakout'!$A$28:$A$50,0)),IF(LEFT($E141,1)="H",$E141,IF($E141="Other",H141,"")))</f>
        <v/>
      </c>
      <c r="X141" s="81" t="str">
        <f>IF($E141="Other",I141,IF(LEFT($E141,1)="R",$F141*INDEX('Blend Breakout'!C$28:C$50,MATCH('2 - Import Data'!$E141,'Blend Breakout'!$A$28:$A$50,0)),IF(LEFT('2 - Import Data'!$E141,1)="H",'2 - Import Data'!$F141,"")))</f>
        <v/>
      </c>
      <c r="Y141" s="117" t="str">
        <f>IF(LEFT($E141,1)="R",INDEX('Blend Breakout'!D$28:D$50,MATCH($E141,'Blend Breakout'!$A$28:$A$50,0)),IF(AND($E141="Other",J141&lt;&gt;""),J141,""))</f>
        <v/>
      </c>
      <c r="Z141" s="81" t="str">
        <f>IF(AND($E141="Other",K141&lt;&gt;""),K141,IF(LEFT($E141,1)="R",IFERROR($F141*INDEX('Blend Breakout'!E$28:E$50,MATCH('2 - Import Data'!$E141,'Blend Breakout'!$A$28:$A$50,0)),""),""))</f>
        <v/>
      </c>
      <c r="AA141" s="81" t="str">
        <f>IF(LEFT($E141,1)="R",INDEX('Blend Breakout'!F$28:F$50,MATCH($E141,'Blend Breakout'!$A$28:$A$50,0)),IF(AND($E141="Other",L141&lt;&gt;""),L141,""))</f>
        <v/>
      </c>
      <c r="AB141" s="81" t="str">
        <f>IF(AND($E141="Other",M141&lt;&gt;""),M141,IF(LEFT($E141,1)="R",IFERROR($F141*INDEX('Blend Breakout'!G$28:G$50,MATCH('2 - Import Data'!$E141,'Blend Breakout'!$A$28:$A$50,0)),""),""))</f>
        <v/>
      </c>
      <c r="AC141" s="81" t="str">
        <f>IF(LEFT($E141,1)="R",INDEX('Blend Breakout'!H$28:H$50,MATCH($E141,'Blend Breakout'!$A$28:$A$50,0)),IF(AND($E141="Other",N141&lt;&gt;""),N141,""))</f>
        <v/>
      </c>
      <c r="AD141" s="81" t="str">
        <f>IF(AND($E141="Other",O141&lt;&gt;""),O141,IF(LEFT($E141,1)="R",IFERROR($F141*INDEX('Blend Breakout'!I$28:I$50,MATCH('2 - Import Data'!$E141,'Blend Breakout'!$A$28:$A$50,0)),""),""))</f>
        <v/>
      </c>
    </row>
    <row r="142" spans="1:30" s="81" customFormat="1" x14ac:dyDescent="0.3">
      <c r="A142" s="71">
        <v>129</v>
      </c>
      <c r="B142" s="82" t="str">
        <f>IF(E142=0,"",MAX($B$14:B141)+1)</f>
        <v/>
      </c>
      <c r="C142" s="83"/>
      <c r="D142" s="84"/>
      <c r="E142" s="85"/>
      <c r="F142" s="86"/>
      <c r="G142" s="87"/>
      <c r="H142" s="111"/>
      <c r="I142" s="107"/>
      <c r="J142" s="111"/>
      <c r="K142" s="107"/>
      <c r="L142" s="111"/>
      <c r="M142" s="107"/>
      <c r="N142" s="111"/>
      <c r="O142" s="107"/>
      <c r="P142" s="85"/>
      <c r="Q142" s="75"/>
      <c r="R142" s="88"/>
      <c r="S142" s="85"/>
      <c r="T142" s="85"/>
      <c r="U142" s="79"/>
      <c r="V142" s="80"/>
      <c r="W142" s="137" t="str">
        <f>IF(LEFT($E142,1)="R",INDEX('Blend Breakout'!B$28:B$50,MATCH($E142,'Blend Breakout'!$A$28:$A$50,0)),IF(LEFT($E142,1)="H",$E142,IF($E142="Other",H142,"")))</f>
        <v/>
      </c>
      <c r="X142" s="81" t="str">
        <f>IF($E142="Other",I142,IF(LEFT($E142,1)="R",$F142*INDEX('Blend Breakout'!C$28:C$50,MATCH('2 - Import Data'!$E142,'Blend Breakout'!$A$28:$A$50,0)),IF(LEFT('2 - Import Data'!$E142,1)="H",'2 - Import Data'!$F142,"")))</f>
        <v/>
      </c>
      <c r="Y142" s="117" t="str">
        <f>IF(LEFT($E142,1)="R",INDEX('Blend Breakout'!D$28:D$50,MATCH($E142,'Blend Breakout'!$A$28:$A$50,0)),IF(AND($E142="Other",J142&lt;&gt;""),J142,""))</f>
        <v/>
      </c>
      <c r="Z142" s="81" t="str">
        <f>IF(AND($E142="Other",K142&lt;&gt;""),K142,IF(LEFT($E142,1)="R",IFERROR($F142*INDEX('Blend Breakout'!E$28:E$50,MATCH('2 - Import Data'!$E142,'Blend Breakout'!$A$28:$A$50,0)),""),""))</f>
        <v/>
      </c>
      <c r="AA142" s="81" t="str">
        <f>IF(LEFT($E142,1)="R",INDEX('Blend Breakout'!F$28:F$50,MATCH($E142,'Blend Breakout'!$A$28:$A$50,0)),IF(AND($E142="Other",L142&lt;&gt;""),L142,""))</f>
        <v/>
      </c>
      <c r="AB142" s="81" t="str">
        <f>IF(AND($E142="Other",M142&lt;&gt;""),M142,IF(LEFT($E142,1)="R",IFERROR($F142*INDEX('Blend Breakout'!G$28:G$50,MATCH('2 - Import Data'!$E142,'Blend Breakout'!$A$28:$A$50,0)),""),""))</f>
        <v/>
      </c>
      <c r="AC142" s="81" t="str">
        <f>IF(LEFT($E142,1)="R",INDEX('Blend Breakout'!H$28:H$50,MATCH($E142,'Blend Breakout'!$A$28:$A$50,0)),IF(AND($E142="Other",N142&lt;&gt;""),N142,""))</f>
        <v/>
      </c>
      <c r="AD142" s="81" t="str">
        <f>IF(AND($E142="Other",O142&lt;&gt;""),O142,IF(LEFT($E142,1)="R",IFERROR($F142*INDEX('Blend Breakout'!I$28:I$50,MATCH('2 - Import Data'!$E142,'Blend Breakout'!$A$28:$A$50,0)),""),""))</f>
        <v/>
      </c>
    </row>
    <row r="143" spans="1:30" s="81" customFormat="1" x14ac:dyDescent="0.3">
      <c r="A143" s="71">
        <v>130</v>
      </c>
      <c r="B143" s="82" t="str">
        <f>IF(E143=0,"",MAX($B$14:B142)+1)</f>
        <v/>
      </c>
      <c r="C143" s="83"/>
      <c r="D143" s="84"/>
      <c r="E143" s="85"/>
      <c r="F143" s="86"/>
      <c r="G143" s="87"/>
      <c r="H143" s="111"/>
      <c r="I143" s="107"/>
      <c r="J143" s="111"/>
      <c r="K143" s="107"/>
      <c r="L143" s="111"/>
      <c r="M143" s="107"/>
      <c r="N143" s="111"/>
      <c r="O143" s="107"/>
      <c r="P143" s="85"/>
      <c r="Q143" s="75"/>
      <c r="R143" s="88"/>
      <c r="S143" s="85"/>
      <c r="T143" s="85"/>
      <c r="U143" s="79"/>
      <c r="V143" s="80"/>
      <c r="W143" s="137" t="str">
        <f>IF(LEFT($E143,1)="R",INDEX('Blend Breakout'!B$28:B$50,MATCH($E143,'Blend Breakout'!$A$28:$A$50,0)),IF(LEFT($E143,1)="H",$E143,IF($E143="Other",H143,"")))</f>
        <v/>
      </c>
      <c r="X143" s="81" t="str">
        <f>IF($E143="Other",I143,IF(LEFT($E143,1)="R",$F143*INDEX('Blend Breakout'!C$28:C$50,MATCH('2 - Import Data'!$E143,'Blend Breakout'!$A$28:$A$50,0)),IF(LEFT('2 - Import Data'!$E143,1)="H",'2 - Import Data'!$F143,"")))</f>
        <v/>
      </c>
      <c r="Y143" s="117" t="str">
        <f>IF(LEFT($E143,1)="R",INDEX('Blend Breakout'!D$28:D$50,MATCH($E143,'Blend Breakout'!$A$28:$A$50,0)),IF(AND($E143="Other",J143&lt;&gt;""),J143,""))</f>
        <v/>
      </c>
      <c r="Z143" s="81" t="str">
        <f>IF(AND($E143="Other",K143&lt;&gt;""),K143,IF(LEFT($E143,1)="R",IFERROR($F143*INDEX('Blend Breakout'!E$28:E$50,MATCH('2 - Import Data'!$E143,'Blend Breakout'!$A$28:$A$50,0)),""),""))</f>
        <v/>
      </c>
      <c r="AA143" s="81" t="str">
        <f>IF(LEFT($E143,1)="R",INDEX('Blend Breakout'!F$28:F$50,MATCH($E143,'Blend Breakout'!$A$28:$A$50,0)),IF(AND($E143="Other",L143&lt;&gt;""),L143,""))</f>
        <v/>
      </c>
      <c r="AB143" s="81" t="str">
        <f>IF(AND($E143="Other",M143&lt;&gt;""),M143,IF(LEFT($E143,1)="R",IFERROR($F143*INDEX('Blend Breakout'!G$28:G$50,MATCH('2 - Import Data'!$E143,'Blend Breakout'!$A$28:$A$50,0)),""),""))</f>
        <v/>
      </c>
      <c r="AC143" s="81" t="str">
        <f>IF(LEFT($E143,1)="R",INDEX('Blend Breakout'!H$28:H$50,MATCH($E143,'Blend Breakout'!$A$28:$A$50,0)),IF(AND($E143="Other",N143&lt;&gt;""),N143,""))</f>
        <v/>
      </c>
      <c r="AD143" s="81" t="str">
        <f>IF(AND($E143="Other",O143&lt;&gt;""),O143,IF(LEFT($E143,1)="R",IFERROR($F143*INDEX('Blend Breakout'!I$28:I$50,MATCH('2 - Import Data'!$E143,'Blend Breakout'!$A$28:$A$50,0)),""),""))</f>
        <v/>
      </c>
    </row>
    <row r="144" spans="1:30" s="81" customFormat="1" x14ac:dyDescent="0.3">
      <c r="A144" s="71">
        <v>131</v>
      </c>
      <c r="B144" s="82" t="str">
        <f>IF(E144=0,"",MAX($B$14:B143)+1)</f>
        <v/>
      </c>
      <c r="C144" s="83"/>
      <c r="D144" s="84"/>
      <c r="E144" s="85"/>
      <c r="F144" s="86"/>
      <c r="G144" s="87"/>
      <c r="H144" s="111"/>
      <c r="I144" s="107"/>
      <c r="J144" s="111"/>
      <c r="K144" s="107"/>
      <c r="L144" s="111"/>
      <c r="M144" s="107"/>
      <c r="N144" s="111"/>
      <c r="O144" s="107"/>
      <c r="P144" s="85"/>
      <c r="Q144" s="75"/>
      <c r="R144" s="88"/>
      <c r="S144" s="85"/>
      <c r="T144" s="85"/>
      <c r="U144" s="79"/>
      <c r="V144" s="80"/>
      <c r="W144" s="137" t="str">
        <f>IF(LEFT($E144,1)="R",INDEX('Blend Breakout'!B$28:B$50,MATCH($E144,'Blend Breakout'!$A$28:$A$50,0)),IF(LEFT($E144,1)="H",$E144,IF($E144="Other",H144,"")))</f>
        <v/>
      </c>
      <c r="X144" s="81" t="str">
        <f>IF($E144="Other",I144,IF(LEFT($E144,1)="R",$F144*INDEX('Blend Breakout'!C$28:C$50,MATCH('2 - Import Data'!$E144,'Blend Breakout'!$A$28:$A$50,0)),IF(LEFT('2 - Import Data'!$E144,1)="H",'2 - Import Data'!$F144,"")))</f>
        <v/>
      </c>
      <c r="Y144" s="117" t="str">
        <f>IF(LEFT($E144,1)="R",INDEX('Blend Breakout'!D$28:D$50,MATCH($E144,'Blend Breakout'!$A$28:$A$50,0)),IF(AND($E144="Other",J144&lt;&gt;""),J144,""))</f>
        <v/>
      </c>
      <c r="Z144" s="81" t="str">
        <f>IF(AND($E144="Other",K144&lt;&gt;""),K144,IF(LEFT($E144,1)="R",IFERROR($F144*INDEX('Blend Breakout'!E$28:E$50,MATCH('2 - Import Data'!$E144,'Blend Breakout'!$A$28:$A$50,0)),""),""))</f>
        <v/>
      </c>
      <c r="AA144" s="81" t="str">
        <f>IF(LEFT($E144,1)="R",INDEX('Blend Breakout'!F$28:F$50,MATCH($E144,'Blend Breakout'!$A$28:$A$50,0)),IF(AND($E144="Other",L144&lt;&gt;""),L144,""))</f>
        <v/>
      </c>
      <c r="AB144" s="81" t="str">
        <f>IF(AND($E144="Other",M144&lt;&gt;""),M144,IF(LEFT($E144,1)="R",IFERROR($F144*INDEX('Blend Breakout'!G$28:G$50,MATCH('2 - Import Data'!$E144,'Blend Breakout'!$A$28:$A$50,0)),""),""))</f>
        <v/>
      </c>
      <c r="AC144" s="81" t="str">
        <f>IF(LEFT($E144,1)="R",INDEX('Blend Breakout'!H$28:H$50,MATCH($E144,'Blend Breakout'!$A$28:$A$50,0)),IF(AND($E144="Other",N144&lt;&gt;""),N144,""))</f>
        <v/>
      </c>
      <c r="AD144" s="81" t="str">
        <f>IF(AND($E144="Other",O144&lt;&gt;""),O144,IF(LEFT($E144,1)="R",IFERROR($F144*INDEX('Blend Breakout'!I$28:I$50,MATCH('2 - Import Data'!$E144,'Blend Breakout'!$A$28:$A$50,0)),""),""))</f>
        <v/>
      </c>
    </row>
    <row r="145" spans="1:30" s="81" customFormat="1" x14ac:dyDescent="0.3">
      <c r="A145" s="71">
        <v>132</v>
      </c>
      <c r="B145" s="82" t="str">
        <f>IF(E145=0,"",MAX($B$14:B144)+1)</f>
        <v/>
      </c>
      <c r="C145" s="83"/>
      <c r="D145" s="84"/>
      <c r="E145" s="85"/>
      <c r="F145" s="86"/>
      <c r="G145" s="87"/>
      <c r="H145" s="111"/>
      <c r="I145" s="107"/>
      <c r="J145" s="111"/>
      <c r="K145" s="107"/>
      <c r="L145" s="111"/>
      <c r="M145" s="107"/>
      <c r="N145" s="111"/>
      <c r="O145" s="107"/>
      <c r="P145" s="85"/>
      <c r="Q145" s="75"/>
      <c r="R145" s="88"/>
      <c r="S145" s="85"/>
      <c r="T145" s="85"/>
      <c r="U145" s="79"/>
      <c r="V145" s="80"/>
      <c r="W145" s="137" t="str">
        <f>IF(LEFT($E145,1)="R",INDEX('Blend Breakout'!B$28:B$50,MATCH($E145,'Blend Breakout'!$A$28:$A$50,0)),IF(LEFT($E145,1)="H",$E145,IF($E145="Other",H145,"")))</f>
        <v/>
      </c>
      <c r="X145" s="81" t="str">
        <f>IF($E145="Other",I145,IF(LEFT($E145,1)="R",$F145*INDEX('Blend Breakout'!C$28:C$50,MATCH('2 - Import Data'!$E145,'Blend Breakout'!$A$28:$A$50,0)),IF(LEFT('2 - Import Data'!$E145,1)="H",'2 - Import Data'!$F145,"")))</f>
        <v/>
      </c>
      <c r="Y145" s="117" t="str">
        <f>IF(LEFT($E145,1)="R",INDEX('Blend Breakout'!D$28:D$50,MATCH($E145,'Blend Breakout'!$A$28:$A$50,0)),IF(AND($E145="Other",J145&lt;&gt;""),J145,""))</f>
        <v/>
      </c>
      <c r="Z145" s="81" t="str">
        <f>IF(AND($E145="Other",K145&lt;&gt;""),K145,IF(LEFT($E145,1)="R",IFERROR($F145*INDEX('Blend Breakout'!E$28:E$50,MATCH('2 - Import Data'!$E145,'Blend Breakout'!$A$28:$A$50,0)),""),""))</f>
        <v/>
      </c>
      <c r="AA145" s="81" t="str">
        <f>IF(LEFT($E145,1)="R",INDEX('Blend Breakout'!F$28:F$50,MATCH($E145,'Blend Breakout'!$A$28:$A$50,0)),IF(AND($E145="Other",L145&lt;&gt;""),L145,""))</f>
        <v/>
      </c>
      <c r="AB145" s="81" t="str">
        <f>IF(AND($E145="Other",M145&lt;&gt;""),M145,IF(LEFT($E145,1)="R",IFERROR($F145*INDEX('Blend Breakout'!G$28:G$50,MATCH('2 - Import Data'!$E145,'Blend Breakout'!$A$28:$A$50,0)),""),""))</f>
        <v/>
      </c>
      <c r="AC145" s="81" t="str">
        <f>IF(LEFT($E145,1)="R",INDEX('Blend Breakout'!H$28:H$50,MATCH($E145,'Blend Breakout'!$A$28:$A$50,0)),IF(AND($E145="Other",N145&lt;&gt;""),N145,""))</f>
        <v/>
      </c>
      <c r="AD145" s="81" t="str">
        <f>IF(AND($E145="Other",O145&lt;&gt;""),O145,IF(LEFT($E145,1)="R",IFERROR($F145*INDEX('Blend Breakout'!I$28:I$50,MATCH('2 - Import Data'!$E145,'Blend Breakout'!$A$28:$A$50,0)),""),""))</f>
        <v/>
      </c>
    </row>
    <row r="146" spans="1:30" s="81" customFormat="1" x14ac:dyDescent="0.3">
      <c r="A146" s="71">
        <v>133</v>
      </c>
      <c r="B146" s="82" t="str">
        <f>IF(E146=0,"",MAX($B$14:B145)+1)</f>
        <v/>
      </c>
      <c r="C146" s="83"/>
      <c r="D146" s="84"/>
      <c r="E146" s="85"/>
      <c r="F146" s="86"/>
      <c r="G146" s="87"/>
      <c r="H146" s="111"/>
      <c r="I146" s="107"/>
      <c r="J146" s="111"/>
      <c r="K146" s="107"/>
      <c r="L146" s="111"/>
      <c r="M146" s="107"/>
      <c r="N146" s="111"/>
      <c r="O146" s="107"/>
      <c r="P146" s="85"/>
      <c r="Q146" s="75"/>
      <c r="R146" s="88"/>
      <c r="S146" s="85"/>
      <c r="T146" s="85"/>
      <c r="U146" s="79"/>
      <c r="V146" s="80"/>
      <c r="W146" s="137" t="str">
        <f>IF(LEFT($E146,1)="R",INDEX('Blend Breakout'!B$28:B$50,MATCH($E146,'Blend Breakout'!$A$28:$A$50,0)),IF(LEFT($E146,1)="H",$E146,IF($E146="Other",H146,"")))</f>
        <v/>
      </c>
      <c r="X146" s="81" t="str">
        <f>IF($E146="Other",I146,IF(LEFT($E146,1)="R",$F146*INDEX('Blend Breakout'!C$28:C$50,MATCH('2 - Import Data'!$E146,'Blend Breakout'!$A$28:$A$50,0)),IF(LEFT('2 - Import Data'!$E146,1)="H",'2 - Import Data'!$F146,"")))</f>
        <v/>
      </c>
      <c r="Y146" s="117" t="str">
        <f>IF(LEFT($E146,1)="R",INDEX('Blend Breakout'!D$28:D$50,MATCH($E146,'Blend Breakout'!$A$28:$A$50,0)),IF(AND($E146="Other",J146&lt;&gt;""),J146,""))</f>
        <v/>
      </c>
      <c r="Z146" s="81" t="str">
        <f>IF(AND($E146="Other",K146&lt;&gt;""),K146,IF(LEFT($E146,1)="R",IFERROR($F146*INDEX('Blend Breakout'!E$28:E$50,MATCH('2 - Import Data'!$E146,'Blend Breakout'!$A$28:$A$50,0)),""),""))</f>
        <v/>
      </c>
      <c r="AA146" s="81" t="str">
        <f>IF(LEFT($E146,1)="R",INDEX('Blend Breakout'!F$28:F$50,MATCH($E146,'Blend Breakout'!$A$28:$A$50,0)),IF(AND($E146="Other",L146&lt;&gt;""),L146,""))</f>
        <v/>
      </c>
      <c r="AB146" s="81" t="str">
        <f>IF(AND($E146="Other",M146&lt;&gt;""),M146,IF(LEFT($E146,1)="R",IFERROR($F146*INDEX('Blend Breakout'!G$28:G$50,MATCH('2 - Import Data'!$E146,'Blend Breakout'!$A$28:$A$50,0)),""),""))</f>
        <v/>
      </c>
      <c r="AC146" s="81" t="str">
        <f>IF(LEFT($E146,1)="R",INDEX('Blend Breakout'!H$28:H$50,MATCH($E146,'Blend Breakout'!$A$28:$A$50,0)),IF(AND($E146="Other",N146&lt;&gt;""),N146,""))</f>
        <v/>
      </c>
      <c r="AD146" s="81" t="str">
        <f>IF(AND($E146="Other",O146&lt;&gt;""),O146,IF(LEFT($E146,1)="R",IFERROR($F146*INDEX('Blend Breakout'!I$28:I$50,MATCH('2 - Import Data'!$E146,'Blend Breakout'!$A$28:$A$50,0)),""),""))</f>
        <v/>
      </c>
    </row>
    <row r="147" spans="1:30" s="81" customFormat="1" x14ac:dyDescent="0.3">
      <c r="A147" s="71">
        <v>134</v>
      </c>
      <c r="B147" s="82" t="str">
        <f>IF(E147=0,"",MAX($B$14:B146)+1)</f>
        <v/>
      </c>
      <c r="C147" s="83"/>
      <c r="D147" s="84"/>
      <c r="E147" s="85"/>
      <c r="F147" s="86"/>
      <c r="G147" s="87"/>
      <c r="H147" s="111"/>
      <c r="I147" s="107"/>
      <c r="J147" s="111"/>
      <c r="K147" s="107"/>
      <c r="L147" s="111"/>
      <c r="M147" s="107"/>
      <c r="N147" s="111"/>
      <c r="O147" s="107"/>
      <c r="P147" s="85"/>
      <c r="Q147" s="75"/>
      <c r="R147" s="88"/>
      <c r="S147" s="85"/>
      <c r="T147" s="85"/>
      <c r="U147" s="79"/>
      <c r="V147" s="80"/>
      <c r="W147" s="137" t="str">
        <f>IF(LEFT($E147,1)="R",INDEX('Blend Breakout'!B$28:B$50,MATCH($E147,'Blend Breakout'!$A$28:$A$50,0)),IF(LEFT($E147,1)="H",$E147,IF($E147="Other",H147,"")))</f>
        <v/>
      </c>
      <c r="X147" s="81" t="str">
        <f>IF($E147="Other",I147,IF(LEFT($E147,1)="R",$F147*INDEX('Blend Breakout'!C$28:C$50,MATCH('2 - Import Data'!$E147,'Blend Breakout'!$A$28:$A$50,0)),IF(LEFT('2 - Import Data'!$E147,1)="H",'2 - Import Data'!$F147,"")))</f>
        <v/>
      </c>
      <c r="Y147" s="117" t="str">
        <f>IF(LEFT($E147,1)="R",INDEX('Blend Breakout'!D$28:D$50,MATCH($E147,'Blend Breakout'!$A$28:$A$50,0)),IF(AND($E147="Other",J147&lt;&gt;""),J147,""))</f>
        <v/>
      </c>
      <c r="Z147" s="81" t="str">
        <f>IF(AND($E147="Other",K147&lt;&gt;""),K147,IF(LEFT($E147,1)="R",IFERROR($F147*INDEX('Blend Breakout'!E$28:E$50,MATCH('2 - Import Data'!$E147,'Blend Breakout'!$A$28:$A$50,0)),""),""))</f>
        <v/>
      </c>
      <c r="AA147" s="81" t="str">
        <f>IF(LEFT($E147,1)="R",INDEX('Blend Breakout'!F$28:F$50,MATCH($E147,'Blend Breakout'!$A$28:$A$50,0)),IF(AND($E147="Other",L147&lt;&gt;""),L147,""))</f>
        <v/>
      </c>
      <c r="AB147" s="81" t="str">
        <f>IF(AND($E147="Other",M147&lt;&gt;""),M147,IF(LEFT($E147,1)="R",IFERROR($F147*INDEX('Blend Breakout'!G$28:G$50,MATCH('2 - Import Data'!$E147,'Blend Breakout'!$A$28:$A$50,0)),""),""))</f>
        <v/>
      </c>
      <c r="AC147" s="81" t="str">
        <f>IF(LEFT($E147,1)="R",INDEX('Blend Breakout'!H$28:H$50,MATCH($E147,'Blend Breakout'!$A$28:$A$50,0)),IF(AND($E147="Other",N147&lt;&gt;""),N147,""))</f>
        <v/>
      </c>
      <c r="AD147" s="81" t="str">
        <f>IF(AND($E147="Other",O147&lt;&gt;""),O147,IF(LEFT($E147,1)="R",IFERROR($F147*INDEX('Blend Breakout'!I$28:I$50,MATCH('2 - Import Data'!$E147,'Blend Breakout'!$A$28:$A$50,0)),""),""))</f>
        <v/>
      </c>
    </row>
    <row r="148" spans="1:30" s="81" customFormat="1" x14ac:dyDescent="0.3">
      <c r="A148" s="71">
        <v>135</v>
      </c>
      <c r="B148" s="82" t="str">
        <f>IF(E148=0,"",MAX($B$14:B147)+1)</f>
        <v/>
      </c>
      <c r="C148" s="83"/>
      <c r="D148" s="84"/>
      <c r="E148" s="85"/>
      <c r="F148" s="86"/>
      <c r="G148" s="87"/>
      <c r="H148" s="111"/>
      <c r="I148" s="107"/>
      <c r="J148" s="111"/>
      <c r="K148" s="107"/>
      <c r="L148" s="111"/>
      <c r="M148" s="107"/>
      <c r="N148" s="111"/>
      <c r="O148" s="107"/>
      <c r="P148" s="85"/>
      <c r="Q148" s="75"/>
      <c r="R148" s="88"/>
      <c r="S148" s="85"/>
      <c r="T148" s="85"/>
      <c r="U148" s="79"/>
      <c r="V148" s="80"/>
      <c r="W148" s="137" t="str">
        <f>IF(LEFT($E148,1)="R",INDEX('Blend Breakout'!B$28:B$50,MATCH($E148,'Blend Breakout'!$A$28:$A$50,0)),IF(LEFT($E148,1)="H",$E148,IF($E148="Other",H148,"")))</f>
        <v/>
      </c>
      <c r="X148" s="81" t="str">
        <f>IF($E148="Other",I148,IF(LEFT($E148,1)="R",$F148*INDEX('Blend Breakout'!C$28:C$50,MATCH('2 - Import Data'!$E148,'Blend Breakout'!$A$28:$A$50,0)),IF(LEFT('2 - Import Data'!$E148,1)="H",'2 - Import Data'!$F148,"")))</f>
        <v/>
      </c>
      <c r="Y148" s="117" t="str">
        <f>IF(LEFT($E148,1)="R",INDEX('Blend Breakout'!D$28:D$50,MATCH($E148,'Blend Breakout'!$A$28:$A$50,0)),IF(AND($E148="Other",J148&lt;&gt;""),J148,""))</f>
        <v/>
      </c>
      <c r="Z148" s="81" t="str">
        <f>IF(AND($E148="Other",K148&lt;&gt;""),K148,IF(LEFT($E148,1)="R",IFERROR($F148*INDEX('Blend Breakout'!E$28:E$50,MATCH('2 - Import Data'!$E148,'Blend Breakout'!$A$28:$A$50,0)),""),""))</f>
        <v/>
      </c>
      <c r="AA148" s="81" t="str">
        <f>IF(LEFT($E148,1)="R",INDEX('Blend Breakout'!F$28:F$50,MATCH($E148,'Blend Breakout'!$A$28:$A$50,0)),IF(AND($E148="Other",L148&lt;&gt;""),L148,""))</f>
        <v/>
      </c>
      <c r="AB148" s="81" t="str">
        <f>IF(AND($E148="Other",M148&lt;&gt;""),M148,IF(LEFT($E148,1)="R",IFERROR($F148*INDEX('Blend Breakout'!G$28:G$50,MATCH('2 - Import Data'!$E148,'Blend Breakout'!$A$28:$A$50,0)),""),""))</f>
        <v/>
      </c>
      <c r="AC148" s="81" t="str">
        <f>IF(LEFT($E148,1)="R",INDEX('Blend Breakout'!H$28:H$50,MATCH($E148,'Blend Breakout'!$A$28:$A$50,0)),IF(AND($E148="Other",N148&lt;&gt;""),N148,""))</f>
        <v/>
      </c>
      <c r="AD148" s="81" t="str">
        <f>IF(AND($E148="Other",O148&lt;&gt;""),O148,IF(LEFT($E148,1)="R",IFERROR($F148*INDEX('Blend Breakout'!I$28:I$50,MATCH('2 - Import Data'!$E148,'Blend Breakout'!$A$28:$A$50,0)),""),""))</f>
        <v/>
      </c>
    </row>
    <row r="149" spans="1:30" s="81" customFormat="1" x14ac:dyDescent="0.3">
      <c r="A149" s="71">
        <v>136</v>
      </c>
      <c r="B149" s="82" t="str">
        <f>IF(E149=0,"",MAX($B$14:B148)+1)</f>
        <v/>
      </c>
      <c r="C149" s="83"/>
      <c r="D149" s="84"/>
      <c r="E149" s="85"/>
      <c r="F149" s="86"/>
      <c r="G149" s="87"/>
      <c r="H149" s="111"/>
      <c r="I149" s="107"/>
      <c r="J149" s="111"/>
      <c r="K149" s="107"/>
      <c r="L149" s="111"/>
      <c r="M149" s="107"/>
      <c r="N149" s="111"/>
      <c r="O149" s="107"/>
      <c r="P149" s="85"/>
      <c r="Q149" s="75"/>
      <c r="R149" s="88"/>
      <c r="S149" s="85"/>
      <c r="T149" s="85"/>
      <c r="U149" s="79"/>
      <c r="V149" s="80"/>
      <c r="W149" s="137" t="str">
        <f>IF(LEFT($E149,1)="R",INDEX('Blend Breakout'!B$28:B$50,MATCH($E149,'Blend Breakout'!$A$28:$A$50,0)),IF(LEFT($E149,1)="H",$E149,IF($E149="Other",H149,"")))</f>
        <v/>
      </c>
      <c r="X149" s="81" t="str">
        <f>IF($E149="Other",I149,IF(LEFT($E149,1)="R",$F149*INDEX('Blend Breakout'!C$28:C$50,MATCH('2 - Import Data'!$E149,'Blend Breakout'!$A$28:$A$50,0)),IF(LEFT('2 - Import Data'!$E149,1)="H",'2 - Import Data'!$F149,"")))</f>
        <v/>
      </c>
      <c r="Y149" s="117" t="str">
        <f>IF(LEFT($E149,1)="R",INDEX('Blend Breakout'!D$28:D$50,MATCH($E149,'Blend Breakout'!$A$28:$A$50,0)),IF(AND($E149="Other",J149&lt;&gt;""),J149,""))</f>
        <v/>
      </c>
      <c r="Z149" s="81" t="str">
        <f>IF(AND($E149="Other",K149&lt;&gt;""),K149,IF(LEFT($E149,1)="R",IFERROR($F149*INDEX('Blend Breakout'!E$28:E$50,MATCH('2 - Import Data'!$E149,'Blend Breakout'!$A$28:$A$50,0)),""),""))</f>
        <v/>
      </c>
      <c r="AA149" s="81" t="str">
        <f>IF(LEFT($E149,1)="R",INDEX('Blend Breakout'!F$28:F$50,MATCH($E149,'Blend Breakout'!$A$28:$A$50,0)),IF(AND($E149="Other",L149&lt;&gt;""),L149,""))</f>
        <v/>
      </c>
      <c r="AB149" s="81" t="str">
        <f>IF(AND($E149="Other",M149&lt;&gt;""),M149,IF(LEFT($E149,1)="R",IFERROR($F149*INDEX('Blend Breakout'!G$28:G$50,MATCH('2 - Import Data'!$E149,'Blend Breakout'!$A$28:$A$50,0)),""),""))</f>
        <v/>
      </c>
      <c r="AC149" s="81" t="str">
        <f>IF(LEFT($E149,1)="R",INDEX('Blend Breakout'!H$28:H$50,MATCH($E149,'Blend Breakout'!$A$28:$A$50,0)),IF(AND($E149="Other",N149&lt;&gt;""),N149,""))</f>
        <v/>
      </c>
      <c r="AD149" s="81" t="str">
        <f>IF(AND($E149="Other",O149&lt;&gt;""),O149,IF(LEFT($E149,1)="R",IFERROR($F149*INDEX('Blend Breakout'!I$28:I$50,MATCH('2 - Import Data'!$E149,'Blend Breakout'!$A$28:$A$50,0)),""),""))</f>
        <v/>
      </c>
    </row>
    <row r="150" spans="1:30" s="81" customFormat="1" x14ac:dyDescent="0.3">
      <c r="A150" s="71">
        <v>137</v>
      </c>
      <c r="B150" s="82" t="str">
        <f>IF(E150=0,"",MAX($B$14:B149)+1)</f>
        <v/>
      </c>
      <c r="C150" s="83"/>
      <c r="D150" s="84"/>
      <c r="E150" s="85"/>
      <c r="F150" s="86"/>
      <c r="G150" s="87"/>
      <c r="H150" s="111"/>
      <c r="I150" s="107"/>
      <c r="J150" s="111"/>
      <c r="K150" s="107"/>
      <c r="L150" s="111"/>
      <c r="M150" s="107"/>
      <c r="N150" s="111"/>
      <c r="O150" s="107"/>
      <c r="P150" s="85"/>
      <c r="Q150" s="75"/>
      <c r="R150" s="88"/>
      <c r="S150" s="85"/>
      <c r="T150" s="85"/>
      <c r="U150" s="79"/>
      <c r="V150" s="80"/>
      <c r="W150" s="137" t="str">
        <f>IF(LEFT($E150,1)="R",INDEX('Blend Breakout'!B$28:B$50,MATCH($E150,'Blend Breakout'!$A$28:$A$50,0)),IF(LEFT($E150,1)="H",$E150,IF($E150="Other",H150,"")))</f>
        <v/>
      </c>
      <c r="X150" s="81" t="str">
        <f>IF($E150="Other",I150,IF(LEFT($E150,1)="R",$F150*INDEX('Blend Breakout'!C$28:C$50,MATCH('2 - Import Data'!$E150,'Blend Breakout'!$A$28:$A$50,0)),IF(LEFT('2 - Import Data'!$E150,1)="H",'2 - Import Data'!$F150,"")))</f>
        <v/>
      </c>
      <c r="Y150" s="117" t="str">
        <f>IF(LEFT($E150,1)="R",INDEX('Blend Breakout'!D$28:D$50,MATCH($E150,'Blend Breakout'!$A$28:$A$50,0)),IF(AND($E150="Other",J150&lt;&gt;""),J150,""))</f>
        <v/>
      </c>
      <c r="Z150" s="81" t="str">
        <f>IF(AND($E150="Other",K150&lt;&gt;""),K150,IF(LEFT($E150,1)="R",IFERROR($F150*INDEX('Blend Breakout'!E$28:E$50,MATCH('2 - Import Data'!$E150,'Blend Breakout'!$A$28:$A$50,0)),""),""))</f>
        <v/>
      </c>
      <c r="AA150" s="81" t="str">
        <f>IF(LEFT($E150,1)="R",INDEX('Blend Breakout'!F$28:F$50,MATCH($E150,'Blend Breakout'!$A$28:$A$50,0)),IF(AND($E150="Other",L150&lt;&gt;""),L150,""))</f>
        <v/>
      </c>
      <c r="AB150" s="81" t="str">
        <f>IF(AND($E150="Other",M150&lt;&gt;""),M150,IF(LEFT($E150,1)="R",IFERROR($F150*INDEX('Blend Breakout'!G$28:G$50,MATCH('2 - Import Data'!$E150,'Blend Breakout'!$A$28:$A$50,0)),""),""))</f>
        <v/>
      </c>
      <c r="AC150" s="81" t="str">
        <f>IF(LEFT($E150,1)="R",INDEX('Blend Breakout'!H$28:H$50,MATCH($E150,'Blend Breakout'!$A$28:$A$50,0)),IF(AND($E150="Other",N150&lt;&gt;""),N150,""))</f>
        <v/>
      </c>
      <c r="AD150" s="81" t="str">
        <f>IF(AND($E150="Other",O150&lt;&gt;""),O150,IF(LEFT($E150,1)="R",IFERROR($F150*INDEX('Blend Breakout'!I$28:I$50,MATCH('2 - Import Data'!$E150,'Blend Breakout'!$A$28:$A$50,0)),""),""))</f>
        <v/>
      </c>
    </row>
    <row r="151" spans="1:30" s="81" customFormat="1" x14ac:dyDescent="0.3">
      <c r="A151" s="71">
        <v>138</v>
      </c>
      <c r="B151" s="82" t="str">
        <f>IF(E151=0,"",MAX($B$14:B150)+1)</f>
        <v/>
      </c>
      <c r="C151" s="83"/>
      <c r="D151" s="84"/>
      <c r="E151" s="85"/>
      <c r="F151" s="86"/>
      <c r="G151" s="87"/>
      <c r="H151" s="111"/>
      <c r="I151" s="107"/>
      <c r="J151" s="111"/>
      <c r="K151" s="107"/>
      <c r="L151" s="111"/>
      <c r="M151" s="107"/>
      <c r="N151" s="111"/>
      <c r="O151" s="107"/>
      <c r="P151" s="85"/>
      <c r="Q151" s="75"/>
      <c r="R151" s="88"/>
      <c r="S151" s="85"/>
      <c r="T151" s="85"/>
      <c r="U151" s="79"/>
      <c r="V151" s="80"/>
      <c r="W151" s="137" t="str">
        <f>IF(LEFT($E151,1)="R",INDEX('Blend Breakout'!B$28:B$50,MATCH($E151,'Blend Breakout'!$A$28:$A$50,0)),IF(LEFT($E151,1)="H",$E151,IF($E151="Other",H151,"")))</f>
        <v/>
      </c>
      <c r="X151" s="81" t="str">
        <f>IF($E151="Other",I151,IF(LEFT($E151,1)="R",$F151*INDEX('Blend Breakout'!C$28:C$50,MATCH('2 - Import Data'!$E151,'Blend Breakout'!$A$28:$A$50,0)),IF(LEFT('2 - Import Data'!$E151,1)="H",'2 - Import Data'!$F151,"")))</f>
        <v/>
      </c>
      <c r="Y151" s="117" t="str">
        <f>IF(LEFT($E151,1)="R",INDEX('Blend Breakout'!D$28:D$50,MATCH($E151,'Blend Breakout'!$A$28:$A$50,0)),IF(AND($E151="Other",J151&lt;&gt;""),J151,""))</f>
        <v/>
      </c>
      <c r="Z151" s="81" t="str">
        <f>IF(AND($E151="Other",K151&lt;&gt;""),K151,IF(LEFT($E151,1)="R",IFERROR($F151*INDEX('Blend Breakout'!E$28:E$50,MATCH('2 - Import Data'!$E151,'Blend Breakout'!$A$28:$A$50,0)),""),""))</f>
        <v/>
      </c>
      <c r="AA151" s="81" t="str">
        <f>IF(LEFT($E151,1)="R",INDEX('Blend Breakout'!F$28:F$50,MATCH($E151,'Blend Breakout'!$A$28:$A$50,0)),IF(AND($E151="Other",L151&lt;&gt;""),L151,""))</f>
        <v/>
      </c>
      <c r="AB151" s="81" t="str">
        <f>IF(AND($E151="Other",M151&lt;&gt;""),M151,IF(LEFT($E151,1)="R",IFERROR($F151*INDEX('Blend Breakout'!G$28:G$50,MATCH('2 - Import Data'!$E151,'Blend Breakout'!$A$28:$A$50,0)),""),""))</f>
        <v/>
      </c>
      <c r="AC151" s="81" t="str">
        <f>IF(LEFT($E151,1)="R",INDEX('Blend Breakout'!H$28:H$50,MATCH($E151,'Blend Breakout'!$A$28:$A$50,0)),IF(AND($E151="Other",N151&lt;&gt;""),N151,""))</f>
        <v/>
      </c>
      <c r="AD151" s="81" t="str">
        <f>IF(AND($E151="Other",O151&lt;&gt;""),O151,IF(LEFT($E151,1)="R",IFERROR($F151*INDEX('Blend Breakout'!I$28:I$50,MATCH('2 - Import Data'!$E151,'Blend Breakout'!$A$28:$A$50,0)),""),""))</f>
        <v/>
      </c>
    </row>
    <row r="152" spans="1:30" s="81" customFormat="1" x14ac:dyDescent="0.3">
      <c r="A152" s="71">
        <v>139</v>
      </c>
      <c r="B152" s="82" t="str">
        <f>IF(E152=0,"",MAX($B$14:B151)+1)</f>
        <v/>
      </c>
      <c r="C152" s="83"/>
      <c r="D152" s="84"/>
      <c r="E152" s="85"/>
      <c r="F152" s="86"/>
      <c r="G152" s="87"/>
      <c r="H152" s="111"/>
      <c r="I152" s="107"/>
      <c r="J152" s="111"/>
      <c r="K152" s="107"/>
      <c r="L152" s="111"/>
      <c r="M152" s="107"/>
      <c r="N152" s="111"/>
      <c r="O152" s="107"/>
      <c r="P152" s="85"/>
      <c r="Q152" s="75"/>
      <c r="R152" s="88"/>
      <c r="S152" s="85"/>
      <c r="T152" s="85"/>
      <c r="U152" s="79"/>
      <c r="V152" s="80"/>
      <c r="W152" s="137" t="str">
        <f>IF(LEFT($E152,1)="R",INDEX('Blend Breakout'!B$28:B$50,MATCH($E152,'Blend Breakout'!$A$28:$A$50,0)),IF(LEFT($E152,1)="H",$E152,IF($E152="Other",H152,"")))</f>
        <v/>
      </c>
      <c r="X152" s="81" t="str">
        <f>IF($E152="Other",I152,IF(LEFT($E152,1)="R",$F152*INDEX('Blend Breakout'!C$28:C$50,MATCH('2 - Import Data'!$E152,'Blend Breakout'!$A$28:$A$50,0)),IF(LEFT('2 - Import Data'!$E152,1)="H",'2 - Import Data'!$F152,"")))</f>
        <v/>
      </c>
      <c r="Y152" s="117" t="str">
        <f>IF(LEFT($E152,1)="R",INDEX('Blend Breakout'!D$28:D$50,MATCH($E152,'Blend Breakout'!$A$28:$A$50,0)),IF(AND($E152="Other",J152&lt;&gt;""),J152,""))</f>
        <v/>
      </c>
      <c r="Z152" s="81" t="str">
        <f>IF(AND($E152="Other",K152&lt;&gt;""),K152,IF(LEFT($E152,1)="R",IFERROR($F152*INDEX('Blend Breakout'!E$28:E$50,MATCH('2 - Import Data'!$E152,'Blend Breakout'!$A$28:$A$50,0)),""),""))</f>
        <v/>
      </c>
      <c r="AA152" s="81" t="str">
        <f>IF(LEFT($E152,1)="R",INDEX('Blend Breakout'!F$28:F$50,MATCH($E152,'Blend Breakout'!$A$28:$A$50,0)),IF(AND($E152="Other",L152&lt;&gt;""),L152,""))</f>
        <v/>
      </c>
      <c r="AB152" s="81" t="str">
        <f>IF(AND($E152="Other",M152&lt;&gt;""),M152,IF(LEFT($E152,1)="R",IFERROR($F152*INDEX('Blend Breakout'!G$28:G$50,MATCH('2 - Import Data'!$E152,'Blend Breakout'!$A$28:$A$50,0)),""),""))</f>
        <v/>
      </c>
      <c r="AC152" s="81" t="str">
        <f>IF(LEFT($E152,1)="R",INDEX('Blend Breakout'!H$28:H$50,MATCH($E152,'Blend Breakout'!$A$28:$A$50,0)),IF(AND($E152="Other",N152&lt;&gt;""),N152,""))</f>
        <v/>
      </c>
      <c r="AD152" s="81" t="str">
        <f>IF(AND($E152="Other",O152&lt;&gt;""),O152,IF(LEFT($E152,1)="R",IFERROR($F152*INDEX('Blend Breakout'!I$28:I$50,MATCH('2 - Import Data'!$E152,'Blend Breakout'!$A$28:$A$50,0)),""),""))</f>
        <v/>
      </c>
    </row>
    <row r="153" spans="1:30" s="81" customFormat="1" x14ac:dyDescent="0.3">
      <c r="A153" s="71">
        <v>140</v>
      </c>
      <c r="B153" s="82" t="str">
        <f>IF(E153=0,"",MAX($B$14:B152)+1)</f>
        <v/>
      </c>
      <c r="C153" s="83"/>
      <c r="D153" s="84"/>
      <c r="E153" s="85"/>
      <c r="F153" s="86"/>
      <c r="G153" s="87"/>
      <c r="H153" s="111"/>
      <c r="I153" s="107"/>
      <c r="J153" s="111"/>
      <c r="K153" s="107"/>
      <c r="L153" s="111"/>
      <c r="M153" s="107"/>
      <c r="N153" s="111"/>
      <c r="O153" s="107"/>
      <c r="P153" s="85"/>
      <c r="Q153" s="75"/>
      <c r="R153" s="88"/>
      <c r="S153" s="85"/>
      <c r="T153" s="85"/>
      <c r="U153" s="79"/>
      <c r="V153" s="80"/>
      <c r="W153" s="137" t="str">
        <f>IF(LEFT($E153,1)="R",INDEX('Blend Breakout'!B$28:B$50,MATCH($E153,'Blend Breakout'!$A$28:$A$50,0)),IF(LEFT($E153,1)="H",$E153,IF($E153="Other",H153,"")))</f>
        <v/>
      </c>
      <c r="X153" s="81" t="str">
        <f>IF($E153="Other",I153,IF(LEFT($E153,1)="R",$F153*INDEX('Blend Breakout'!C$28:C$50,MATCH('2 - Import Data'!$E153,'Blend Breakout'!$A$28:$A$50,0)),IF(LEFT('2 - Import Data'!$E153,1)="H",'2 - Import Data'!$F153,"")))</f>
        <v/>
      </c>
      <c r="Y153" s="117" t="str">
        <f>IF(LEFT($E153,1)="R",INDEX('Blend Breakout'!D$28:D$50,MATCH($E153,'Blend Breakout'!$A$28:$A$50,0)),IF(AND($E153="Other",J153&lt;&gt;""),J153,""))</f>
        <v/>
      </c>
      <c r="Z153" s="81" t="str">
        <f>IF(AND($E153="Other",K153&lt;&gt;""),K153,IF(LEFT($E153,1)="R",IFERROR($F153*INDEX('Blend Breakout'!E$28:E$50,MATCH('2 - Import Data'!$E153,'Blend Breakout'!$A$28:$A$50,0)),""),""))</f>
        <v/>
      </c>
      <c r="AA153" s="81" t="str">
        <f>IF(LEFT($E153,1)="R",INDEX('Blend Breakout'!F$28:F$50,MATCH($E153,'Blend Breakout'!$A$28:$A$50,0)),IF(AND($E153="Other",L153&lt;&gt;""),L153,""))</f>
        <v/>
      </c>
      <c r="AB153" s="81" t="str">
        <f>IF(AND($E153="Other",M153&lt;&gt;""),M153,IF(LEFT($E153,1)="R",IFERROR($F153*INDEX('Blend Breakout'!G$28:G$50,MATCH('2 - Import Data'!$E153,'Blend Breakout'!$A$28:$A$50,0)),""),""))</f>
        <v/>
      </c>
      <c r="AC153" s="81" t="str">
        <f>IF(LEFT($E153,1)="R",INDEX('Blend Breakout'!H$28:H$50,MATCH($E153,'Blend Breakout'!$A$28:$A$50,0)),IF(AND($E153="Other",N153&lt;&gt;""),N153,""))</f>
        <v/>
      </c>
      <c r="AD153" s="81" t="str">
        <f>IF(AND($E153="Other",O153&lt;&gt;""),O153,IF(LEFT($E153,1)="R",IFERROR($F153*INDEX('Blend Breakout'!I$28:I$50,MATCH('2 - Import Data'!$E153,'Blend Breakout'!$A$28:$A$50,0)),""),""))</f>
        <v/>
      </c>
    </row>
    <row r="154" spans="1:30" s="81" customFormat="1" x14ac:dyDescent="0.3">
      <c r="A154" s="71">
        <v>141</v>
      </c>
      <c r="B154" s="82" t="str">
        <f>IF(E154=0,"",MAX($B$14:B153)+1)</f>
        <v/>
      </c>
      <c r="C154" s="83"/>
      <c r="D154" s="84"/>
      <c r="E154" s="85"/>
      <c r="F154" s="86"/>
      <c r="G154" s="87"/>
      <c r="H154" s="111"/>
      <c r="I154" s="107"/>
      <c r="J154" s="111"/>
      <c r="K154" s="107"/>
      <c r="L154" s="111"/>
      <c r="M154" s="107"/>
      <c r="N154" s="111"/>
      <c r="O154" s="107"/>
      <c r="P154" s="85"/>
      <c r="Q154" s="75"/>
      <c r="R154" s="88"/>
      <c r="S154" s="85"/>
      <c r="T154" s="85"/>
      <c r="U154" s="79"/>
      <c r="V154" s="80"/>
      <c r="W154" s="137" t="str">
        <f>IF(LEFT($E154,1)="R",INDEX('Blend Breakout'!B$28:B$50,MATCH($E154,'Blend Breakout'!$A$28:$A$50,0)),IF(LEFT($E154,1)="H",$E154,IF($E154="Other",H154,"")))</f>
        <v/>
      </c>
      <c r="X154" s="81" t="str">
        <f>IF($E154="Other",I154,IF(LEFT($E154,1)="R",$F154*INDEX('Blend Breakout'!C$28:C$50,MATCH('2 - Import Data'!$E154,'Blend Breakout'!$A$28:$A$50,0)),IF(LEFT('2 - Import Data'!$E154,1)="H",'2 - Import Data'!$F154,"")))</f>
        <v/>
      </c>
      <c r="Y154" s="117" t="str">
        <f>IF(LEFT($E154,1)="R",INDEX('Blend Breakout'!D$28:D$50,MATCH($E154,'Blend Breakout'!$A$28:$A$50,0)),IF(AND($E154="Other",J154&lt;&gt;""),J154,""))</f>
        <v/>
      </c>
      <c r="Z154" s="81" t="str">
        <f>IF(AND($E154="Other",K154&lt;&gt;""),K154,IF(LEFT($E154,1)="R",IFERROR($F154*INDEX('Blend Breakout'!E$28:E$50,MATCH('2 - Import Data'!$E154,'Blend Breakout'!$A$28:$A$50,0)),""),""))</f>
        <v/>
      </c>
      <c r="AA154" s="81" t="str">
        <f>IF(LEFT($E154,1)="R",INDEX('Blend Breakout'!F$28:F$50,MATCH($E154,'Blend Breakout'!$A$28:$A$50,0)),IF(AND($E154="Other",L154&lt;&gt;""),L154,""))</f>
        <v/>
      </c>
      <c r="AB154" s="81" t="str">
        <f>IF(AND($E154="Other",M154&lt;&gt;""),M154,IF(LEFT($E154,1)="R",IFERROR($F154*INDEX('Blend Breakout'!G$28:G$50,MATCH('2 - Import Data'!$E154,'Blend Breakout'!$A$28:$A$50,0)),""),""))</f>
        <v/>
      </c>
      <c r="AC154" s="81" t="str">
        <f>IF(LEFT($E154,1)="R",INDEX('Blend Breakout'!H$28:H$50,MATCH($E154,'Blend Breakout'!$A$28:$A$50,0)),IF(AND($E154="Other",N154&lt;&gt;""),N154,""))</f>
        <v/>
      </c>
      <c r="AD154" s="81" t="str">
        <f>IF(AND($E154="Other",O154&lt;&gt;""),O154,IF(LEFT($E154,1)="R",IFERROR($F154*INDEX('Blend Breakout'!I$28:I$50,MATCH('2 - Import Data'!$E154,'Blend Breakout'!$A$28:$A$50,0)),""),""))</f>
        <v/>
      </c>
    </row>
    <row r="155" spans="1:30" s="81" customFormat="1" x14ac:dyDescent="0.3">
      <c r="A155" s="71">
        <v>142</v>
      </c>
      <c r="B155" s="82" t="str">
        <f>IF(E155=0,"",MAX($B$14:B154)+1)</f>
        <v/>
      </c>
      <c r="C155" s="83"/>
      <c r="D155" s="84"/>
      <c r="E155" s="85"/>
      <c r="F155" s="86"/>
      <c r="G155" s="87"/>
      <c r="H155" s="111"/>
      <c r="I155" s="107"/>
      <c r="J155" s="111"/>
      <c r="K155" s="107"/>
      <c r="L155" s="111"/>
      <c r="M155" s="107"/>
      <c r="N155" s="111"/>
      <c r="O155" s="107"/>
      <c r="P155" s="85"/>
      <c r="Q155" s="75"/>
      <c r="R155" s="88"/>
      <c r="S155" s="85"/>
      <c r="T155" s="85"/>
      <c r="U155" s="79"/>
      <c r="V155" s="80"/>
      <c r="W155" s="137" t="str">
        <f>IF(LEFT($E155,1)="R",INDEX('Blend Breakout'!B$28:B$50,MATCH($E155,'Blend Breakout'!$A$28:$A$50,0)),IF(LEFT($E155,1)="H",$E155,IF($E155="Other",H155,"")))</f>
        <v/>
      </c>
      <c r="X155" s="81" t="str">
        <f>IF($E155="Other",I155,IF(LEFT($E155,1)="R",$F155*INDEX('Blend Breakout'!C$28:C$50,MATCH('2 - Import Data'!$E155,'Blend Breakout'!$A$28:$A$50,0)),IF(LEFT('2 - Import Data'!$E155,1)="H",'2 - Import Data'!$F155,"")))</f>
        <v/>
      </c>
      <c r="Y155" s="117" t="str">
        <f>IF(LEFT($E155,1)="R",INDEX('Blend Breakout'!D$28:D$50,MATCH($E155,'Blend Breakout'!$A$28:$A$50,0)),IF(AND($E155="Other",J155&lt;&gt;""),J155,""))</f>
        <v/>
      </c>
      <c r="Z155" s="81" t="str">
        <f>IF(AND($E155="Other",K155&lt;&gt;""),K155,IF(LEFT($E155,1)="R",IFERROR($F155*INDEX('Blend Breakout'!E$28:E$50,MATCH('2 - Import Data'!$E155,'Blend Breakout'!$A$28:$A$50,0)),""),""))</f>
        <v/>
      </c>
      <c r="AA155" s="81" t="str">
        <f>IF(LEFT($E155,1)="R",INDEX('Blend Breakout'!F$28:F$50,MATCH($E155,'Blend Breakout'!$A$28:$A$50,0)),IF(AND($E155="Other",L155&lt;&gt;""),L155,""))</f>
        <v/>
      </c>
      <c r="AB155" s="81" t="str">
        <f>IF(AND($E155="Other",M155&lt;&gt;""),M155,IF(LEFT($E155,1)="R",IFERROR($F155*INDEX('Blend Breakout'!G$28:G$50,MATCH('2 - Import Data'!$E155,'Blend Breakout'!$A$28:$A$50,0)),""),""))</f>
        <v/>
      </c>
      <c r="AC155" s="81" t="str">
        <f>IF(LEFT($E155,1)="R",INDEX('Blend Breakout'!H$28:H$50,MATCH($E155,'Blend Breakout'!$A$28:$A$50,0)),IF(AND($E155="Other",N155&lt;&gt;""),N155,""))</f>
        <v/>
      </c>
      <c r="AD155" s="81" t="str">
        <f>IF(AND($E155="Other",O155&lt;&gt;""),O155,IF(LEFT($E155,1)="R",IFERROR($F155*INDEX('Blend Breakout'!I$28:I$50,MATCH('2 - Import Data'!$E155,'Blend Breakout'!$A$28:$A$50,0)),""),""))</f>
        <v/>
      </c>
    </row>
    <row r="156" spans="1:30" s="81" customFormat="1" x14ac:dyDescent="0.3">
      <c r="A156" s="71">
        <v>143</v>
      </c>
      <c r="B156" s="82" t="str">
        <f>IF(E156=0,"",MAX($B$14:B155)+1)</f>
        <v/>
      </c>
      <c r="C156" s="83"/>
      <c r="D156" s="84"/>
      <c r="E156" s="85"/>
      <c r="F156" s="86"/>
      <c r="G156" s="87"/>
      <c r="H156" s="111"/>
      <c r="I156" s="107"/>
      <c r="J156" s="111"/>
      <c r="K156" s="107"/>
      <c r="L156" s="111"/>
      <c r="M156" s="107"/>
      <c r="N156" s="111"/>
      <c r="O156" s="107"/>
      <c r="P156" s="85"/>
      <c r="Q156" s="75"/>
      <c r="R156" s="88"/>
      <c r="S156" s="85"/>
      <c r="T156" s="85"/>
      <c r="U156" s="79"/>
      <c r="V156" s="80"/>
      <c r="W156" s="137" t="str">
        <f>IF(LEFT($E156,1)="R",INDEX('Blend Breakout'!B$28:B$50,MATCH($E156,'Blend Breakout'!$A$28:$A$50,0)),IF(LEFT($E156,1)="H",$E156,IF($E156="Other",H156,"")))</f>
        <v/>
      </c>
      <c r="X156" s="81" t="str">
        <f>IF($E156="Other",I156,IF(LEFT($E156,1)="R",$F156*INDEX('Blend Breakout'!C$28:C$50,MATCH('2 - Import Data'!$E156,'Blend Breakout'!$A$28:$A$50,0)),IF(LEFT('2 - Import Data'!$E156,1)="H",'2 - Import Data'!$F156,"")))</f>
        <v/>
      </c>
      <c r="Y156" s="117" t="str">
        <f>IF(LEFT($E156,1)="R",INDEX('Blend Breakout'!D$28:D$50,MATCH($E156,'Blend Breakout'!$A$28:$A$50,0)),IF(AND($E156="Other",J156&lt;&gt;""),J156,""))</f>
        <v/>
      </c>
      <c r="Z156" s="81" t="str">
        <f>IF(AND($E156="Other",K156&lt;&gt;""),K156,IF(LEFT($E156,1)="R",IFERROR($F156*INDEX('Blend Breakout'!E$28:E$50,MATCH('2 - Import Data'!$E156,'Blend Breakout'!$A$28:$A$50,0)),""),""))</f>
        <v/>
      </c>
      <c r="AA156" s="81" t="str">
        <f>IF(LEFT($E156,1)="R",INDEX('Blend Breakout'!F$28:F$50,MATCH($E156,'Blend Breakout'!$A$28:$A$50,0)),IF(AND($E156="Other",L156&lt;&gt;""),L156,""))</f>
        <v/>
      </c>
      <c r="AB156" s="81" t="str">
        <f>IF(AND($E156="Other",M156&lt;&gt;""),M156,IF(LEFT($E156,1)="R",IFERROR($F156*INDEX('Blend Breakout'!G$28:G$50,MATCH('2 - Import Data'!$E156,'Blend Breakout'!$A$28:$A$50,0)),""),""))</f>
        <v/>
      </c>
      <c r="AC156" s="81" t="str">
        <f>IF(LEFT($E156,1)="R",INDEX('Blend Breakout'!H$28:H$50,MATCH($E156,'Blend Breakout'!$A$28:$A$50,0)),IF(AND($E156="Other",N156&lt;&gt;""),N156,""))</f>
        <v/>
      </c>
      <c r="AD156" s="81" t="str">
        <f>IF(AND($E156="Other",O156&lt;&gt;""),O156,IF(LEFT($E156,1)="R",IFERROR($F156*INDEX('Blend Breakout'!I$28:I$50,MATCH('2 - Import Data'!$E156,'Blend Breakout'!$A$28:$A$50,0)),""),""))</f>
        <v/>
      </c>
    </row>
    <row r="157" spans="1:30" s="81" customFormat="1" x14ac:dyDescent="0.3">
      <c r="A157" s="71">
        <v>144</v>
      </c>
      <c r="B157" s="82" t="str">
        <f>IF(E157=0,"",MAX($B$14:B156)+1)</f>
        <v/>
      </c>
      <c r="C157" s="83"/>
      <c r="D157" s="84"/>
      <c r="E157" s="85"/>
      <c r="F157" s="86"/>
      <c r="G157" s="87"/>
      <c r="H157" s="111"/>
      <c r="I157" s="107"/>
      <c r="J157" s="111"/>
      <c r="K157" s="107"/>
      <c r="L157" s="111"/>
      <c r="M157" s="107"/>
      <c r="N157" s="111"/>
      <c r="O157" s="107"/>
      <c r="P157" s="85"/>
      <c r="Q157" s="75"/>
      <c r="R157" s="88"/>
      <c r="S157" s="85"/>
      <c r="T157" s="85"/>
      <c r="U157" s="79"/>
      <c r="V157" s="80"/>
      <c r="W157" s="137" t="str">
        <f>IF(LEFT($E157,1)="R",INDEX('Blend Breakout'!B$28:B$50,MATCH($E157,'Blend Breakout'!$A$28:$A$50,0)),IF(LEFT($E157,1)="H",$E157,IF($E157="Other",H157,"")))</f>
        <v/>
      </c>
      <c r="X157" s="81" t="str">
        <f>IF($E157="Other",I157,IF(LEFT($E157,1)="R",$F157*INDEX('Blend Breakout'!C$28:C$50,MATCH('2 - Import Data'!$E157,'Blend Breakout'!$A$28:$A$50,0)),IF(LEFT('2 - Import Data'!$E157,1)="H",'2 - Import Data'!$F157,"")))</f>
        <v/>
      </c>
      <c r="Y157" s="117" t="str">
        <f>IF(LEFT($E157,1)="R",INDEX('Blend Breakout'!D$28:D$50,MATCH($E157,'Blend Breakout'!$A$28:$A$50,0)),IF(AND($E157="Other",J157&lt;&gt;""),J157,""))</f>
        <v/>
      </c>
      <c r="Z157" s="81" t="str">
        <f>IF(AND($E157="Other",K157&lt;&gt;""),K157,IF(LEFT($E157,1)="R",IFERROR($F157*INDEX('Blend Breakout'!E$28:E$50,MATCH('2 - Import Data'!$E157,'Blend Breakout'!$A$28:$A$50,0)),""),""))</f>
        <v/>
      </c>
      <c r="AA157" s="81" t="str">
        <f>IF(LEFT($E157,1)="R",INDEX('Blend Breakout'!F$28:F$50,MATCH($E157,'Blend Breakout'!$A$28:$A$50,0)),IF(AND($E157="Other",L157&lt;&gt;""),L157,""))</f>
        <v/>
      </c>
      <c r="AB157" s="81" t="str">
        <f>IF(AND($E157="Other",M157&lt;&gt;""),M157,IF(LEFT($E157,1)="R",IFERROR($F157*INDEX('Blend Breakout'!G$28:G$50,MATCH('2 - Import Data'!$E157,'Blend Breakout'!$A$28:$A$50,0)),""),""))</f>
        <v/>
      </c>
      <c r="AC157" s="81" t="str">
        <f>IF(LEFT($E157,1)="R",INDEX('Blend Breakout'!H$28:H$50,MATCH($E157,'Blend Breakout'!$A$28:$A$50,0)),IF(AND($E157="Other",N157&lt;&gt;""),N157,""))</f>
        <v/>
      </c>
      <c r="AD157" s="81" t="str">
        <f>IF(AND($E157="Other",O157&lt;&gt;""),O157,IF(LEFT($E157,1)="R",IFERROR($F157*INDEX('Blend Breakout'!I$28:I$50,MATCH('2 - Import Data'!$E157,'Blend Breakout'!$A$28:$A$50,0)),""),""))</f>
        <v/>
      </c>
    </row>
    <row r="158" spans="1:30" s="81" customFormat="1" x14ac:dyDescent="0.3">
      <c r="A158" s="71">
        <v>145</v>
      </c>
      <c r="B158" s="82" t="str">
        <f>IF(E158=0,"",MAX($B$14:B157)+1)</f>
        <v/>
      </c>
      <c r="C158" s="83"/>
      <c r="D158" s="84"/>
      <c r="E158" s="85"/>
      <c r="F158" s="86"/>
      <c r="G158" s="87"/>
      <c r="H158" s="111"/>
      <c r="I158" s="107"/>
      <c r="J158" s="111"/>
      <c r="K158" s="107"/>
      <c r="L158" s="111"/>
      <c r="M158" s="107"/>
      <c r="N158" s="111"/>
      <c r="O158" s="107"/>
      <c r="P158" s="85"/>
      <c r="Q158" s="75"/>
      <c r="R158" s="88"/>
      <c r="S158" s="85"/>
      <c r="T158" s="85"/>
      <c r="U158" s="79"/>
      <c r="V158" s="80"/>
      <c r="W158" s="137" t="str">
        <f>IF(LEFT($E158,1)="R",INDEX('Blend Breakout'!B$28:B$50,MATCH($E158,'Blend Breakout'!$A$28:$A$50,0)),IF(LEFT($E158,1)="H",$E158,IF($E158="Other",H158,"")))</f>
        <v/>
      </c>
      <c r="X158" s="81" t="str">
        <f>IF($E158="Other",I158,IF(LEFT($E158,1)="R",$F158*INDEX('Blend Breakout'!C$28:C$50,MATCH('2 - Import Data'!$E158,'Blend Breakout'!$A$28:$A$50,0)),IF(LEFT('2 - Import Data'!$E158,1)="H",'2 - Import Data'!$F158,"")))</f>
        <v/>
      </c>
      <c r="Y158" s="117" t="str">
        <f>IF(LEFT($E158,1)="R",INDEX('Blend Breakout'!D$28:D$50,MATCH($E158,'Blend Breakout'!$A$28:$A$50,0)),IF(AND($E158="Other",J158&lt;&gt;""),J158,""))</f>
        <v/>
      </c>
      <c r="Z158" s="81" t="str">
        <f>IF(AND($E158="Other",K158&lt;&gt;""),K158,IF(LEFT($E158,1)="R",IFERROR($F158*INDEX('Blend Breakout'!E$28:E$50,MATCH('2 - Import Data'!$E158,'Blend Breakout'!$A$28:$A$50,0)),""),""))</f>
        <v/>
      </c>
      <c r="AA158" s="81" t="str">
        <f>IF(LEFT($E158,1)="R",INDEX('Blend Breakout'!F$28:F$50,MATCH($E158,'Blend Breakout'!$A$28:$A$50,0)),IF(AND($E158="Other",L158&lt;&gt;""),L158,""))</f>
        <v/>
      </c>
      <c r="AB158" s="81" t="str">
        <f>IF(AND($E158="Other",M158&lt;&gt;""),M158,IF(LEFT($E158,1)="R",IFERROR($F158*INDEX('Blend Breakout'!G$28:G$50,MATCH('2 - Import Data'!$E158,'Blend Breakout'!$A$28:$A$50,0)),""),""))</f>
        <v/>
      </c>
      <c r="AC158" s="81" t="str">
        <f>IF(LEFT($E158,1)="R",INDEX('Blend Breakout'!H$28:H$50,MATCH($E158,'Blend Breakout'!$A$28:$A$50,0)),IF(AND($E158="Other",N158&lt;&gt;""),N158,""))</f>
        <v/>
      </c>
      <c r="AD158" s="81" t="str">
        <f>IF(AND($E158="Other",O158&lt;&gt;""),O158,IF(LEFT($E158,1)="R",IFERROR($F158*INDEX('Blend Breakout'!I$28:I$50,MATCH('2 - Import Data'!$E158,'Blend Breakout'!$A$28:$A$50,0)),""),""))</f>
        <v/>
      </c>
    </row>
    <row r="159" spans="1:30" s="81" customFormat="1" x14ac:dyDescent="0.3">
      <c r="A159" s="71">
        <v>146</v>
      </c>
      <c r="B159" s="82" t="str">
        <f>IF(E159=0,"",MAX($B$14:B158)+1)</f>
        <v/>
      </c>
      <c r="C159" s="83"/>
      <c r="D159" s="84"/>
      <c r="E159" s="85"/>
      <c r="F159" s="86"/>
      <c r="G159" s="87"/>
      <c r="H159" s="111"/>
      <c r="I159" s="107"/>
      <c r="J159" s="111"/>
      <c r="K159" s="107"/>
      <c r="L159" s="111"/>
      <c r="M159" s="107"/>
      <c r="N159" s="111"/>
      <c r="O159" s="107"/>
      <c r="P159" s="85"/>
      <c r="Q159" s="75"/>
      <c r="R159" s="88"/>
      <c r="S159" s="85"/>
      <c r="T159" s="85"/>
      <c r="U159" s="79"/>
      <c r="V159" s="80"/>
      <c r="W159" s="137" t="str">
        <f>IF(LEFT($E159,1)="R",INDEX('Blend Breakout'!B$28:B$50,MATCH($E159,'Blend Breakout'!$A$28:$A$50,0)),IF(LEFT($E159,1)="H",$E159,IF($E159="Other",H159,"")))</f>
        <v/>
      </c>
      <c r="X159" s="81" t="str">
        <f>IF($E159="Other",I159,IF(LEFT($E159,1)="R",$F159*INDEX('Blend Breakout'!C$28:C$50,MATCH('2 - Import Data'!$E159,'Blend Breakout'!$A$28:$A$50,0)),IF(LEFT('2 - Import Data'!$E159,1)="H",'2 - Import Data'!$F159,"")))</f>
        <v/>
      </c>
      <c r="Y159" s="117" t="str">
        <f>IF(LEFT($E159,1)="R",INDEX('Blend Breakout'!D$28:D$50,MATCH($E159,'Blend Breakout'!$A$28:$A$50,0)),IF(AND($E159="Other",J159&lt;&gt;""),J159,""))</f>
        <v/>
      </c>
      <c r="Z159" s="81" t="str">
        <f>IF(AND($E159="Other",K159&lt;&gt;""),K159,IF(LEFT($E159,1)="R",IFERROR($F159*INDEX('Blend Breakout'!E$28:E$50,MATCH('2 - Import Data'!$E159,'Blend Breakout'!$A$28:$A$50,0)),""),""))</f>
        <v/>
      </c>
      <c r="AA159" s="81" t="str">
        <f>IF(LEFT($E159,1)="R",INDEX('Blend Breakout'!F$28:F$50,MATCH($E159,'Blend Breakout'!$A$28:$A$50,0)),IF(AND($E159="Other",L159&lt;&gt;""),L159,""))</f>
        <v/>
      </c>
      <c r="AB159" s="81" t="str">
        <f>IF(AND($E159="Other",M159&lt;&gt;""),M159,IF(LEFT($E159,1)="R",IFERROR($F159*INDEX('Blend Breakout'!G$28:G$50,MATCH('2 - Import Data'!$E159,'Blend Breakout'!$A$28:$A$50,0)),""),""))</f>
        <v/>
      </c>
      <c r="AC159" s="81" t="str">
        <f>IF(LEFT($E159,1)="R",INDEX('Blend Breakout'!H$28:H$50,MATCH($E159,'Blend Breakout'!$A$28:$A$50,0)),IF(AND($E159="Other",N159&lt;&gt;""),N159,""))</f>
        <v/>
      </c>
      <c r="AD159" s="81" t="str">
        <f>IF(AND($E159="Other",O159&lt;&gt;""),O159,IF(LEFT($E159,1)="R",IFERROR($F159*INDEX('Blend Breakout'!I$28:I$50,MATCH('2 - Import Data'!$E159,'Blend Breakout'!$A$28:$A$50,0)),""),""))</f>
        <v/>
      </c>
    </row>
    <row r="160" spans="1:30" s="81" customFormat="1" x14ac:dyDescent="0.3">
      <c r="A160" s="71">
        <v>147</v>
      </c>
      <c r="B160" s="82" t="str">
        <f>IF(E160=0,"",MAX($B$14:B159)+1)</f>
        <v/>
      </c>
      <c r="C160" s="83"/>
      <c r="D160" s="84"/>
      <c r="E160" s="85"/>
      <c r="F160" s="86"/>
      <c r="G160" s="87"/>
      <c r="H160" s="111"/>
      <c r="I160" s="107"/>
      <c r="J160" s="111"/>
      <c r="K160" s="107"/>
      <c r="L160" s="111"/>
      <c r="M160" s="107"/>
      <c r="N160" s="111"/>
      <c r="O160" s="107"/>
      <c r="P160" s="85"/>
      <c r="Q160" s="75"/>
      <c r="R160" s="88"/>
      <c r="S160" s="85"/>
      <c r="T160" s="85"/>
      <c r="U160" s="79"/>
      <c r="V160" s="80"/>
      <c r="W160" s="137" t="str">
        <f>IF(LEFT($E160,1)="R",INDEX('Blend Breakout'!B$28:B$50,MATCH($E160,'Blend Breakout'!$A$28:$A$50,0)),IF(LEFT($E160,1)="H",$E160,IF($E160="Other",H160,"")))</f>
        <v/>
      </c>
      <c r="X160" s="81" t="str">
        <f>IF($E160="Other",I160,IF(LEFT($E160,1)="R",$F160*INDEX('Blend Breakout'!C$28:C$50,MATCH('2 - Import Data'!$E160,'Blend Breakout'!$A$28:$A$50,0)),IF(LEFT('2 - Import Data'!$E160,1)="H",'2 - Import Data'!$F160,"")))</f>
        <v/>
      </c>
      <c r="Y160" s="117" t="str">
        <f>IF(LEFT($E160,1)="R",INDEX('Blend Breakout'!D$28:D$50,MATCH($E160,'Blend Breakout'!$A$28:$A$50,0)),IF(AND($E160="Other",J160&lt;&gt;""),J160,""))</f>
        <v/>
      </c>
      <c r="Z160" s="81" t="str">
        <f>IF(AND($E160="Other",K160&lt;&gt;""),K160,IF(LEFT($E160,1)="R",IFERROR($F160*INDEX('Blend Breakout'!E$28:E$50,MATCH('2 - Import Data'!$E160,'Blend Breakout'!$A$28:$A$50,0)),""),""))</f>
        <v/>
      </c>
      <c r="AA160" s="81" t="str">
        <f>IF(LEFT($E160,1)="R",INDEX('Blend Breakout'!F$28:F$50,MATCH($E160,'Blend Breakout'!$A$28:$A$50,0)),IF(AND($E160="Other",L160&lt;&gt;""),L160,""))</f>
        <v/>
      </c>
      <c r="AB160" s="81" t="str">
        <f>IF(AND($E160="Other",M160&lt;&gt;""),M160,IF(LEFT($E160,1)="R",IFERROR($F160*INDEX('Blend Breakout'!G$28:G$50,MATCH('2 - Import Data'!$E160,'Blend Breakout'!$A$28:$A$50,0)),""),""))</f>
        <v/>
      </c>
      <c r="AC160" s="81" t="str">
        <f>IF(LEFT($E160,1)="R",INDEX('Blend Breakout'!H$28:H$50,MATCH($E160,'Blend Breakout'!$A$28:$A$50,0)),IF(AND($E160="Other",N160&lt;&gt;""),N160,""))</f>
        <v/>
      </c>
      <c r="AD160" s="81" t="str">
        <f>IF(AND($E160="Other",O160&lt;&gt;""),O160,IF(LEFT($E160,1)="R",IFERROR($F160*INDEX('Blend Breakout'!I$28:I$50,MATCH('2 - Import Data'!$E160,'Blend Breakout'!$A$28:$A$50,0)),""),""))</f>
        <v/>
      </c>
    </row>
    <row r="161" spans="1:30" s="81" customFormat="1" x14ac:dyDescent="0.3">
      <c r="A161" s="71">
        <v>148</v>
      </c>
      <c r="B161" s="82" t="str">
        <f>IF(E161=0,"",MAX($B$14:B160)+1)</f>
        <v/>
      </c>
      <c r="C161" s="83"/>
      <c r="D161" s="84"/>
      <c r="E161" s="85"/>
      <c r="F161" s="86"/>
      <c r="G161" s="87"/>
      <c r="H161" s="111"/>
      <c r="I161" s="107"/>
      <c r="J161" s="111"/>
      <c r="K161" s="107"/>
      <c r="L161" s="111"/>
      <c r="M161" s="107"/>
      <c r="N161" s="111"/>
      <c r="O161" s="107"/>
      <c r="P161" s="85"/>
      <c r="Q161" s="75"/>
      <c r="R161" s="88"/>
      <c r="S161" s="85"/>
      <c r="T161" s="85"/>
      <c r="U161" s="79"/>
      <c r="V161" s="80"/>
      <c r="W161" s="137" t="str">
        <f>IF(LEFT($E161,1)="R",INDEX('Blend Breakout'!B$28:B$50,MATCH($E161,'Blend Breakout'!$A$28:$A$50,0)),IF(LEFT($E161,1)="H",$E161,IF($E161="Other",H161,"")))</f>
        <v/>
      </c>
      <c r="X161" s="81" t="str">
        <f>IF($E161="Other",I161,IF(LEFT($E161,1)="R",$F161*INDEX('Blend Breakout'!C$28:C$50,MATCH('2 - Import Data'!$E161,'Blend Breakout'!$A$28:$A$50,0)),IF(LEFT('2 - Import Data'!$E161,1)="H",'2 - Import Data'!$F161,"")))</f>
        <v/>
      </c>
      <c r="Y161" s="117" t="str">
        <f>IF(LEFT($E161,1)="R",INDEX('Blend Breakout'!D$28:D$50,MATCH($E161,'Blend Breakout'!$A$28:$A$50,0)),IF(AND($E161="Other",J161&lt;&gt;""),J161,""))</f>
        <v/>
      </c>
      <c r="Z161" s="81" t="str">
        <f>IF(AND($E161="Other",K161&lt;&gt;""),K161,IF(LEFT($E161,1)="R",IFERROR($F161*INDEX('Blend Breakout'!E$28:E$50,MATCH('2 - Import Data'!$E161,'Blend Breakout'!$A$28:$A$50,0)),""),""))</f>
        <v/>
      </c>
      <c r="AA161" s="81" t="str">
        <f>IF(LEFT($E161,1)="R",INDEX('Blend Breakout'!F$28:F$50,MATCH($E161,'Blend Breakout'!$A$28:$A$50,0)),IF(AND($E161="Other",L161&lt;&gt;""),L161,""))</f>
        <v/>
      </c>
      <c r="AB161" s="81" t="str">
        <f>IF(AND($E161="Other",M161&lt;&gt;""),M161,IF(LEFT($E161,1)="R",IFERROR($F161*INDEX('Blend Breakout'!G$28:G$50,MATCH('2 - Import Data'!$E161,'Blend Breakout'!$A$28:$A$50,0)),""),""))</f>
        <v/>
      </c>
      <c r="AC161" s="81" t="str">
        <f>IF(LEFT($E161,1)="R",INDEX('Blend Breakout'!H$28:H$50,MATCH($E161,'Blend Breakout'!$A$28:$A$50,0)),IF(AND($E161="Other",N161&lt;&gt;""),N161,""))</f>
        <v/>
      </c>
      <c r="AD161" s="81" t="str">
        <f>IF(AND($E161="Other",O161&lt;&gt;""),O161,IF(LEFT($E161,1)="R",IFERROR($F161*INDEX('Blend Breakout'!I$28:I$50,MATCH('2 - Import Data'!$E161,'Blend Breakout'!$A$28:$A$50,0)),""),""))</f>
        <v/>
      </c>
    </row>
    <row r="162" spans="1:30" s="81" customFormat="1" x14ac:dyDescent="0.3">
      <c r="A162" s="71">
        <v>149</v>
      </c>
      <c r="B162" s="82" t="str">
        <f>IF(E162=0,"",MAX($B$14:B161)+1)</f>
        <v/>
      </c>
      <c r="C162" s="83"/>
      <c r="D162" s="84"/>
      <c r="E162" s="85"/>
      <c r="F162" s="86"/>
      <c r="G162" s="87"/>
      <c r="H162" s="111"/>
      <c r="I162" s="107"/>
      <c r="J162" s="111"/>
      <c r="K162" s="107"/>
      <c r="L162" s="111"/>
      <c r="M162" s="107"/>
      <c r="N162" s="111"/>
      <c r="O162" s="107"/>
      <c r="P162" s="85"/>
      <c r="Q162" s="75"/>
      <c r="R162" s="88"/>
      <c r="S162" s="85"/>
      <c r="T162" s="85"/>
      <c r="U162" s="79"/>
      <c r="V162" s="80"/>
      <c r="W162" s="137" t="str">
        <f>IF(LEFT($E162,1)="R",INDEX('Blend Breakout'!B$28:B$50,MATCH($E162,'Blend Breakout'!$A$28:$A$50,0)),IF(LEFT($E162,1)="H",$E162,IF($E162="Other",H162,"")))</f>
        <v/>
      </c>
      <c r="X162" s="81" t="str">
        <f>IF($E162="Other",I162,IF(LEFT($E162,1)="R",$F162*INDEX('Blend Breakout'!C$28:C$50,MATCH('2 - Import Data'!$E162,'Blend Breakout'!$A$28:$A$50,0)),IF(LEFT('2 - Import Data'!$E162,1)="H",'2 - Import Data'!$F162,"")))</f>
        <v/>
      </c>
      <c r="Y162" s="117" t="str">
        <f>IF(LEFT($E162,1)="R",INDEX('Blend Breakout'!D$28:D$50,MATCH($E162,'Blend Breakout'!$A$28:$A$50,0)),IF(AND($E162="Other",J162&lt;&gt;""),J162,""))</f>
        <v/>
      </c>
      <c r="Z162" s="81" t="str">
        <f>IF(AND($E162="Other",K162&lt;&gt;""),K162,IF(LEFT($E162,1)="R",IFERROR($F162*INDEX('Blend Breakout'!E$28:E$50,MATCH('2 - Import Data'!$E162,'Blend Breakout'!$A$28:$A$50,0)),""),""))</f>
        <v/>
      </c>
      <c r="AA162" s="81" t="str">
        <f>IF(LEFT($E162,1)="R",INDEX('Blend Breakout'!F$28:F$50,MATCH($E162,'Blend Breakout'!$A$28:$A$50,0)),IF(AND($E162="Other",L162&lt;&gt;""),L162,""))</f>
        <v/>
      </c>
      <c r="AB162" s="81" t="str">
        <f>IF(AND($E162="Other",M162&lt;&gt;""),M162,IF(LEFT($E162,1)="R",IFERROR($F162*INDEX('Blend Breakout'!G$28:G$50,MATCH('2 - Import Data'!$E162,'Blend Breakout'!$A$28:$A$50,0)),""),""))</f>
        <v/>
      </c>
      <c r="AC162" s="81" t="str">
        <f>IF(LEFT($E162,1)="R",INDEX('Blend Breakout'!H$28:H$50,MATCH($E162,'Blend Breakout'!$A$28:$A$50,0)),IF(AND($E162="Other",N162&lt;&gt;""),N162,""))</f>
        <v/>
      </c>
      <c r="AD162" s="81" t="str">
        <f>IF(AND($E162="Other",O162&lt;&gt;""),O162,IF(LEFT($E162,1)="R",IFERROR($F162*INDEX('Blend Breakout'!I$28:I$50,MATCH('2 - Import Data'!$E162,'Blend Breakout'!$A$28:$A$50,0)),""),""))</f>
        <v/>
      </c>
    </row>
    <row r="163" spans="1:30" s="81" customFormat="1" x14ac:dyDescent="0.3">
      <c r="A163" s="71">
        <v>150</v>
      </c>
      <c r="B163" s="82" t="str">
        <f>IF(E163=0,"",MAX($B$14:B162)+1)</f>
        <v/>
      </c>
      <c r="C163" s="83"/>
      <c r="D163" s="84"/>
      <c r="E163" s="85"/>
      <c r="F163" s="86"/>
      <c r="G163" s="87"/>
      <c r="H163" s="111"/>
      <c r="I163" s="107"/>
      <c r="J163" s="111"/>
      <c r="K163" s="107"/>
      <c r="L163" s="111"/>
      <c r="M163" s="107"/>
      <c r="N163" s="111"/>
      <c r="O163" s="107"/>
      <c r="P163" s="85"/>
      <c r="Q163" s="75"/>
      <c r="R163" s="88"/>
      <c r="S163" s="85"/>
      <c r="T163" s="85"/>
      <c r="U163" s="79"/>
      <c r="V163" s="80"/>
      <c r="W163" s="137" t="str">
        <f>IF(LEFT($E163,1)="R",INDEX('Blend Breakout'!B$28:B$50,MATCH($E163,'Blend Breakout'!$A$28:$A$50,0)),IF(LEFT($E163,1)="H",$E163,IF($E163="Other",H163,"")))</f>
        <v/>
      </c>
      <c r="X163" s="81" t="str">
        <f>IF($E163="Other",I163,IF(LEFT($E163,1)="R",$F163*INDEX('Blend Breakout'!C$28:C$50,MATCH('2 - Import Data'!$E163,'Blend Breakout'!$A$28:$A$50,0)),IF(LEFT('2 - Import Data'!$E163,1)="H",'2 - Import Data'!$F163,"")))</f>
        <v/>
      </c>
      <c r="Y163" s="117" t="str">
        <f>IF(LEFT($E163,1)="R",INDEX('Blend Breakout'!D$28:D$50,MATCH($E163,'Blend Breakout'!$A$28:$A$50,0)),IF(AND($E163="Other",J163&lt;&gt;""),J163,""))</f>
        <v/>
      </c>
      <c r="Z163" s="81" t="str">
        <f>IF(AND($E163="Other",K163&lt;&gt;""),K163,IF(LEFT($E163,1)="R",IFERROR($F163*INDEX('Blend Breakout'!E$28:E$50,MATCH('2 - Import Data'!$E163,'Blend Breakout'!$A$28:$A$50,0)),""),""))</f>
        <v/>
      </c>
      <c r="AA163" s="81" t="str">
        <f>IF(LEFT($E163,1)="R",INDEX('Blend Breakout'!F$28:F$50,MATCH($E163,'Blend Breakout'!$A$28:$A$50,0)),IF(AND($E163="Other",L163&lt;&gt;""),L163,""))</f>
        <v/>
      </c>
      <c r="AB163" s="81" t="str">
        <f>IF(AND($E163="Other",M163&lt;&gt;""),M163,IF(LEFT($E163,1)="R",IFERROR($F163*INDEX('Blend Breakout'!G$28:G$50,MATCH('2 - Import Data'!$E163,'Blend Breakout'!$A$28:$A$50,0)),""),""))</f>
        <v/>
      </c>
      <c r="AC163" s="81" t="str">
        <f>IF(LEFT($E163,1)="R",INDEX('Blend Breakout'!H$28:H$50,MATCH($E163,'Blend Breakout'!$A$28:$A$50,0)),IF(AND($E163="Other",N163&lt;&gt;""),N163,""))</f>
        <v/>
      </c>
      <c r="AD163" s="81" t="str">
        <f>IF(AND($E163="Other",O163&lt;&gt;""),O163,IF(LEFT($E163,1)="R",IFERROR($F163*INDEX('Blend Breakout'!I$28:I$50,MATCH('2 - Import Data'!$E163,'Blend Breakout'!$A$28:$A$50,0)),""),""))</f>
        <v/>
      </c>
    </row>
    <row r="164" spans="1:30" s="81" customFormat="1" x14ac:dyDescent="0.3">
      <c r="A164" s="71">
        <v>151</v>
      </c>
      <c r="B164" s="82" t="str">
        <f>IF(E164=0,"",MAX($B$14:B163)+1)</f>
        <v/>
      </c>
      <c r="C164" s="83"/>
      <c r="D164" s="84"/>
      <c r="E164" s="85"/>
      <c r="F164" s="86"/>
      <c r="G164" s="87"/>
      <c r="H164" s="111"/>
      <c r="I164" s="107"/>
      <c r="J164" s="111"/>
      <c r="K164" s="107"/>
      <c r="L164" s="111"/>
      <c r="M164" s="107"/>
      <c r="N164" s="111"/>
      <c r="O164" s="107"/>
      <c r="P164" s="85"/>
      <c r="Q164" s="75"/>
      <c r="R164" s="88"/>
      <c r="S164" s="85"/>
      <c r="T164" s="85"/>
      <c r="U164" s="79"/>
      <c r="V164" s="80"/>
      <c r="W164" s="137" t="str">
        <f>IF(LEFT($E164,1)="R",INDEX('Blend Breakout'!B$28:B$50,MATCH($E164,'Blend Breakout'!$A$28:$A$50,0)),IF(LEFT($E164,1)="H",$E164,IF($E164="Other",H164,"")))</f>
        <v/>
      </c>
      <c r="X164" s="81" t="str">
        <f>IF($E164="Other",I164,IF(LEFT($E164,1)="R",$F164*INDEX('Blend Breakout'!C$28:C$50,MATCH('2 - Import Data'!$E164,'Blend Breakout'!$A$28:$A$50,0)),IF(LEFT('2 - Import Data'!$E164,1)="H",'2 - Import Data'!$F164,"")))</f>
        <v/>
      </c>
      <c r="Y164" s="117" t="str">
        <f>IF(LEFT($E164,1)="R",INDEX('Blend Breakout'!D$28:D$50,MATCH($E164,'Blend Breakout'!$A$28:$A$50,0)),IF(AND($E164="Other",J164&lt;&gt;""),J164,""))</f>
        <v/>
      </c>
      <c r="Z164" s="81" t="str">
        <f>IF(AND($E164="Other",K164&lt;&gt;""),K164,IF(LEFT($E164,1)="R",IFERROR($F164*INDEX('Blend Breakout'!E$28:E$50,MATCH('2 - Import Data'!$E164,'Blend Breakout'!$A$28:$A$50,0)),""),""))</f>
        <v/>
      </c>
      <c r="AA164" s="81" t="str">
        <f>IF(LEFT($E164,1)="R",INDEX('Blend Breakout'!F$28:F$50,MATCH($E164,'Blend Breakout'!$A$28:$A$50,0)),IF(AND($E164="Other",L164&lt;&gt;""),L164,""))</f>
        <v/>
      </c>
      <c r="AB164" s="81" t="str">
        <f>IF(AND($E164="Other",M164&lt;&gt;""),M164,IF(LEFT($E164,1)="R",IFERROR($F164*INDEX('Blend Breakout'!G$28:G$50,MATCH('2 - Import Data'!$E164,'Blend Breakout'!$A$28:$A$50,0)),""),""))</f>
        <v/>
      </c>
      <c r="AC164" s="81" t="str">
        <f>IF(LEFT($E164,1)="R",INDEX('Blend Breakout'!H$28:H$50,MATCH($E164,'Blend Breakout'!$A$28:$A$50,0)),IF(AND($E164="Other",N164&lt;&gt;""),N164,""))</f>
        <v/>
      </c>
      <c r="AD164" s="81" t="str">
        <f>IF(AND($E164="Other",O164&lt;&gt;""),O164,IF(LEFT($E164,1)="R",IFERROR($F164*INDEX('Blend Breakout'!I$28:I$50,MATCH('2 - Import Data'!$E164,'Blend Breakout'!$A$28:$A$50,0)),""),""))</f>
        <v/>
      </c>
    </row>
    <row r="165" spans="1:30" s="81" customFormat="1" x14ac:dyDescent="0.3">
      <c r="A165" s="71">
        <v>152</v>
      </c>
      <c r="B165" s="82" t="str">
        <f>IF(E165=0,"",MAX($B$14:B164)+1)</f>
        <v/>
      </c>
      <c r="C165" s="83"/>
      <c r="D165" s="84"/>
      <c r="E165" s="85"/>
      <c r="F165" s="86"/>
      <c r="G165" s="87"/>
      <c r="H165" s="111"/>
      <c r="I165" s="107"/>
      <c r="J165" s="111"/>
      <c r="K165" s="107"/>
      <c r="L165" s="111"/>
      <c r="M165" s="107"/>
      <c r="N165" s="111"/>
      <c r="O165" s="107"/>
      <c r="P165" s="85"/>
      <c r="Q165" s="75"/>
      <c r="R165" s="88"/>
      <c r="S165" s="85"/>
      <c r="T165" s="85"/>
      <c r="U165" s="79"/>
      <c r="V165" s="80"/>
      <c r="W165" s="137" t="str">
        <f>IF(LEFT($E165,1)="R",INDEX('Blend Breakout'!B$28:B$50,MATCH($E165,'Blend Breakout'!$A$28:$A$50,0)),IF(LEFT($E165,1)="H",$E165,IF($E165="Other",H165,"")))</f>
        <v/>
      </c>
      <c r="X165" s="81" t="str">
        <f>IF($E165="Other",I165,IF(LEFT($E165,1)="R",$F165*INDEX('Blend Breakout'!C$28:C$50,MATCH('2 - Import Data'!$E165,'Blend Breakout'!$A$28:$A$50,0)),IF(LEFT('2 - Import Data'!$E165,1)="H",'2 - Import Data'!$F165,"")))</f>
        <v/>
      </c>
      <c r="Y165" s="117" t="str">
        <f>IF(LEFT($E165,1)="R",INDEX('Blend Breakout'!D$28:D$50,MATCH($E165,'Blend Breakout'!$A$28:$A$50,0)),IF(AND($E165="Other",J165&lt;&gt;""),J165,""))</f>
        <v/>
      </c>
      <c r="Z165" s="81" t="str">
        <f>IF(AND($E165="Other",K165&lt;&gt;""),K165,IF(LEFT($E165,1)="R",IFERROR($F165*INDEX('Blend Breakout'!E$28:E$50,MATCH('2 - Import Data'!$E165,'Blend Breakout'!$A$28:$A$50,0)),""),""))</f>
        <v/>
      </c>
      <c r="AA165" s="81" t="str">
        <f>IF(LEFT($E165,1)="R",INDEX('Blend Breakout'!F$28:F$50,MATCH($E165,'Blend Breakout'!$A$28:$A$50,0)),IF(AND($E165="Other",L165&lt;&gt;""),L165,""))</f>
        <v/>
      </c>
      <c r="AB165" s="81" t="str">
        <f>IF(AND($E165="Other",M165&lt;&gt;""),M165,IF(LEFT($E165,1)="R",IFERROR($F165*INDEX('Blend Breakout'!G$28:G$50,MATCH('2 - Import Data'!$E165,'Blend Breakout'!$A$28:$A$50,0)),""),""))</f>
        <v/>
      </c>
      <c r="AC165" s="81" t="str">
        <f>IF(LEFT($E165,1)="R",INDEX('Blend Breakout'!H$28:H$50,MATCH($E165,'Blend Breakout'!$A$28:$A$50,0)),IF(AND($E165="Other",N165&lt;&gt;""),N165,""))</f>
        <v/>
      </c>
      <c r="AD165" s="81" t="str">
        <f>IF(AND($E165="Other",O165&lt;&gt;""),O165,IF(LEFT($E165,1)="R",IFERROR($F165*INDEX('Blend Breakout'!I$28:I$50,MATCH('2 - Import Data'!$E165,'Blend Breakout'!$A$28:$A$50,0)),""),""))</f>
        <v/>
      </c>
    </row>
    <row r="166" spans="1:30" s="81" customFormat="1" x14ac:dyDescent="0.3">
      <c r="A166" s="71">
        <v>153</v>
      </c>
      <c r="B166" s="82" t="str">
        <f>IF(E166=0,"",MAX($B$14:B165)+1)</f>
        <v/>
      </c>
      <c r="C166" s="83"/>
      <c r="D166" s="84"/>
      <c r="E166" s="85"/>
      <c r="F166" s="86"/>
      <c r="G166" s="87"/>
      <c r="H166" s="111"/>
      <c r="I166" s="107"/>
      <c r="J166" s="111"/>
      <c r="K166" s="107"/>
      <c r="L166" s="111"/>
      <c r="M166" s="107"/>
      <c r="N166" s="111"/>
      <c r="O166" s="107"/>
      <c r="P166" s="85"/>
      <c r="Q166" s="75"/>
      <c r="R166" s="88"/>
      <c r="S166" s="85"/>
      <c r="T166" s="85"/>
      <c r="U166" s="79"/>
      <c r="V166" s="80"/>
      <c r="W166" s="137" t="str">
        <f>IF(LEFT($E166,1)="R",INDEX('Blend Breakout'!B$28:B$50,MATCH($E166,'Blend Breakout'!$A$28:$A$50,0)),IF(LEFT($E166,1)="H",$E166,IF($E166="Other",H166,"")))</f>
        <v/>
      </c>
      <c r="X166" s="81" t="str">
        <f>IF($E166="Other",I166,IF(LEFT($E166,1)="R",$F166*INDEX('Blend Breakout'!C$28:C$50,MATCH('2 - Import Data'!$E166,'Blend Breakout'!$A$28:$A$50,0)),IF(LEFT('2 - Import Data'!$E166,1)="H",'2 - Import Data'!$F166,"")))</f>
        <v/>
      </c>
      <c r="Y166" s="117" t="str">
        <f>IF(LEFT($E166,1)="R",INDEX('Blend Breakout'!D$28:D$50,MATCH($E166,'Blend Breakout'!$A$28:$A$50,0)),IF(AND($E166="Other",J166&lt;&gt;""),J166,""))</f>
        <v/>
      </c>
      <c r="Z166" s="81" t="str">
        <f>IF(AND($E166="Other",K166&lt;&gt;""),K166,IF(LEFT($E166,1)="R",IFERROR($F166*INDEX('Blend Breakout'!E$28:E$50,MATCH('2 - Import Data'!$E166,'Blend Breakout'!$A$28:$A$50,0)),""),""))</f>
        <v/>
      </c>
      <c r="AA166" s="81" t="str">
        <f>IF(LEFT($E166,1)="R",INDEX('Blend Breakout'!F$28:F$50,MATCH($E166,'Blend Breakout'!$A$28:$A$50,0)),IF(AND($E166="Other",L166&lt;&gt;""),L166,""))</f>
        <v/>
      </c>
      <c r="AB166" s="81" t="str">
        <f>IF(AND($E166="Other",M166&lt;&gt;""),M166,IF(LEFT($E166,1)="R",IFERROR($F166*INDEX('Blend Breakout'!G$28:G$50,MATCH('2 - Import Data'!$E166,'Blend Breakout'!$A$28:$A$50,0)),""),""))</f>
        <v/>
      </c>
      <c r="AC166" s="81" t="str">
        <f>IF(LEFT($E166,1)="R",INDEX('Blend Breakout'!H$28:H$50,MATCH($E166,'Blend Breakout'!$A$28:$A$50,0)),IF(AND($E166="Other",N166&lt;&gt;""),N166,""))</f>
        <v/>
      </c>
      <c r="AD166" s="81" t="str">
        <f>IF(AND($E166="Other",O166&lt;&gt;""),O166,IF(LEFT($E166,1)="R",IFERROR($F166*INDEX('Blend Breakout'!I$28:I$50,MATCH('2 - Import Data'!$E166,'Blend Breakout'!$A$28:$A$50,0)),""),""))</f>
        <v/>
      </c>
    </row>
    <row r="167" spans="1:30" s="81" customFormat="1" x14ac:dyDescent="0.3">
      <c r="A167" s="71">
        <v>154</v>
      </c>
      <c r="B167" s="82" t="str">
        <f>IF(E167=0,"",MAX($B$14:B166)+1)</f>
        <v/>
      </c>
      <c r="C167" s="83"/>
      <c r="D167" s="84"/>
      <c r="E167" s="85"/>
      <c r="F167" s="86"/>
      <c r="G167" s="87"/>
      <c r="H167" s="111"/>
      <c r="I167" s="107"/>
      <c r="J167" s="111"/>
      <c r="K167" s="107"/>
      <c r="L167" s="111"/>
      <c r="M167" s="107"/>
      <c r="N167" s="111"/>
      <c r="O167" s="107"/>
      <c r="P167" s="85"/>
      <c r="Q167" s="75"/>
      <c r="R167" s="88"/>
      <c r="S167" s="85"/>
      <c r="T167" s="85"/>
      <c r="U167" s="79"/>
      <c r="V167" s="80"/>
      <c r="W167" s="137" t="str">
        <f>IF(LEFT($E167,1)="R",INDEX('Blend Breakout'!B$28:B$50,MATCH($E167,'Blend Breakout'!$A$28:$A$50,0)),IF(LEFT($E167,1)="H",$E167,IF($E167="Other",H167,"")))</f>
        <v/>
      </c>
      <c r="X167" s="81" t="str">
        <f>IF($E167="Other",I167,IF(LEFT($E167,1)="R",$F167*INDEX('Blend Breakout'!C$28:C$50,MATCH('2 - Import Data'!$E167,'Blend Breakout'!$A$28:$A$50,0)),IF(LEFT('2 - Import Data'!$E167,1)="H",'2 - Import Data'!$F167,"")))</f>
        <v/>
      </c>
      <c r="Y167" s="117" t="str">
        <f>IF(LEFT($E167,1)="R",INDEX('Blend Breakout'!D$28:D$50,MATCH($E167,'Blend Breakout'!$A$28:$A$50,0)),IF(AND($E167="Other",J167&lt;&gt;""),J167,""))</f>
        <v/>
      </c>
      <c r="Z167" s="81" t="str">
        <f>IF(AND($E167="Other",K167&lt;&gt;""),K167,IF(LEFT($E167,1)="R",IFERROR($F167*INDEX('Blend Breakout'!E$28:E$50,MATCH('2 - Import Data'!$E167,'Blend Breakout'!$A$28:$A$50,0)),""),""))</f>
        <v/>
      </c>
      <c r="AA167" s="81" t="str">
        <f>IF(LEFT($E167,1)="R",INDEX('Blend Breakout'!F$28:F$50,MATCH($E167,'Blend Breakout'!$A$28:$A$50,0)),IF(AND($E167="Other",L167&lt;&gt;""),L167,""))</f>
        <v/>
      </c>
      <c r="AB167" s="81" t="str">
        <f>IF(AND($E167="Other",M167&lt;&gt;""),M167,IF(LEFT($E167,1)="R",IFERROR($F167*INDEX('Blend Breakout'!G$28:G$50,MATCH('2 - Import Data'!$E167,'Blend Breakout'!$A$28:$A$50,0)),""),""))</f>
        <v/>
      </c>
      <c r="AC167" s="81" t="str">
        <f>IF(LEFT($E167,1)="R",INDEX('Blend Breakout'!H$28:H$50,MATCH($E167,'Blend Breakout'!$A$28:$A$50,0)),IF(AND($E167="Other",N167&lt;&gt;""),N167,""))</f>
        <v/>
      </c>
      <c r="AD167" s="81" t="str">
        <f>IF(AND($E167="Other",O167&lt;&gt;""),O167,IF(LEFT($E167,1)="R",IFERROR($F167*INDEX('Blend Breakout'!I$28:I$50,MATCH('2 - Import Data'!$E167,'Blend Breakout'!$A$28:$A$50,0)),""),""))</f>
        <v/>
      </c>
    </row>
    <row r="168" spans="1:30" s="81" customFormat="1" x14ac:dyDescent="0.3">
      <c r="A168" s="71">
        <v>155</v>
      </c>
      <c r="B168" s="82" t="str">
        <f>IF(E168=0,"",MAX($B$14:B167)+1)</f>
        <v/>
      </c>
      <c r="C168" s="83"/>
      <c r="D168" s="84"/>
      <c r="E168" s="85"/>
      <c r="F168" s="86"/>
      <c r="G168" s="87"/>
      <c r="H168" s="111"/>
      <c r="I168" s="107"/>
      <c r="J168" s="111"/>
      <c r="K168" s="107"/>
      <c r="L168" s="111"/>
      <c r="M168" s="107"/>
      <c r="N168" s="111"/>
      <c r="O168" s="107"/>
      <c r="P168" s="85"/>
      <c r="Q168" s="75"/>
      <c r="R168" s="88"/>
      <c r="S168" s="85"/>
      <c r="T168" s="85"/>
      <c r="U168" s="79"/>
      <c r="V168" s="80"/>
      <c r="W168" s="137" t="str">
        <f>IF(LEFT($E168,1)="R",INDEX('Blend Breakout'!B$28:B$50,MATCH($E168,'Blend Breakout'!$A$28:$A$50,0)),IF(LEFT($E168,1)="H",$E168,IF($E168="Other",H168,"")))</f>
        <v/>
      </c>
      <c r="X168" s="81" t="str">
        <f>IF($E168="Other",I168,IF(LEFT($E168,1)="R",$F168*INDEX('Blend Breakout'!C$28:C$50,MATCH('2 - Import Data'!$E168,'Blend Breakout'!$A$28:$A$50,0)),IF(LEFT('2 - Import Data'!$E168,1)="H",'2 - Import Data'!$F168,"")))</f>
        <v/>
      </c>
      <c r="Y168" s="117" t="str">
        <f>IF(LEFT($E168,1)="R",INDEX('Blend Breakout'!D$28:D$50,MATCH($E168,'Blend Breakout'!$A$28:$A$50,0)),IF(AND($E168="Other",J168&lt;&gt;""),J168,""))</f>
        <v/>
      </c>
      <c r="Z168" s="81" t="str">
        <f>IF(AND($E168="Other",K168&lt;&gt;""),K168,IF(LEFT($E168,1)="R",IFERROR($F168*INDEX('Blend Breakout'!E$28:E$50,MATCH('2 - Import Data'!$E168,'Blend Breakout'!$A$28:$A$50,0)),""),""))</f>
        <v/>
      </c>
      <c r="AA168" s="81" t="str">
        <f>IF(LEFT($E168,1)="R",INDEX('Blend Breakout'!F$28:F$50,MATCH($E168,'Blend Breakout'!$A$28:$A$50,0)),IF(AND($E168="Other",L168&lt;&gt;""),L168,""))</f>
        <v/>
      </c>
      <c r="AB168" s="81" t="str">
        <f>IF(AND($E168="Other",M168&lt;&gt;""),M168,IF(LEFT($E168,1)="R",IFERROR($F168*INDEX('Blend Breakout'!G$28:G$50,MATCH('2 - Import Data'!$E168,'Blend Breakout'!$A$28:$A$50,0)),""),""))</f>
        <v/>
      </c>
      <c r="AC168" s="81" t="str">
        <f>IF(LEFT($E168,1)="R",INDEX('Blend Breakout'!H$28:H$50,MATCH($E168,'Blend Breakout'!$A$28:$A$50,0)),IF(AND($E168="Other",N168&lt;&gt;""),N168,""))</f>
        <v/>
      </c>
      <c r="AD168" s="81" t="str">
        <f>IF(AND($E168="Other",O168&lt;&gt;""),O168,IF(LEFT($E168,1)="R",IFERROR($F168*INDEX('Blend Breakout'!I$28:I$50,MATCH('2 - Import Data'!$E168,'Blend Breakout'!$A$28:$A$50,0)),""),""))</f>
        <v/>
      </c>
    </row>
    <row r="169" spans="1:30" s="81" customFormat="1" x14ac:dyDescent="0.3">
      <c r="A169" s="71">
        <v>156</v>
      </c>
      <c r="B169" s="82" t="str">
        <f>IF(E169=0,"",MAX($B$14:B168)+1)</f>
        <v/>
      </c>
      <c r="C169" s="83"/>
      <c r="D169" s="84"/>
      <c r="E169" s="85"/>
      <c r="F169" s="86"/>
      <c r="G169" s="87"/>
      <c r="H169" s="111"/>
      <c r="I169" s="107"/>
      <c r="J169" s="111"/>
      <c r="K169" s="107"/>
      <c r="L169" s="111"/>
      <c r="M169" s="107"/>
      <c r="N169" s="111"/>
      <c r="O169" s="107"/>
      <c r="P169" s="85"/>
      <c r="Q169" s="75"/>
      <c r="R169" s="88"/>
      <c r="S169" s="85"/>
      <c r="T169" s="85"/>
      <c r="U169" s="79"/>
      <c r="V169" s="80"/>
      <c r="W169" s="137" t="str">
        <f>IF(LEFT($E169,1)="R",INDEX('Blend Breakout'!B$28:B$50,MATCH($E169,'Blend Breakout'!$A$28:$A$50,0)),IF(LEFT($E169,1)="H",$E169,IF($E169="Other",H169,"")))</f>
        <v/>
      </c>
      <c r="X169" s="81" t="str">
        <f>IF($E169="Other",I169,IF(LEFT($E169,1)="R",$F169*INDEX('Blend Breakout'!C$28:C$50,MATCH('2 - Import Data'!$E169,'Blend Breakout'!$A$28:$A$50,0)),IF(LEFT('2 - Import Data'!$E169,1)="H",'2 - Import Data'!$F169,"")))</f>
        <v/>
      </c>
      <c r="Y169" s="117" t="str">
        <f>IF(LEFT($E169,1)="R",INDEX('Blend Breakout'!D$28:D$50,MATCH($E169,'Blend Breakout'!$A$28:$A$50,0)),IF(AND($E169="Other",J169&lt;&gt;""),J169,""))</f>
        <v/>
      </c>
      <c r="Z169" s="81" t="str">
        <f>IF(AND($E169="Other",K169&lt;&gt;""),K169,IF(LEFT($E169,1)="R",IFERROR($F169*INDEX('Blend Breakout'!E$28:E$50,MATCH('2 - Import Data'!$E169,'Blend Breakout'!$A$28:$A$50,0)),""),""))</f>
        <v/>
      </c>
      <c r="AA169" s="81" t="str">
        <f>IF(LEFT($E169,1)="R",INDEX('Blend Breakout'!F$28:F$50,MATCH($E169,'Blend Breakout'!$A$28:$A$50,0)),IF(AND($E169="Other",L169&lt;&gt;""),L169,""))</f>
        <v/>
      </c>
      <c r="AB169" s="81" t="str">
        <f>IF(AND($E169="Other",M169&lt;&gt;""),M169,IF(LEFT($E169,1)="R",IFERROR($F169*INDEX('Blend Breakout'!G$28:G$50,MATCH('2 - Import Data'!$E169,'Blend Breakout'!$A$28:$A$50,0)),""),""))</f>
        <v/>
      </c>
      <c r="AC169" s="81" t="str">
        <f>IF(LEFT($E169,1)="R",INDEX('Blend Breakout'!H$28:H$50,MATCH($E169,'Blend Breakout'!$A$28:$A$50,0)),IF(AND($E169="Other",N169&lt;&gt;""),N169,""))</f>
        <v/>
      </c>
      <c r="AD169" s="81" t="str">
        <f>IF(AND($E169="Other",O169&lt;&gt;""),O169,IF(LEFT($E169,1)="R",IFERROR($F169*INDEX('Blend Breakout'!I$28:I$50,MATCH('2 - Import Data'!$E169,'Blend Breakout'!$A$28:$A$50,0)),""),""))</f>
        <v/>
      </c>
    </row>
    <row r="170" spans="1:30" s="81" customFormat="1" x14ac:dyDescent="0.3">
      <c r="A170" s="71">
        <v>157</v>
      </c>
      <c r="B170" s="82" t="str">
        <f>IF(E170=0,"",MAX($B$14:B169)+1)</f>
        <v/>
      </c>
      <c r="C170" s="83"/>
      <c r="D170" s="84"/>
      <c r="E170" s="85"/>
      <c r="F170" s="86"/>
      <c r="G170" s="87"/>
      <c r="H170" s="111"/>
      <c r="I170" s="107"/>
      <c r="J170" s="111"/>
      <c r="K170" s="107"/>
      <c r="L170" s="111"/>
      <c r="M170" s="107"/>
      <c r="N170" s="111"/>
      <c r="O170" s="107"/>
      <c r="P170" s="85"/>
      <c r="Q170" s="75"/>
      <c r="R170" s="88"/>
      <c r="S170" s="85"/>
      <c r="T170" s="85"/>
      <c r="U170" s="79"/>
      <c r="V170" s="80"/>
      <c r="W170" s="137" t="str">
        <f>IF(LEFT($E170,1)="R",INDEX('Blend Breakout'!B$28:B$50,MATCH($E170,'Blend Breakout'!$A$28:$A$50,0)),IF(LEFT($E170,1)="H",$E170,IF($E170="Other",H170,"")))</f>
        <v/>
      </c>
      <c r="X170" s="81" t="str">
        <f>IF($E170="Other",I170,IF(LEFT($E170,1)="R",$F170*INDEX('Blend Breakout'!C$28:C$50,MATCH('2 - Import Data'!$E170,'Blend Breakout'!$A$28:$A$50,0)),IF(LEFT('2 - Import Data'!$E170,1)="H",'2 - Import Data'!$F170,"")))</f>
        <v/>
      </c>
      <c r="Y170" s="117" t="str">
        <f>IF(LEFT($E170,1)="R",INDEX('Blend Breakout'!D$28:D$50,MATCH($E170,'Blend Breakout'!$A$28:$A$50,0)),IF(AND($E170="Other",J170&lt;&gt;""),J170,""))</f>
        <v/>
      </c>
      <c r="Z170" s="81" t="str">
        <f>IF(AND($E170="Other",K170&lt;&gt;""),K170,IF(LEFT($E170,1)="R",IFERROR($F170*INDEX('Blend Breakout'!E$28:E$50,MATCH('2 - Import Data'!$E170,'Blend Breakout'!$A$28:$A$50,0)),""),""))</f>
        <v/>
      </c>
      <c r="AA170" s="81" t="str">
        <f>IF(LEFT($E170,1)="R",INDEX('Blend Breakout'!F$28:F$50,MATCH($E170,'Blend Breakout'!$A$28:$A$50,0)),IF(AND($E170="Other",L170&lt;&gt;""),L170,""))</f>
        <v/>
      </c>
      <c r="AB170" s="81" t="str">
        <f>IF(AND($E170="Other",M170&lt;&gt;""),M170,IF(LEFT($E170,1)="R",IFERROR($F170*INDEX('Blend Breakout'!G$28:G$50,MATCH('2 - Import Data'!$E170,'Blend Breakout'!$A$28:$A$50,0)),""),""))</f>
        <v/>
      </c>
      <c r="AC170" s="81" t="str">
        <f>IF(LEFT($E170,1)="R",INDEX('Blend Breakout'!H$28:H$50,MATCH($E170,'Blend Breakout'!$A$28:$A$50,0)),IF(AND($E170="Other",N170&lt;&gt;""),N170,""))</f>
        <v/>
      </c>
      <c r="AD170" s="81" t="str">
        <f>IF(AND($E170="Other",O170&lt;&gt;""),O170,IF(LEFT($E170,1)="R",IFERROR($F170*INDEX('Blend Breakout'!I$28:I$50,MATCH('2 - Import Data'!$E170,'Blend Breakout'!$A$28:$A$50,0)),""),""))</f>
        <v/>
      </c>
    </row>
    <row r="171" spans="1:30" s="81" customFormat="1" x14ac:dyDescent="0.3">
      <c r="A171" s="71">
        <v>158</v>
      </c>
      <c r="B171" s="82" t="str">
        <f>IF(E171=0,"",MAX($B$14:B170)+1)</f>
        <v/>
      </c>
      <c r="C171" s="83"/>
      <c r="D171" s="84"/>
      <c r="E171" s="85"/>
      <c r="F171" s="86"/>
      <c r="G171" s="87"/>
      <c r="H171" s="111"/>
      <c r="I171" s="107"/>
      <c r="J171" s="111"/>
      <c r="K171" s="107"/>
      <c r="L171" s="111"/>
      <c r="M171" s="107"/>
      <c r="N171" s="111"/>
      <c r="O171" s="107"/>
      <c r="P171" s="85"/>
      <c r="Q171" s="75"/>
      <c r="R171" s="88"/>
      <c r="S171" s="85"/>
      <c r="T171" s="85"/>
      <c r="U171" s="79"/>
      <c r="V171" s="80"/>
      <c r="W171" s="137" t="str">
        <f>IF(LEFT($E171,1)="R",INDEX('Blend Breakout'!B$28:B$50,MATCH($E171,'Blend Breakout'!$A$28:$A$50,0)),IF(LEFT($E171,1)="H",$E171,IF($E171="Other",H171,"")))</f>
        <v/>
      </c>
      <c r="X171" s="81" t="str">
        <f>IF($E171="Other",I171,IF(LEFT($E171,1)="R",$F171*INDEX('Blend Breakout'!C$28:C$50,MATCH('2 - Import Data'!$E171,'Blend Breakout'!$A$28:$A$50,0)),IF(LEFT('2 - Import Data'!$E171,1)="H",'2 - Import Data'!$F171,"")))</f>
        <v/>
      </c>
      <c r="Y171" s="117" t="str">
        <f>IF(LEFT($E171,1)="R",INDEX('Blend Breakout'!D$28:D$50,MATCH($E171,'Blend Breakout'!$A$28:$A$50,0)),IF(AND($E171="Other",J171&lt;&gt;""),J171,""))</f>
        <v/>
      </c>
      <c r="Z171" s="81" t="str">
        <f>IF(AND($E171="Other",K171&lt;&gt;""),K171,IF(LEFT($E171,1)="R",IFERROR($F171*INDEX('Blend Breakout'!E$28:E$50,MATCH('2 - Import Data'!$E171,'Blend Breakout'!$A$28:$A$50,0)),""),""))</f>
        <v/>
      </c>
      <c r="AA171" s="81" t="str">
        <f>IF(LEFT($E171,1)="R",INDEX('Blend Breakout'!F$28:F$50,MATCH($E171,'Blend Breakout'!$A$28:$A$50,0)),IF(AND($E171="Other",L171&lt;&gt;""),L171,""))</f>
        <v/>
      </c>
      <c r="AB171" s="81" t="str">
        <f>IF(AND($E171="Other",M171&lt;&gt;""),M171,IF(LEFT($E171,1)="R",IFERROR($F171*INDEX('Blend Breakout'!G$28:G$50,MATCH('2 - Import Data'!$E171,'Blend Breakout'!$A$28:$A$50,0)),""),""))</f>
        <v/>
      </c>
      <c r="AC171" s="81" t="str">
        <f>IF(LEFT($E171,1)="R",INDEX('Blend Breakout'!H$28:H$50,MATCH($E171,'Blend Breakout'!$A$28:$A$50,0)),IF(AND($E171="Other",N171&lt;&gt;""),N171,""))</f>
        <v/>
      </c>
      <c r="AD171" s="81" t="str">
        <f>IF(AND($E171="Other",O171&lt;&gt;""),O171,IF(LEFT($E171,1)="R",IFERROR($F171*INDEX('Blend Breakout'!I$28:I$50,MATCH('2 - Import Data'!$E171,'Blend Breakout'!$A$28:$A$50,0)),""),""))</f>
        <v/>
      </c>
    </row>
    <row r="172" spans="1:30" s="81" customFormat="1" x14ac:dyDescent="0.3">
      <c r="A172" s="71">
        <v>159</v>
      </c>
      <c r="B172" s="82" t="str">
        <f>IF(E172=0,"",MAX($B$14:B171)+1)</f>
        <v/>
      </c>
      <c r="C172" s="83"/>
      <c r="D172" s="84"/>
      <c r="E172" s="85"/>
      <c r="F172" s="86"/>
      <c r="G172" s="87"/>
      <c r="H172" s="111"/>
      <c r="I172" s="107"/>
      <c r="J172" s="111"/>
      <c r="K172" s="107"/>
      <c r="L172" s="111"/>
      <c r="M172" s="107"/>
      <c r="N172" s="111"/>
      <c r="O172" s="107"/>
      <c r="P172" s="85"/>
      <c r="Q172" s="75"/>
      <c r="R172" s="88"/>
      <c r="S172" s="85"/>
      <c r="T172" s="85"/>
      <c r="U172" s="79"/>
      <c r="V172" s="80"/>
      <c r="W172" s="137" t="str">
        <f>IF(LEFT($E172,1)="R",INDEX('Blend Breakout'!B$28:B$50,MATCH($E172,'Blend Breakout'!$A$28:$A$50,0)),IF(LEFT($E172,1)="H",$E172,IF($E172="Other",H172,"")))</f>
        <v/>
      </c>
      <c r="X172" s="81" t="str">
        <f>IF($E172="Other",I172,IF(LEFT($E172,1)="R",$F172*INDEX('Blend Breakout'!C$28:C$50,MATCH('2 - Import Data'!$E172,'Blend Breakout'!$A$28:$A$50,0)),IF(LEFT('2 - Import Data'!$E172,1)="H",'2 - Import Data'!$F172,"")))</f>
        <v/>
      </c>
      <c r="Y172" s="117" t="str">
        <f>IF(LEFT($E172,1)="R",INDEX('Blend Breakout'!D$28:D$50,MATCH($E172,'Blend Breakout'!$A$28:$A$50,0)),IF(AND($E172="Other",J172&lt;&gt;""),J172,""))</f>
        <v/>
      </c>
      <c r="Z172" s="81" t="str">
        <f>IF(AND($E172="Other",K172&lt;&gt;""),K172,IF(LEFT($E172,1)="R",IFERROR($F172*INDEX('Blend Breakout'!E$28:E$50,MATCH('2 - Import Data'!$E172,'Blend Breakout'!$A$28:$A$50,0)),""),""))</f>
        <v/>
      </c>
      <c r="AA172" s="81" t="str">
        <f>IF(LEFT($E172,1)="R",INDEX('Blend Breakout'!F$28:F$50,MATCH($E172,'Blend Breakout'!$A$28:$A$50,0)),IF(AND($E172="Other",L172&lt;&gt;""),L172,""))</f>
        <v/>
      </c>
      <c r="AB172" s="81" t="str">
        <f>IF(AND($E172="Other",M172&lt;&gt;""),M172,IF(LEFT($E172,1)="R",IFERROR($F172*INDEX('Blend Breakout'!G$28:G$50,MATCH('2 - Import Data'!$E172,'Blend Breakout'!$A$28:$A$50,0)),""),""))</f>
        <v/>
      </c>
      <c r="AC172" s="81" t="str">
        <f>IF(LEFT($E172,1)="R",INDEX('Blend Breakout'!H$28:H$50,MATCH($E172,'Blend Breakout'!$A$28:$A$50,0)),IF(AND($E172="Other",N172&lt;&gt;""),N172,""))</f>
        <v/>
      </c>
      <c r="AD172" s="81" t="str">
        <f>IF(AND($E172="Other",O172&lt;&gt;""),O172,IF(LEFT($E172,1)="R",IFERROR($F172*INDEX('Blend Breakout'!I$28:I$50,MATCH('2 - Import Data'!$E172,'Blend Breakout'!$A$28:$A$50,0)),""),""))</f>
        <v/>
      </c>
    </row>
    <row r="173" spans="1:30" s="81" customFormat="1" x14ac:dyDescent="0.3">
      <c r="A173" s="71">
        <v>160</v>
      </c>
      <c r="B173" s="82" t="str">
        <f>IF(E173=0,"",MAX($B$14:B172)+1)</f>
        <v/>
      </c>
      <c r="C173" s="83"/>
      <c r="D173" s="84"/>
      <c r="E173" s="85"/>
      <c r="F173" s="86"/>
      <c r="G173" s="87"/>
      <c r="H173" s="111"/>
      <c r="I173" s="107"/>
      <c r="J173" s="111"/>
      <c r="K173" s="107"/>
      <c r="L173" s="111"/>
      <c r="M173" s="107"/>
      <c r="N173" s="111"/>
      <c r="O173" s="107"/>
      <c r="P173" s="85"/>
      <c r="Q173" s="75"/>
      <c r="R173" s="88"/>
      <c r="S173" s="85"/>
      <c r="T173" s="85"/>
      <c r="U173" s="79"/>
      <c r="V173" s="80"/>
      <c r="W173" s="137" t="str">
        <f>IF(LEFT($E173,1)="R",INDEX('Blend Breakout'!B$28:B$50,MATCH($E173,'Blend Breakout'!$A$28:$A$50,0)),IF(LEFT($E173,1)="H",$E173,IF($E173="Other",H173,"")))</f>
        <v/>
      </c>
      <c r="X173" s="81" t="str">
        <f>IF($E173="Other",I173,IF(LEFT($E173,1)="R",$F173*INDEX('Blend Breakout'!C$28:C$50,MATCH('2 - Import Data'!$E173,'Blend Breakout'!$A$28:$A$50,0)),IF(LEFT('2 - Import Data'!$E173,1)="H",'2 - Import Data'!$F173,"")))</f>
        <v/>
      </c>
      <c r="Y173" s="117" t="str">
        <f>IF(LEFT($E173,1)="R",INDEX('Blend Breakout'!D$28:D$50,MATCH($E173,'Blend Breakout'!$A$28:$A$50,0)),IF(AND($E173="Other",J173&lt;&gt;""),J173,""))</f>
        <v/>
      </c>
      <c r="Z173" s="81" t="str">
        <f>IF(AND($E173="Other",K173&lt;&gt;""),K173,IF(LEFT($E173,1)="R",IFERROR($F173*INDEX('Blend Breakout'!E$28:E$50,MATCH('2 - Import Data'!$E173,'Blend Breakout'!$A$28:$A$50,0)),""),""))</f>
        <v/>
      </c>
      <c r="AA173" s="81" t="str">
        <f>IF(LEFT($E173,1)="R",INDEX('Blend Breakout'!F$28:F$50,MATCH($E173,'Blend Breakout'!$A$28:$A$50,0)),IF(AND($E173="Other",L173&lt;&gt;""),L173,""))</f>
        <v/>
      </c>
      <c r="AB173" s="81" t="str">
        <f>IF(AND($E173="Other",M173&lt;&gt;""),M173,IF(LEFT($E173,1)="R",IFERROR($F173*INDEX('Blend Breakout'!G$28:G$50,MATCH('2 - Import Data'!$E173,'Blend Breakout'!$A$28:$A$50,0)),""),""))</f>
        <v/>
      </c>
      <c r="AC173" s="81" t="str">
        <f>IF(LEFT($E173,1)="R",INDEX('Blend Breakout'!H$28:H$50,MATCH($E173,'Blend Breakout'!$A$28:$A$50,0)),IF(AND($E173="Other",N173&lt;&gt;""),N173,""))</f>
        <v/>
      </c>
      <c r="AD173" s="81" t="str">
        <f>IF(AND($E173="Other",O173&lt;&gt;""),O173,IF(LEFT($E173,1)="R",IFERROR($F173*INDEX('Blend Breakout'!I$28:I$50,MATCH('2 - Import Data'!$E173,'Blend Breakout'!$A$28:$A$50,0)),""),""))</f>
        <v/>
      </c>
    </row>
    <row r="174" spans="1:30" s="81" customFormat="1" x14ac:dyDescent="0.3">
      <c r="A174" s="71">
        <v>161</v>
      </c>
      <c r="B174" s="82" t="str">
        <f>IF(E174=0,"",MAX($B$14:B173)+1)</f>
        <v/>
      </c>
      <c r="C174" s="83"/>
      <c r="D174" s="84"/>
      <c r="E174" s="85"/>
      <c r="F174" s="86"/>
      <c r="G174" s="87"/>
      <c r="H174" s="111"/>
      <c r="I174" s="107"/>
      <c r="J174" s="111"/>
      <c r="K174" s="107"/>
      <c r="L174" s="111"/>
      <c r="M174" s="107"/>
      <c r="N174" s="111"/>
      <c r="O174" s="107"/>
      <c r="P174" s="85"/>
      <c r="Q174" s="75"/>
      <c r="R174" s="88"/>
      <c r="S174" s="85"/>
      <c r="T174" s="85"/>
      <c r="U174" s="79"/>
      <c r="V174" s="80"/>
      <c r="W174" s="137" t="str">
        <f>IF(LEFT($E174,1)="R",INDEX('Blend Breakout'!B$28:B$50,MATCH($E174,'Blend Breakout'!$A$28:$A$50,0)),IF(LEFT($E174,1)="H",$E174,IF($E174="Other",H174,"")))</f>
        <v/>
      </c>
      <c r="X174" s="81" t="str">
        <f>IF($E174="Other",I174,IF(LEFT($E174,1)="R",$F174*INDEX('Blend Breakout'!C$28:C$50,MATCH('2 - Import Data'!$E174,'Blend Breakout'!$A$28:$A$50,0)),IF(LEFT('2 - Import Data'!$E174,1)="H",'2 - Import Data'!$F174,"")))</f>
        <v/>
      </c>
      <c r="Y174" s="117" t="str">
        <f>IF(LEFT($E174,1)="R",INDEX('Blend Breakout'!D$28:D$50,MATCH($E174,'Blend Breakout'!$A$28:$A$50,0)),IF(AND($E174="Other",J174&lt;&gt;""),J174,""))</f>
        <v/>
      </c>
      <c r="Z174" s="81" t="str">
        <f>IF(AND($E174="Other",K174&lt;&gt;""),K174,IF(LEFT($E174,1)="R",IFERROR($F174*INDEX('Blend Breakout'!E$28:E$50,MATCH('2 - Import Data'!$E174,'Blend Breakout'!$A$28:$A$50,0)),""),""))</f>
        <v/>
      </c>
      <c r="AA174" s="81" t="str">
        <f>IF(LEFT($E174,1)="R",INDEX('Blend Breakout'!F$28:F$50,MATCH($E174,'Blend Breakout'!$A$28:$A$50,0)),IF(AND($E174="Other",L174&lt;&gt;""),L174,""))</f>
        <v/>
      </c>
      <c r="AB174" s="81" t="str">
        <f>IF(AND($E174="Other",M174&lt;&gt;""),M174,IF(LEFT($E174,1)="R",IFERROR($F174*INDEX('Blend Breakout'!G$28:G$50,MATCH('2 - Import Data'!$E174,'Blend Breakout'!$A$28:$A$50,0)),""),""))</f>
        <v/>
      </c>
      <c r="AC174" s="81" t="str">
        <f>IF(LEFT($E174,1)="R",INDEX('Blend Breakout'!H$28:H$50,MATCH($E174,'Blend Breakout'!$A$28:$A$50,0)),IF(AND($E174="Other",N174&lt;&gt;""),N174,""))</f>
        <v/>
      </c>
      <c r="AD174" s="81" t="str">
        <f>IF(AND($E174="Other",O174&lt;&gt;""),O174,IF(LEFT($E174,1)="R",IFERROR($F174*INDEX('Blend Breakout'!I$28:I$50,MATCH('2 - Import Data'!$E174,'Blend Breakout'!$A$28:$A$50,0)),""),""))</f>
        <v/>
      </c>
    </row>
    <row r="175" spans="1:30" s="81" customFormat="1" x14ac:dyDescent="0.3">
      <c r="A175" s="71">
        <v>162</v>
      </c>
      <c r="B175" s="82" t="str">
        <f>IF(E175=0,"",MAX($B$14:B174)+1)</f>
        <v/>
      </c>
      <c r="C175" s="83"/>
      <c r="D175" s="84"/>
      <c r="E175" s="85"/>
      <c r="F175" s="86"/>
      <c r="G175" s="87"/>
      <c r="H175" s="111"/>
      <c r="I175" s="107"/>
      <c r="J175" s="111"/>
      <c r="K175" s="107"/>
      <c r="L175" s="111"/>
      <c r="M175" s="107"/>
      <c r="N175" s="111"/>
      <c r="O175" s="107"/>
      <c r="P175" s="85"/>
      <c r="Q175" s="75"/>
      <c r="R175" s="88"/>
      <c r="S175" s="85"/>
      <c r="T175" s="85"/>
      <c r="U175" s="79"/>
      <c r="V175" s="80"/>
      <c r="W175" s="137" t="str">
        <f>IF(LEFT($E175,1)="R",INDEX('Blend Breakout'!B$28:B$50,MATCH($E175,'Blend Breakout'!$A$28:$A$50,0)),IF(LEFT($E175,1)="H",$E175,IF($E175="Other",H175,"")))</f>
        <v/>
      </c>
      <c r="X175" s="81" t="str">
        <f>IF($E175="Other",I175,IF(LEFT($E175,1)="R",$F175*INDEX('Blend Breakout'!C$28:C$50,MATCH('2 - Import Data'!$E175,'Blend Breakout'!$A$28:$A$50,0)),IF(LEFT('2 - Import Data'!$E175,1)="H",'2 - Import Data'!$F175,"")))</f>
        <v/>
      </c>
      <c r="Y175" s="117" t="str">
        <f>IF(LEFT($E175,1)="R",INDEX('Blend Breakout'!D$28:D$50,MATCH($E175,'Blend Breakout'!$A$28:$A$50,0)),IF(AND($E175="Other",J175&lt;&gt;""),J175,""))</f>
        <v/>
      </c>
      <c r="Z175" s="81" t="str">
        <f>IF(AND($E175="Other",K175&lt;&gt;""),K175,IF(LEFT($E175,1)="R",IFERROR($F175*INDEX('Blend Breakout'!E$28:E$50,MATCH('2 - Import Data'!$E175,'Blend Breakout'!$A$28:$A$50,0)),""),""))</f>
        <v/>
      </c>
      <c r="AA175" s="81" t="str">
        <f>IF(LEFT($E175,1)="R",INDEX('Blend Breakout'!F$28:F$50,MATCH($E175,'Blend Breakout'!$A$28:$A$50,0)),IF(AND($E175="Other",L175&lt;&gt;""),L175,""))</f>
        <v/>
      </c>
      <c r="AB175" s="81" t="str">
        <f>IF(AND($E175="Other",M175&lt;&gt;""),M175,IF(LEFT($E175,1)="R",IFERROR($F175*INDEX('Blend Breakout'!G$28:G$50,MATCH('2 - Import Data'!$E175,'Blend Breakout'!$A$28:$A$50,0)),""),""))</f>
        <v/>
      </c>
      <c r="AC175" s="81" t="str">
        <f>IF(LEFT($E175,1)="R",INDEX('Blend Breakout'!H$28:H$50,MATCH($E175,'Blend Breakout'!$A$28:$A$50,0)),IF(AND($E175="Other",N175&lt;&gt;""),N175,""))</f>
        <v/>
      </c>
      <c r="AD175" s="81" t="str">
        <f>IF(AND($E175="Other",O175&lt;&gt;""),O175,IF(LEFT($E175,1)="R",IFERROR($F175*INDEX('Blend Breakout'!I$28:I$50,MATCH('2 - Import Data'!$E175,'Blend Breakout'!$A$28:$A$50,0)),""),""))</f>
        <v/>
      </c>
    </row>
    <row r="176" spans="1:30" s="81" customFormat="1" x14ac:dyDescent="0.3">
      <c r="A176" s="71">
        <v>163</v>
      </c>
      <c r="B176" s="82" t="str">
        <f>IF(E176=0,"",MAX($B$14:B175)+1)</f>
        <v/>
      </c>
      <c r="C176" s="83"/>
      <c r="D176" s="84"/>
      <c r="E176" s="85"/>
      <c r="F176" s="86"/>
      <c r="G176" s="87"/>
      <c r="H176" s="111"/>
      <c r="I176" s="107"/>
      <c r="J176" s="111"/>
      <c r="K176" s="107"/>
      <c r="L176" s="111"/>
      <c r="M176" s="107"/>
      <c r="N176" s="111"/>
      <c r="O176" s="107"/>
      <c r="P176" s="85"/>
      <c r="Q176" s="75"/>
      <c r="R176" s="88"/>
      <c r="S176" s="85"/>
      <c r="T176" s="85"/>
      <c r="U176" s="79"/>
      <c r="V176" s="80"/>
      <c r="W176" s="137" t="str">
        <f>IF(LEFT($E176,1)="R",INDEX('Blend Breakout'!B$28:B$50,MATCH($E176,'Blend Breakout'!$A$28:$A$50,0)),IF(LEFT($E176,1)="H",$E176,IF($E176="Other",H176,"")))</f>
        <v/>
      </c>
      <c r="X176" s="81" t="str">
        <f>IF($E176="Other",I176,IF(LEFT($E176,1)="R",$F176*INDEX('Blend Breakout'!C$28:C$50,MATCH('2 - Import Data'!$E176,'Blend Breakout'!$A$28:$A$50,0)),IF(LEFT('2 - Import Data'!$E176,1)="H",'2 - Import Data'!$F176,"")))</f>
        <v/>
      </c>
      <c r="Y176" s="117" t="str">
        <f>IF(LEFT($E176,1)="R",INDEX('Blend Breakout'!D$28:D$50,MATCH($E176,'Blend Breakout'!$A$28:$A$50,0)),IF(AND($E176="Other",J176&lt;&gt;""),J176,""))</f>
        <v/>
      </c>
      <c r="Z176" s="81" t="str">
        <f>IF(AND($E176="Other",K176&lt;&gt;""),K176,IF(LEFT($E176,1)="R",IFERROR($F176*INDEX('Blend Breakout'!E$28:E$50,MATCH('2 - Import Data'!$E176,'Blend Breakout'!$A$28:$A$50,0)),""),""))</f>
        <v/>
      </c>
      <c r="AA176" s="81" t="str">
        <f>IF(LEFT($E176,1)="R",INDEX('Blend Breakout'!F$28:F$50,MATCH($E176,'Blend Breakout'!$A$28:$A$50,0)),IF(AND($E176="Other",L176&lt;&gt;""),L176,""))</f>
        <v/>
      </c>
      <c r="AB176" s="81" t="str">
        <f>IF(AND($E176="Other",M176&lt;&gt;""),M176,IF(LEFT($E176,1)="R",IFERROR($F176*INDEX('Blend Breakout'!G$28:G$50,MATCH('2 - Import Data'!$E176,'Blend Breakout'!$A$28:$A$50,0)),""),""))</f>
        <v/>
      </c>
      <c r="AC176" s="81" t="str">
        <f>IF(LEFT($E176,1)="R",INDEX('Blend Breakout'!H$28:H$50,MATCH($E176,'Blend Breakout'!$A$28:$A$50,0)),IF(AND($E176="Other",N176&lt;&gt;""),N176,""))</f>
        <v/>
      </c>
      <c r="AD176" s="81" t="str">
        <f>IF(AND($E176="Other",O176&lt;&gt;""),O176,IF(LEFT($E176,1)="R",IFERROR($F176*INDEX('Blend Breakout'!I$28:I$50,MATCH('2 - Import Data'!$E176,'Blend Breakout'!$A$28:$A$50,0)),""),""))</f>
        <v/>
      </c>
    </row>
    <row r="177" spans="1:30" s="81" customFormat="1" x14ac:dyDescent="0.3">
      <c r="A177" s="71">
        <v>164</v>
      </c>
      <c r="B177" s="82" t="str">
        <f>IF(E177=0,"",MAX($B$14:B176)+1)</f>
        <v/>
      </c>
      <c r="C177" s="83"/>
      <c r="D177" s="84"/>
      <c r="E177" s="85"/>
      <c r="F177" s="86"/>
      <c r="G177" s="87"/>
      <c r="H177" s="111"/>
      <c r="I177" s="107"/>
      <c r="J177" s="111"/>
      <c r="K177" s="107"/>
      <c r="L177" s="111"/>
      <c r="M177" s="107"/>
      <c r="N177" s="111"/>
      <c r="O177" s="107"/>
      <c r="P177" s="85"/>
      <c r="Q177" s="75"/>
      <c r="R177" s="88"/>
      <c r="S177" s="85"/>
      <c r="T177" s="85"/>
      <c r="U177" s="79"/>
      <c r="V177" s="80"/>
      <c r="W177" s="137" t="str">
        <f>IF(LEFT($E177,1)="R",INDEX('Blend Breakout'!B$28:B$50,MATCH($E177,'Blend Breakout'!$A$28:$A$50,0)),IF(LEFT($E177,1)="H",$E177,IF($E177="Other",H177,"")))</f>
        <v/>
      </c>
      <c r="X177" s="81" t="str">
        <f>IF($E177="Other",I177,IF(LEFT($E177,1)="R",$F177*INDEX('Blend Breakout'!C$28:C$50,MATCH('2 - Import Data'!$E177,'Blend Breakout'!$A$28:$A$50,0)),IF(LEFT('2 - Import Data'!$E177,1)="H",'2 - Import Data'!$F177,"")))</f>
        <v/>
      </c>
      <c r="Y177" s="117" t="str">
        <f>IF(LEFT($E177,1)="R",INDEX('Blend Breakout'!D$28:D$50,MATCH($E177,'Blend Breakout'!$A$28:$A$50,0)),IF(AND($E177="Other",J177&lt;&gt;""),J177,""))</f>
        <v/>
      </c>
      <c r="Z177" s="81" t="str">
        <f>IF(AND($E177="Other",K177&lt;&gt;""),K177,IF(LEFT($E177,1)="R",IFERROR($F177*INDEX('Blend Breakout'!E$28:E$50,MATCH('2 - Import Data'!$E177,'Blend Breakout'!$A$28:$A$50,0)),""),""))</f>
        <v/>
      </c>
      <c r="AA177" s="81" t="str">
        <f>IF(LEFT($E177,1)="R",INDEX('Blend Breakout'!F$28:F$50,MATCH($E177,'Blend Breakout'!$A$28:$A$50,0)),IF(AND($E177="Other",L177&lt;&gt;""),L177,""))</f>
        <v/>
      </c>
      <c r="AB177" s="81" t="str">
        <f>IF(AND($E177="Other",M177&lt;&gt;""),M177,IF(LEFT($E177,1)="R",IFERROR($F177*INDEX('Blend Breakout'!G$28:G$50,MATCH('2 - Import Data'!$E177,'Blend Breakout'!$A$28:$A$50,0)),""),""))</f>
        <v/>
      </c>
      <c r="AC177" s="81" t="str">
        <f>IF(LEFT($E177,1)="R",INDEX('Blend Breakout'!H$28:H$50,MATCH($E177,'Blend Breakout'!$A$28:$A$50,0)),IF(AND($E177="Other",N177&lt;&gt;""),N177,""))</f>
        <v/>
      </c>
      <c r="AD177" s="81" t="str">
        <f>IF(AND($E177="Other",O177&lt;&gt;""),O177,IF(LEFT($E177,1)="R",IFERROR($F177*INDEX('Blend Breakout'!I$28:I$50,MATCH('2 - Import Data'!$E177,'Blend Breakout'!$A$28:$A$50,0)),""),""))</f>
        <v/>
      </c>
    </row>
    <row r="178" spans="1:30" s="81" customFormat="1" x14ac:dyDescent="0.3">
      <c r="A178" s="71">
        <v>165</v>
      </c>
      <c r="B178" s="82" t="str">
        <f>IF(E178=0,"",MAX($B$14:B177)+1)</f>
        <v/>
      </c>
      <c r="C178" s="83"/>
      <c r="D178" s="84"/>
      <c r="E178" s="85"/>
      <c r="F178" s="86"/>
      <c r="G178" s="87"/>
      <c r="H178" s="111"/>
      <c r="I178" s="107"/>
      <c r="J178" s="111"/>
      <c r="K178" s="107"/>
      <c r="L178" s="111"/>
      <c r="M178" s="107"/>
      <c r="N178" s="111"/>
      <c r="O178" s="107"/>
      <c r="P178" s="85"/>
      <c r="Q178" s="75"/>
      <c r="R178" s="88"/>
      <c r="S178" s="85"/>
      <c r="T178" s="85"/>
      <c r="U178" s="79"/>
      <c r="V178" s="80"/>
      <c r="W178" s="137" t="str">
        <f>IF(LEFT($E178,1)="R",INDEX('Blend Breakout'!B$28:B$50,MATCH($E178,'Blend Breakout'!$A$28:$A$50,0)),IF(LEFT($E178,1)="H",$E178,IF($E178="Other",H178,"")))</f>
        <v/>
      </c>
      <c r="X178" s="81" t="str">
        <f>IF($E178="Other",I178,IF(LEFT($E178,1)="R",$F178*INDEX('Blend Breakout'!C$28:C$50,MATCH('2 - Import Data'!$E178,'Blend Breakout'!$A$28:$A$50,0)),IF(LEFT('2 - Import Data'!$E178,1)="H",'2 - Import Data'!$F178,"")))</f>
        <v/>
      </c>
      <c r="Y178" s="117" t="str">
        <f>IF(LEFT($E178,1)="R",INDEX('Blend Breakout'!D$28:D$50,MATCH($E178,'Blend Breakout'!$A$28:$A$50,0)),IF(AND($E178="Other",J178&lt;&gt;""),J178,""))</f>
        <v/>
      </c>
      <c r="Z178" s="81" t="str">
        <f>IF(AND($E178="Other",K178&lt;&gt;""),K178,IF(LEFT($E178,1)="R",IFERROR($F178*INDEX('Blend Breakout'!E$28:E$50,MATCH('2 - Import Data'!$E178,'Blend Breakout'!$A$28:$A$50,0)),""),""))</f>
        <v/>
      </c>
      <c r="AA178" s="81" t="str">
        <f>IF(LEFT($E178,1)="R",INDEX('Blend Breakout'!F$28:F$50,MATCH($E178,'Blend Breakout'!$A$28:$A$50,0)),IF(AND($E178="Other",L178&lt;&gt;""),L178,""))</f>
        <v/>
      </c>
      <c r="AB178" s="81" t="str">
        <f>IF(AND($E178="Other",M178&lt;&gt;""),M178,IF(LEFT($E178,1)="R",IFERROR($F178*INDEX('Blend Breakout'!G$28:G$50,MATCH('2 - Import Data'!$E178,'Blend Breakout'!$A$28:$A$50,0)),""),""))</f>
        <v/>
      </c>
      <c r="AC178" s="81" t="str">
        <f>IF(LEFT($E178,1)="R",INDEX('Blend Breakout'!H$28:H$50,MATCH($E178,'Blend Breakout'!$A$28:$A$50,0)),IF(AND($E178="Other",N178&lt;&gt;""),N178,""))</f>
        <v/>
      </c>
      <c r="AD178" s="81" t="str">
        <f>IF(AND($E178="Other",O178&lt;&gt;""),O178,IF(LEFT($E178,1)="R",IFERROR($F178*INDEX('Blend Breakout'!I$28:I$50,MATCH('2 - Import Data'!$E178,'Blend Breakout'!$A$28:$A$50,0)),""),""))</f>
        <v/>
      </c>
    </row>
    <row r="179" spans="1:30" s="81" customFormat="1" x14ac:dyDescent="0.3">
      <c r="A179" s="71">
        <v>166</v>
      </c>
      <c r="B179" s="82" t="str">
        <f>IF(E179=0,"",MAX($B$14:B178)+1)</f>
        <v/>
      </c>
      <c r="C179" s="83"/>
      <c r="D179" s="84"/>
      <c r="E179" s="85"/>
      <c r="F179" s="86"/>
      <c r="G179" s="87"/>
      <c r="H179" s="111"/>
      <c r="I179" s="107"/>
      <c r="J179" s="111"/>
      <c r="K179" s="107"/>
      <c r="L179" s="111"/>
      <c r="M179" s="107"/>
      <c r="N179" s="111"/>
      <c r="O179" s="107"/>
      <c r="P179" s="85"/>
      <c r="Q179" s="75"/>
      <c r="R179" s="88"/>
      <c r="S179" s="85"/>
      <c r="T179" s="85"/>
      <c r="U179" s="79"/>
      <c r="V179" s="80"/>
      <c r="W179" s="137" t="str">
        <f>IF(LEFT($E179,1)="R",INDEX('Blend Breakout'!B$28:B$50,MATCH($E179,'Blend Breakout'!$A$28:$A$50,0)),IF(LEFT($E179,1)="H",$E179,IF($E179="Other",H179,"")))</f>
        <v/>
      </c>
      <c r="X179" s="81" t="str">
        <f>IF($E179="Other",I179,IF(LEFT($E179,1)="R",$F179*INDEX('Blend Breakout'!C$28:C$50,MATCH('2 - Import Data'!$E179,'Blend Breakout'!$A$28:$A$50,0)),IF(LEFT('2 - Import Data'!$E179,1)="H",'2 - Import Data'!$F179,"")))</f>
        <v/>
      </c>
      <c r="Y179" s="117" t="str">
        <f>IF(LEFT($E179,1)="R",INDEX('Blend Breakout'!D$28:D$50,MATCH($E179,'Blend Breakout'!$A$28:$A$50,0)),IF(AND($E179="Other",J179&lt;&gt;""),J179,""))</f>
        <v/>
      </c>
      <c r="Z179" s="81" t="str">
        <f>IF(AND($E179="Other",K179&lt;&gt;""),K179,IF(LEFT($E179,1)="R",IFERROR($F179*INDEX('Blend Breakout'!E$28:E$50,MATCH('2 - Import Data'!$E179,'Blend Breakout'!$A$28:$A$50,0)),""),""))</f>
        <v/>
      </c>
      <c r="AA179" s="81" t="str">
        <f>IF(LEFT($E179,1)="R",INDEX('Blend Breakout'!F$28:F$50,MATCH($E179,'Blend Breakout'!$A$28:$A$50,0)),IF(AND($E179="Other",L179&lt;&gt;""),L179,""))</f>
        <v/>
      </c>
      <c r="AB179" s="81" t="str">
        <f>IF(AND($E179="Other",M179&lt;&gt;""),M179,IF(LEFT($E179,1)="R",IFERROR($F179*INDEX('Blend Breakout'!G$28:G$50,MATCH('2 - Import Data'!$E179,'Blend Breakout'!$A$28:$A$50,0)),""),""))</f>
        <v/>
      </c>
      <c r="AC179" s="81" t="str">
        <f>IF(LEFT($E179,1)="R",INDEX('Blend Breakout'!H$28:H$50,MATCH($E179,'Blend Breakout'!$A$28:$A$50,0)),IF(AND($E179="Other",N179&lt;&gt;""),N179,""))</f>
        <v/>
      </c>
      <c r="AD179" s="81" t="str">
        <f>IF(AND($E179="Other",O179&lt;&gt;""),O179,IF(LEFT($E179,1)="R",IFERROR($F179*INDEX('Blend Breakout'!I$28:I$50,MATCH('2 - Import Data'!$E179,'Blend Breakout'!$A$28:$A$50,0)),""),""))</f>
        <v/>
      </c>
    </row>
    <row r="180" spans="1:30" s="81" customFormat="1" x14ac:dyDescent="0.3">
      <c r="A180" s="71">
        <v>167</v>
      </c>
      <c r="B180" s="82" t="str">
        <f>IF(E180=0,"",MAX($B$14:B179)+1)</f>
        <v/>
      </c>
      <c r="C180" s="83"/>
      <c r="D180" s="84"/>
      <c r="E180" s="85"/>
      <c r="F180" s="86"/>
      <c r="G180" s="87"/>
      <c r="H180" s="111"/>
      <c r="I180" s="107"/>
      <c r="J180" s="111"/>
      <c r="K180" s="107"/>
      <c r="L180" s="111"/>
      <c r="M180" s="107"/>
      <c r="N180" s="111"/>
      <c r="O180" s="107"/>
      <c r="P180" s="85"/>
      <c r="Q180" s="75"/>
      <c r="R180" s="88"/>
      <c r="S180" s="85"/>
      <c r="T180" s="85"/>
      <c r="U180" s="79"/>
      <c r="V180" s="80"/>
      <c r="W180" s="137" t="str">
        <f>IF(LEFT($E180,1)="R",INDEX('Blend Breakout'!B$28:B$50,MATCH($E180,'Blend Breakout'!$A$28:$A$50,0)),IF(LEFT($E180,1)="H",$E180,IF($E180="Other",H180,"")))</f>
        <v/>
      </c>
      <c r="X180" s="81" t="str">
        <f>IF($E180="Other",I180,IF(LEFT($E180,1)="R",$F180*INDEX('Blend Breakout'!C$28:C$50,MATCH('2 - Import Data'!$E180,'Blend Breakout'!$A$28:$A$50,0)),IF(LEFT('2 - Import Data'!$E180,1)="H",'2 - Import Data'!$F180,"")))</f>
        <v/>
      </c>
      <c r="Y180" s="117" t="str">
        <f>IF(LEFT($E180,1)="R",INDEX('Blend Breakout'!D$28:D$50,MATCH($E180,'Blend Breakout'!$A$28:$A$50,0)),IF(AND($E180="Other",J180&lt;&gt;""),J180,""))</f>
        <v/>
      </c>
      <c r="Z180" s="81" t="str">
        <f>IF(AND($E180="Other",K180&lt;&gt;""),K180,IF(LEFT($E180,1)="R",IFERROR($F180*INDEX('Blend Breakout'!E$28:E$50,MATCH('2 - Import Data'!$E180,'Blend Breakout'!$A$28:$A$50,0)),""),""))</f>
        <v/>
      </c>
      <c r="AA180" s="81" t="str">
        <f>IF(LEFT($E180,1)="R",INDEX('Blend Breakout'!F$28:F$50,MATCH($E180,'Blend Breakout'!$A$28:$A$50,0)),IF(AND($E180="Other",L180&lt;&gt;""),L180,""))</f>
        <v/>
      </c>
      <c r="AB180" s="81" t="str">
        <f>IF(AND($E180="Other",M180&lt;&gt;""),M180,IF(LEFT($E180,1)="R",IFERROR($F180*INDEX('Blend Breakout'!G$28:G$50,MATCH('2 - Import Data'!$E180,'Blend Breakout'!$A$28:$A$50,0)),""),""))</f>
        <v/>
      </c>
      <c r="AC180" s="81" t="str">
        <f>IF(LEFT($E180,1)="R",INDEX('Blend Breakout'!H$28:H$50,MATCH($E180,'Blend Breakout'!$A$28:$A$50,0)),IF(AND($E180="Other",N180&lt;&gt;""),N180,""))</f>
        <v/>
      </c>
      <c r="AD180" s="81" t="str">
        <f>IF(AND($E180="Other",O180&lt;&gt;""),O180,IF(LEFT($E180,1)="R",IFERROR($F180*INDEX('Blend Breakout'!I$28:I$50,MATCH('2 - Import Data'!$E180,'Blend Breakout'!$A$28:$A$50,0)),""),""))</f>
        <v/>
      </c>
    </row>
    <row r="181" spans="1:30" s="81" customFormat="1" x14ac:dyDescent="0.3">
      <c r="A181" s="71">
        <v>168</v>
      </c>
      <c r="B181" s="82" t="str">
        <f>IF(E181=0,"",MAX($B$14:B180)+1)</f>
        <v/>
      </c>
      <c r="C181" s="83"/>
      <c r="D181" s="84"/>
      <c r="E181" s="85"/>
      <c r="F181" s="86"/>
      <c r="G181" s="87"/>
      <c r="H181" s="111"/>
      <c r="I181" s="107"/>
      <c r="J181" s="111"/>
      <c r="K181" s="107"/>
      <c r="L181" s="111"/>
      <c r="M181" s="107"/>
      <c r="N181" s="111"/>
      <c r="O181" s="107"/>
      <c r="P181" s="85"/>
      <c r="Q181" s="75"/>
      <c r="R181" s="88"/>
      <c r="S181" s="85"/>
      <c r="T181" s="85"/>
      <c r="U181" s="79"/>
      <c r="V181" s="80"/>
      <c r="W181" s="137" t="str">
        <f>IF(LEFT($E181,1)="R",INDEX('Blend Breakout'!B$28:B$50,MATCH($E181,'Blend Breakout'!$A$28:$A$50,0)),IF(LEFT($E181,1)="H",$E181,IF($E181="Other",H181,"")))</f>
        <v/>
      </c>
      <c r="X181" s="81" t="str">
        <f>IF($E181="Other",I181,IF(LEFT($E181,1)="R",$F181*INDEX('Blend Breakout'!C$28:C$50,MATCH('2 - Import Data'!$E181,'Blend Breakout'!$A$28:$A$50,0)),IF(LEFT('2 - Import Data'!$E181,1)="H",'2 - Import Data'!$F181,"")))</f>
        <v/>
      </c>
      <c r="Y181" s="117" t="str">
        <f>IF(LEFT($E181,1)="R",INDEX('Blend Breakout'!D$28:D$50,MATCH($E181,'Blend Breakout'!$A$28:$A$50,0)),IF(AND($E181="Other",J181&lt;&gt;""),J181,""))</f>
        <v/>
      </c>
      <c r="Z181" s="81" t="str">
        <f>IF(AND($E181="Other",K181&lt;&gt;""),K181,IF(LEFT($E181,1)="R",IFERROR($F181*INDEX('Blend Breakout'!E$28:E$50,MATCH('2 - Import Data'!$E181,'Blend Breakout'!$A$28:$A$50,0)),""),""))</f>
        <v/>
      </c>
      <c r="AA181" s="81" t="str">
        <f>IF(LEFT($E181,1)="R",INDEX('Blend Breakout'!F$28:F$50,MATCH($E181,'Blend Breakout'!$A$28:$A$50,0)),IF(AND($E181="Other",L181&lt;&gt;""),L181,""))</f>
        <v/>
      </c>
      <c r="AB181" s="81" t="str">
        <f>IF(AND($E181="Other",M181&lt;&gt;""),M181,IF(LEFT($E181,1)="R",IFERROR($F181*INDEX('Blend Breakout'!G$28:G$50,MATCH('2 - Import Data'!$E181,'Blend Breakout'!$A$28:$A$50,0)),""),""))</f>
        <v/>
      </c>
      <c r="AC181" s="81" t="str">
        <f>IF(LEFT($E181,1)="R",INDEX('Blend Breakout'!H$28:H$50,MATCH($E181,'Blend Breakout'!$A$28:$A$50,0)),IF(AND($E181="Other",N181&lt;&gt;""),N181,""))</f>
        <v/>
      </c>
      <c r="AD181" s="81" t="str">
        <f>IF(AND($E181="Other",O181&lt;&gt;""),O181,IF(LEFT($E181,1)="R",IFERROR($F181*INDEX('Blend Breakout'!I$28:I$50,MATCH('2 - Import Data'!$E181,'Blend Breakout'!$A$28:$A$50,0)),""),""))</f>
        <v/>
      </c>
    </row>
    <row r="182" spans="1:30" s="81" customFormat="1" x14ac:dyDescent="0.3">
      <c r="A182" s="71">
        <v>169</v>
      </c>
      <c r="B182" s="82" t="str">
        <f>IF(E182=0,"",MAX($B$14:B181)+1)</f>
        <v/>
      </c>
      <c r="C182" s="83"/>
      <c r="D182" s="84"/>
      <c r="E182" s="85"/>
      <c r="F182" s="86"/>
      <c r="G182" s="87"/>
      <c r="H182" s="111"/>
      <c r="I182" s="107"/>
      <c r="J182" s="111"/>
      <c r="K182" s="107"/>
      <c r="L182" s="111"/>
      <c r="M182" s="107"/>
      <c r="N182" s="111"/>
      <c r="O182" s="107"/>
      <c r="P182" s="85"/>
      <c r="Q182" s="75"/>
      <c r="R182" s="88"/>
      <c r="S182" s="85"/>
      <c r="T182" s="85"/>
      <c r="U182" s="79"/>
      <c r="V182" s="80"/>
      <c r="W182" s="137" t="str">
        <f>IF(LEFT($E182,1)="R",INDEX('Blend Breakout'!B$28:B$50,MATCH($E182,'Blend Breakout'!$A$28:$A$50,0)),IF(LEFT($E182,1)="H",$E182,IF($E182="Other",H182,"")))</f>
        <v/>
      </c>
      <c r="X182" s="81" t="str">
        <f>IF($E182="Other",I182,IF(LEFT($E182,1)="R",$F182*INDEX('Blend Breakout'!C$28:C$50,MATCH('2 - Import Data'!$E182,'Blend Breakout'!$A$28:$A$50,0)),IF(LEFT('2 - Import Data'!$E182,1)="H",'2 - Import Data'!$F182,"")))</f>
        <v/>
      </c>
      <c r="Y182" s="117" t="str">
        <f>IF(LEFT($E182,1)="R",INDEX('Blend Breakout'!D$28:D$50,MATCH($E182,'Blend Breakout'!$A$28:$A$50,0)),IF(AND($E182="Other",J182&lt;&gt;""),J182,""))</f>
        <v/>
      </c>
      <c r="Z182" s="81" t="str">
        <f>IF(AND($E182="Other",K182&lt;&gt;""),K182,IF(LEFT($E182,1)="R",IFERROR($F182*INDEX('Blend Breakout'!E$28:E$50,MATCH('2 - Import Data'!$E182,'Blend Breakout'!$A$28:$A$50,0)),""),""))</f>
        <v/>
      </c>
      <c r="AA182" s="81" t="str">
        <f>IF(LEFT($E182,1)="R",INDEX('Blend Breakout'!F$28:F$50,MATCH($E182,'Blend Breakout'!$A$28:$A$50,0)),IF(AND($E182="Other",L182&lt;&gt;""),L182,""))</f>
        <v/>
      </c>
      <c r="AB182" s="81" t="str">
        <f>IF(AND($E182="Other",M182&lt;&gt;""),M182,IF(LEFT($E182,1)="R",IFERROR($F182*INDEX('Blend Breakout'!G$28:G$50,MATCH('2 - Import Data'!$E182,'Blend Breakout'!$A$28:$A$50,0)),""),""))</f>
        <v/>
      </c>
      <c r="AC182" s="81" t="str">
        <f>IF(LEFT($E182,1)="R",INDEX('Blend Breakout'!H$28:H$50,MATCH($E182,'Blend Breakout'!$A$28:$A$50,0)),IF(AND($E182="Other",N182&lt;&gt;""),N182,""))</f>
        <v/>
      </c>
      <c r="AD182" s="81" t="str">
        <f>IF(AND($E182="Other",O182&lt;&gt;""),O182,IF(LEFT($E182,1)="R",IFERROR($F182*INDEX('Blend Breakout'!I$28:I$50,MATCH('2 - Import Data'!$E182,'Blend Breakout'!$A$28:$A$50,0)),""),""))</f>
        <v/>
      </c>
    </row>
    <row r="183" spans="1:30" s="81" customFormat="1" x14ac:dyDescent="0.3">
      <c r="A183" s="71">
        <v>170</v>
      </c>
      <c r="B183" s="82" t="str">
        <f>IF(E183=0,"",MAX($B$14:B182)+1)</f>
        <v/>
      </c>
      <c r="C183" s="83"/>
      <c r="D183" s="84"/>
      <c r="E183" s="85"/>
      <c r="F183" s="86"/>
      <c r="G183" s="87"/>
      <c r="H183" s="111"/>
      <c r="I183" s="107"/>
      <c r="J183" s="111"/>
      <c r="K183" s="107"/>
      <c r="L183" s="111"/>
      <c r="M183" s="107"/>
      <c r="N183" s="111"/>
      <c r="O183" s="107"/>
      <c r="P183" s="85"/>
      <c r="Q183" s="75"/>
      <c r="R183" s="88"/>
      <c r="S183" s="85"/>
      <c r="T183" s="85"/>
      <c r="U183" s="79"/>
      <c r="V183" s="80"/>
      <c r="W183" s="137" t="str">
        <f>IF(LEFT($E183,1)="R",INDEX('Blend Breakout'!B$28:B$50,MATCH($E183,'Blend Breakout'!$A$28:$A$50,0)),IF(LEFT($E183,1)="H",$E183,IF($E183="Other",H183,"")))</f>
        <v/>
      </c>
      <c r="X183" s="81" t="str">
        <f>IF($E183="Other",I183,IF(LEFT($E183,1)="R",$F183*INDEX('Blend Breakout'!C$28:C$50,MATCH('2 - Import Data'!$E183,'Blend Breakout'!$A$28:$A$50,0)),IF(LEFT('2 - Import Data'!$E183,1)="H",'2 - Import Data'!$F183,"")))</f>
        <v/>
      </c>
      <c r="Y183" s="117" t="str">
        <f>IF(LEFT($E183,1)="R",INDEX('Blend Breakout'!D$28:D$50,MATCH($E183,'Blend Breakout'!$A$28:$A$50,0)),IF(AND($E183="Other",J183&lt;&gt;""),J183,""))</f>
        <v/>
      </c>
      <c r="Z183" s="81" t="str">
        <f>IF(AND($E183="Other",K183&lt;&gt;""),K183,IF(LEFT($E183,1)="R",IFERROR($F183*INDEX('Blend Breakout'!E$28:E$50,MATCH('2 - Import Data'!$E183,'Blend Breakout'!$A$28:$A$50,0)),""),""))</f>
        <v/>
      </c>
      <c r="AA183" s="81" t="str">
        <f>IF(LEFT($E183,1)="R",INDEX('Blend Breakout'!F$28:F$50,MATCH($E183,'Blend Breakout'!$A$28:$A$50,0)),IF(AND($E183="Other",L183&lt;&gt;""),L183,""))</f>
        <v/>
      </c>
      <c r="AB183" s="81" t="str">
        <f>IF(AND($E183="Other",M183&lt;&gt;""),M183,IF(LEFT($E183,1)="R",IFERROR($F183*INDEX('Blend Breakout'!G$28:G$50,MATCH('2 - Import Data'!$E183,'Blend Breakout'!$A$28:$A$50,0)),""),""))</f>
        <v/>
      </c>
      <c r="AC183" s="81" t="str">
        <f>IF(LEFT($E183,1)="R",INDEX('Blend Breakout'!H$28:H$50,MATCH($E183,'Blend Breakout'!$A$28:$A$50,0)),IF(AND($E183="Other",N183&lt;&gt;""),N183,""))</f>
        <v/>
      </c>
      <c r="AD183" s="81" t="str">
        <f>IF(AND($E183="Other",O183&lt;&gt;""),O183,IF(LEFT($E183,1)="R",IFERROR($F183*INDEX('Blend Breakout'!I$28:I$50,MATCH('2 - Import Data'!$E183,'Blend Breakout'!$A$28:$A$50,0)),""),""))</f>
        <v/>
      </c>
    </row>
    <row r="184" spans="1:30" s="81" customFormat="1" x14ac:dyDescent="0.3">
      <c r="A184" s="71">
        <v>171</v>
      </c>
      <c r="B184" s="82" t="str">
        <f>IF(E184=0,"",MAX($B$14:B183)+1)</f>
        <v/>
      </c>
      <c r="C184" s="83"/>
      <c r="D184" s="84"/>
      <c r="E184" s="85"/>
      <c r="F184" s="86"/>
      <c r="G184" s="87"/>
      <c r="H184" s="111"/>
      <c r="I184" s="107"/>
      <c r="J184" s="111"/>
      <c r="K184" s="107"/>
      <c r="L184" s="111"/>
      <c r="M184" s="107"/>
      <c r="N184" s="111"/>
      <c r="O184" s="107"/>
      <c r="P184" s="85"/>
      <c r="Q184" s="75"/>
      <c r="R184" s="88"/>
      <c r="S184" s="85"/>
      <c r="T184" s="85"/>
      <c r="U184" s="79"/>
      <c r="V184" s="80"/>
      <c r="W184" s="137" t="str">
        <f>IF(LEFT($E184,1)="R",INDEX('Blend Breakout'!B$28:B$50,MATCH($E184,'Blend Breakout'!$A$28:$A$50,0)),IF(LEFT($E184,1)="H",$E184,IF($E184="Other",H184,"")))</f>
        <v/>
      </c>
      <c r="X184" s="81" t="str">
        <f>IF($E184="Other",I184,IF(LEFT($E184,1)="R",$F184*INDEX('Blend Breakout'!C$28:C$50,MATCH('2 - Import Data'!$E184,'Blend Breakout'!$A$28:$A$50,0)),IF(LEFT('2 - Import Data'!$E184,1)="H",'2 - Import Data'!$F184,"")))</f>
        <v/>
      </c>
      <c r="Y184" s="117" t="str">
        <f>IF(LEFT($E184,1)="R",INDEX('Blend Breakout'!D$28:D$50,MATCH($E184,'Blend Breakout'!$A$28:$A$50,0)),IF(AND($E184="Other",J184&lt;&gt;""),J184,""))</f>
        <v/>
      </c>
      <c r="Z184" s="81" t="str">
        <f>IF(AND($E184="Other",K184&lt;&gt;""),K184,IF(LEFT($E184,1)="R",IFERROR($F184*INDEX('Blend Breakout'!E$28:E$50,MATCH('2 - Import Data'!$E184,'Blend Breakout'!$A$28:$A$50,0)),""),""))</f>
        <v/>
      </c>
      <c r="AA184" s="81" t="str">
        <f>IF(LEFT($E184,1)="R",INDEX('Blend Breakout'!F$28:F$50,MATCH($E184,'Blend Breakout'!$A$28:$A$50,0)),IF(AND($E184="Other",L184&lt;&gt;""),L184,""))</f>
        <v/>
      </c>
      <c r="AB184" s="81" t="str">
        <f>IF(AND($E184="Other",M184&lt;&gt;""),M184,IF(LEFT($E184,1)="R",IFERROR($F184*INDEX('Blend Breakout'!G$28:G$50,MATCH('2 - Import Data'!$E184,'Blend Breakout'!$A$28:$A$50,0)),""),""))</f>
        <v/>
      </c>
      <c r="AC184" s="81" t="str">
        <f>IF(LEFT($E184,1)="R",INDEX('Blend Breakout'!H$28:H$50,MATCH($E184,'Blend Breakout'!$A$28:$A$50,0)),IF(AND($E184="Other",N184&lt;&gt;""),N184,""))</f>
        <v/>
      </c>
      <c r="AD184" s="81" t="str">
        <f>IF(AND($E184="Other",O184&lt;&gt;""),O184,IF(LEFT($E184,1)="R",IFERROR($F184*INDEX('Blend Breakout'!I$28:I$50,MATCH('2 - Import Data'!$E184,'Blend Breakout'!$A$28:$A$50,0)),""),""))</f>
        <v/>
      </c>
    </row>
    <row r="185" spans="1:30" s="81" customFormat="1" x14ac:dyDescent="0.3">
      <c r="A185" s="71">
        <v>172</v>
      </c>
      <c r="B185" s="82" t="str">
        <f>IF(E185=0,"",MAX($B$14:B184)+1)</f>
        <v/>
      </c>
      <c r="C185" s="83"/>
      <c r="D185" s="84"/>
      <c r="E185" s="85"/>
      <c r="F185" s="86"/>
      <c r="G185" s="87"/>
      <c r="H185" s="111"/>
      <c r="I185" s="107"/>
      <c r="J185" s="111"/>
      <c r="K185" s="107"/>
      <c r="L185" s="111"/>
      <c r="M185" s="107"/>
      <c r="N185" s="111"/>
      <c r="O185" s="107"/>
      <c r="P185" s="85"/>
      <c r="Q185" s="75"/>
      <c r="R185" s="88"/>
      <c r="S185" s="85"/>
      <c r="T185" s="85"/>
      <c r="U185" s="79"/>
      <c r="V185" s="80"/>
      <c r="W185" s="137" t="str">
        <f>IF(LEFT($E185,1)="R",INDEX('Blend Breakout'!B$28:B$50,MATCH($E185,'Blend Breakout'!$A$28:$A$50,0)),IF(LEFT($E185,1)="H",$E185,IF($E185="Other",H185,"")))</f>
        <v/>
      </c>
      <c r="X185" s="81" t="str">
        <f>IF($E185="Other",I185,IF(LEFT($E185,1)="R",$F185*INDEX('Blend Breakout'!C$28:C$50,MATCH('2 - Import Data'!$E185,'Blend Breakout'!$A$28:$A$50,0)),IF(LEFT('2 - Import Data'!$E185,1)="H",'2 - Import Data'!$F185,"")))</f>
        <v/>
      </c>
      <c r="Y185" s="117" t="str">
        <f>IF(LEFT($E185,1)="R",INDEX('Blend Breakout'!D$28:D$50,MATCH($E185,'Blend Breakout'!$A$28:$A$50,0)),IF(AND($E185="Other",J185&lt;&gt;""),J185,""))</f>
        <v/>
      </c>
      <c r="Z185" s="81" t="str">
        <f>IF(AND($E185="Other",K185&lt;&gt;""),K185,IF(LEFT($E185,1)="R",IFERROR($F185*INDEX('Blend Breakout'!E$28:E$50,MATCH('2 - Import Data'!$E185,'Blend Breakout'!$A$28:$A$50,0)),""),""))</f>
        <v/>
      </c>
      <c r="AA185" s="81" t="str">
        <f>IF(LEFT($E185,1)="R",INDEX('Blend Breakout'!F$28:F$50,MATCH($E185,'Blend Breakout'!$A$28:$A$50,0)),IF(AND($E185="Other",L185&lt;&gt;""),L185,""))</f>
        <v/>
      </c>
      <c r="AB185" s="81" t="str">
        <f>IF(AND($E185="Other",M185&lt;&gt;""),M185,IF(LEFT($E185,1)="R",IFERROR($F185*INDEX('Blend Breakout'!G$28:G$50,MATCH('2 - Import Data'!$E185,'Blend Breakout'!$A$28:$A$50,0)),""),""))</f>
        <v/>
      </c>
      <c r="AC185" s="81" t="str">
        <f>IF(LEFT($E185,1)="R",INDEX('Blend Breakout'!H$28:H$50,MATCH($E185,'Blend Breakout'!$A$28:$A$50,0)),IF(AND($E185="Other",N185&lt;&gt;""),N185,""))</f>
        <v/>
      </c>
      <c r="AD185" s="81" t="str">
        <f>IF(AND($E185="Other",O185&lt;&gt;""),O185,IF(LEFT($E185,1)="R",IFERROR($F185*INDEX('Blend Breakout'!I$28:I$50,MATCH('2 - Import Data'!$E185,'Blend Breakout'!$A$28:$A$50,0)),""),""))</f>
        <v/>
      </c>
    </row>
    <row r="186" spans="1:30" s="81" customFormat="1" x14ac:dyDescent="0.3">
      <c r="A186" s="71">
        <v>173</v>
      </c>
      <c r="B186" s="82" t="str">
        <f>IF(E186=0,"",MAX($B$14:B185)+1)</f>
        <v/>
      </c>
      <c r="C186" s="83"/>
      <c r="D186" s="84"/>
      <c r="E186" s="85"/>
      <c r="F186" s="86"/>
      <c r="G186" s="87"/>
      <c r="H186" s="111"/>
      <c r="I186" s="107"/>
      <c r="J186" s="111"/>
      <c r="K186" s="107"/>
      <c r="L186" s="111"/>
      <c r="M186" s="107"/>
      <c r="N186" s="111"/>
      <c r="O186" s="107"/>
      <c r="P186" s="85"/>
      <c r="Q186" s="75"/>
      <c r="R186" s="88"/>
      <c r="S186" s="85"/>
      <c r="T186" s="85"/>
      <c r="U186" s="79"/>
      <c r="V186" s="80"/>
      <c r="W186" s="137" t="str">
        <f>IF(LEFT($E186,1)="R",INDEX('Blend Breakout'!B$28:B$50,MATCH($E186,'Blend Breakout'!$A$28:$A$50,0)),IF(LEFT($E186,1)="H",$E186,IF($E186="Other",H186,"")))</f>
        <v/>
      </c>
      <c r="X186" s="81" t="str">
        <f>IF($E186="Other",I186,IF(LEFT($E186,1)="R",$F186*INDEX('Blend Breakout'!C$28:C$50,MATCH('2 - Import Data'!$E186,'Blend Breakout'!$A$28:$A$50,0)),IF(LEFT('2 - Import Data'!$E186,1)="H",'2 - Import Data'!$F186,"")))</f>
        <v/>
      </c>
      <c r="Y186" s="117" t="str">
        <f>IF(LEFT($E186,1)="R",INDEX('Blend Breakout'!D$28:D$50,MATCH($E186,'Blend Breakout'!$A$28:$A$50,0)),IF(AND($E186="Other",J186&lt;&gt;""),J186,""))</f>
        <v/>
      </c>
      <c r="Z186" s="81" t="str">
        <f>IF(AND($E186="Other",K186&lt;&gt;""),K186,IF(LEFT($E186,1)="R",IFERROR($F186*INDEX('Blend Breakout'!E$28:E$50,MATCH('2 - Import Data'!$E186,'Blend Breakout'!$A$28:$A$50,0)),""),""))</f>
        <v/>
      </c>
      <c r="AA186" s="81" t="str">
        <f>IF(LEFT($E186,1)="R",INDEX('Blend Breakout'!F$28:F$50,MATCH($E186,'Blend Breakout'!$A$28:$A$50,0)),IF(AND($E186="Other",L186&lt;&gt;""),L186,""))</f>
        <v/>
      </c>
      <c r="AB186" s="81" t="str">
        <f>IF(AND($E186="Other",M186&lt;&gt;""),M186,IF(LEFT($E186,1)="R",IFERROR($F186*INDEX('Blend Breakout'!G$28:G$50,MATCH('2 - Import Data'!$E186,'Blend Breakout'!$A$28:$A$50,0)),""),""))</f>
        <v/>
      </c>
      <c r="AC186" s="81" t="str">
        <f>IF(LEFT($E186,1)="R",INDEX('Blend Breakout'!H$28:H$50,MATCH($E186,'Blend Breakout'!$A$28:$A$50,0)),IF(AND($E186="Other",N186&lt;&gt;""),N186,""))</f>
        <v/>
      </c>
      <c r="AD186" s="81" t="str">
        <f>IF(AND($E186="Other",O186&lt;&gt;""),O186,IF(LEFT($E186,1)="R",IFERROR($F186*INDEX('Blend Breakout'!I$28:I$50,MATCH('2 - Import Data'!$E186,'Blend Breakout'!$A$28:$A$50,0)),""),""))</f>
        <v/>
      </c>
    </row>
    <row r="187" spans="1:30" s="81" customFormat="1" x14ac:dyDescent="0.3">
      <c r="A187" s="71">
        <v>174</v>
      </c>
      <c r="B187" s="82" t="str">
        <f>IF(E187=0,"",MAX($B$14:B186)+1)</f>
        <v/>
      </c>
      <c r="C187" s="83"/>
      <c r="D187" s="84"/>
      <c r="E187" s="85"/>
      <c r="F187" s="86"/>
      <c r="G187" s="87"/>
      <c r="H187" s="111"/>
      <c r="I187" s="107"/>
      <c r="J187" s="111"/>
      <c r="K187" s="107"/>
      <c r="L187" s="111"/>
      <c r="M187" s="107"/>
      <c r="N187" s="111"/>
      <c r="O187" s="107"/>
      <c r="P187" s="85"/>
      <c r="Q187" s="75"/>
      <c r="R187" s="88"/>
      <c r="S187" s="85"/>
      <c r="T187" s="85"/>
      <c r="U187" s="79"/>
      <c r="V187" s="80"/>
      <c r="W187" s="137" t="str">
        <f>IF(LEFT($E187,1)="R",INDEX('Blend Breakout'!B$28:B$50,MATCH($E187,'Blend Breakout'!$A$28:$A$50,0)),IF(LEFT($E187,1)="H",$E187,IF($E187="Other",H187,"")))</f>
        <v/>
      </c>
      <c r="X187" s="81" t="str">
        <f>IF($E187="Other",I187,IF(LEFT($E187,1)="R",$F187*INDEX('Blend Breakout'!C$28:C$50,MATCH('2 - Import Data'!$E187,'Blend Breakout'!$A$28:$A$50,0)),IF(LEFT('2 - Import Data'!$E187,1)="H",'2 - Import Data'!$F187,"")))</f>
        <v/>
      </c>
      <c r="Y187" s="117" t="str">
        <f>IF(LEFT($E187,1)="R",INDEX('Blend Breakout'!D$28:D$50,MATCH($E187,'Blend Breakout'!$A$28:$A$50,0)),IF(AND($E187="Other",J187&lt;&gt;""),J187,""))</f>
        <v/>
      </c>
      <c r="Z187" s="81" t="str">
        <f>IF(AND($E187="Other",K187&lt;&gt;""),K187,IF(LEFT($E187,1)="R",IFERROR($F187*INDEX('Blend Breakout'!E$28:E$50,MATCH('2 - Import Data'!$E187,'Blend Breakout'!$A$28:$A$50,0)),""),""))</f>
        <v/>
      </c>
      <c r="AA187" s="81" t="str">
        <f>IF(LEFT($E187,1)="R",INDEX('Blend Breakout'!F$28:F$50,MATCH($E187,'Blend Breakout'!$A$28:$A$50,0)),IF(AND($E187="Other",L187&lt;&gt;""),L187,""))</f>
        <v/>
      </c>
      <c r="AB187" s="81" t="str">
        <f>IF(AND($E187="Other",M187&lt;&gt;""),M187,IF(LEFT($E187,1)="R",IFERROR($F187*INDEX('Blend Breakout'!G$28:G$50,MATCH('2 - Import Data'!$E187,'Blend Breakout'!$A$28:$A$50,0)),""),""))</f>
        <v/>
      </c>
      <c r="AC187" s="81" t="str">
        <f>IF(LEFT($E187,1)="R",INDEX('Blend Breakout'!H$28:H$50,MATCH($E187,'Blend Breakout'!$A$28:$A$50,0)),IF(AND($E187="Other",N187&lt;&gt;""),N187,""))</f>
        <v/>
      </c>
      <c r="AD187" s="81" t="str">
        <f>IF(AND($E187="Other",O187&lt;&gt;""),O187,IF(LEFT($E187,1)="R",IFERROR($F187*INDEX('Blend Breakout'!I$28:I$50,MATCH('2 - Import Data'!$E187,'Blend Breakout'!$A$28:$A$50,0)),""),""))</f>
        <v/>
      </c>
    </row>
    <row r="188" spans="1:30" s="81" customFormat="1" x14ac:dyDescent="0.3">
      <c r="A188" s="71">
        <v>175</v>
      </c>
      <c r="B188" s="82" t="str">
        <f>IF(E188=0,"",MAX($B$14:B187)+1)</f>
        <v/>
      </c>
      <c r="C188" s="83"/>
      <c r="D188" s="84"/>
      <c r="E188" s="85"/>
      <c r="F188" s="86"/>
      <c r="G188" s="87"/>
      <c r="H188" s="111"/>
      <c r="I188" s="107"/>
      <c r="J188" s="111"/>
      <c r="K188" s="107"/>
      <c r="L188" s="111"/>
      <c r="M188" s="107"/>
      <c r="N188" s="111"/>
      <c r="O188" s="107"/>
      <c r="P188" s="85"/>
      <c r="Q188" s="75"/>
      <c r="R188" s="88"/>
      <c r="S188" s="85"/>
      <c r="T188" s="85"/>
      <c r="U188" s="79"/>
      <c r="V188" s="80"/>
      <c r="W188" s="137" t="str">
        <f>IF(LEFT($E188,1)="R",INDEX('Blend Breakout'!B$28:B$50,MATCH($E188,'Blend Breakout'!$A$28:$A$50,0)),IF(LEFT($E188,1)="H",$E188,IF($E188="Other",H188,"")))</f>
        <v/>
      </c>
      <c r="X188" s="81" t="str">
        <f>IF($E188="Other",I188,IF(LEFT($E188,1)="R",$F188*INDEX('Blend Breakout'!C$28:C$50,MATCH('2 - Import Data'!$E188,'Blend Breakout'!$A$28:$A$50,0)),IF(LEFT('2 - Import Data'!$E188,1)="H",'2 - Import Data'!$F188,"")))</f>
        <v/>
      </c>
      <c r="Y188" s="117" t="str">
        <f>IF(LEFT($E188,1)="R",INDEX('Blend Breakout'!D$28:D$50,MATCH($E188,'Blend Breakout'!$A$28:$A$50,0)),IF(AND($E188="Other",J188&lt;&gt;""),J188,""))</f>
        <v/>
      </c>
      <c r="Z188" s="81" t="str">
        <f>IF(AND($E188="Other",K188&lt;&gt;""),K188,IF(LEFT($E188,1)="R",IFERROR($F188*INDEX('Blend Breakout'!E$28:E$50,MATCH('2 - Import Data'!$E188,'Blend Breakout'!$A$28:$A$50,0)),""),""))</f>
        <v/>
      </c>
      <c r="AA188" s="81" t="str">
        <f>IF(LEFT($E188,1)="R",INDEX('Blend Breakout'!F$28:F$50,MATCH($E188,'Blend Breakout'!$A$28:$A$50,0)),IF(AND($E188="Other",L188&lt;&gt;""),L188,""))</f>
        <v/>
      </c>
      <c r="AB188" s="81" t="str">
        <f>IF(AND($E188="Other",M188&lt;&gt;""),M188,IF(LEFT($E188,1)="R",IFERROR($F188*INDEX('Blend Breakout'!G$28:G$50,MATCH('2 - Import Data'!$E188,'Blend Breakout'!$A$28:$A$50,0)),""),""))</f>
        <v/>
      </c>
      <c r="AC188" s="81" t="str">
        <f>IF(LEFT($E188,1)="R",INDEX('Blend Breakout'!H$28:H$50,MATCH($E188,'Blend Breakout'!$A$28:$A$50,0)),IF(AND($E188="Other",N188&lt;&gt;""),N188,""))</f>
        <v/>
      </c>
      <c r="AD188" s="81" t="str">
        <f>IF(AND($E188="Other",O188&lt;&gt;""),O188,IF(LEFT($E188,1)="R",IFERROR($F188*INDEX('Blend Breakout'!I$28:I$50,MATCH('2 - Import Data'!$E188,'Blend Breakout'!$A$28:$A$50,0)),""),""))</f>
        <v/>
      </c>
    </row>
    <row r="189" spans="1:30" s="81" customFormat="1" x14ac:dyDescent="0.3">
      <c r="A189" s="71">
        <v>176</v>
      </c>
      <c r="B189" s="82" t="str">
        <f>IF(E189=0,"",MAX($B$14:B188)+1)</f>
        <v/>
      </c>
      <c r="C189" s="83"/>
      <c r="D189" s="84"/>
      <c r="E189" s="85"/>
      <c r="F189" s="86"/>
      <c r="G189" s="87"/>
      <c r="H189" s="111"/>
      <c r="I189" s="107"/>
      <c r="J189" s="111"/>
      <c r="K189" s="107"/>
      <c r="L189" s="111"/>
      <c r="M189" s="107"/>
      <c r="N189" s="111"/>
      <c r="O189" s="107"/>
      <c r="P189" s="85"/>
      <c r="Q189" s="75"/>
      <c r="R189" s="88"/>
      <c r="S189" s="85"/>
      <c r="T189" s="85"/>
      <c r="U189" s="79"/>
      <c r="V189" s="80"/>
      <c r="W189" s="137" t="str">
        <f>IF(LEFT($E189,1)="R",INDEX('Blend Breakout'!B$28:B$50,MATCH($E189,'Blend Breakout'!$A$28:$A$50,0)),IF(LEFT($E189,1)="H",$E189,IF($E189="Other",H189,"")))</f>
        <v/>
      </c>
      <c r="X189" s="81" t="str">
        <f>IF($E189="Other",I189,IF(LEFT($E189,1)="R",$F189*INDEX('Blend Breakout'!C$28:C$50,MATCH('2 - Import Data'!$E189,'Blend Breakout'!$A$28:$A$50,0)),IF(LEFT('2 - Import Data'!$E189,1)="H",'2 - Import Data'!$F189,"")))</f>
        <v/>
      </c>
      <c r="Y189" s="117" t="str">
        <f>IF(LEFT($E189,1)="R",INDEX('Blend Breakout'!D$28:D$50,MATCH($E189,'Blend Breakout'!$A$28:$A$50,0)),IF(AND($E189="Other",J189&lt;&gt;""),J189,""))</f>
        <v/>
      </c>
      <c r="Z189" s="81" t="str">
        <f>IF(AND($E189="Other",K189&lt;&gt;""),K189,IF(LEFT($E189,1)="R",IFERROR($F189*INDEX('Blend Breakout'!E$28:E$50,MATCH('2 - Import Data'!$E189,'Blend Breakout'!$A$28:$A$50,0)),""),""))</f>
        <v/>
      </c>
      <c r="AA189" s="81" t="str">
        <f>IF(LEFT($E189,1)="R",INDEX('Blend Breakout'!F$28:F$50,MATCH($E189,'Blend Breakout'!$A$28:$A$50,0)),IF(AND($E189="Other",L189&lt;&gt;""),L189,""))</f>
        <v/>
      </c>
      <c r="AB189" s="81" t="str">
        <f>IF(AND($E189="Other",M189&lt;&gt;""),M189,IF(LEFT($E189,1)="R",IFERROR($F189*INDEX('Blend Breakout'!G$28:G$50,MATCH('2 - Import Data'!$E189,'Blend Breakout'!$A$28:$A$50,0)),""),""))</f>
        <v/>
      </c>
      <c r="AC189" s="81" t="str">
        <f>IF(LEFT($E189,1)="R",INDEX('Blend Breakout'!H$28:H$50,MATCH($E189,'Blend Breakout'!$A$28:$A$50,0)),IF(AND($E189="Other",N189&lt;&gt;""),N189,""))</f>
        <v/>
      </c>
      <c r="AD189" s="81" t="str">
        <f>IF(AND($E189="Other",O189&lt;&gt;""),O189,IF(LEFT($E189,1)="R",IFERROR($F189*INDEX('Blend Breakout'!I$28:I$50,MATCH('2 - Import Data'!$E189,'Blend Breakout'!$A$28:$A$50,0)),""),""))</f>
        <v/>
      </c>
    </row>
    <row r="190" spans="1:30" s="81" customFormat="1" x14ac:dyDescent="0.3">
      <c r="A190" s="71">
        <v>177</v>
      </c>
      <c r="B190" s="82" t="str">
        <f>IF(E190=0,"",MAX($B$14:B189)+1)</f>
        <v/>
      </c>
      <c r="C190" s="83"/>
      <c r="D190" s="84"/>
      <c r="E190" s="85"/>
      <c r="F190" s="86"/>
      <c r="G190" s="87"/>
      <c r="H190" s="111"/>
      <c r="I190" s="107"/>
      <c r="J190" s="111"/>
      <c r="K190" s="107"/>
      <c r="L190" s="111"/>
      <c r="M190" s="107"/>
      <c r="N190" s="111"/>
      <c r="O190" s="107"/>
      <c r="P190" s="85"/>
      <c r="Q190" s="75"/>
      <c r="R190" s="88"/>
      <c r="S190" s="85"/>
      <c r="T190" s="85"/>
      <c r="U190" s="79"/>
      <c r="V190" s="80"/>
      <c r="W190" s="137" t="str">
        <f>IF(LEFT($E190,1)="R",INDEX('Blend Breakout'!B$28:B$50,MATCH($E190,'Blend Breakout'!$A$28:$A$50,0)),IF(LEFT($E190,1)="H",$E190,IF($E190="Other",H190,"")))</f>
        <v/>
      </c>
      <c r="X190" s="81" t="str">
        <f>IF($E190="Other",I190,IF(LEFT($E190,1)="R",$F190*INDEX('Blend Breakout'!C$28:C$50,MATCH('2 - Import Data'!$E190,'Blend Breakout'!$A$28:$A$50,0)),IF(LEFT('2 - Import Data'!$E190,1)="H",'2 - Import Data'!$F190,"")))</f>
        <v/>
      </c>
      <c r="Y190" s="117" t="str">
        <f>IF(LEFT($E190,1)="R",INDEX('Blend Breakout'!D$28:D$50,MATCH($E190,'Blend Breakout'!$A$28:$A$50,0)),IF(AND($E190="Other",J190&lt;&gt;""),J190,""))</f>
        <v/>
      </c>
      <c r="Z190" s="81" t="str">
        <f>IF(AND($E190="Other",K190&lt;&gt;""),K190,IF(LEFT($E190,1)="R",IFERROR($F190*INDEX('Blend Breakout'!E$28:E$50,MATCH('2 - Import Data'!$E190,'Blend Breakout'!$A$28:$A$50,0)),""),""))</f>
        <v/>
      </c>
      <c r="AA190" s="81" t="str">
        <f>IF(LEFT($E190,1)="R",INDEX('Blend Breakout'!F$28:F$50,MATCH($E190,'Blend Breakout'!$A$28:$A$50,0)),IF(AND($E190="Other",L190&lt;&gt;""),L190,""))</f>
        <v/>
      </c>
      <c r="AB190" s="81" t="str">
        <f>IF(AND($E190="Other",M190&lt;&gt;""),M190,IF(LEFT($E190,1)="R",IFERROR($F190*INDEX('Blend Breakout'!G$28:G$50,MATCH('2 - Import Data'!$E190,'Blend Breakout'!$A$28:$A$50,0)),""),""))</f>
        <v/>
      </c>
      <c r="AC190" s="81" t="str">
        <f>IF(LEFT($E190,1)="R",INDEX('Blend Breakout'!H$28:H$50,MATCH($E190,'Blend Breakout'!$A$28:$A$50,0)),IF(AND($E190="Other",N190&lt;&gt;""),N190,""))</f>
        <v/>
      </c>
      <c r="AD190" s="81" t="str">
        <f>IF(AND($E190="Other",O190&lt;&gt;""),O190,IF(LEFT($E190,1)="R",IFERROR($F190*INDEX('Blend Breakout'!I$28:I$50,MATCH('2 - Import Data'!$E190,'Blend Breakout'!$A$28:$A$50,0)),""),""))</f>
        <v/>
      </c>
    </row>
    <row r="191" spans="1:30" s="81" customFormat="1" x14ac:dyDescent="0.3">
      <c r="A191" s="71">
        <v>178</v>
      </c>
      <c r="B191" s="82" t="str">
        <f>IF(E191=0,"",MAX($B$14:B190)+1)</f>
        <v/>
      </c>
      <c r="C191" s="83"/>
      <c r="D191" s="84"/>
      <c r="E191" s="85"/>
      <c r="F191" s="86"/>
      <c r="G191" s="87"/>
      <c r="H191" s="111"/>
      <c r="I191" s="107"/>
      <c r="J191" s="111"/>
      <c r="K191" s="107"/>
      <c r="L191" s="111"/>
      <c r="M191" s="107"/>
      <c r="N191" s="111"/>
      <c r="O191" s="107"/>
      <c r="P191" s="85"/>
      <c r="Q191" s="75"/>
      <c r="R191" s="88"/>
      <c r="S191" s="85"/>
      <c r="T191" s="85"/>
      <c r="U191" s="79"/>
      <c r="V191" s="80"/>
      <c r="W191" s="137" t="str">
        <f>IF(LEFT($E191,1)="R",INDEX('Blend Breakout'!B$28:B$50,MATCH($E191,'Blend Breakout'!$A$28:$A$50,0)),IF(LEFT($E191,1)="H",$E191,IF($E191="Other",H191,"")))</f>
        <v/>
      </c>
      <c r="X191" s="81" t="str">
        <f>IF($E191="Other",I191,IF(LEFT($E191,1)="R",$F191*INDEX('Blend Breakout'!C$28:C$50,MATCH('2 - Import Data'!$E191,'Blend Breakout'!$A$28:$A$50,0)),IF(LEFT('2 - Import Data'!$E191,1)="H",'2 - Import Data'!$F191,"")))</f>
        <v/>
      </c>
      <c r="Y191" s="117" t="str">
        <f>IF(LEFT($E191,1)="R",INDEX('Blend Breakout'!D$28:D$50,MATCH($E191,'Blend Breakout'!$A$28:$A$50,0)),IF(AND($E191="Other",J191&lt;&gt;""),J191,""))</f>
        <v/>
      </c>
      <c r="Z191" s="81" t="str">
        <f>IF(AND($E191="Other",K191&lt;&gt;""),K191,IF(LEFT($E191,1)="R",IFERROR($F191*INDEX('Blend Breakout'!E$28:E$50,MATCH('2 - Import Data'!$E191,'Blend Breakout'!$A$28:$A$50,0)),""),""))</f>
        <v/>
      </c>
      <c r="AA191" s="81" t="str">
        <f>IF(LEFT($E191,1)="R",INDEX('Blend Breakout'!F$28:F$50,MATCH($E191,'Blend Breakout'!$A$28:$A$50,0)),IF(AND($E191="Other",L191&lt;&gt;""),L191,""))</f>
        <v/>
      </c>
      <c r="AB191" s="81" t="str">
        <f>IF(AND($E191="Other",M191&lt;&gt;""),M191,IF(LEFT($E191,1)="R",IFERROR($F191*INDEX('Blend Breakout'!G$28:G$50,MATCH('2 - Import Data'!$E191,'Blend Breakout'!$A$28:$A$50,0)),""),""))</f>
        <v/>
      </c>
      <c r="AC191" s="81" t="str">
        <f>IF(LEFT($E191,1)="R",INDEX('Blend Breakout'!H$28:H$50,MATCH($E191,'Blend Breakout'!$A$28:$A$50,0)),IF(AND($E191="Other",N191&lt;&gt;""),N191,""))</f>
        <v/>
      </c>
      <c r="AD191" s="81" t="str">
        <f>IF(AND($E191="Other",O191&lt;&gt;""),O191,IF(LEFT($E191,1)="R",IFERROR($F191*INDEX('Blend Breakout'!I$28:I$50,MATCH('2 - Import Data'!$E191,'Blend Breakout'!$A$28:$A$50,0)),""),""))</f>
        <v/>
      </c>
    </row>
    <row r="192" spans="1:30" s="81" customFormat="1" x14ac:dyDescent="0.3">
      <c r="A192" s="71">
        <v>179</v>
      </c>
      <c r="B192" s="82" t="str">
        <f>IF(E192=0,"",MAX($B$14:B191)+1)</f>
        <v/>
      </c>
      <c r="C192" s="83"/>
      <c r="D192" s="84"/>
      <c r="E192" s="85"/>
      <c r="F192" s="86"/>
      <c r="G192" s="87"/>
      <c r="H192" s="111"/>
      <c r="I192" s="107"/>
      <c r="J192" s="111"/>
      <c r="K192" s="107"/>
      <c r="L192" s="111"/>
      <c r="M192" s="107"/>
      <c r="N192" s="111"/>
      <c r="O192" s="107"/>
      <c r="P192" s="85"/>
      <c r="Q192" s="75"/>
      <c r="R192" s="88"/>
      <c r="S192" s="85"/>
      <c r="T192" s="85"/>
      <c r="U192" s="79"/>
      <c r="V192" s="80"/>
      <c r="W192" s="137" t="str">
        <f>IF(LEFT($E192,1)="R",INDEX('Blend Breakout'!B$28:B$50,MATCH($E192,'Blend Breakout'!$A$28:$A$50,0)),IF(LEFT($E192,1)="H",$E192,IF($E192="Other",H192,"")))</f>
        <v/>
      </c>
      <c r="X192" s="81" t="str">
        <f>IF($E192="Other",I192,IF(LEFT($E192,1)="R",$F192*INDEX('Blend Breakout'!C$28:C$50,MATCH('2 - Import Data'!$E192,'Blend Breakout'!$A$28:$A$50,0)),IF(LEFT('2 - Import Data'!$E192,1)="H",'2 - Import Data'!$F192,"")))</f>
        <v/>
      </c>
      <c r="Y192" s="117" t="str">
        <f>IF(LEFT($E192,1)="R",INDEX('Blend Breakout'!D$28:D$50,MATCH($E192,'Blend Breakout'!$A$28:$A$50,0)),IF(AND($E192="Other",J192&lt;&gt;""),J192,""))</f>
        <v/>
      </c>
      <c r="Z192" s="81" t="str">
        <f>IF(AND($E192="Other",K192&lt;&gt;""),K192,IF(LEFT($E192,1)="R",IFERROR($F192*INDEX('Blend Breakout'!E$28:E$50,MATCH('2 - Import Data'!$E192,'Blend Breakout'!$A$28:$A$50,0)),""),""))</f>
        <v/>
      </c>
      <c r="AA192" s="81" t="str">
        <f>IF(LEFT($E192,1)="R",INDEX('Blend Breakout'!F$28:F$50,MATCH($E192,'Blend Breakout'!$A$28:$A$50,0)),IF(AND($E192="Other",L192&lt;&gt;""),L192,""))</f>
        <v/>
      </c>
      <c r="AB192" s="81" t="str">
        <f>IF(AND($E192="Other",M192&lt;&gt;""),M192,IF(LEFT($E192,1)="R",IFERROR($F192*INDEX('Blend Breakout'!G$28:G$50,MATCH('2 - Import Data'!$E192,'Blend Breakout'!$A$28:$A$50,0)),""),""))</f>
        <v/>
      </c>
      <c r="AC192" s="81" t="str">
        <f>IF(LEFT($E192,1)="R",INDEX('Blend Breakout'!H$28:H$50,MATCH($E192,'Blend Breakout'!$A$28:$A$50,0)),IF(AND($E192="Other",N192&lt;&gt;""),N192,""))</f>
        <v/>
      </c>
      <c r="AD192" s="81" t="str">
        <f>IF(AND($E192="Other",O192&lt;&gt;""),O192,IF(LEFT($E192,1)="R",IFERROR($F192*INDEX('Blend Breakout'!I$28:I$50,MATCH('2 - Import Data'!$E192,'Blend Breakout'!$A$28:$A$50,0)),""),""))</f>
        <v/>
      </c>
    </row>
    <row r="193" spans="1:30" s="81" customFormat="1" x14ac:dyDescent="0.3">
      <c r="A193" s="71">
        <v>180</v>
      </c>
      <c r="B193" s="82" t="str">
        <f>IF(E193=0,"",MAX($B$14:B192)+1)</f>
        <v/>
      </c>
      <c r="C193" s="83"/>
      <c r="D193" s="84"/>
      <c r="E193" s="85"/>
      <c r="F193" s="86"/>
      <c r="G193" s="87"/>
      <c r="H193" s="111"/>
      <c r="I193" s="107"/>
      <c r="J193" s="111"/>
      <c r="K193" s="107"/>
      <c r="L193" s="111"/>
      <c r="M193" s="107"/>
      <c r="N193" s="111"/>
      <c r="O193" s="107"/>
      <c r="P193" s="85"/>
      <c r="Q193" s="75"/>
      <c r="R193" s="88"/>
      <c r="S193" s="85"/>
      <c r="T193" s="85"/>
      <c r="U193" s="79"/>
      <c r="V193" s="80"/>
      <c r="W193" s="137" t="str">
        <f>IF(LEFT($E193,1)="R",INDEX('Blend Breakout'!B$28:B$50,MATCH($E193,'Blend Breakout'!$A$28:$A$50,0)),IF(LEFT($E193,1)="H",$E193,IF($E193="Other",H193,"")))</f>
        <v/>
      </c>
      <c r="X193" s="81" t="str">
        <f>IF($E193="Other",I193,IF(LEFT($E193,1)="R",$F193*INDEX('Blend Breakout'!C$28:C$50,MATCH('2 - Import Data'!$E193,'Blend Breakout'!$A$28:$A$50,0)),IF(LEFT('2 - Import Data'!$E193,1)="H",'2 - Import Data'!$F193,"")))</f>
        <v/>
      </c>
      <c r="Y193" s="117" t="str">
        <f>IF(LEFT($E193,1)="R",INDEX('Blend Breakout'!D$28:D$50,MATCH($E193,'Blend Breakout'!$A$28:$A$50,0)),IF(AND($E193="Other",J193&lt;&gt;""),J193,""))</f>
        <v/>
      </c>
      <c r="Z193" s="81" t="str">
        <f>IF(AND($E193="Other",K193&lt;&gt;""),K193,IF(LEFT($E193,1)="R",IFERROR($F193*INDEX('Blend Breakout'!E$28:E$50,MATCH('2 - Import Data'!$E193,'Blend Breakout'!$A$28:$A$50,0)),""),""))</f>
        <v/>
      </c>
      <c r="AA193" s="81" t="str">
        <f>IF(LEFT($E193,1)="R",INDEX('Blend Breakout'!F$28:F$50,MATCH($E193,'Blend Breakout'!$A$28:$A$50,0)),IF(AND($E193="Other",L193&lt;&gt;""),L193,""))</f>
        <v/>
      </c>
      <c r="AB193" s="81" t="str">
        <f>IF(AND($E193="Other",M193&lt;&gt;""),M193,IF(LEFT($E193,1)="R",IFERROR($F193*INDEX('Blend Breakout'!G$28:G$50,MATCH('2 - Import Data'!$E193,'Blend Breakout'!$A$28:$A$50,0)),""),""))</f>
        <v/>
      </c>
      <c r="AC193" s="81" t="str">
        <f>IF(LEFT($E193,1)="R",INDEX('Blend Breakout'!H$28:H$50,MATCH($E193,'Blend Breakout'!$A$28:$A$50,0)),IF(AND($E193="Other",N193&lt;&gt;""),N193,""))</f>
        <v/>
      </c>
      <c r="AD193" s="81" t="str">
        <f>IF(AND($E193="Other",O193&lt;&gt;""),O193,IF(LEFT($E193,1)="R",IFERROR($F193*INDEX('Blend Breakout'!I$28:I$50,MATCH('2 - Import Data'!$E193,'Blend Breakout'!$A$28:$A$50,0)),""),""))</f>
        <v/>
      </c>
    </row>
    <row r="194" spans="1:30" s="81" customFormat="1" x14ac:dyDescent="0.3">
      <c r="A194" s="71">
        <v>181</v>
      </c>
      <c r="B194" s="82" t="str">
        <f>IF(E194=0,"",MAX($B$14:B193)+1)</f>
        <v/>
      </c>
      <c r="C194" s="83"/>
      <c r="D194" s="84"/>
      <c r="E194" s="85"/>
      <c r="F194" s="86"/>
      <c r="G194" s="87"/>
      <c r="H194" s="111"/>
      <c r="I194" s="107"/>
      <c r="J194" s="111"/>
      <c r="K194" s="107"/>
      <c r="L194" s="111"/>
      <c r="M194" s="107"/>
      <c r="N194" s="111"/>
      <c r="O194" s="107"/>
      <c r="P194" s="85"/>
      <c r="Q194" s="75"/>
      <c r="R194" s="88"/>
      <c r="S194" s="85"/>
      <c r="T194" s="85"/>
      <c r="U194" s="79"/>
      <c r="V194" s="80"/>
      <c r="W194" s="137" t="str">
        <f>IF(LEFT($E194,1)="R",INDEX('Blend Breakout'!B$28:B$50,MATCH($E194,'Blend Breakout'!$A$28:$A$50,0)),IF(LEFT($E194,1)="H",$E194,IF($E194="Other",H194,"")))</f>
        <v/>
      </c>
      <c r="X194" s="81" t="str">
        <f>IF($E194="Other",I194,IF(LEFT($E194,1)="R",$F194*INDEX('Blend Breakout'!C$28:C$50,MATCH('2 - Import Data'!$E194,'Blend Breakout'!$A$28:$A$50,0)),IF(LEFT('2 - Import Data'!$E194,1)="H",'2 - Import Data'!$F194,"")))</f>
        <v/>
      </c>
      <c r="Y194" s="117" t="str">
        <f>IF(LEFT($E194,1)="R",INDEX('Blend Breakout'!D$28:D$50,MATCH($E194,'Blend Breakout'!$A$28:$A$50,0)),IF(AND($E194="Other",J194&lt;&gt;""),J194,""))</f>
        <v/>
      </c>
      <c r="Z194" s="81" t="str">
        <f>IF(AND($E194="Other",K194&lt;&gt;""),K194,IF(LEFT($E194,1)="R",IFERROR($F194*INDEX('Blend Breakout'!E$28:E$50,MATCH('2 - Import Data'!$E194,'Blend Breakout'!$A$28:$A$50,0)),""),""))</f>
        <v/>
      </c>
      <c r="AA194" s="81" t="str">
        <f>IF(LEFT($E194,1)="R",INDEX('Blend Breakout'!F$28:F$50,MATCH($E194,'Blend Breakout'!$A$28:$A$50,0)),IF(AND($E194="Other",L194&lt;&gt;""),L194,""))</f>
        <v/>
      </c>
      <c r="AB194" s="81" t="str">
        <f>IF(AND($E194="Other",M194&lt;&gt;""),M194,IF(LEFT($E194,1)="R",IFERROR($F194*INDEX('Blend Breakout'!G$28:G$50,MATCH('2 - Import Data'!$E194,'Blend Breakout'!$A$28:$A$50,0)),""),""))</f>
        <v/>
      </c>
      <c r="AC194" s="81" t="str">
        <f>IF(LEFT($E194,1)="R",INDEX('Blend Breakout'!H$28:H$50,MATCH($E194,'Blend Breakout'!$A$28:$A$50,0)),IF(AND($E194="Other",N194&lt;&gt;""),N194,""))</f>
        <v/>
      </c>
      <c r="AD194" s="81" t="str">
        <f>IF(AND($E194="Other",O194&lt;&gt;""),O194,IF(LEFT($E194,1)="R",IFERROR($F194*INDEX('Blend Breakout'!I$28:I$50,MATCH('2 - Import Data'!$E194,'Blend Breakout'!$A$28:$A$50,0)),""),""))</f>
        <v/>
      </c>
    </row>
    <row r="195" spans="1:30" s="81" customFormat="1" x14ac:dyDescent="0.3">
      <c r="A195" s="71">
        <v>182</v>
      </c>
      <c r="B195" s="82" t="str">
        <f>IF(E195=0,"",MAX($B$14:B194)+1)</f>
        <v/>
      </c>
      <c r="C195" s="83"/>
      <c r="D195" s="84"/>
      <c r="E195" s="85"/>
      <c r="F195" s="86"/>
      <c r="G195" s="87"/>
      <c r="H195" s="111"/>
      <c r="I195" s="107"/>
      <c r="J195" s="111"/>
      <c r="K195" s="107"/>
      <c r="L195" s="111"/>
      <c r="M195" s="107"/>
      <c r="N195" s="111"/>
      <c r="O195" s="107"/>
      <c r="P195" s="85"/>
      <c r="Q195" s="75"/>
      <c r="R195" s="88"/>
      <c r="S195" s="85"/>
      <c r="T195" s="85"/>
      <c r="U195" s="79"/>
      <c r="V195" s="80"/>
      <c r="W195" s="137" t="str">
        <f>IF(LEFT($E195,1)="R",INDEX('Blend Breakout'!B$28:B$50,MATCH($E195,'Blend Breakout'!$A$28:$A$50,0)),IF(LEFT($E195,1)="H",$E195,IF($E195="Other",H195,"")))</f>
        <v/>
      </c>
      <c r="X195" s="81" t="str">
        <f>IF($E195="Other",I195,IF(LEFT($E195,1)="R",$F195*INDEX('Blend Breakout'!C$28:C$50,MATCH('2 - Import Data'!$E195,'Blend Breakout'!$A$28:$A$50,0)),IF(LEFT('2 - Import Data'!$E195,1)="H",'2 - Import Data'!$F195,"")))</f>
        <v/>
      </c>
      <c r="Y195" s="117" t="str">
        <f>IF(LEFT($E195,1)="R",INDEX('Blend Breakout'!D$28:D$50,MATCH($E195,'Blend Breakout'!$A$28:$A$50,0)),IF(AND($E195="Other",J195&lt;&gt;""),J195,""))</f>
        <v/>
      </c>
      <c r="Z195" s="81" t="str">
        <f>IF(AND($E195="Other",K195&lt;&gt;""),K195,IF(LEFT($E195,1)="R",IFERROR($F195*INDEX('Blend Breakout'!E$28:E$50,MATCH('2 - Import Data'!$E195,'Blend Breakout'!$A$28:$A$50,0)),""),""))</f>
        <v/>
      </c>
      <c r="AA195" s="81" t="str">
        <f>IF(LEFT($E195,1)="R",INDEX('Blend Breakout'!F$28:F$50,MATCH($E195,'Blend Breakout'!$A$28:$A$50,0)),IF(AND($E195="Other",L195&lt;&gt;""),L195,""))</f>
        <v/>
      </c>
      <c r="AB195" s="81" t="str">
        <f>IF(AND($E195="Other",M195&lt;&gt;""),M195,IF(LEFT($E195,1)="R",IFERROR($F195*INDEX('Blend Breakout'!G$28:G$50,MATCH('2 - Import Data'!$E195,'Blend Breakout'!$A$28:$A$50,0)),""),""))</f>
        <v/>
      </c>
      <c r="AC195" s="81" t="str">
        <f>IF(LEFT($E195,1)="R",INDEX('Blend Breakout'!H$28:H$50,MATCH($E195,'Blend Breakout'!$A$28:$A$50,0)),IF(AND($E195="Other",N195&lt;&gt;""),N195,""))</f>
        <v/>
      </c>
      <c r="AD195" s="81" t="str">
        <f>IF(AND($E195="Other",O195&lt;&gt;""),O195,IF(LEFT($E195,1)="R",IFERROR($F195*INDEX('Blend Breakout'!I$28:I$50,MATCH('2 - Import Data'!$E195,'Blend Breakout'!$A$28:$A$50,0)),""),""))</f>
        <v/>
      </c>
    </row>
    <row r="196" spans="1:30" s="81" customFormat="1" x14ac:dyDescent="0.3">
      <c r="A196" s="71">
        <v>183</v>
      </c>
      <c r="B196" s="82" t="str">
        <f>IF(E196=0,"",MAX($B$14:B195)+1)</f>
        <v/>
      </c>
      <c r="C196" s="83"/>
      <c r="D196" s="84"/>
      <c r="E196" s="85"/>
      <c r="F196" s="86"/>
      <c r="G196" s="87"/>
      <c r="H196" s="111"/>
      <c r="I196" s="107"/>
      <c r="J196" s="111"/>
      <c r="K196" s="107"/>
      <c r="L196" s="111"/>
      <c r="M196" s="107"/>
      <c r="N196" s="111"/>
      <c r="O196" s="107"/>
      <c r="P196" s="85"/>
      <c r="Q196" s="75"/>
      <c r="R196" s="88"/>
      <c r="S196" s="85"/>
      <c r="T196" s="85"/>
      <c r="U196" s="79"/>
      <c r="V196" s="80"/>
      <c r="W196" s="137" t="str">
        <f>IF(LEFT($E196,1)="R",INDEX('Blend Breakout'!B$28:B$50,MATCH($E196,'Blend Breakout'!$A$28:$A$50,0)),IF(LEFT($E196,1)="H",$E196,IF($E196="Other",H196,"")))</f>
        <v/>
      </c>
      <c r="X196" s="81" t="str">
        <f>IF($E196="Other",I196,IF(LEFT($E196,1)="R",$F196*INDEX('Blend Breakout'!C$28:C$50,MATCH('2 - Import Data'!$E196,'Blend Breakout'!$A$28:$A$50,0)),IF(LEFT('2 - Import Data'!$E196,1)="H",'2 - Import Data'!$F196,"")))</f>
        <v/>
      </c>
      <c r="Y196" s="117" t="str">
        <f>IF(LEFT($E196,1)="R",INDEX('Blend Breakout'!D$28:D$50,MATCH($E196,'Blend Breakout'!$A$28:$A$50,0)),IF(AND($E196="Other",J196&lt;&gt;""),J196,""))</f>
        <v/>
      </c>
      <c r="Z196" s="81" t="str">
        <f>IF(AND($E196="Other",K196&lt;&gt;""),K196,IF(LEFT($E196,1)="R",IFERROR($F196*INDEX('Blend Breakout'!E$28:E$50,MATCH('2 - Import Data'!$E196,'Blend Breakout'!$A$28:$A$50,0)),""),""))</f>
        <v/>
      </c>
      <c r="AA196" s="81" t="str">
        <f>IF(LEFT($E196,1)="R",INDEX('Blend Breakout'!F$28:F$50,MATCH($E196,'Blend Breakout'!$A$28:$A$50,0)),IF(AND($E196="Other",L196&lt;&gt;""),L196,""))</f>
        <v/>
      </c>
      <c r="AB196" s="81" t="str">
        <f>IF(AND($E196="Other",M196&lt;&gt;""),M196,IF(LEFT($E196,1)="R",IFERROR($F196*INDEX('Blend Breakout'!G$28:G$50,MATCH('2 - Import Data'!$E196,'Blend Breakout'!$A$28:$A$50,0)),""),""))</f>
        <v/>
      </c>
      <c r="AC196" s="81" t="str">
        <f>IF(LEFT($E196,1)="R",INDEX('Blend Breakout'!H$28:H$50,MATCH($E196,'Blend Breakout'!$A$28:$A$50,0)),IF(AND($E196="Other",N196&lt;&gt;""),N196,""))</f>
        <v/>
      </c>
      <c r="AD196" s="81" t="str">
        <f>IF(AND($E196="Other",O196&lt;&gt;""),O196,IF(LEFT($E196,1)="R",IFERROR($F196*INDEX('Blend Breakout'!I$28:I$50,MATCH('2 - Import Data'!$E196,'Blend Breakout'!$A$28:$A$50,0)),""),""))</f>
        <v/>
      </c>
    </row>
    <row r="197" spans="1:30" s="81" customFormat="1" x14ac:dyDescent="0.3">
      <c r="A197" s="71">
        <v>184</v>
      </c>
      <c r="B197" s="82" t="str">
        <f>IF(E197=0,"",MAX($B$14:B196)+1)</f>
        <v/>
      </c>
      <c r="C197" s="83"/>
      <c r="D197" s="84"/>
      <c r="E197" s="85"/>
      <c r="F197" s="86"/>
      <c r="G197" s="87"/>
      <c r="H197" s="111"/>
      <c r="I197" s="107"/>
      <c r="J197" s="111"/>
      <c r="K197" s="107"/>
      <c r="L197" s="111"/>
      <c r="M197" s="107"/>
      <c r="N197" s="111"/>
      <c r="O197" s="107"/>
      <c r="P197" s="85"/>
      <c r="Q197" s="75"/>
      <c r="R197" s="88"/>
      <c r="S197" s="85"/>
      <c r="T197" s="85"/>
      <c r="U197" s="79"/>
      <c r="V197" s="80"/>
      <c r="W197" s="137" t="str">
        <f>IF(LEFT($E197,1)="R",INDEX('Blend Breakout'!B$28:B$50,MATCH($E197,'Blend Breakout'!$A$28:$A$50,0)),IF(LEFT($E197,1)="H",$E197,IF($E197="Other",H197,"")))</f>
        <v/>
      </c>
      <c r="X197" s="81" t="str">
        <f>IF($E197="Other",I197,IF(LEFT($E197,1)="R",$F197*INDEX('Blend Breakout'!C$28:C$50,MATCH('2 - Import Data'!$E197,'Blend Breakout'!$A$28:$A$50,0)),IF(LEFT('2 - Import Data'!$E197,1)="H",'2 - Import Data'!$F197,"")))</f>
        <v/>
      </c>
      <c r="Y197" s="117" t="str">
        <f>IF(LEFT($E197,1)="R",INDEX('Blend Breakout'!D$28:D$50,MATCH($E197,'Blend Breakout'!$A$28:$A$50,0)),IF(AND($E197="Other",J197&lt;&gt;""),J197,""))</f>
        <v/>
      </c>
      <c r="Z197" s="81" t="str">
        <f>IF(AND($E197="Other",K197&lt;&gt;""),K197,IF(LEFT($E197,1)="R",IFERROR($F197*INDEX('Blend Breakout'!E$28:E$50,MATCH('2 - Import Data'!$E197,'Blend Breakout'!$A$28:$A$50,0)),""),""))</f>
        <v/>
      </c>
      <c r="AA197" s="81" t="str">
        <f>IF(LEFT($E197,1)="R",INDEX('Blend Breakout'!F$28:F$50,MATCH($E197,'Blend Breakout'!$A$28:$A$50,0)),IF(AND($E197="Other",L197&lt;&gt;""),L197,""))</f>
        <v/>
      </c>
      <c r="AB197" s="81" t="str">
        <f>IF(AND($E197="Other",M197&lt;&gt;""),M197,IF(LEFT($E197,1)="R",IFERROR($F197*INDEX('Blend Breakout'!G$28:G$50,MATCH('2 - Import Data'!$E197,'Blend Breakout'!$A$28:$A$50,0)),""),""))</f>
        <v/>
      </c>
      <c r="AC197" s="81" t="str">
        <f>IF(LEFT($E197,1)="R",INDEX('Blend Breakout'!H$28:H$50,MATCH($E197,'Blend Breakout'!$A$28:$A$50,0)),IF(AND($E197="Other",N197&lt;&gt;""),N197,""))</f>
        <v/>
      </c>
      <c r="AD197" s="81" t="str">
        <f>IF(AND($E197="Other",O197&lt;&gt;""),O197,IF(LEFT($E197,1)="R",IFERROR($F197*INDEX('Blend Breakout'!I$28:I$50,MATCH('2 - Import Data'!$E197,'Blend Breakout'!$A$28:$A$50,0)),""),""))</f>
        <v/>
      </c>
    </row>
    <row r="198" spans="1:30" s="81" customFormat="1" x14ac:dyDescent="0.3">
      <c r="A198" s="71">
        <v>185</v>
      </c>
      <c r="B198" s="82" t="str">
        <f>IF(E198=0,"",MAX($B$14:B197)+1)</f>
        <v/>
      </c>
      <c r="C198" s="83"/>
      <c r="D198" s="84"/>
      <c r="E198" s="85"/>
      <c r="F198" s="86"/>
      <c r="G198" s="87"/>
      <c r="H198" s="111"/>
      <c r="I198" s="107"/>
      <c r="J198" s="111"/>
      <c r="K198" s="107"/>
      <c r="L198" s="111"/>
      <c r="M198" s="107"/>
      <c r="N198" s="111"/>
      <c r="O198" s="107"/>
      <c r="P198" s="85"/>
      <c r="Q198" s="75"/>
      <c r="R198" s="88"/>
      <c r="S198" s="85"/>
      <c r="T198" s="85"/>
      <c r="U198" s="79"/>
      <c r="V198" s="80"/>
      <c r="W198" s="137" t="str">
        <f>IF(LEFT($E198,1)="R",INDEX('Blend Breakout'!B$28:B$50,MATCH($E198,'Blend Breakout'!$A$28:$A$50,0)),IF(LEFT($E198,1)="H",$E198,IF($E198="Other",H198,"")))</f>
        <v/>
      </c>
      <c r="X198" s="81" t="str">
        <f>IF($E198="Other",I198,IF(LEFT($E198,1)="R",$F198*INDEX('Blend Breakout'!C$28:C$50,MATCH('2 - Import Data'!$E198,'Blend Breakout'!$A$28:$A$50,0)),IF(LEFT('2 - Import Data'!$E198,1)="H",'2 - Import Data'!$F198,"")))</f>
        <v/>
      </c>
      <c r="Y198" s="117" t="str">
        <f>IF(LEFT($E198,1)="R",INDEX('Blend Breakout'!D$28:D$50,MATCH($E198,'Blend Breakout'!$A$28:$A$50,0)),IF(AND($E198="Other",J198&lt;&gt;""),J198,""))</f>
        <v/>
      </c>
      <c r="Z198" s="81" t="str">
        <f>IF(AND($E198="Other",K198&lt;&gt;""),K198,IF(LEFT($E198,1)="R",IFERROR($F198*INDEX('Blend Breakout'!E$28:E$50,MATCH('2 - Import Data'!$E198,'Blend Breakout'!$A$28:$A$50,0)),""),""))</f>
        <v/>
      </c>
      <c r="AA198" s="81" t="str">
        <f>IF(LEFT($E198,1)="R",INDEX('Blend Breakout'!F$28:F$50,MATCH($E198,'Blend Breakout'!$A$28:$A$50,0)),IF(AND($E198="Other",L198&lt;&gt;""),L198,""))</f>
        <v/>
      </c>
      <c r="AB198" s="81" t="str">
        <f>IF(AND($E198="Other",M198&lt;&gt;""),M198,IF(LEFT($E198,1)="R",IFERROR($F198*INDEX('Blend Breakout'!G$28:G$50,MATCH('2 - Import Data'!$E198,'Blend Breakout'!$A$28:$A$50,0)),""),""))</f>
        <v/>
      </c>
      <c r="AC198" s="81" t="str">
        <f>IF(LEFT($E198,1)="R",INDEX('Blend Breakout'!H$28:H$50,MATCH($E198,'Blend Breakout'!$A$28:$A$50,0)),IF(AND($E198="Other",N198&lt;&gt;""),N198,""))</f>
        <v/>
      </c>
      <c r="AD198" s="81" t="str">
        <f>IF(AND($E198="Other",O198&lt;&gt;""),O198,IF(LEFT($E198,1)="R",IFERROR($F198*INDEX('Blend Breakout'!I$28:I$50,MATCH('2 - Import Data'!$E198,'Blend Breakout'!$A$28:$A$50,0)),""),""))</f>
        <v/>
      </c>
    </row>
    <row r="199" spans="1:30" s="81" customFormat="1" x14ac:dyDescent="0.3">
      <c r="A199" s="71">
        <v>186</v>
      </c>
      <c r="B199" s="82" t="str">
        <f>IF(E199=0,"",MAX($B$14:B198)+1)</f>
        <v/>
      </c>
      <c r="C199" s="83"/>
      <c r="D199" s="84"/>
      <c r="E199" s="85"/>
      <c r="F199" s="86"/>
      <c r="G199" s="87"/>
      <c r="H199" s="111"/>
      <c r="I199" s="107"/>
      <c r="J199" s="111"/>
      <c r="K199" s="107"/>
      <c r="L199" s="111"/>
      <c r="M199" s="107"/>
      <c r="N199" s="111"/>
      <c r="O199" s="107"/>
      <c r="P199" s="85"/>
      <c r="Q199" s="75"/>
      <c r="R199" s="88"/>
      <c r="S199" s="85"/>
      <c r="T199" s="85"/>
      <c r="U199" s="79"/>
      <c r="V199" s="80"/>
      <c r="W199" s="137" t="str">
        <f>IF(LEFT($E199,1)="R",INDEX('Blend Breakout'!B$28:B$50,MATCH($E199,'Blend Breakout'!$A$28:$A$50,0)),IF(LEFT($E199,1)="H",$E199,IF($E199="Other",H199,"")))</f>
        <v/>
      </c>
      <c r="X199" s="81" t="str">
        <f>IF($E199="Other",I199,IF(LEFT($E199,1)="R",$F199*INDEX('Blend Breakout'!C$28:C$50,MATCH('2 - Import Data'!$E199,'Blend Breakout'!$A$28:$A$50,0)),IF(LEFT('2 - Import Data'!$E199,1)="H",'2 - Import Data'!$F199,"")))</f>
        <v/>
      </c>
      <c r="Y199" s="117" t="str">
        <f>IF(LEFT($E199,1)="R",INDEX('Blend Breakout'!D$28:D$50,MATCH($E199,'Blend Breakout'!$A$28:$A$50,0)),IF(AND($E199="Other",J199&lt;&gt;""),J199,""))</f>
        <v/>
      </c>
      <c r="Z199" s="81" t="str">
        <f>IF(AND($E199="Other",K199&lt;&gt;""),K199,IF(LEFT($E199,1)="R",IFERROR($F199*INDEX('Blend Breakout'!E$28:E$50,MATCH('2 - Import Data'!$E199,'Blend Breakout'!$A$28:$A$50,0)),""),""))</f>
        <v/>
      </c>
      <c r="AA199" s="81" t="str">
        <f>IF(LEFT($E199,1)="R",INDEX('Blend Breakout'!F$28:F$50,MATCH($E199,'Blend Breakout'!$A$28:$A$50,0)),IF(AND($E199="Other",L199&lt;&gt;""),L199,""))</f>
        <v/>
      </c>
      <c r="AB199" s="81" t="str">
        <f>IF(AND($E199="Other",M199&lt;&gt;""),M199,IF(LEFT($E199,1)="R",IFERROR($F199*INDEX('Blend Breakout'!G$28:G$50,MATCH('2 - Import Data'!$E199,'Blend Breakout'!$A$28:$A$50,0)),""),""))</f>
        <v/>
      </c>
      <c r="AC199" s="81" t="str">
        <f>IF(LEFT($E199,1)="R",INDEX('Blend Breakout'!H$28:H$50,MATCH($E199,'Blend Breakout'!$A$28:$A$50,0)),IF(AND($E199="Other",N199&lt;&gt;""),N199,""))</f>
        <v/>
      </c>
      <c r="AD199" s="81" t="str">
        <f>IF(AND($E199="Other",O199&lt;&gt;""),O199,IF(LEFT($E199,1)="R",IFERROR($F199*INDEX('Blend Breakout'!I$28:I$50,MATCH('2 - Import Data'!$E199,'Blend Breakout'!$A$28:$A$50,0)),""),""))</f>
        <v/>
      </c>
    </row>
    <row r="200" spans="1:30" s="81" customFormat="1" x14ac:dyDescent="0.3">
      <c r="A200" s="71">
        <v>187</v>
      </c>
      <c r="B200" s="82" t="str">
        <f>IF(E200=0,"",MAX($B$14:B199)+1)</f>
        <v/>
      </c>
      <c r="C200" s="83"/>
      <c r="D200" s="84"/>
      <c r="E200" s="85"/>
      <c r="F200" s="86"/>
      <c r="G200" s="87"/>
      <c r="H200" s="111"/>
      <c r="I200" s="107"/>
      <c r="J200" s="111"/>
      <c r="K200" s="107"/>
      <c r="L200" s="111"/>
      <c r="M200" s="107"/>
      <c r="N200" s="111"/>
      <c r="O200" s="107"/>
      <c r="P200" s="85"/>
      <c r="Q200" s="75"/>
      <c r="R200" s="88"/>
      <c r="S200" s="85"/>
      <c r="T200" s="85"/>
      <c r="U200" s="79"/>
      <c r="V200" s="80"/>
      <c r="W200" s="137" t="str">
        <f>IF(LEFT($E200,1)="R",INDEX('Blend Breakout'!B$28:B$50,MATCH($E200,'Blend Breakout'!$A$28:$A$50,0)),IF(LEFT($E200,1)="H",$E200,IF($E200="Other",H200,"")))</f>
        <v/>
      </c>
      <c r="X200" s="81" t="str">
        <f>IF($E200="Other",I200,IF(LEFT($E200,1)="R",$F200*INDEX('Blend Breakout'!C$28:C$50,MATCH('2 - Import Data'!$E200,'Blend Breakout'!$A$28:$A$50,0)),IF(LEFT('2 - Import Data'!$E200,1)="H",'2 - Import Data'!$F200,"")))</f>
        <v/>
      </c>
      <c r="Y200" s="117" t="str">
        <f>IF(LEFT($E200,1)="R",INDEX('Blend Breakout'!D$28:D$50,MATCH($E200,'Blend Breakout'!$A$28:$A$50,0)),IF(AND($E200="Other",J200&lt;&gt;""),J200,""))</f>
        <v/>
      </c>
      <c r="Z200" s="81" t="str">
        <f>IF(AND($E200="Other",K200&lt;&gt;""),K200,IF(LEFT($E200,1)="R",IFERROR($F200*INDEX('Blend Breakout'!E$28:E$50,MATCH('2 - Import Data'!$E200,'Blend Breakout'!$A$28:$A$50,0)),""),""))</f>
        <v/>
      </c>
      <c r="AA200" s="81" t="str">
        <f>IF(LEFT($E200,1)="R",INDEX('Blend Breakout'!F$28:F$50,MATCH($E200,'Blend Breakout'!$A$28:$A$50,0)),IF(AND($E200="Other",L200&lt;&gt;""),L200,""))</f>
        <v/>
      </c>
      <c r="AB200" s="81" t="str">
        <f>IF(AND($E200="Other",M200&lt;&gt;""),M200,IF(LEFT($E200,1)="R",IFERROR($F200*INDEX('Blend Breakout'!G$28:G$50,MATCH('2 - Import Data'!$E200,'Blend Breakout'!$A$28:$A$50,0)),""),""))</f>
        <v/>
      </c>
      <c r="AC200" s="81" t="str">
        <f>IF(LEFT($E200,1)="R",INDEX('Blend Breakout'!H$28:H$50,MATCH($E200,'Blend Breakout'!$A$28:$A$50,0)),IF(AND($E200="Other",N200&lt;&gt;""),N200,""))</f>
        <v/>
      </c>
      <c r="AD200" s="81" t="str">
        <f>IF(AND($E200="Other",O200&lt;&gt;""),O200,IF(LEFT($E200,1)="R",IFERROR($F200*INDEX('Blend Breakout'!I$28:I$50,MATCH('2 - Import Data'!$E200,'Blend Breakout'!$A$28:$A$50,0)),""),""))</f>
        <v/>
      </c>
    </row>
    <row r="201" spans="1:30" s="81" customFormat="1" x14ac:dyDescent="0.3">
      <c r="A201" s="71">
        <v>188</v>
      </c>
      <c r="B201" s="82" t="str">
        <f>IF(E201=0,"",MAX($B$14:B200)+1)</f>
        <v/>
      </c>
      <c r="C201" s="83"/>
      <c r="D201" s="84"/>
      <c r="E201" s="85"/>
      <c r="F201" s="86"/>
      <c r="G201" s="87"/>
      <c r="H201" s="111"/>
      <c r="I201" s="107"/>
      <c r="J201" s="111"/>
      <c r="K201" s="107"/>
      <c r="L201" s="111"/>
      <c r="M201" s="107"/>
      <c r="N201" s="111"/>
      <c r="O201" s="107"/>
      <c r="P201" s="85"/>
      <c r="Q201" s="75"/>
      <c r="R201" s="88"/>
      <c r="S201" s="85"/>
      <c r="T201" s="85"/>
      <c r="U201" s="79"/>
      <c r="V201" s="80"/>
      <c r="W201" s="137" t="str">
        <f>IF(LEFT($E201,1)="R",INDEX('Blend Breakout'!B$28:B$50,MATCH($E201,'Blend Breakout'!$A$28:$A$50,0)),IF(LEFT($E201,1)="H",$E201,IF($E201="Other",H201,"")))</f>
        <v/>
      </c>
      <c r="X201" s="81" t="str">
        <f>IF($E201="Other",I201,IF(LEFT($E201,1)="R",$F201*INDEX('Blend Breakout'!C$28:C$50,MATCH('2 - Import Data'!$E201,'Blend Breakout'!$A$28:$A$50,0)),IF(LEFT('2 - Import Data'!$E201,1)="H",'2 - Import Data'!$F201,"")))</f>
        <v/>
      </c>
      <c r="Y201" s="117" t="str">
        <f>IF(LEFT($E201,1)="R",INDEX('Blend Breakout'!D$28:D$50,MATCH($E201,'Blend Breakout'!$A$28:$A$50,0)),IF(AND($E201="Other",J201&lt;&gt;""),J201,""))</f>
        <v/>
      </c>
      <c r="Z201" s="81" t="str">
        <f>IF(AND($E201="Other",K201&lt;&gt;""),K201,IF(LEFT($E201,1)="R",IFERROR($F201*INDEX('Blend Breakout'!E$28:E$50,MATCH('2 - Import Data'!$E201,'Blend Breakout'!$A$28:$A$50,0)),""),""))</f>
        <v/>
      </c>
      <c r="AA201" s="81" t="str">
        <f>IF(LEFT($E201,1)="R",INDEX('Blend Breakout'!F$28:F$50,MATCH($E201,'Blend Breakout'!$A$28:$A$50,0)),IF(AND($E201="Other",L201&lt;&gt;""),L201,""))</f>
        <v/>
      </c>
      <c r="AB201" s="81" t="str">
        <f>IF(AND($E201="Other",M201&lt;&gt;""),M201,IF(LEFT($E201,1)="R",IFERROR($F201*INDEX('Blend Breakout'!G$28:G$50,MATCH('2 - Import Data'!$E201,'Blend Breakout'!$A$28:$A$50,0)),""),""))</f>
        <v/>
      </c>
      <c r="AC201" s="81" t="str">
        <f>IF(LEFT($E201,1)="R",INDEX('Blend Breakout'!H$28:H$50,MATCH($E201,'Blend Breakout'!$A$28:$A$50,0)),IF(AND($E201="Other",N201&lt;&gt;""),N201,""))</f>
        <v/>
      </c>
      <c r="AD201" s="81" t="str">
        <f>IF(AND($E201="Other",O201&lt;&gt;""),O201,IF(LEFT($E201,1)="R",IFERROR($F201*INDEX('Blend Breakout'!I$28:I$50,MATCH('2 - Import Data'!$E201,'Blend Breakout'!$A$28:$A$50,0)),""),""))</f>
        <v/>
      </c>
    </row>
    <row r="202" spans="1:30" s="81" customFormat="1" x14ac:dyDescent="0.3">
      <c r="A202" s="71">
        <v>189</v>
      </c>
      <c r="B202" s="82" t="str">
        <f>IF(E202=0,"",MAX($B$14:B201)+1)</f>
        <v/>
      </c>
      <c r="C202" s="83"/>
      <c r="D202" s="84"/>
      <c r="E202" s="85"/>
      <c r="F202" s="86"/>
      <c r="G202" s="87"/>
      <c r="H202" s="111"/>
      <c r="I202" s="107"/>
      <c r="J202" s="111"/>
      <c r="K202" s="107"/>
      <c r="L202" s="111"/>
      <c r="M202" s="107"/>
      <c r="N202" s="111"/>
      <c r="O202" s="107"/>
      <c r="P202" s="85"/>
      <c r="Q202" s="75"/>
      <c r="R202" s="88"/>
      <c r="S202" s="85"/>
      <c r="T202" s="85"/>
      <c r="U202" s="79"/>
      <c r="V202" s="80"/>
      <c r="W202" s="137" t="str">
        <f>IF(LEFT($E202,1)="R",INDEX('Blend Breakout'!B$28:B$50,MATCH($E202,'Blend Breakout'!$A$28:$A$50,0)),IF(LEFT($E202,1)="H",$E202,IF($E202="Other",H202,"")))</f>
        <v/>
      </c>
      <c r="X202" s="81" t="str">
        <f>IF($E202="Other",I202,IF(LEFT($E202,1)="R",$F202*INDEX('Blend Breakout'!C$28:C$50,MATCH('2 - Import Data'!$E202,'Blend Breakout'!$A$28:$A$50,0)),IF(LEFT('2 - Import Data'!$E202,1)="H",'2 - Import Data'!$F202,"")))</f>
        <v/>
      </c>
      <c r="Y202" s="117" t="str">
        <f>IF(LEFT($E202,1)="R",INDEX('Blend Breakout'!D$28:D$50,MATCH($E202,'Blend Breakout'!$A$28:$A$50,0)),IF(AND($E202="Other",J202&lt;&gt;""),J202,""))</f>
        <v/>
      </c>
      <c r="Z202" s="81" t="str">
        <f>IF(AND($E202="Other",K202&lt;&gt;""),K202,IF(LEFT($E202,1)="R",IFERROR($F202*INDEX('Blend Breakout'!E$28:E$50,MATCH('2 - Import Data'!$E202,'Blend Breakout'!$A$28:$A$50,0)),""),""))</f>
        <v/>
      </c>
      <c r="AA202" s="81" t="str">
        <f>IF(LEFT($E202,1)="R",INDEX('Blend Breakout'!F$28:F$50,MATCH($E202,'Blend Breakout'!$A$28:$A$50,0)),IF(AND($E202="Other",L202&lt;&gt;""),L202,""))</f>
        <v/>
      </c>
      <c r="AB202" s="81" t="str">
        <f>IF(AND($E202="Other",M202&lt;&gt;""),M202,IF(LEFT($E202,1)="R",IFERROR($F202*INDEX('Blend Breakout'!G$28:G$50,MATCH('2 - Import Data'!$E202,'Blend Breakout'!$A$28:$A$50,0)),""),""))</f>
        <v/>
      </c>
      <c r="AC202" s="81" t="str">
        <f>IF(LEFT($E202,1)="R",INDEX('Blend Breakout'!H$28:H$50,MATCH($E202,'Blend Breakout'!$A$28:$A$50,0)),IF(AND($E202="Other",N202&lt;&gt;""),N202,""))</f>
        <v/>
      </c>
      <c r="AD202" s="81" t="str">
        <f>IF(AND($E202="Other",O202&lt;&gt;""),O202,IF(LEFT($E202,1)="R",IFERROR($F202*INDEX('Blend Breakout'!I$28:I$50,MATCH('2 - Import Data'!$E202,'Blend Breakout'!$A$28:$A$50,0)),""),""))</f>
        <v/>
      </c>
    </row>
    <row r="203" spans="1:30" s="81" customFormat="1" x14ac:dyDescent="0.3">
      <c r="A203" s="71">
        <v>190</v>
      </c>
      <c r="B203" s="82" t="str">
        <f>IF(E203=0,"",MAX($B$14:B202)+1)</f>
        <v/>
      </c>
      <c r="C203" s="83"/>
      <c r="D203" s="84"/>
      <c r="E203" s="85"/>
      <c r="F203" s="86"/>
      <c r="G203" s="87"/>
      <c r="H203" s="111"/>
      <c r="I203" s="107"/>
      <c r="J203" s="111"/>
      <c r="K203" s="107"/>
      <c r="L203" s="111"/>
      <c r="M203" s="107"/>
      <c r="N203" s="111"/>
      <c r="O203" s="107"/>
      <c r="P203" s="85"/>
      <c r="Q203" s="75"/>
      <c r="R203" s="88"/>
      <c r="S203" s="85"/>
      <c r="T203" s="85"/>
      <c r="U203" s="79"/>
      <c r="V203" s="80"/>
      <c r="W203" s="137" t="str">
        <f>IF(LEFT($E203,1)="R",INDEX('Blend Breakout'!B$28:B$50,MATCH($E203,'Blend Breakout'!$A$28:$A$50,0)),IF(LEFT($E203,1)="H",$E203,IF($E203="Other",H203,"")))</f>
        <v/>
      </c>
      <c r="X203" s="81" t="str">
        <f>IF($E203="Other",I203,IF(LEFT($E203,1)="R",$F203*INDEX('Blend Breakout'!C$28:C$50,MATCH('2 - Import Data'!$E203,'Blend Breakout'!$A$28:$A$50,0)),IF(LEFT('2 - Import Data'!$E203,1)="H",'2 - Import Data'!$F203,"")))</f>
        <v/>
      </c>
      <c r="Y203" s="117" t="str">
        <f>IF(LEFT($E203,1)="R",INDEX('Blend Breakout'!D$28:D$50,MATCH($E203,'Blend Breakout'!$A$28:$A$50,0)),IF(AND($E203="Other",J203&lt;&gt;""),J203,""))</f>
        <v/>
      </c>
      <c r="Z203" s="81" t="str">
        <f>IF(AND($E203="Other",K203&lt;&gt;""),K203,IF(LEFT($E203,1)="R",IFERROR($F203*INDEX('Blend Breakout'!E$28:E$50,MATCH('2 - Import Data'!$E203,'Blend Breakout'!$A$28:$A$50,0)),""),""))</f>
        <v/>
      </c>
      <c r="AA203" s="81" t="str">
        <f>IF(LEFT($E203,1)="R",INDEX('Blend Breakout'!F$28:F$50,MATCH($E203,'Blend Breakout'!$A$28:$A$50,0)),IF(AND($E203="Other",L203&lt;&gt;""),L203,""))</f>
        <v/>
      </c>
      <c r="AB203" s="81" t="str">
        <f>IF(AND($E203="Other",M203&lt;&gt;""),M203,IF(LEFT($E203,1)="R",IFERROR($F203*INDEX('Blend Breakout'!G$28:G$50,MATCH('2 - Import Data'!$E203,'Blend Breakout'!$A$28:$A$50,0)),""),""))</f>
        <v/>
      </c>
      <c r="AC203" s="81" t="str">
        <f>IF(LEFT($E203,1)="R",INDEX('Blend Breakout'!H$28:H$50,MATCH($E203,'Blend Breakout'!$A$28:$A$50,0)),IF(AND($E203="Other",N203&lt;&gt;""),N203,""))</f>
        <v/>
      </c>
      <c r="AD203" s="81" t="str">
        <f>IF(AND($E203="Other",O203&lt;&gt;""),O203,IF(LEFT($E203,1)="R",IFERROR($F203*INDEX('Blend Breakout'!I$28:I$50,MATCH('2 - Import Data'!$E203,'Blend Breakout'!$A$28:$A$50,0)),""),""))</f>
        <v/>
      </c>
    </row>
    <row r="204" spans="1:30" s="81" customFormat="1" x14ac:dyDescent="0.3">
      <c r="A204" s="71">
        <v>191</v>
      </c>
      <c r="B204" s="82" t="str">
        <f>IF(E204=0,"",MAX($B$14:B203)+1)</f>
        <v/>
      </c>
      <c r="C204" s="83"/>
      <c r="D204" s="84"/>
      <c r="E204" s="85"/>
      <c r="F204" s="86"/>
      <c r="G204" s="87"/>
      <c r="H204" s="111"/>
      <c r="I204" s="107"/>
      <c r="J204" s="111"/>
      <c r="K204" s="107"/>
      <c r="L204" s="111"/>
      <c r="M204" s="107"/>
      <c r="N204" s="111"/>
      <c r="O204" s="107"/>
      <c r="P204" s="85"/>
      <c r="Q204" s="75"/>
      <c r="R204" s="88"/>
      <c r="S204" s="85"/>
      <c r="T204" s="85"/>
      <c r="U204" s="79"/>
      <c r="V204" s="80"/>
      <c r="W204" s="137" t="str">
        <f>IF(LEFT($E204,1)="R",INDEX('Blend Breakout'!B$28:B$50,MATCH($E204,'Blend Breakout'!$A$28:$A$50,0)),IF(LEFT($E204,1)="H",$E204,IF($E204="Other",H204,"")))</f>
        <v/>
      </c>
      <c r="X204" s="81" t="str">
        <f>IF($E204="Other",I204,IF(LEFT($E204,1)="R",$F204*INDEX('Blend Breakout'!C$28:C$50,MATCH('2 - Import Data'!$E204,'Blend Breakout'!$A$28:$A$50,0)),IF(LEFT('2 - Import Data'!$E204,1)="H",'2 - Import Data'!$F204,"")))</f>
        <v/>
      </c>
      <c r="Y204" s="117" t="str">
        <f>IF(LEFT($E204,1)="R",INDEX('Blend Breakout'!D$28:D$50,MATCH($E204,'Blend Breakout'!$A$28:$A$50,0)),IF(AND($E204="Other",J204&lt;&gt;""),J204,""))</f>
        <v/>
      </c>
      <c r="Z204" s="81" t="str">
        <f>IF(AND($E204="Other",K204&lt;&gt;""),K204,IF(LEFT($E204,1)="R",IFERROR($F204*INDEX('Blend Breakout'!E$28:E$50,MATCH('2 - Import Data'!$E204,'Blend Breakout'!$A$28:$A$50,0)),""),""))</f>
        <v/>
      </c>
      <c r="AA204" s="81" t="str">
        <f>IF(LEFT($E204,1)="R",INDEX('Blend Breakout'!F$28:F$50,MATCH($E204,'Blend Breakout'!$A$28:$A$50,0)),IF(AND($E204="Other",L204&lt;&gt;""),L204,""))</f>
        <v/>
      </c>
      <c r="AB204" s="81" t="str">
        <f>IF(AND($E204="Other",M204&lt;&gt;""),M204,IF(LEFT($E204,1)="R",IFERROR($F204*INDEX('Blend Breakout'!G$28:G$50,MATCH('2 - Import Data'!$E204,'Blend Breakout'!$A$28:$A$50,0)),""),""))</f>
        <v/>
      </c>
      <c r="AC204" s="81" t="str">
        <f>IF(LEFT($E204,1)="R",INDEX('Blend Breakout'!H$28:H$50,MATCH($E204,'Blend Breakout'!$A$28:$A$50,0)),IF(AND($E204="Other",N204&lt;&gt;""),N204,""))</f>
        <v/>
      </c>
      <c r="AD204" s="81" t="str">
        <f>IF(AND($E204="Other",O204&lt;&gt;""),O204,IF(LEFT($E204,1)="R",IFERROR($F204*INDEX('Blend Breakout'!I$28:I$50,MATCH('2 - Import Data'!$E204,'Blend Breakout'!$A$28:$A$50,0)),""),""))</f>
        <v/>
      </c>
    </row>
    <row r="205" spans="1:30" s="81" customFormat="1" x14ac:dyDescent="0.3">
      <c r="A205" s="71">
        <v>192</v>
      </c>
      <c r="B205" s="82" t="str">
        <f>IF(E205=0,"",MAX($B$14:B204)+1)</f>
        <v/>
      </c>
      <c r="C205" s="83"/>
      <c r="D205" s="84"/>
      <c r="E205" s="85"/>
      <c r="F205" s="86"/>
      <c r="G205" s="87"/>
      <c r="H205" s="111"/>
      <c r="I205" s="107"/>
      <c r="J205" s="111"/>
      <c r="K205" s="107"/>
      <c r="L205" s="111"/>
      <c r="M205" s="107"/>
      <c r="N205" s="111"/>
      <c r="O205" s="107"/>
      <c r="P205" s="85"/>
      <c r="Q205" s="75"/>
      <c r="R205" s="88"/>
      <c r="S205" s="85"/>
      <c r="T205" s="85"/>
      <c r="U205" s="79"/>
      <c r="V205" s="80"/>
      <c r="W205" s="137" t="str">
        <f>IF(LEFT($E205,1)="R",INDEX('Blend Breakout'!B$28:B$50,MATCH($E205,'Blend Breakout'!$A$28:$A$50,0)),IF(LEFT($E205,1)="H",$E205,IF($E205="Other",H205,"")))</f>
        <v/>
      </c>
      <c r="X205" s="81" t="str">
        <f>IF($E205="Other",I205,IF(LEFT($E205,1)="R",$F205*INDEX('Blend Breakout'!C$28:C$50,MATCH('2 - Import Data'!$E205,'Blend Breakout'!$A$28:$A$50,0)),IF(LEFT('2 - Import Data'!$E205,1)="H",'2 - Import Data'!$F205,"")))</f>
        <v/>
      </c>
      <c r="Y205" s="117" t="str">
        <f>IF(LEFT($E205,1)="R",INDEX('Blend Breakout'!D$28:D$50,MATCH($E205,'Blend Breakout'!$A$28:$A$50,0)),IF(AND($E205="Other",J205&lt;&gt;""),J205,""))</f>
        <v/>
      </c>
      <c r="Z205" s="81" t="str">
        <f>IF(AND($E205="Other",K205&lt;&gt;""),K205,IF(LEFT($E205,1)="R",IFERROR($F205*INDEX('Blend Breakout'!E$28:E$50,MATCH('2 - Import Data'!$E205,'Blend Breakout'!$A$28:$A$50,0)),""),""))</f>
        <v/>
      </c>
      <c r="AA205" s="81" t="str">
        <f>IF(LEFT($E205,1)="R",INDEX('Blend Breakout'!F$28:F$50,MATCH($E205,'Blend Breakout'!$A$28:$A$50,0)),IF(AND($E205="Other",L205&lt;&gt;""),L205,""))</f>
        <v/>
      </c>
      <c r="AB205" s="81" t="str">
        <f>IF(AND($E205="Other",M205&lt;&gt;""),M205,IF(LEFT($E205,1)="R",IFERROR($F205*INDEX('Blend Breakout'!G$28:G$50,MATCH('2 - Import Data'!$E205,'Blend Breakout'!$A$28:$A$50,0)),""),""))</f>
        <v/>
      </c>
      <c r="AC205" s="81" t="str">
        <f>IF(LEFT($E205,1)="R",INDEX('Blend Breakout'!H$28:H$50,MATCH($E205,'Blend Breakout'!$A$28:$A$50,0)),IF(AND($E205="Other",N205&lt;&gt;""),N205,""))</f>
        <v/>
      </c>
      <c r="AD205" s="81" t="str">
        <f>IF(AND($E205="Other",O205&lt;&gt;""),O205,IF(LEFT($E205,1)="R",IFERROR($F205*INDEX('Blend Breakout'!I$28:I$50,MATCH('2 - Import Data'!$E205,'Blend Breakout'!$A$28:$A$50,0)),""),""))</f>
        <v/>
      </c>
    </row>
    <row r="206" spans="1:30" s="81" customFormat="1" x14ac:dyDescent="0.3">
      <c r="A206" s="71">
        <v>193</v>
      </c>
      <c r="B206" s="82" t="str">
        <f>IF(E206=0,"",MAX($B$14:B205)+1)</f>
        <v/>
      </c>
      <c r="C206" s="83"/>
      <c r="D206" s="84"/>
      <c r="E206" s="85"/>
      <c r="F206" s="86"/>
      <c r="G206" s="87"/>
      <c r="H206" s="111"/>
      <c r="I206" s="107"/>
      <c r="J206" s="111"/>
      <c r="K206" s="107"/>
      <c r="L206" s="111"/>
      <c r="M206" s="107"/>
      <c r="N206" s="111"/>
      <c r="O206" s="107"/>
      <c r="P206" s="85"/>
      <c r="Q206" s="75"/>
      <c r="R206" s="88"/>
      <c r="S206" s="85"/>
      <c r="T206" s="85"/>
      <c r="U206" s="79"/>
      <c r="V206" s="80"/>
      <c r="W206" s="137" t="str">
        <f>IF(LEFT($E206,1)="R",INDEX('Blend Breakout'!B$28:B$50,MATCH($E206,'Blend Breakout'!$A$28:$A$50,0)),IF(LEFT($E206,1)="H",$E206,IF($E206="Other",H206,"")))</f>
        <v/>
      </c>
      <c r="X206" s="81" t="str">
        <f>IF($E206="Other",I206,IF(LEFT($E206,1)="R",$F206*INDEX('Blend Breakout'!C$28:C$50,MATCH('2 - Import Data'!$E206,'Blend Breakout'!$A$28:$A$50,0)),IF(LEFT('2 - Import Data'!$E206,1)="H",'2 - Import Data'!$F206,"")))</f>
        <v/>
      </c>
      <c r="Y206" s="117" t="str">
        <f>IF(LEFT($E206,1)="R",INDEX('Blend Breakout'!D$28:D$50,MATCH($E206,'Blend Breakout'!$A$28:$A$50,0)),IF(AND($E206="Other",J206&lt;&gt;""),J206,""))</f>
        <v/>
      </c>
      <c r="Z206" s="81" t="str">
        <f>IF(AND($E206="Other",K206&lt;&gt;""),K206,IF(LEFT($E206,1)="R",IFERROR($F206*INDEX('Blend Breakout'!E$28:E$50,MATCH('2 - Import Data'!$E206,'Blend Breakout'!$A$28:$A$50,0)),""),""))</f>
        <v/>
      </c>
      <c r="AA206" s="81" t="str">
        <f>IF(LEFT($E206,1)="R",INDEX('Blend Breakout'!F$28:F$50,MATCH($E206,'Blend Breakout'!$A$28:$A$50,0)),IF(AND($E206="Other",L206&lt;&gt;""),L206,""))</f>
        <v/>
      </c>
      <c r="AB206" s="81" t="str">
        <f>IF(AND($E206="Other",M206&lt;&gt;""),M206,IF(LEFT($E206,1)="R",IFERROR($F206*INDEX('Blend Breakout'!G$28:G$50,MATCH('2 - Import Data'!$E206,'Blend Breakout'!$A$28:$A$50,0)),""),""))</f>
        <v/>
      </c>
      <c r="AC206" s="81" t="str">
        <f>IF(LEFT($E206,1)="R",INDEX('Blend Breakout'!H$28:H$50,MATCH($E206,'Blend Breakout'!$A$28:$A$50,0)),IF(AND($E206="Other",N206&lt;&gt;""),N206,""))</f>
        <v/>
      </c>
      <c r="AD206" s="81" t="str">
        <f>IF(AND($E206="Other",O206&lt;&gt;""),O206,IF(LEFT($E206,1)="R",IFERROR($F206*INDEX('Blend Breakout'!I$28:I$50,MATCH('2 - Import Data'!$E206,'Blend Breakout'!$A$28:$A$50,0)),""),""))</f>
        <v/>
      </c>
    </row>
    <row r="207" spans="1:30" s="81" customFormat="1" x14ac:dyDescent="0.3">
      <c r="A207" s="71">
        <v>194</v>
      </c>
      <c r="B207" s="82" t="str">
        <f>IF(E207=0,"",MAX($B$14:B206)+1)</f>
        <v/>
      </c>
      <c r="C207" s="83"/>
      <c r="D207" s="84"/>
      <c r="E207" s="85"/>
      <c r="F207" s="86"/>
      <c r="G207" s="87"/>
      <c r="H207" s="111"/>
      <c r="I207" s="107"/>
      <c r="J207" s="111"/>
      <c r="K207" s="107"/>
      <c r="L207" s="111"/>
      <c r="M207" s="107"/>
      <c r="N207" s="111"/>
      <c r="O207" s="107"/>
      <c r="P207" s="85"/>
      <c r="Q207" s="75"/>
      <c r="R207" s="88"/>
      <c r="S207" s="85"/>
      <c r="T207" s="85"/>
      <c r="U207" s="79"/>
      <c r="V207" s="80"/>
      <c r="W207" s="137" t="str">
        <f>IF(LEFT($E207,1)="R",INDEX('Blend Breakout'!B$28:B$50,MATCH($E207,'Blend Breakout'!$A$28:$A$50,0)),IF(LEFT($E207,1)="H",$E207,IF($E207="Other",H207,"")))</f>
        <v/>
      </c>
      <c r="X207" s="81" t="str">
        <f>IF($E207="Other",I207,IF(LEFT($E207,1)="R",$F207*INDEX('Blend Breakout'!C$28:C$50,MATCH('2 - Import Data'!$E207,'Blend Breakout'!$A$28:$A$50,0)),IF(LEFT('2 - Import Data'!$E207,1)="H",'2 - Import Data'!$F207,"")))</f>
        <v/>
      </c>
      <c r="Y207" s="117" t="str">
        <f>IF(LEFT($E207,1)="R",INDEX('Blend Breakout'!D$28:D$50,MATCH($E207,'Blend Breakout'!$A$28:$A$50,0)),IF(AND($E207="Other",J207&lt;&gt;""),J207,""))</f>
        <v/>
      </c>
      <c r="Z207" s="81" t="str">
        <f>IF(AND($E207="Other",K207&lt;&gt;""),K207,IF(LEFT($E207,1)="R",IFERROR($F207*INDEX('Blend Breakout'!E$28:E$50,MATCH('2 - Import Data'!$E207,'Blend Breakout'!$A$28:$A$50,0)),""),""))</f>
        <v/>
      </c>
      <c r="AA207" s="81" t="str">
        <f>IF(LEFT($E207,1)="R",INDEX('Blend Breakout'!F$28:F$50,MATCH($E207,'Blend Breakout'!$A$28:$A$50,0)),IF(AND($E207="Other",L207&lt;&gt;""),L207,""))</f>
        <v/>
      </c>
      <c r="AB207" s="81" t="str">
        <f>IF(AND($E207="Other",M207&lt;&gt;""),M207,IF(LEFT($E207,1)="R",IFERROR($F207*INDEX('Blend Breakout'!G$28:G$50,MATCH('2 - Import Data'!$E207,'Blend Breakout'!$A$28:$A$50,0)),""),""))</f>
        <v/>
      </c>
      <c r="AC207" s="81" t="str">
        <f>IF(LEFT($E207,1)="R",INDEX('Blend Breakout'!H$28:H$50,MATCH($E207,'Blend Breakout'!$A$28:$A$50,0)),IF(AND($E207="Other",N207&lt;&gt;""),N207,""))</f>
        <v/>
      </c>
      <c r="AD207" s="81" t="str">
        <f>IF(AND($E207="Other",O207&lt;&gt;""),O207,IF(LEFT($E207,1)="R",IFERROR($F207*INDEX('Blend Breakout'!I$28:I$50,MATCH('2 - Import Data'!$E207,'Blend Breakout'!$A$28:$A$50,0)),""),""))</f>
        <v/>
      </c>
    </row>
    <row r="208" spans="1:30" s="81" customFormat="1" x14ac:dyDescent="0.3">
      <c r="A208" s="71">
        <v>195</v>
      </c>
      <c r="B208" s="82" t="str">
        <f>IF(E208=0,"",MAX($B$14:B207)+1)</f>
        <v/>
      </c>
      <c r="C208" s="83"/>
      <c r="D208" s="84"/>
      <c r="E208" s="85"/>
      <c r="F208" s="86"/>
      <c r="G208" s="87"/>
      <c r="H208" s="111"/>
      <c r="I208" s="107"/>
      <c r="J208" s="111"/>
      <c r="K208" s="107"/>
      <c r="L208" s="111"/>
      <c r="M208" s="107"/>
      <c r="N208" s="111"/>
      <c r="O208" s="107"/>
      <c r="P208" s="85"/>
      <c r="Q208" s="75"/>
      <c r="R208" s="88"/>
      <c r="S208" s="85"/>
      <c r="T208" s="85"/>
      <c r="U208" s="79"/>
      <c r="V208" s="80"/>
      <c r="W208" s="137" t="str">
        <f>IF(LEFT($E208,1)="R",INDEX('Blend Breakout'!B$28:B$50,MATCH($E208,'Blend Breakout'!$A$28:$A$50,0)),IF(LEFT($E208,1)="H",$E208,IF($E208="Other",H208,"")))</f>
        <v/>
      </c>
      <c r="X208" s="81" t="str">
        <f>IF($E208="Other",I208,IF(LEFT($E208,1)="R",$F208*INDEX('Blend Breakout'!C$28:C$50,MATCH('2 - Import Data'!$E208,'Blend Breakout'!$A$28:$A$50,0)),IF(LEFT('2 - Import Data'!$E208,1)="H",'2 - Import Data'!$F208,"")))</f>
        <v/>
      </c>
      <c r="Y208" s="117" t="str">
        <f>IF(LEFT($E208,1)="R",INDEX('Blend Breakout'!D$28:D$50,MATCH($E208,'Blend Breakout'!$A$28:$A$50,0)),IF(AND($E208="Other",J208&lt;&gt;""),J208,""))</f>
        <v/>
      </c>
      <c r="Z208" s="81" t="str">
        <f>IF(AND($E208="Other",K208&lt;&gt;""),K208,IF(LEFT($E208,1)="R",IFERROR($F208*INDEX('Blend Breakout'!E$28:E$50,MATCH('2 - Import Data'!$E208,'Blend Breakout'!$A$28:$A$50,0)),""),""))</f>
        <v/>
      </c>
      <c r="AA208" s="81" t="str">
        <f>IF(LEFT($E208,1)="R",INDEX('Blend Breakout'!F$28:F$50,MATCH($E208,'Blend Breakout'!$A$28:$A$50,0)),IF(AND($E208="Other",L208&lt;&gt;""),L208,""))</f>
        <v/>
      </c>
      <c r="AB208" s="81" t="str">
        <f>IF(AND($E208="Other",M208&lt;&gt;""),M208,IF(LEFT($E208,1)="R",IFERROR($F208*INDEX('Blend Breakout'!G$28:G$50,MATCH('2 - Import Data'!$E208,'Blend Breakout'!$A$28:$A$50,0)),""),""))</f>
        <v/>
      </c>
      <c r="AC208" s="81" t="str">
        <f>IF(LEFT($E208,1)="R",INDEX('Blend Breakout'!H$28:H$50,MATCH($E208,'Blend Breakout'!$A$28:$A$50,0)),IF(AND($E208="Other",N208&lt;&gt;""),N208,""))</f>
        <v/>
      </c>
      <c r="AD208" s="81" t="str">
        <f>IF(AND($E208="Other",O208&lt;&gt;""),O208,IF(LEFT($E208,1)="R",IFERROR($F208*INDEX('Blend Breakout'!I$28:I$50,MATCH('2 - Import Data'!$E208,'Blend Breakout'!$A$28:$A$50,0)),""),""))</f>
        <v/>
      </c>
    </row>
    <row r="209" spans="1:30" s="81" customFormat="1" x14ac:dyDescent="0.3">
      <c r="A209" s="71">
        <v>196</v>
      </c>
      <c r="B209" s="82" t="str">
        <f>IF(E209=0,"",MAX($B$14:B208)+1)</f>
        <v/>
      </c>
      <c r="C209" s="83"/>
      <c r="D209" s="84"/>
      <c r="E209" s="85"/>
      <c r="F209" s="86"/>
      <c r="G209" s="87"/>
      <c r="H209" s="111"/>
      <c r="I209" s="107"/>
      <c r="J209" s="111"/>
      <c r="K209" s="107"/>
      <c r="L209" s="111"/>
      <c r="M209" s="107"/>
      <c r="N209" s="111"/>
      <c r="O209" s="107"/>
      <c r="P209" s="85"/>
      <c r="Q209" s="75"/>
      <c r="R209" s="88"/>
      <c r="S209" s="85"/>
      <c r="T209" s="85"/>
      <c r="U209" s="79"/>
      <c r="V209" s="80"/>
      <c r="W209" s="137" t="str">
        <f>IF(LEFT($E209,1)="R",INDEX('Blend Breakout'!B$28:B$50,MATCH($E209,'Blend Breakout'!$A$28:$A$50,0)),IF(LEFT($E209,1)="H",$E209,IF($E209="Other",H209,"")))</f>
        <v/>
      </c>
      <c r="X209" s="81" t="str">
        <f>IF($E209="Other",I209,IF(LEFT($E209,1)="R",$F209*INDEX('Blend Breakout'!C$28:C$50,MATCH('2 - Import Data'!$E209,'Blend Breakout'!$A$28:$A$50,0)),IF(LEFT('2 - Import Data'!$E209,1)="H",'2 - Import Data'!$F209,"")))</f>
        <v/>
      </c>
      <c r="Y209" s="117" t="str">
        <f>IF(LEFT($E209,1)="R",INDEX('Blend Breakout'!D$28:D$50,MATCH($E209,'Blend Breakout'!$A$28:$A$50,0)),IF(AND($E209="Other",J209&lt;&gt;""),J209,""))</f>
        <v/>
      </c>
      <c r="Z209" s="81" t="str">
        <f>IF(AND($E209="Other",K209&lt;&gt;""),K209,IF(LEFT($E209,1)="R",IFERROR($F209*INDEX('Blend Breakout'!E$28:E$50,MATCH('2 - Import Data'!$E209,'Blend Breakout'!$A$28:$A$50,0)),""),""))</f>
        <v/>
      </c>
      <c r="AA209" s="81" t="str">
        <f>IF(LEFT($E209,1)="R",INDEX('Blend Breakout'!F$28:F$50,MATCH($E209,'Blend Breakout'!$A$28:$A$50,0)),IF(AND($E209="Other",L209&lt;&gt;""),L209,""))</f>
        <v/>
      </c>
      <c r="AB209" s="81" t="str">
        <f>IF(AND($E209="Other",M209&lt;&gt;""),M209,IF(LEFT($E209,1)="R",IFERROR($F209*INDEX('Blend Breakout'!G$28:G$50,MATCH('2 - Import Data'!$E209,'Blend Breakout'!$A$28:$A$50,0)),""),""))</f>
        <v/>
      </c>
      <c r="AC209" s="81" t="str">
        <f>IF(LEFT($E209,1)="R",INDEX('Blend Breakout'!H$28:H$50,MATCH($E209,'Blend Breakout'!$A$28:$A$50,0)),IF(AND($E209="Other",N209&lt;&gt;""),N209,""))</f>
        <v/>
      </c>
      <c r="AD209" s="81" t="str">
        <f>IF(AND($E209="Other",O209&lt;&gt;""),O209,IF(LEFT($E209,1)="R",IFERROR($F209*INDEX('Blend Breakout'!I$28:I$50,MATCH('2 - Import Data'!$E209,'Blend Breakout'!$A$28:$A$50,0)),""),""))</f>
        <v/>
      </c>
    </row>
    <row r="210" spans="1:30" s="81" customFormat="1" x14ac:dyDescent="0.3">
      <c r="A210" s="71">
        <v>197</v>
      </c>
      <c r="B210" s="82" t="str">
        <f>IF(E210=0,"",MAX($B$14:B209)+1)</f>
        <v/>
      </c>
      <c r="C210" s="83"/>
      <c r="D210" s="84"/>
      <c r="E210" s="85"/>
      <c r="F210" s="86"/>
      <c r="G210" s="87"/>
      <c r="H210" s="111"/>
      <c r="I210" s="107"/>
      <c r="J210" s="111"/>
      <c r="K210" s="107"/>
      <c r="L210" s="111"/>
      <c r="M210" s="107"/>
      <c r="N210" s="111"/>
      <c r="O210" s="107"/>
      <c r="P210" s="85"/>
      <c r="Q210" s="75"/>
      <c r="R210" s="88"/>
      <c r="S210" s="85"/>
      <c r="T210" s="85"/>
      <c r="U210" s="79"/>
      <c r="V210" s="80"/>
      <c r="W210" s="137" t="str">
        <f>IF(LEFT($E210,1)="R",INDEX('Blend Breakout'!B$28:B$50,MATCH($E210,'Blend Breakout'!$A$28:$A$50,0)),IF(LEFT($E210,1)="H",$E210,IF($E210="Other",H210,"")))</f>
        <v/>
      </c>
      <c r="X210" s="81" t="str">
        <f>IF($E210="Other",I210,IF(LEFT($E210,1)="R",$F210*INDEX('Blend Breakout'!C$28:C$50,MATCH('2 - Import Data'!$E210,'Blend Breakout'!$A$28:$A$50,0)),IF(LEFT('2 - Import Data'!$E210,1)="H",'2 - Import Data'!$F210,"")))</f>
        <v/>
      </c>
      <c r="Y210" s="117" t="str">
        <f>IF(LEFT($E210,1)="R",INDEX('Blend Breakout'!D$28:D$50,MATCH($E210,'Blend Breakout'!$A$28:$A$50,0)),IF(AND($E210="Other",J210&lt;&gt;""),J210,""))</f>
        <v/>
      </c>
      <c r="Z210" s="81" t="str">
        <f>IF(AND($E210="Other",K210&lt;&gt;""),K210,IF(LEFT($E210,1)="R",IFERROR($F210*INDEX('Blend Breakout'!E$28:E$50,MATCH('2 - Import Data'!$E210,'Blend Breakout'!$A$28:$A$50,0)),""),""))</f>
        <v/>
      </c>
      <c r="AA210" s="81" t="str">
        <f>IF(LEFT($E210,1)="R",INDEX('Blend Breakout'!F$28:F$50,MATCH($E210,'Blend Breakout'!$A$28:$A$50,0)),IF(AND($E210="Other",L210&lt;&gt;""),L210,""))</f>
        <v/>
      </c>
      <c r="AB210" s="81" t="str">
        <f>IF(AND($E210="Other",M210&lt;&gt;""),M210,IF(LEFT($E210,1)="R",IFERROR($F210*INDEX('Blend Breakout'!G$28:G$50,MATCH('2 - Import Data'!$E210,'Blend Breakout'!$A$28:$A$50,0)),""),""))</f>
        <v/>
      </c>
      <c r="AC210" s="81" t="str">
        <f>IF(LEFT($E210,1)="R",INDEX('Blend Breakout'!H$28:H$50,MATCH($E210,'Blend Breakout'!$A$28:$A$50,0)),IF(AND($E210="Other",N210&lt;&gt;""),N210,""))</f>
        <v/>
      </c>
      <c r="AD210" s="81" t="str">
        <f>IF(AND($E210="Other",O210&lt;&gt;""),O210,IF(LEFT($E210,1)="R",IFERROR($F210*INDEX('Blend Breakout'!I$28:I$50,MATCH('2 - Import Data'!$E210,'Blend Breakout'!$A$28:$A$50,0)),""),""))</f>
        <v/>
      </c>
    </row>
    <row r="211" spans="1:30" s="81" customFormat="1" x14ac:dyDescent="0.3">
      <c r="A211" s="71">
        <v>198</v>
      </c>
      <c r="B211" s="82" t="str">
        <f>IF(E211=0,"",MAX($B$14:B210)+1)</f>
        <v/>
      </c>
      <c r="C211" s="83"/>
      <c r="D211" s="84"/>
      <c r="E211" s="85"/>
      <c r="F211" s="86"/>
      <c r="G211" s="87"/>
      <c r="H211" s="111"/>
      <c r="I211" s="107"/>
      <c r="J211" s="111"/>
      <c r="K211" s="107"/>
      <c r="L211" s="111"/>
      <c r="M211" s="107"/>
      <c r="N211" s="111"/>
      <c r="O211" s="107"/>
      <c r="P211" s="85"/>
      <c r="Q211" s="75"/>
      <c r="R211" s="88"/>
      <c r="S211" s="85"/>
      <c r="T211" s="85"/>
      <c r="U211" s="79"/>
      <c r="V211" s="80"/>
      <c r="W211" s="137" t="str">
        <f>IF(LEFT($E211,1)="R",INDEX('Blend Breakout'!B$28:B$50,MATCH($E211,'Blend Breakout'!$A$28:$A$50,0)),IF(LEFT($E211,1)="H",$E211,IF($E211="Other",H211,"")))</f>
        <v/>
      </c>
      <c r="X211" s="81" t="str">
        <f>IF($E211="Other",I211,IF(LEFT($E211,1)="R",$F211*INDEX('Blend Breakout'!C$28:C$50,MATCH('2 - Import Data'!$E211,'Blend Breakout'!$A$28:$A$50,0)),IF(LEFT('2 - Import Data'!$E211,1)="H",'2 - Import Data'!$F211,"")))</f>
        <v/>
      </c>
      <c r="Y211" s="117" t="str">
        <f>IF(LEFT($E211,1)="R",INDEX('Blend Breakout'!D$28:D$50,MATCH($E211,'Blend Breakout'!$A$28:$A$50,0)),IF(AND($E211="Other",J211&lt;&gt;""),J211,""))</f>
        <v/>
      </c>
      <c r="Z211" s="81" t="str">
        <f>IF(AND($E211="Other",K211&lt;&gt;""),K211,IF(LEFT($E211,1)="R",IFERROR($F211*INDEX('Blend Breakout'!E$28:E$50,MATCH('2 - Import Data'!$E211,'Blend Breakout'!$A$28:$A$50,0)),""),""))</f>
        <v/>
      </c>
      <c r="AA211" s="81" t="str">
        <f>IF(LEFT($E211,1)="R",INDEX('Blend Breakout'!F$28:F$50,MATCH($E211,'Blend Breakout'!$A$28:$A$50,0)),IF(AND($E211="Other",L211&lt;&gt;""),L211,""))</f>
        <v/>
      </c>
      <c r="AB211" s="81" t="str">
        <f>IF(AND($E211="Other",M211&lt;&gt;""),M211,IF(LEFT($E211,1)="R",IFERROR($F211*INDEX('Blend Breakout'!G$28:G$50,MATCH('2 - Import Data'!$E211,'Blend Breakout'!$A$28:$A$50,0)),""),""))</f>
        <v/>
      </c>
      <c r="AC211" s="81" t="str">
        <f>IF(LEFT($E211,1)="R",INDEX('Blend Breakout'!H$28:H$50,MATCH($E211,'Blend Breakout'!$A$28:$A$50,0)),IF(AND($E211="Other",N211&lt;&gt;""),N211,""))</f>
        <v/>
      </c>
      <c r="AD211" s="81" t="str">
        <f>IF(AND($E211="Other",O211&lt;&gt;""),O211,IF(LEFT($E211,1)="R",IFERROR($F211*INDEX('Blend Breakout'!I$28:I$50,MATCH('2 - Import Data'!$E211,'Blend Breakout'!$A$28:$A$50,0)),""),""))</f>
        <v/>
      </c>
    </row>
    <row r="212" spans="1:30" s="81" customFormat="1" x14ac:dyDescent="0.3">
      <c r="A212" s="71">
        <v>199</v>
      </c>
      <c r="B212" s="82" t="str">
        <f>IF(E212=0,"",MAX($B$14:B211)+1)</f>
        <v/>
      </c>
      <c r="C212" s="83"/>
      <c r="D212" s="84"/>
      <c r="E212" s="85"/>
      <c r="F212" s="86"/>
      <c r="G212" s="87"/>
      <c r="H212" s="111"/>
      <c r="I212" s="107"/>
      <c r="J212" s="111"/>
      <c r="K212" s="107"/>
      <c r="L212" s="111"/>
      <c r="M212" s="107"/>
      <c r="N212" s="111"/>
      <c r="O212" s="107"/>
      <c r="P212" s="85"/>
      <c r="Q212" s="75"/>
      <c r="R212" s="88"/>
      <c r="S212" s="85"/>
      <c r="T212" s="85"/>
      <c r="U212" s="79"/>
      <c r="V212" s="80"/>
      <c r="W212" s="137" t="str">
        <f>IF(LEFT($E212,1)="R",INDEX('Blend Breakout'!B$28:B$50,MATCH($E212,'Blend Breakout'!$A$28:$A$50,0)),IF(LEFT($E212,1)="H",$E212,IF($E212="Other",H212,"")))</f>
        <v/>
      </c>
      <c r="X212" s="81" t="str">
        <f>IF($E212="Other",I212,IF(LEFT($E212,1)="R",$F212*INDEX('Blend Breakout'!C$28:C$50,MATCH('2 - Import Data'!$E212,'Blend Breakout'!$A$28:$A$50,0)),IF(LEFT('2 - Import Data'!$E212,1)="H",'2 - Import Data'!$F212,"")))</f>
        <v/>
      </c>
      <c r="Y212" s="117" t="str">
        <f>IF(LEFT($E212,1)="R",INDEX('Blend Breakout'!D$28:D$50,MATCH($E212,'Blend Breakout'!$A$28:$A$50,0)),IF(AND($E212="Other",J212&lt;&gt;""),J212,""))</f>
        <v/>
      </c>
      <c r="Z212" s="81" t="str">
        <f>IF(AND($E212="Other",K212&lt;&gt;""),K212,IF(LEFT($E212,1)="R",IFERROR($F212*INDEX('Blend Breakout'!E$28:E$50,MATCH('2 - Import Data'!$E212,'Blend Breakout'!$A$28:$A$50,0)),""),""))</f>
        <v/>
      </c>
      <c r="AA212" s="81" t="str">
        <f>IF(LEFT($E212,1)="R",INDEX('Blend Breakout'!F$28:F$50,MATCH($E212,'Blend Breakout'!$A$28:$A$50,0)),IF(AND($E212="Other",L212&lt;&gt;""),L212,""))</f>
        <v/>
      </c>
      <c r="AB212" s="81" t="str">
        <f>IF(AND($E212="Other",M212&lt;&gt;""),M212,IF(LEFT($E212,1)="R",IFERROR($F212*INDEX('Blend Breakout'!G$28:G$50,MATCH('2 - Import Data'!$E212,'Blend Breakout'!$A$28:$A$50,0)),""),""))</f>
        <v/>
      </c>
      <c r="AC212" s="81" t="str">
        <f>IF(LEFT($E212,1)="R",INDEX('Blend Breakout'!H$28:H$50,MATCH($E212,'Blend Breakout'!$A$28:$A$50,0)),IF(AND($E212="Other",N212&lt;&gt;""),N212,""))</f>
        <v/>
      </c>
      <c r="AD212" s="81" t="str">
        <f>IF(AND($E212="Other",O212&lt;&gt;""),O212,IF(LEFT($E212,1)="R",IFERROR($F212*INDEX('Blend Breakout'!I$28:I$50,MATCH('2 - Import Data'!$E212,'Blend Breakout'!$A$28:$A$50,0)),""),""))</f>
        <v/>
      </c>
    </row>
    <row r="213" spans="1:30" s="81" customFormat="1" x14ac:dyDescent="0.3">
      <c r="A213" s="71">
        <v>200</v>
      </c>
      <c r="B213" s="82" t="str">
        <f>IF(E213=0,"",MAX($B$14:B212)+1)</f>
        <v/>
      </c>
      <c r="C213" s="83"/>
      <c r="D213" s="84"/>
      <c r="E213" s="85"/>
      <c r="F213" s="86"/>
      <c r="G213" s="87"/>
      <c r="H213" s="111"/>
      <c r="I213" s="107"/>
      <c r="J213" s="111"/>
      <c r="K213" s="107"/>
      <c r="L213" s="111"/>
      <c r="M213" s="107"/>
      <c r="N213" s="111"/>
      <c r="O213" s="107"/>
      <c r="P213" s="85"/>
      <c r="Q213" s="75"/>
      <c r="R213" s="88"/>
      <c r="S213" s="85"/>
      <c r="T213" s="85"/>
      <c r="U213" s="79"/>
      <c r="V213" s="80"/>
      <c r="W213" s="137" t="str">
        <f>IF(LEFT($E213,1)="R",INDEX('Blend Breakout'!B$28:B$50,MATCH($E213,'Blend Breakout'!$A$28:$A$50,0)),IF(LEFT($E213,1)="H",$E213,IF($E213="Other",H213,"")))</f>
        <v/>
      </c>
      <c r="X213" s="81" t="str">
        <f>IF($E213="Other",I213,IF(LEFT($E213,1)="R",$F213*INDEX('Blend Breakout'!C$28:C$50,MATCH('2 - Import Data'!$E213,'Blend Breakout'!$A$28:$A$50,0)),IF(LEFT('2 - Import Data'!$E213,1)="H",'2 - Import Data'!$F213,"")))</f>
        <v/>
      </c>
      <c r="Y213" s="117" t="str">
        <f>IF(LEFT($E213,1)="R",INDEX('Blend Breakout'!D$28:D$50,MATCH($E213,'Blend Breakout'!$A$28:$A$50,0)),IF(AND($E213="Other",J213&lt;&gt;""),J213,""))</f>
        <v/>
      </c>
      <c r="Z213" s="81" t="str">
        <f>IF(AND($E213="Other",K213&lt;&gt;""),K213,IF(LEFT($E213,1)="R",IFERROR($F213*INDEX('Blend Breakout'!E$28:E$50,MATCH('2 - Import Data'!$E213,'Blend Breakout'!$A$28:$A$50,0)),""),""))</f>
        <v/>
      </c>
      <c r="AA213" s="81" t="str">
        <f>IF(LEFT($E213,1)="R",INDEX('Blend Breakout'!F$28:F$50,MATCH($E213,'Blend Breakout'!$A$28:$A$50,0)),IF(AND($E213="Other",L213&lt;&gt;""),L213,""))</f>
        <v/>
      </c>
      <c r="AB213" s="81" t="str">
        <f>IF(AND($E213="Other",M213&lt;&gt;""),M213,IF(LEFT($E213,1)="R",IFERROR($F213*INDEX('Blend Breakout'!G$28:G$50,MATCH('2 - Import Data'!$E213,'Blend Breakout'!$A$28:$A$50,0)),""),""))</f>
        <v/>
      </c>
      <c r="AC213" s="81" t="str">
        <f>IF(LEFT($E213,1)="R",INDEX('Blend Breakout'!H$28:H$50,MATCH($E213,'Blend Breakout'!$A$28:$A$50,0)),IF(AND($E213="Other",N213&lt;&gt;""),N213,""))</f>
        <v/>
      </c>
      <c r="AD213" s="81" t="str">
        <f>IF(AND($E213="Other",O213&lt;&gt;""),O213,IF(LEFT($E213,1)="R",IFERROR($F213*INDEX('Blend Breakout'!I$28:I$50,MATCH('2 - Import Data'!$E213,'Blend Breakout'!$A$28:$A$50,0)),""),""))</f>
        <v/>
      </c>
    </row>
    <row r="214" spans="1:30" s="81" customFormat="1" x14ac:dyDescent="0.3">
      <c r="A214" s="71">
        <v>201</v>
      </c>
      <c r="B214" s="82" t="str">
        <f>IF(E214=0,"",MAX($B$14:B213)+1)</f>
        <v/>
      </c>
      <c r="C214" s="83"/>
      <c r="D214" s="84"/>
      <c r="E214" s="85"/>
      <c r="F214" s="86"/>
      <c r="G214" s="87"/>
      <c r="H214" s="111"/>
      <c r="I214" s="107"/>
      <c r="J214" s="111"/>
      <c r="K214" s="107"/>
      <c r="L214" s="111"/>
      <c r="M214" s="107"/>
      <c r="N214" s="111"/>
      <c r="O214" s="107"/>
      <c r="P214" s="85"/>
      <c r="Q214" s="75"/>
      <c r="R214" s="88"/>
      <c r="S214" s="85"/>
      <c r="T214" s="85"/>
      <c r="U214" s="79"/>
      <c r="V214" s="80"/>
      <c r="W214" s="137" t="str">
        <f>IF(LEFT($E214,1)="R",INDEX('Blend Breakout'!B$28:B$50,MATCH($E214,'Blend Breakout'!$A$28:$A$50,0)),IF(LEFT($E214,1)="H",$E214,IF($E214="Other",H214,"")))</f>
        <v/>
      </c>
      <c r="X214" s="81" t="str">
        <f>IF($E214="Other",I214,IF(LEFT($E214,1)="R",$F214*INDEX('Blend Breakout'!C$28:C$50,MATCH('2 - Import Data'!$E214,'Blend Breakout'!$A$28:$A$50,0)),IF(LEFT('2 - Import Data'!$E214,1)="H",'2 - Import Data'!$F214,"")))</f>
        <v/>
      </c>
      <c r="Y214" s="117" t="str">
        <f>IF(LEFT($E214,1)="R",INDEX('Blend Breakout'!D$28:D$50,MATCH($E214,'Blend Breakout'!$A$28:$A$50,0)),IF(AND($E214="Other",J214&lt;&gt;""),J214,""))</f>
        <v/>
      </c>
      <c r="Z214" s="81" t="str">
        <f>IF(AND($E214="Other",K214&lt;&gt;""),K214,IF(LEFT($E214,1)="R",IFERROR($F214*INDEX('Blend Breakout'!E$28:E$50,MATCH('2 - Import Data'!$E214,'Blend Breakout'!$A$28:$A$50,0)),""),""))</f>
        <v/>
      </c>
      <c r="AA214" s="81" t="str">
        <f>IF(LEFT($E214,1)="R",INDEX('Blend Breakout'!F$28:F$50,MATCH($E214,'Blend Breakout'!$A$28:$A$50,0)),IF(AND($E214="Other",L214&lt;&gt;""),L214,""))</f>
        <v/>
      </c>
      <c r="AB214" s="81" t="str">
        <f>IF(AND($E214="Other",M214&lt;&gt;""),M214,IF(LEFT($E214,1)="R",IFERROR($F214*INDEX('Blend Breakout'!G$28:G$50,MATCH('2 - Import Data'!$E214,'Blend Breakout'!$A$28:$A$50,0)),""),""))</f>
        <v/>
      </c>
      <c r="AC214" s="81" t="str">
        <f>IF(LEFT($E214,1)="R",INDEX('Blend Breakout'!H$28:H$50,MATCH($E214,'Blend Breakout'!$A$28:$A$50,0)),IF(AND($E214="Other",N214&lt;&gt;""),N214,""))</f>
        <v/>
      </c>
      <c r="AD214" s="81" t="str">
        <f>IF(AND($E214="Other",O214&lt;&gt;""),O214,IF(LEFT($E214,1)="R",IFERROR($F214*INDEX('Blend Breakout'!I$28:I$50,MATCH('2 - Import Data'!$E214,'Blend Breakout'!$A$28:$A$50,0)),""),""))</f>
        <v/>
      </c>
    </row>
    <row r="215" spans="1:30" s="81" customFormat="1" x14ac:dyDescent="0.3">
      <c r="A215" s="71">
        <v>202</v>
      </c>
      <c r="B215" s="82" t="str">
        <f>IF(E215=0,"",MAX($B$14:B214)+1)</f>
        <v/>
      </c>
      <c r="C215" s="83"/>
      <c r="D215" s="84"/>
      <c r="E215" s="85"/>
      <c r="F215" s="86"/>
      <c r="G215" s="87"/>
      <c r="H215" s="111"/>
      <c r="I215" s="107"/>
      <c r="J215" s="111"/>
      <c r="K215" s="107"/>
      <c r="L215" s="111"/>
      <c r="M215" s="107"/>
      <c r="N215" s="111"/>
      <c r="O215" s="107"/>
      <c r="P215" s="85"/>
      <c r="Q215" s="75"/>
      <c r="R215" s="88"/>
      <c r="S215" s="85"/>
      <c r="T215" s="85"/>
      <c r="U215" s="79"/>
      <c r="V215" s="80"/>
      <c r="W215" s="137" t="str">
        <f>IF(LEFT($E215,1)="R",INDEX('Blend Breakout'!B$28:B$50,MATCH($E215,'Blend Breakout'!$A$28:$A$50,0)),IF(LEFT($E215,1)="H",$E215,IF($E215="Other",H215,"")))</f>
        <v/>
      </c>
      <c r="X215" s="81" t="str">
        <f>IF($E215="Other",I215,IF(LEFT($E215,1)="R",$F215*INDEX('Blend Breakout'!C$28:C$50,MATCH('2 - Import Data'!$E215,'Blend Breakout'!$A$28:$A$50,0)),IF(LEFT('2 - Import Data'!$E215,1)="H",'2 - Import Data'!$F215,"")))</f>
        <v/>
      </c>
      <c r="Y215" s="117" t="str">
        <f>IF(LEFT($E215,1)="R",INDEX('Blend Breakout'!D$28:D$50,MATCH($E215,'Blend Breakout'!$A$28:$A$50,0)),IF(AND($E215="Other",J215&lt;&gt;""),J215,""))</f>
        <v/>
      </c>
      <c r="Z215" s="81" t="str">
        <f>IF(AND($E215="Other",K215&lt;&gt;""),K215,IF(LEFT($E215,1)="R",IFERROR($F215*INDEX('Blend Breakout'!E$28:E$50,MATCH('2 - Import Data'!$E215,'Blend Breakout'!$A$28:$A$50,0)),""),""))</f>
        <v/>
      </c>
      <c r="AA215" s="81" t="str">
        <f>IF(LEFT($E215,1)="R",INDEX('Blend Breakout'!F$28:F$50,MATCH($E215,'Blend Breakout'!$A$28:$A$50,0)),IF(AND($E215="Other",L215&lt;&gt;""),L215,""))</f>
        <v/>
      </c>
      <c r="AB215" s="81" t="str">
        <f>IF(AND($E215="Other",M215&lt;&gt;""),M215,IF(LEFT($E215,1)="R",IFERROR($F215*INDEX('Blend Breakout'!G$28:G$50,MATCH('2 - Import Data'!$E215,'Blend Breakout'!$A$28:$A$50,0)),""),""))</f>
        <v/>
      </c>
      <c r="AC215" s="81" t="str">
        <f>IF(LEFT($E215,1)="R",INDEX('Blend Breakout'!H$28:H$50,MATCH($E215,'Blend Breakout'!$A$28:$A$50,0)),IF(AND($E215="Other",N215&lt;&gt;""),N215,""))</f>
        <v/>
      </c>
      <c r="AD215" s="81" t="str">
        <f>IF(AND($E215="Other",O215&lt;&gt;""),O215,IF(LEFT($E215,1)="R",IFERROR($F215*INDEX('Blend Breakout'!I$28:I$50,MATCH('2 - Import Data'!$E215,'Blend Breakout'!$A$28:$A$50,0)),""),""))</f>
        <v/>
      </c>
    </row>
    <row r="216" spans="1:30" s="81" customFormat="1" x14ac:dyDescent="0.3">
      <c r="A216" s="71">
        <v>203</v>
      </c>
      <c r="B216" s="82" t="str">
        <f>IF(E216=0,"",MAX($B$14:B215)+1)</f>
        <v/>
      </c>
      <c r="C216" s="83"/>
      <c r="D216" s="84"/>
      <c r="E216" s="85"/>
      <c r="F216" s="86"/>
      <c r="G216" s="87"/>
      <c r="H216" s="111"/>
      <c r="I216" s="107"/>
      <c r="J216" s="111"/>
      <c r="K216" s="107"/>
      <c r="L216" s="111"/>
      <c r="M216" s="107"/>
      <c r="N216" s="111"/>
      <c r="O216" s="107"/>
      <c r="P216" s="85"/>
      <c r="Q216" s="75"/>
      <c r="R216" s="88"/>
      <c r="S216" s="85"/>
      <c r="T216" s="85"/>
      <c r="U216" s="79"/>
      <c r="V216" s="80"/>
      <c r="W216" s="137" t="str">
        <f>IF(LEFT($E216,1)="R",INDEX('Blend Breakout'!B$28:B$50,MATCH($E216,'Blend Breakout'!$A$28:$A$50,0)),IF(LEFT($E216,1)="H",$E216,IF($E216="Other",H216,"")))</f>
        <v/>
      </c>
      <c r="X216" s="81" t="str">
        <f>IF($E216="Other",I216,IF(LEFT($E216,1)="R",$F216*INDEX('Blend Breakout'!C$28:C$50,MATCH('2 - Import Data'!$E216,'Blend Breakout'!$A$28:$A$50,0)),IF(LEFT('2 - Import Data'!$E216,1)="H",'2 - Import Data'!$F216,"")))</f>
        <v/>
      </c>
      <c r="Y216" s="117" t="str">
        <f>IF(LEFT($E216,1)="R",INDEX('Blend Breakout'!D$28:D$50,MATCH($E216,'Blend Breakout'!$A$28:$A$50,0)),IF(AND($E216="Other",J216&lt;&gt;""),J216,""))</f>
        <v/>
      </c>
      <c r="Z216" s="81" t="str">
        <f>IF(AND($E216="Other",K216&lt;&gt;""),K216,IF(LEFT($E216,1)="R",IFERROR($F216*INDEX('Blend Breakout'!E$28:E$50,MATCH('2 - Import Data'!$E216,'Blend Breakout'!$A$28:$A$50,0)),""),""))</f>
        <v/>
      </c>
      <c r="AA216" s="81" t="str">
        <f>IF(LEFT($E216,1)="R",INDEX('Blend Breakout'!F$28:F$50,MATCH($E216,'Blend Breakout'!$A$28:$A$50,0)),IF(AND($E216="Other",L216&lt;&gt;""),L216,""))</f>
        <v/>
      </c>
      <c r="AB216" s="81" t="str">
        <f>IF(AND($E216="Other",M216&lt;&gt;""),M216,IF(LEFT($E216,1)="R",IFERROR($F216*INDEX('Blend Breakout'!G$28:G$50,MATCH('2 - Import Data'!$E216,'Blend Breakout'!$A$28:$A$50,0)),""),""))</f>
        <v/>
      </c>
      <c r="AC216" s="81" t="str">
        <f>IF(LEFT($E216,1)="R",INDEX('Blend Breakout'!H$28:H$50,MATCH($E216,'Blend Breakout'!$A$28:$A$50,0)),IF(AND($E216="Other",N216&lt;&gt;""),N216,""))</f>
        <v/>
      </c>
      <c r="AD216" s="81" t="str">
        <f>IF(AND($E216="Other",O216&lt;&gt;""),O216,IF(LEFT($E216,1)="R",IFERROR($F216*INDEX('Blend Breakout'!I$28:I$50,MATCH('2 - Import Data'!$E216,'Blend Breakout'!$A$28:$A$50,0)),""),""))</f>
        <v/>
      </c>
    </row>
    <row r="217" spans="1:30" s="81" customFormat="1" x14ac:dyDescent="0.3">
      <c r="A217" s="71">
        <v>204</v>
      </c>
      <c r="B217" s="82" t="str">
        <f>IF(E217=0,"",MAX($B$14:B216)+1)</f>
        <v/>
      </c>
      <c r="C217" s="83"/>
      <c r="D217" s="84"/>
      <c r="E217" s="85"/>
      <c r="F217" s="86"/>
      <c r="G217" s="87"/>
      <c r="H217" s="111"/>
      <c r="I217" s="107"/>
      <c r="J217" s="111"/>
      <c r="K217" s="107"/>
      <c r="L217" s="111"/>
      <c r="M217" s="107"/>
      <c r="N217" s="111"/>
      <c r="O217" s="107"/>
      <c r="P217" s="85"/>
      <c r="Q217" s="75"/>
      <c r="R217" s="88"/>
      <c r="S217" s="85"/>
      <c r="T217" s="85"/>
      <c r="U217" s="79"/>
      <c r="V217" s="80"/>
      <c r="W217" s="137" t="str">
        <f>IF(LEFT($E217,1)="R",INDEX('Blend Breakout'!B$28:B$50,MATCH($E217,'Blend Breakout'!$A$28:$A$50,0)),IF(LEFT($E217,1)="H",$E217,IF($E217="Other",H217,"")))</f>
        <v/>
      </c>
      <c r="X217" s="81" t="str">
        <f>IF($E217="Other",I217,IF(LEFT($E217,1)="R",$F217*INDEX('Blend Breakout'!C$28:C$50,MATCH('2 - Import Data'!$E217,'Blend Breakout'!$A$28:$A$50,0)),IF(LEFT('2 - Import Data'!$E217,1)="H",'2 - Import Data'!$F217,"")))</f>
        <v/>
      </c>
      <c r="Y217" s="117" t="str">
        <f>IF(LEFT($E217,1)="R",INDEX('Blend Breakout'!D$28:D$50,MATCH($E217,'Blend Breakout'!$A$28:$A$50,0)),IF(AND($E217="Other",J217&lt;&gt;""),J217,""))</f>
        <v/>
      </c>
      <c r="Z217" s="81" t="str">
        <f>IF(AND($E217="Other",K217&lt;&gt;""),K217,IF(LEFT($E217,1)="R",IFERROR($F217*INDEX('Blend Breakout'!E$28:E$50,MATCH('2 - Import Data'!$E217,'Blend Breakout'!$A$28:$A$50,0)),""),""))</f>
        <v/>
      </c>
      <c r="AA217" s="81" t="str">
        <f>IF(LEFT($E217,1)="R",INDEX('Blend Breakout'!F$28:F$50,MATCH($E217,'Blend Breakout'!$A$28:$A$50,0)),IF(AND($E217="Other",L217&lt;&gt;""),L217,""))</f>
        <v/>
      </c>
      <c r="AB217" s="81" t="str">
        <f>IF(AND($E217="Other",M217&lt;&gt;""),M217,IF(LEFT($E217,1)="R",IFERROR($F217*INDEX('Blend Breakout'!G$28:G$50,MATCH('2 - Import Data'!$E217,'Blend Breakout'!$A$28:$A$50,0)),""),""))</f>
        <v/>
      </c>
      <c r="AC217" s="81" t="str">
        <f>IF(LEFT($E217,1)="R",INDEX('Blend Breakout'!H$28:H$50,MATCH($E217,'Blend Breakout'!$A$28:$A$50,0)),IF(AND($E217="Other",N217&lt;&gt;""),N217,""))</f>
        <v/>
      </c>
      <c r="AD217" s="81" t="str">
        <f>IF(AND($E217="Other",O217&lt;&gt;""),O217,IF(LEFT($E217,1)="R",IFERROR($F217*INDEX('Blend Breakout'!I$28:I$50,MATCH('2 - Import Data'!$E217,'Blend Breakout'!$A$28:$A$50,0)),""),""))</f>
        <v/>
      </c>
    </row>
    <row r="218" spans="1:30" s="81" customFormat="1" x14ac:dyDescent="0.3">
      <c r="A218" s="71">
        <v>205</v>
      </c>
      <c r="B218" s="82" t="str">
        <f>IF(E218=0,"",MAX($B$14:B217)+1)</f>
        <v/>
      </c>
      <c r="C218" s="83"/>
      <c r="D218" s="84"/>
      <c r="E218" s="85"/>
      <c r="F218" s="86"/>
      <c r="G218" s="87"/>
      <c r="H218" s="111"/>
      <c r="I218" s="107"/>
      <c r="J218" s="111"/>
      <c r="K218" s="107"/>
      <c r="L218" s="111"/>
      <c r="M218" s="107"/>
      <c r="N218" s="111"/>
      <c r="O218" s="107"/>
      <c r="P218" s="85"/>
      <c r="Q218" s="75"/>
      <c r="R218" s="88"/>
      <c r="S218" s="85"/>
      <c r="T218" s="85"/>
      <c r="U218" s="79"/>
      <c r="V218" s="80"/>
      <c r="W218" s="137" t="str">
        <f>IF(LEFT($E218,1)="R",INDEX('Blend Breakout'!B$28:B$50,MATCH($E218,'Blend Breakout'!$A$28:$A$50,0)),IF(LEFT($E218,1)="H",$E218,IF($E218="Other",H218,"")))</f>
        <v/>
      </c>
      <c r="X218" s="81" t="str">
        <f>IF($E218="Other",I218,IF(LEFT($E218,1)="R",$F218*INDEX('Blend Breakout'!C$28:C$50,MATCH('2 - Import Data'!$E218,'Blend Breakout'!$A$28:$A$50,0)),IF(LEFT('2 - Import Data'!$E218,1)="H",'2 - Import Data'!$F218,"")))</f>
        <v/>
      </c>
      <c r="Y218" s="117" t="str">
        <f>IF(LEFT($E218,1)="R",INDEX('Blend Breakout'!D$28:D$50,MATCH($E218,'Blend Breakout'!$A$28:$A$50,0)),IF(AND($E218="Other",J218&lt;&gt;""),J218,""))</f>
        <v/>
      </c>
      <c r="Z218" s="81" t="str">
        <f>IF(AND($E218="Other",K218&lt;&gt;""),K218,IF(LEFT($E218,1)="R",IFERROR($F218*INDEX('Blend Breakout'!E$28:E$50,MATCH('2 - Import Data'!$E218,'Blend Breakout'!$A$28:$A$50,0)),""),""))</f>
        <v/>
      </c>
      <c r="AA218" s="81" t="str">
        <f>IF(LEFT($E218,1)="R",INDEX('Blend Breakout'!F$28:F$50,MATCH($E218,'Blend Breakout'!$A$28:$A$50,0)),IF(AND($E218="Other",L218&lt;&gt;""),L218,""))</f>
        <v/>
      </c>
      <c r="AB218" s="81" t="str">
        <f>IF(AND($E218="Other",M218&lt;&gt;""),M218,IF(LEFT($E218,1)="R",IFERROR($F218*INDEX('Blend Breakout'!G$28:G$50,MATCH('2 - Import Data'!$E218,'Blend Breakout'!$A$28:$A$50,0)),""),""))</f>
        <v/>
      </c>
      <c r="AC218" s="81" t="str">
        <f>IF(LEFT($E218,1)="R",INDEX('Blend Breakout'!H$28:H$50,MATCH($E218,'Blend Breakout'!$A$28:$A$50,0)),IF(AND($E218="Other",N218&lt;&gt;""),N218,""))</f>
        <v/>
      </c>
      <c r="AD218" s="81" t="str">
        <f>IF(AND($E218="Other",O218&lt;&gt;""),O218,IF(LEFT($E218,1)="R",IFERROR($F218*INDEX('Blend Breakout'!I$28:I$50,MATCH('2 - Import Data'!$E218,'Blend Breakout'!$A$28:$A$50,0)),""),""))</f>
        <v/>
      </c>
    </row>
    <row r="219" spans="1:30" s="81" customFormat="1" x14ac:dyDescent="0.3">
      <c r="A219" s="71">
        <v>206</v>
      </c>
      <c r="B219" s="82" t="str">
        <f>IF(E219=0,"",MAX($B$14:B218)+1)</f>
        <v/>
      </c>
      <c r="C219" s="83"/>
      <c r="D219" s="84"/>
      <c r="E219" s="85"/>
      <c r="F219" s="86"/>
      <c r="G219" s="87"/>
      <c r="H219" s="111"/>
      <c r="I219" s="107"/>
      <c r="J219" s="111"/>
      <c r="K219" s="107"/>
      <c r="L219" s="111"/>
      <c r="M219" s="107"/>
      <c r="N219" s="111"/>
      <c r="O219" s="107"/>
      <c r="P219" s="85"/>
      <c r="Q219" s="75"/>
      <c r="R219" s="88"/>
      <c r="S219" s="85"/>
      <c r="T219" s="85"/>
      <c r="U219" s="79"/>
      <c r="V219" s="80"/>
      <c r="W219" s="137" t="str">
        <f>IF(LEFT($E219,1)="R",INDEX('Blend Breakout'!B$28:B$50,MATCH($E219,'Blend Breakout'!$A$28:$A$50,0)),IF(LEFT($E219,1)="H",$E219,IF($E219="Other",H219,"")))</f>
        <v/>
      </c>
      <c r="X219" s="81" t="str">
        <f>IF($E219="Other",I219,IF(LEFT($E219,1)="R",$F219*INDEX('Blend Breakout'!C$28:C$50,MATCH('2 - Import Data'!$E219,'Blend Breakout'!$A$28:$A$50,0)),IF(LEFT('2 - Import Data'!$E219,1)="H",'2 - Import Data'!$F219,"")))</f>
        <v/>
      </c>
      <c r="Y219" s="117" t="str">
        <f>IF(LEFT($E219,1)="R",INDEX('Blend Breakout'!D$28:D$50,MATCH($E219,'Blend Breakout'!$A$28:$A$50,0)),IF(AND($E219="Other",J219&lt;&gt;""),J219,""))</f>
        <v/>
      </c>
      <c r="Z219" s="81" t="str">
        <f>IF(AND($E219="Other",K219&lt;&gt;""),K219,IF(LEFT($E219,1)="R",IFERROR($F219*INDEX('Blend Breakout'!E$28:E$50,MATCH('2 - Import Data'!$E219,'Blend Breakout'!$A$28:$A$50,0)),""),""))</f>
        <v/>
      </c>
      <c r="AA219" s="81" t="str">
        <f>IF(LEFT($E219,1)="R",INDEX('Blend Breakout'!F$28:F$50,MATCH($E219,'Blend Breakout'!$A$28:$A$50,0)),IF(AND($E219="Other",L219&lt;&gt;""),L219,""))</f>
        <v/>
      </c>
      <c r="AB219" s="81" t="str">
        <f>IF(AND($E219="Other",M219&lt;&gt;""),M219,IF(LEFT($E219,1)="R",IFERROR($F219*INDEX('Blend Breakout'!G$28:G$50,MATCH('2 - Import Data'!$E219,'Blend Breakout'!$A$28:$A$50,0)),""),""))</f>
        <v/>
      </c>
      <c r="AC219" s="81" t="str">
        <f>IF(LEFT($E219,1)="R",INDEX('Blend Breakout'!H$28:H$50,MATCH($E219,'Blend Breakout'!$A$28:$A$50,0)),IF(AND($E219="Other",N219&lt;&gt;""),N219,""))</f>
        <v/>
      </c>
      <c r="AD219" s="81" t="str">
        <f>IF(AND($E219="Other",O219&lt;&gt;""),O219,IF(LEFT($E219,1)="R",IFERROR($F219*INDEX('Blend Breakout'!I$28:I$50,MATCH('2 - Import Data'!$E219,'Blend Breakout'!$A$28:$A$50,0)),""),""))</f>
        <v/>
      </c>
    </row>
    <row r="220" spans="1:30" s="81" customFormat="1" x14ac:dyDescent="0.3">
      <c r="A220" s="71">
        <v>207</v>
      </c>
      <c r="B220" s="82" t="str">
        <f>IF(E220=0,"",MAX($B$14:B219)+1)</f>
        <v/>
      </c>
      <c r="C220" s="83"/>
      <c r="D220" s="84"/>
      <c r="E220" s="85"/>
      <c r="F220" s="86"/>
      <c r="G220" s="87"/>
      <c r="H220" s="111"/>
      <c r="I220" s="107"/>
      <c r="J220" s="111"/>
      <c r="K220" s="107"/>
      <c r="L220" s="111"/>
      <c r="M220" s="107"/>
      <c r="N220" s="111"/>
      <c r="O220" s="107"/>
      <c r="P220" s="85"/>
      <c r="Q220" s="75"/>
      <c r="R220" s="88"/>
      <c r="S220" s="85"/>
      <c r="T220" s="85"/>
      <c r="U220" s="79"/>
      <c r="V220" s="80"/>
      <c r="W220" s="137" t="str">
        <f>IF(LEFT($E220,1)="R",INDEX('Blend Breakout'!B$28:B$50,MATCH($E220,'Blend Breakout'!$A$28:$A$50,0)),IF(LEFT($E220,1)="H",$E220,IF($E220="Other",H220,"")))</f>
        <v/>
      </c>
      <c r="X220" s="81" t="str">
        <f>IF($E220="Other",I220,IF(LEFT($E220,1)="R",$F220*INDEX('Blend Breakout'!C$28:C$50,MATCH('2 - Import Data'!$E220,'Blend Breakout'!$A$28:$A$50,0)),IF(LEFT('2 - Import Data'!$E220,1)="H",'2 - Import Data'!$F220,"")))</f>
        <v/>
      </c>
      <c r="Y220" s="117" t="str">
        <f>IF(LEFT($E220,1)="R",INDEX('Blend Breakout'!D$28:D$50,MATCH($E220,'Blend Breakout'!$A$28:$A$50,0)),IF(AND($E220="Other",J220&lt;&gt;""),J220,""))</f>
        <v/>
      </c>
      <c r="Z220" s="81" t="str">
        <f>IF(AND($E220="Other",K220&lt;&gt;""),K220,IF(LEFT($E220,1)="R",IFERROR($F220*INDEX('Blend Breakout'!E$28:E$50,MATCH('2 - Import Data'!$E220,'Blend Breakout'!$A$28:$A$50,0)),""),""))</f>
        <v/>
      </c>
      <c r="AA220" s="81" t="str">
        <f>IF(LEFT($E220,1)="R",INDEX('Blend Breakout'!F$28:F$50,MATCH($E220,'Blend Breakout'!$A$28:$A$50,0)),IF(AND($E220="Other",L220&lt;&gt;""),L220,""))</f>
        <v/>
      </c>
      <c r="AB220" s="81" t="str">
        <f>IF(AND($E220="Other",M220&lt;&gt;""),M220,IF(LEFT($E220,1)="R",IFERROR($F220*INDEX('Blend Breakout'!G$28:G$50,MATCH('2 - Import Data'!$E220,'Blend Breakout'!$A$28:$A$50,0)),""),""))</f>
        <v/>
      </c>
      <c r="AC220" s="81" t="str">
        <f>IF(LEFT($E220,1)="R",INDEX('Blend Breakout'!H$28:H$50,MATCH($E220,'Blend Breakout'!$A$28:$A$50,0)),IF(AND($E220="Other",N220&lt;&gt;""),N220,""))</f>
        <v/>
      </c>
      <c r="AD220" s="81" t="str">
        <f>IF(AND($E220="Other",O220&lt;&gt;""),O220,IF(LEFT($E220,1)="R",IFERROR($F220*INDEX('Blend Breakout'!I$28:I$50,MATCH('2 - Import Data'!$E220,'Blend Breakout'!$A$28:$A$50,0)),""),""))</f>
        <v/>
      </c>
    </row>
    <row r="221" spans="1:30" s="81" customFormat="1" x14ac:dyDescent="0.3">
      <c r="A221" s="71">
        <v>208</v>
      </c>
      <c r="B221" s="82" t="str">
        <f>IF(E221=0,"",MAX($B$14:B220)+1)</f>
        <v/>
      </c>
      <c r="C221" s="83"/>
      <c r="D221" s="84"/>
      <c r="E221" s="85"/>
      <c r="F221" s="86"/>
      <c r="G221" s="87"/>
      <c r="H221" s="111"/>
      <c r="I221" s="107"/>
      <c r="J221" s="111"/>
      <c r="K221" s="107"/>
      <c r="L221" s="111"/>
      <c r="M221" s="107"/>
      <c r="N221" s="111"/>
      <c r="O221" s="107"/>
      <c r="P221" s="85"/>
      <c r="Q221" s="75"/>
      <c r="R221" s="88"/>
      <c r="S221" s="85"/>
      <c r="T221" s="85"/>
      <c r="U221" s="79"/>
      <c r="V221" s="80"/>
      <c r="W221" s="137" t="str">
        <f>IF(LEFT($E221,1)="R",INDEX('Blend Breakout'!B$28:B$50,MATCH($E221,'Blend Breakout'!$A$28:$A$50,0)),IF(LEFT($E221,1)="H",$E221,IF($E221="Other",H221,"")))</f>
        <v/>
      </c>
      <c r="X221" s="81" t="str">
        <f>IF($E221="Other",I221,IF(LEFT($E221,1)="R",$F221*INDEX('Blend Breakout'!C$28:C$50,MATCH('2 - Import Data'!$E221,'Blend Breakout'!$A$28:$A$50,0)),IF(LEFT('2 - Import Data'!$E221,1)="H",'2 - Import Data'!$F221,"")))</f>
        <v/>
      </c>
      <c r="Y221" s="117" t="str">
        <f>IF(LEFT($E221,1)="R",INDEX('Blend Breakout'!D$28:D$50,MATCH($E221,'Blend Breakout'!$A$28:$A$50,0)),IF(AND($E221="Other",J221&lt;&gt;""),J221,""))</f>
        <v/>
      </c>
      <c r="Z221" s="81" t="str">
        <f>IF(AND($E221="Other",K221&lt;&gt;""),K221,IF(LEFT($E221,1)="R",IFERROR($F221*INDEX('Blend Breakout'!E$28:E$50,MATCH('2 - Import Data'!$E221,'Blend Breakout'!$A$28:$A$50,0)),""),""))</f>
        <v/>
      </c>
      <c r="AA221" s="81" t="str">
        <f>IF(LEFT($E221,1)="R",INDEX('Blend Breakout'!F$28:F$50,MATCH($E221,'Blend Breakout'!$A$28:$A$50,0)),IF(AND($E221="Other",L221&lt;&gt;""),L221,""))</f>
        <v/>
      </c>
      <c r="AB221" s="81" t="str">
        <f>IF(AND($E221="Other",M221&lt;&gt;""),M221,IF(LEFT($E221,1)="R",IFERROR($F221*INDEX('Blend Breakout'!G$28:G$50,MATCH('2 - Import Data'!$E221,'Blend Breakout'!$A$28:$A$50,0)),""),""))</f>
        <v/>
      </c>
      <c r="AC221" s="81" t="str">
        <f>IF(LEFT($E221,1)="R",INDEX('Blend Breakout'!H$28:H$50,MATCH($E221,'Blend Breakout'!$A$28:$A$50,0)),IF(AND($E221="Other",N221&lt;&gt;""),N221,""))</f>
        <v/>
      </c>
      <c r="AD221" s="81" t="str">
        <f>IF(AND($E221="Other",O221&lt;&gt;""),O221,IF(LEFT($E221,1)="R",IFERROR($F221*INDEX('Blend Breakout'!I$28:I$50,MATCH('2 - Import Data'!$E221,'Blend Breakout'!$A$28:$A$50,0)),""),""))</f>
        <v/>
      </c>
    </row>
    <row r="222" spans="1:30" s="81" customFormat="1" x14ac:dyDescent="0.3">
      <c r="A222" s="71">
        <v>209</v>
      </c>
      <c r="B222" s="82" t="str">
        <f>IF(E222=0,"",MAX($B$14:B221)+1)</f>
        <v/>
      </c>
      <c r="C222" s="83"/>
      <c r="D222" s="84"/>
      <c r="E222" s="85"/>
      <c r="F222" s="86"/>
      <c r="G222" s="87"/>
      <c r="H222" s="111"/>
      <c r="I222" s="107"/>
      <c r="J222" s="111"/>
      <c r="K222" s="107"/>
      <c r="L222" s="111"/>
      <c r="M222" s="107"/>
      <c r="N222" s="111"/>
      <c r="O222" s="107"/>
      <c r="P222" s="85"/>
      <c r="Q222" s="75"/>
      <c r="R222" s="88"/>
      <c r="S222" s="85"/>
      <c r="T222" s="85"/>
      <c r="U222" s="79"/>
      <c r="V222" s="80"/>
      <c r="W222" s="137" t="str">
        <f>IF(LEFT($E222,1)="R",INDEX('Blend Breakout'!B$28:B$50,MATCH($E222,'Blend Breakout'!$A$28:$A$50,0)),IF(LEFT($E222,1)="H",$E222,IF($E222="Other",H222,"")))</f>
        <v/>
      </c>
      <c r="X222" s="81" t="str">
        <f>IF($E222="Other",I222,IF(LEFT($E222,1)="R",$F222*INDEX('Blend Breakout'!C$28:C$50,MATCH('2 - Import Data'!$E222,'Blend Breakout'!$A$28:$A$50,0)),IF(LEFT('2 - Import Data'!$E222,1)="H",'2 - Import Data'!$F222,"")))</f>
        <v/>
      </c>
      <c r="Y222" s="117" t="str">
        <f>IF(LEFT($E222,1)="R",INDEX('Blend Breakout'!D$28:D$50,MATCH($E222,'Blend Breakout'!$A$28:$A$50,0)),IF(AND($E222="Other",J222&lt;&gt;""),J222,""))</f>
        <v/>
      </c>
      <c r="Z222" s="81" t="str">
        <f>IF(AND($E222="Other",K222&lt;&gt;""),K222,IF(LEFT($E222,1)="R",IFERROR($F222*INDEX('Blend Breakout'!E$28:E$50,MATCH('2 - Import Data'!$E222,'Blend Breakout'!$A$28:$A$50,0)),""),""))</f>
        <v/>
      </c>
      <c r="AA222" s="81" t="str">
        <f>IF(LEFT($E222,1)="R",INDEX('Blend Breakout'!F$28:F$50,MATCH($E222,'Blend Breakout'!$A$28:$A$50,0)),IF(AND($E222="Other",L222&lt;&gt;""),L222,""))</f>
        <v/>
      </c>
      <c r="AB222" s="81" t="str">
        <f>IF(AND($E222="Other",M222&lt;&gt;""),M222,IF(LEFT($E222,1)="R",IFERROR($F222*INDEX('Blend Breakout'!G$28:G$50,MATCH('2 - Import Data'!$E222,'Blend Breakout'!$A$28:$A$50,0)),""),""))</f>
        <v/>
      </c>
      <c r="AC222" s="81" t="str">
        <f>IF(LEFT($E222,1)="R",INDEX('Blend Breakout'!H$28:H$50,MATCH($E222,'Blend Breakout'!$A$28:$A$50,0)),IF(AND($E222="Other",N222&lt;&gt;""),N222,""))</f>
        <v/>
      </c>
      <c r="AD222" s="81" t="str">
        <f>IF(AND($E222="Other",O222&lt;&gt;""),O222,IF(LEFT($E222,1)="R",IFERROR($F222*INDEX('Blend Breakout'!I$28:I$50,MATCH('2 - Import Data'!$E222,'Blend Breakout'!$A$28:$A$50,0)),""),""))</f>
        <v/>
      </c>
    </row>
    <row r="223" spans="1:30" s="81" customFormat="1" x14ac:dyDescent="0.3">
      <c r="A223" s="71">
        <v>210</v>
      </c>
      <c r="B223" s="82" t="str">
        <f>IF(E223=0,"",MAX($B$14:B222)+1)</f>
        <v/>
      </c>
      <c r="C223" s="83"/>
      <c r="D223" s="84"/>
      <c r="E223" s="85"/>
      <c r="F223" s="86"/>
      <c r="G223" s="87"/>
      <c r="H223" s="111"/>
      <c r="I223" s="107"/>
      <c r="J223" s="111"/>
      <c r="K223" s="107"/>
      <c r="L223" s="111"/>
      <c r="M223" s="107"/>
      <c r="N223" s="111"/>
      <c r="O223" s="107"/>
      <c r="P223" s="85"/>
      <c r="Q223" s="75"/>
      <c r="R223" s="88"/>
      <c r="S223" s="85"/>
      <c r="T223" s="85"/>
      <c r="U223" s="79"/>
      <c r="V223" s="80"/>
      <c r="W223" s="137" t="str">
        <f>IF(LEFT($E223,1)="R",INDEX('Blend Breakout'!B$28:B$50,MATCH($E223,'Blend Breakout'!$A$28:$A$50,0)),IF(LEFT($E223,1)="H",$E223,IF($E223="Other",H223,"")))</f>
        <v/>
      </c>
      <c r="X223" s="81" t="str">
        <f>IF($E223="Other",I223,IF(LEFT($E223,1)="R",$F223*INDEX('Blend Breakout'!C$28:C$50,MATCH('2 - Import Data'!$E223,'Blend Breakout'!$A$28:$A$50,0)),IF(LEFT('2 - Import Data'!$E223,1)="H",'2 - Import Data'!$F223,"")))</f>
        <v/>
      </c>
      <c r="Y223" s="117" t="str">
        <f>IF(LEFT($E223,1)="R",INDEX('Blend Breakout'!D$28:D$50,MATCH($E223,'Blend Breakout'!$A$28:$A$50,0)),IF(AND($E223="Other",J223&lt;&gt;""),J223,""))</f>
        <v/>
      </c>
      <c r="Z223" s="81" t="str">
        <f>IF(AND($E223="Other",K223&lt;&gt;""),K223,IF(LEFT($E223,1)="R",IFERROR($F223*INDEX('Blend Breakout'!E$28:E$50,MATCH('2 - Import Data'!$E223,'Blend Breakout'!$A$28:$A$50,0)),""),""))</f>
        <v/>
      </c>
      <c r="AA223" s="81" t="str">
        <f>IF(LEFT($E223,1)="R",INDEX('Blend Breakout'!F$28:F$50,MATCH($E223,'Blend Breakout'!$A$28:$A$50,0)),IF(AND($E223="Other",L223&lt;&gt;""),L223,""))</f>
        <v/>
      </c>
      <c r="AB223" s="81" t="str">
        <f>IF(AND($E223="Other",M223&lt;&gt;""),M223,IF(LEFT($E223,1)="R",IFERROR($F223*INDEX('Blend Breakout'!G$28:G$50,MATCH('2 - Import Data'!$E223,'Blend Breakout'!$A$28:$A$50,0)),""),""))</f>
        <v/>
      </c>
      <c r="AC223" s="81" t="str">
        <f>IF(LEFT($E223,1)="R",INDEX('Blend Breakout'!H$28:H$50,MATCH($E223,'Blend Breakout'!$A$28:$A$50,0)),IF(AND($E223="Other",N223&lt;&gt;""),N223,""))</f>
        <v/>
      </c>
      <c r="AD223" s="81" t="str">
        <f>IF(AND($E223="Other",O223&lt;&gt;""),O223,IF(LEFT($E223,1)="R",IFERROR($F223*INDEX('Blend Breakout'!I$28:I$50,MATCH('2 - Import Data'!$E223,'Blend Breakout'!$A$28:$A$50,0)),""),""))</f>
        <v/>
      </c>
    </row>
    <row r="224" spans="1:30" s="81" customFormat="1" x14ac:dyDescent="0.3">
      <c r="A224" s="71">
        <v>211</v>
      </c>
      <c r="B224" s="82" t="str">
        <f>IF(E224=0,"",MAX($B$14:B223)+1)</f>
        <v/>
      </c>
      <c r="C224" s="83"/>
      <c r="D224" s="84"/>
      <c r="E224" s="85"/>
      <c r="F224" s="86"/>
      <c r="G224" s="87"/>
      <c r="H224" s="111"/>
      <c r="I224" s="107"/>
      <c r="J224" s="111"/>
      <c r="K224" s="107"/>
      <c r="L224" s="111"/>
      <c r="M224" s="107"/>
      <c r="N224" s="111"/>
      <c r="O224" s="107"/>
      <c r="P224" s="85"/>
      <c r="Q224" s="75"/>
      <c r="R224" s="88"/>
      <c r="S224" s="85"/>
      <c r="T224" s="85"/>
      <c r="U224" s="79"/>
      <c r="V224" s="80"/>
      <c r="W224" s="137" t="str">
        <f>IF(LEFT($E224,1)="R",INDEX('Blend Breakout'!B$28:B$50,MATCH($E224,'Blend Breakout'!$A$28:$A$50,0)),IF(LEFT($E224,1)="H",$E224,IF($E224="Other",H224,"")))</f>
        <v/>
      </c>
      <c r="X224" s="81" t="str">
        <f>IF($E224="Other",I224,IF(LEFT($E224,1)="R",$F224*INDEX('Blend Breakout'!C$28:C$50,MATCH('2 - Import Data'!$E224,'Blend Breakout'!$A$28:$A$50,0)),IF(LEFT('2 - Import Data'!$E224,1)="H",'2 - Import Data'!$F224,"")))</f>
        <v/>
      </c>
      <c r="Y224" s="117" t="str">
        <f>IF(LEFT($E224,1)="R",INDEX('Blend Breakout'!D$28:D$50,MATCH($E224,'Blend Breakout'!$A$28:$A$50,0)),IF(AND($E224="Other",J224&lt;&gt;""),J224,""))</f>
        <v/>
      </c>
      <c r="Z224" s="81" t="str">
        <f>IF(AND($E224="Other",K224&lt;&gt;""),K224,IF(LEFT($E224,1)="R",IFERROR($F224*INDEX('Blend Breakout'!E$28:E$50,MATCH('2 - Import Data'!$E224,'Blend Breakout'!$A$28:$A$50,0)),""),""))</f>
        <v/>
      </c>
      <c r="AA224" s="81" t="str">
        <f>IF(LEFT($E224,1)="R",INDEX('Blend Breakout'!F$28:F$50,MATCH($E224,'Blend Breakout'!$A$28:$A$50,0)),IF(AND($E224="Other",L224&lt;&gt;""),L224,""))</f>
        <v/>
      </c>
      <c r="AB224" s="81" t="str">
        <f>IF(AND($E224="Other",M224&lt;&gt;""),M224,IF(LEFT($E224,1)="R",IFERROR($F224*INDEX('Blend Breakout'!G$28:G$50,MATCH('2 - Import Data'!$E224,'Blend Breakout'!$A$28:$A$50,0)),""),""))</f>
        <v/>
      </c>
      <c r="AC224" s="81" t="str">
        <f>IF(LEFT($E224,1)="R",INDEX('Blend Breakout'!H$28:H$50,MATCH($E224,'Blend Breakout'!$A$28:$A$50,0)),IF(AND($E224="Other",N224&lt;&gt;""),N224,""))</f>
        <v/>
      </c>
      <c r="AD224" s="81" t="str">
        <f>IF(AND($E224="Other",O224&lt;&gt;""),O224,IF(LEFT($E224,1)="R",IFERROR($F224*INDEX('Blend Breakout'!I$28:I$50,MATCH('2 - Import Data'!$E224,'Blend Breakout'!$A$28:$A$50,0)),""),""))</f>
        <v/>
      </c>
    </row>
    <row r="225" spans="1:30" s="81" customFormat="1" x14ac:dyDescent="0.3">
      <c r="A225" s="71">
        <v>212</v>
      </c>
      <c r="B225" s="82" t="str">
        <f>IF(E225=0,"",MAX($B$14:B224)+1)</f>
        <v/>
      </c>
      <c r="C225" s="83"/>
      <c r="D225" s="84"/>
      <c r="E225" s="85"/>
      <c r="F225" s="86"/>
      <c r="G225" s="87"/>
      <c r="H225" s="111"/>
      <c r="I225" s="107"/>
      <c r="J225" s="111"/>
      <c r="K225" s="107"/>
      <c r="L225" s="111"/>
      <c r="M225" s="107"/>
      <c r="N225" s="111"/>
      <c r="O225" s="107"/>
      <c r="P225" s="85"/>
      <c r="Q225" s="75"/>
      <c r="R225" s="88"/>
      <c r="S225" s="85"/>
      <c r="T225" s="85"/>
      <c r="U225" s="79"/>
      <c r="V225" s="80"/>
      <c r="W225" s="137" t="str">
        <f>IF(LEFT($E225,1)="R",INDEX('Blend Breakout'!B$28:B$50,MATCH($E225,'Blend Breakout'!$A$28:$A$50,0)),IF(LEFT($E225,1)="H",$E225,IF($E225="Other",H225,"")))</f>
        <v/>
      </c>
      <c r="X225" s="81" t="str">
        <f>IF($E225="Other",I225,IF(LEFT($E225,1)="R",$F225*INDEX('Blend Breakout'!C$28:C$50,MATCH('2 - Import Data'!$E225,'Blend Breakout'!$A$28:$A$50,0)),IF(LEFT('2 - Import Data'!$E225,1)="H",'2 - Import Data'!$F225,"")))</f>
        <v/>
      </c>
      <c r="Y225" s="117" t="str">
        <f>IF(LEFT($E225,1)="R",INDEX('Blend Breakout'!D$28:D$50,MATCH($E225,'Blend Breakout'!$A$28:$A$50,0)),IF(AND($E225="Other",J225&lt;&gt;""),J225,""))</f>
        <v/>
      </c>
      <c r="Z225" s="81" t="str">
        <f>IF(AND($E225="Other",K225&lt;&gt;""),K225,IF(LEFT($E225,1)="R",IFERROR($F225*INDEX('Blend Breakout'!E$28:E$50,MATCH('2 - Import Data'!$E225,'Blend Breakout'!$A$28:$A$50,0)),""),""))</f>
        <v/>
      </c>
      <c r="AA225" s="81" t="str">
        <f>IF(LEFT($E225,1)="R",INDEX('Blend Breakout'!F$28:F$50,MATCH($E225,'Blend Breakout'!$A$28:$A$50,0)),IF(AND($E225="Other",L225&lt;&gt;""),L225,""))</f>
        <v/>
      </c>
      <c r="AB225" s="81" t="str">
        <f>IF(AND($E225="Other",M225&lt;&gt;""),M225,IF(LEFT($E225,1)="R",IFERROR($F225*INDEX('Blend Breakout'!G$28:G$50,MATCH('2 - Import Data'!$E225,'Blend Breakout'!$A$28:$A$50,0)),""),""))</f>
        <v/>
      </c>
      <c r="AC225" s="81" t="str">
        <f>IF(LEFT($E225,1)="R",INDEX('Blend Breakout'!H$28:H$50,MATCH($E225,'Blend Breakout'!$A$28:$A$50,0)),IF(AND($E225="Other",N225&lt;&gt;""),N225,""))</f>
        <v/>
      </c>
      <c r="AD225" s="81" t="str">
        <f>IF(AND($E225="Other",O225&lt;&gt;""),O225,IF(LEFT($E225,1)="R",IFERROR($F225*INDEX('Blend Breakout'!I$28:I$50,MATCH('2 - Import Data'!$E225,'Blend Breakout'!$A$28:$A$50,0)),""),""))</f>
        <v/>
      </c>
    </row>
    <row r="226" spans="1:30" s="81" customFormat="1" x14ac:dyDescent="0.3">
      <c r="A226" s="71">
        <v>213</v>
      </c>
      <c r="B226" s="82" t="str">
        <f>IF(E226=0,"",MAX($B$14:B225)+1)</f>
        <v/>
      </c>
      <c r="C226" s="83"/>
      <c r="D226" s="84"/>
      <c r="E226" s="85"/>
      <c r="F226" s="86"/>
      <c r="G226" s="87"/>
      <c r="H226" s="111"/>
      <c r="I226" s="107"/>
      <c r="J226" s="111"/>
      <c r="K226" s="107"/>
      <c r="L226" s="111"/>
      <c r="M226" s="107"/>
      <c r="N226" s="111"/>
      <c r="O226" s="107"/>
      <c r="P226" s="85"/>
      <c r="Q226" s="75"/>
      <c r="R226" s="88"/>
      <c r="S226" s="85"/>
      <c r="T226" s="85"/>
      <c r="U226" s="79"/>
      <c r="V226" s="80"/>
      <c r="W226" s="137" t="str">
        <f>IF(LEFT($E226,1)="R",INDEX('Blend Breakout'!B$28:B$50,MATCH($E226,'Blend Breakout'!$A$28:$A$50,0)),IF(LEFT($E226,1)="H",$E226,IF($E226="Other",H226,"")))</f>
        <v/>
      </c>
      <c r="X226" s="81" t="str">
        <f>IF($E226="Other",I226,IF(LEFT($E226,1)="R",$F226*INDEX('Blend Breakout'!C$28:C$50,MATCH('2 - Import Data'!$E226,'Blend Breakout'!$A$28:$A$50,0)),IF(LEFT('2 - Import Data'!$E226,1)="H",'2 - Import Data'!$F226,"")))</f>
        <v/>
      </c>
      <c r="Y226" s="117" t="str">
        <f>IF(LEFT($E226,1)="R",INDEX('Blend Breakout'!D$28:D$50,MATCH($E226,'Blend Breakout'!$A$28:$A$50,0)),IF(AND($E226="Other",J226&lt;&gt;""),J226,""))</f>
        <v/>
      </c>
      <c r="Z226" s="81" t="str">
        <f>IF(AND($E226="Other",K226&lt;&gt;""),K226,IF(LEFT($E226,1)="R",IFERROR($F226*INDEX('Blend Breakout'!E$28:E$50,MATCH('2 - Import Data'!$E226,'Blend Breakout'!$A$28:$A$50,0)),""),""))</f>
        <v/>
      </c>
      <c r="AA226" s="81" t="str">
        <f>IF(LEFT($E226,1)="R",INDEX('Blend Breakout'!F$28:F$50,MATCH($E226,'Blend Breakout'!$A$28:$A$50,0)),IF(AND($E226="Other",L226&lt;&gt;""),L226,""))</f>
        <v/>
      </c>
      <c r="AB226" s="81" t="str">
        <f>IF(AND($E226="Other",M226&lt;&gt;""),M226,IF(LEFT($E226,1)="R",IFERROR($F226*INDEX('Blend Breakout'!G$28:G$50,MATCH('2 - Import Data'!$E226,'Blend Breakout'!$A$28:$A$50,0)),""),""))</f>
        <v/>
      </c>
      <c r="AC226" s="81" t="str">
        <f>IF(LEFT($E226,1)="R",INDEX('Blend Breakout'!H$28:H$50,MATCH($E226,'Blend Breakout'!$A$28:$A$50,0)),IF(AND($E226="Other",N226&lt;&gt;""),N226,""))</f>
        <v/>
      </c>
      <c r="AD226" s="81" t="str">
        <f>IF(AND($E226="Other",O226&lt;&gt;""),O226,IF(LEFT($E226,1)="R",IFERROR($F226*INDEX('Blend Breakout'!I$28:I$50,MATCH('2 - Import Data'!$E226,'Blend Breakout'!$A$28:$A$50,0)),""),""))</f>
        <v/>
      </c>
    </row>
    <row r="227" spans="1:30" s="81" customFormat="1" x14ac:dyDescent="0.3">
      <c r="A227" s="71">
        <v>214</v>
      </c>
      <c r="B227" s="82" t="str">
        <f>IF(E227=0,"",MAX($B$14:B226)+1)</f>
        <v/>
      </c>
      <c r="C227" s="83"/>
      <c r="D227" s="84"/>
      <c r="E227" s="85"/>
      <c r="F227" s="86"/>
      <c r="G227" s="87"/>
      <c r="H227" s="111"/>
      <c r="I227" s="107"/>
      <c r="J227" s="111"/>
      <c r="K227" s="107"/>
      <c r="L227" s="111"/>
      <c r="M227" s="107"/>
      <c r="N227" s="111"/>
      <c r="O227" s="107"/>
      <c r="P227" s="85"/>
      <c r="Q227" s="75"/>
      <c r="R227" s="88"/>
      <c r="S227" s="85"/>
      <c r="T227" s="85"/>
      <c r="U227" s="79"/>
      <c r="V227" s="80"/>
      <c r="W227" s="137" t="str">
        <f>IF(LEFT($E227,1)="R",INDEX('Blend Breakout'!B$28:B$50,MATCH($E227,'Blend Breakout'!$A$28:$A$50,0)),IF(LEFT($E227,1)="H",$E227,IF($E227="Other",H227,"")))</f>
        <v/>
      </c>
      <c r="X227" s="81" t="str">
        <f>IF($E227="Other",I227,IF(LEFT($E227,1)="R",$F227*INDEX('Blend Breakout'!C$28:C$50,MATCH('2 - Import Data'!$E227,'Blend Breakout'!$A$28:$A$50,0)),IF(LEFT('2 - Import Data'!$E227,1)="H",'2 - Import Data'!$F227,"")))</f>
        <v/>
      </c>
      <c r="Y227" s="117" t="str">
        <f>IF(LEFT($E227,1)="R",INDEX('Blend Breakout'!D$28:D$50,MATCH($E227,'Blend Breakout'!$A$28:$A$50,0)),IF(AND($E227="Other",J227&lt;&gt;""),J227,""))</f>
        <v/>
      </c>
      <c r="Z227" s="81" t="str">
        <f>IF(AND($E227="Other",K227&lt;&gt;""),K227,IF(LEFT($E227,1)="R",IFERROR($F227*INDEX('Blend Breakout'!E$28:E$50,MATCH('2 - Import Data'!$E227,'Blend Breakout'!$A$28:$A$50,0)),""),""))</f>
        <v/>
      </c>
      <c r="AA227" s="81" t="str">
        <f>IF(LEFT($E227,1)="R",INDEX('Blend Breakout'!F$28:F$50,MATCH($E227,'Blend Breakout'!$A$28:$A$50,0)),IF(AND($E227="Other",L227&lt;&gt;""),L227,""))</f>
        <v/>
      </c>
      <c r="AB227" s="81" t="str">
        <f>IF(AND($E227="Other",M227&lt;&gt;""),M227,IF(LEFT($E227,1)="R",IFERROR($F227*INDEX('Blend Breakout'!G$28:G$50,MATCH('2 - Import Data'!$E227,'Blend Breakout'!$A$28:$A$50,0)),""),""))</f>
        <v/>
      </c>
      <c r="AC227" s="81" t="str">
        <f>IF(LEFT($E227,1)="R",INDEX('Blend Breakout'!H$28:H$50,MATCH($E227,'Blend Breakout'!$A$28:$A$50,0)),IF(AND($E227="Other",N227&lt;&gt;""),N227,""))</f>
        <v/>
      </c>
      <c r="AD227" s="81" t="str">
        <f>IF(AND($E227="Other",O227&lt;&gt;""),O227,IF(LEFT($E227,1)="R",IFERROR($F227*INDEX('Blend Breakout'!I$28:I$50,MATCH('2 - Import Data'!$E227,'Blend Breakout'!$A$28:$A$50,0)),""),""))</f>
        <v/>
      </c>
    </row>
    <row r="228" spans="1:30" s="81" customFormat="1" x14ac:dyDescent="0.3">
      <c r="A228" s="71">
        <v>215</v>
      </c>
      <c r="B228" s="82" t="str">
        <f>IF(E228=0,"",MAX($B$14:B227)+1)</f>
        <v/>
      </c>
      <c r="C228" s="83"/>
      <c r="D228" s="84"/>
      <c r="E228" s="85"/>
      <c r="F228" s="86"/>
      <c r="G228" s="87"/>
      <c r="H228" s="111"/>
      <c r="I228" s="107"/>
      <c r="J228" s="111"/>
      <c r="K228" s="107"/>
      <c r="L228" s="111"/>
      <c r="M228" s="107"/>
      <c r="N228" s="111"/>
      <c r="O228" s="107"/>
      <c r="P228" s="85"/>
      <c r="Q228" s="75"/>
      <c r="R228" s="88"/>
      <c r="S228" s="85"/>
      <c r="T228" s="85"/>
      <c r="U228" s="79"/>
      <c r="V228" s="80"/>
      <c r="W228" s="137" t="str">
        <f>IF(LEFT($E228,1)="R",INDEX('Blend Breakout'!B$28:B$50,MATCH($E228,'Blend Breakout'!$A$28:$A$50,0)),IF(LEFT($E228,1)="H",$E228,IF($E228="Other",H228,"")))</f>
        <v/>
      </c>
      <c r="X228" s="81" t="str">
        <f>IF($E228="Other",I228,IF(LEFT($E228,1)="R",$F228*INDEX('Blend Breakout'!C$28:C$50,MATCH('2 - Import Data'!$E228,'Blend Breakout'!$A$28:$A$50,0)),IF(LEFT('2 - Import Data'!$E228,1)="H",'2 - Import Data'!$F228,"")))</f>
        <v/>
      </c>
      <c r="Y228" s="117" t="str">
        <f>IF(LEFT($E228,1)="R",INDEX('Blend Breakout'!D$28:D$50,MATCH($E228,'Blend Breakout'!$A$28:$A$50,0)),IF(AND($E228="Other",J228&lt;&gt;""),J228,""))</f>
        <v/>
      </c>
      <c r="Z228" s="81" t="str">
        <f>IF(AND($E228="Other",K228&lt;&gt;""),K228,IF(LEFT($E228,1)="R",IFERROR($F228*INDEX('Blend Breakout'!E$28:E$50,MATCH('2 - Import Data'!$E228,'Blend Breakout'!$A$28:$A$50,0)),""),""))</f>
        <v/>
      </c>
      <c r="AA228" s="81" t="str">
        <f>IF(LEFT($E228,1)="R",INDEX('Blend Breakout'!F$28:F$50,MATCH($E228,'Blend Breakout'!$A$28:$A$50,0)),IF(AND($E228="Other",L228&lt;&gt;""),L228,""))</f>
        <v/>
      </c>
      <c r="AB228" s="81" t="str">
        <f>IF(AND($E228="Other",M228&lt;&gt;""),M228,IF(LEFT($E228,1)="R",IFERROR($F228*INDEX('Blend Breakout'!G$28:G$50,MATCH('2 - Import Data'!$E228,'Blend Breakout'!$A$28:$A$50,0)),""),""))</f>
        <v/>
      </c>
      <c r="AC228" s="81" t="str">
        <f>IF(LEFT($E228,1)="R",INDEX('Blend Breakout'!H$28:H$50,MATCH($E228,'Blend Breakout'!$A$28:$A$50,0)),IF(AND($E228="Other",N228&lt;&gt;""),N228,""))</f>
        <v/>
      </c>
      <c r="AD228" s="81" t="str">
        <f>IF(AND($E228="Other",O228&lt;&gt;""),O228,IF(LEFT($E228,1)="R",IFERROR($F228*INDEX('Blend Breakout'!I$28:I$50,MATCH('2 - Import Data'!$E228,'Blend Breakout'!$A$28:$A$50,0)),""),""))</f>
        <v/>
      </c>
    </row>
    <row r="229" spans="1:30" s="81" customFormat="1" x14ac:dyDescent="0.3">
      <c r="A229" s="71">
        <v>216</v>
      </c>
      <c r="B229" s="82" t="str">
        <f>IF(E229=0,"",MAX($B$14:B228)+1)</f>
        <v/>
      </c>
      <c r="C229" s="83"/>
      <c r="D229" s="84"/>
      <c r="E229" s="85"/>
      <c r="F229" s="86"/>
      <c r="G229" s="87"/>
      <c r="H229" s="111"/>
      <c r="I229" s="107"/>
      <c r="J229" s="111"/>
      <c r="K229" s="107"/>
      <c r="L229" s="111"/>
      <c r="M229" s="107"/>
      <c r="N229" s="111"/>
      <c r="O229" s="107"/>
      <c r="P229" s="85"/>
      <c r="Q229" s="75"/>
      <c r="R229" s="88"/>
      <c r="S229" s="85"/>
      <c r="T229" s="85"/>
      <c r="U229" s="79"/>
      <c r="V229" s="80"/>
      <c r="W229" s="137" t="str">
        <f>IF(LEFT($E229,1)="R",INDEX('Blend Breakout'!B$28:B$50,MATCH($E229,'Blend Breakout'!$A$28:$A$50,0)),IF(LEFT($E229,1)="H",$E229,IF($E229="Other",H229,"")))</f>
        <v/>
      </c>
      <c r="X229" s="81" t="str">
        <f>IF($E229="Other",I229,IF(LEFT($E229,1)="R",$F229*INDEX('Blend Breakout'!C$28:C$50,MATCH('2 - Import Data'!$E229,'Blend Breakout'!$A$28:$A$50,0)),IF(LEFT('2 - Import Data'!$E229,1)="H",'2 - Import Data'!$F229,"")))</f>
        <v/>
      </c>
      <c r="Y229" s="117" t="str">
        <f>IF(LEFT($E229,1)="R",INDEX('Blend Breakout'!D$28:D$50,MATCH($E229,'Blend Breakout'!$A$28:$A$50,0)),IF(AND($E229="Other",J229&lt;&gt;""),J229,""))</f>
        <v/>
      </c>
      <c r="Z229" s="81" t="str">
        <f>IF(AND($E229="Other",K229&lt;&gt;""),K229,IF(LEFT($E229,1)="R",IFERROR($F229*INDEX('Blend Breakout'!E$28:E$50,MATCH('2 - Import Data'!$E229,'Blend Breakout'!$A$28:$A$50,0)),""),""))</f>
        <v/>
      </c>
      <c r="AA229" s="81" t="str">
        <f>IF(LEFT($E229,1)="R",INDEX('Blend Breakout'!F$28:F$50,MATCH($E229,'Blend Breakout'!$A$28:$A$50,0)),IF(AND($E229="Other",L229&lt;&gt;""),L229,""))</f>
        <v/>
      </c>
      <c r="AB229" s="81" t="str">
        <f>IF(AND($E229="Other",M229&lt;&gt;""),M229,IF(LEFT($E229,1)="R",IFERROR($F229*INDEX('Blend Breakout'!G$28:G$50,MATCH('2 - Import Data'!$E229,'Blend Breakout'!$A$28:$A$50,0)),""),""))</f>
        <v/>
      </c>
      <c r="AC229" s="81" t="str">
        <f>IF(LEFT($E229,1)="R",INDEX('Blend Breakout'!H$28:H$50,MATCH($E229,'Blend Breakout'!$A$28:$A$50,0)),IF(AND($E229="Other",N229&lt;&gt;""),N229,""))</f>
        <v/>
      </c>
      <c r="AD229" s="81" t="str">
        <f>IF(AND($E229="Other",O229&lt;&gt;""),O229,IF(LEFT($E229,1)="R",IFERROR($F229*INDEX('Blend Breakout'!I$28:I$50,MATCH('2 - Import Data'!$E229,'Blend Breakout'!$A$28:$A$50,0)),""),""))</f>
        <v/>
      </c>
    </row>
    <row r="230" spans="1:30" s="81" customFormat="1" x14ac:dyDescent="0.3">
      <c r="A230" s="71">
        <v>217</v>
      </c>
      <c r="B230" s="82" t="str">
        <f>IF(E230=0,"",MAX($B$14:B229)+1)</f>
        <v/>
      </c>
      <c r="C230" s="83"/>
      <c r="D230" s="84"/>
      <c r="E230" s="85"/>
      <c r="F230" s="86"/>
      <c r="G230" s="87"/>
      <c r="H230" s="111"/>
      <c r="I230" s="107"/>
      <c r="J230" s="111"/>
      <c r="K230" s="107"/>
      <c r="L230" s="111"/>
      <c r="M230" s="107"/>
      <c r="N230" s="111"/>
      <c r="O230" s="107"/>
      <c r="P230" s="85"/>
      <c r="Q230" s="75"/>
      <c r="R230" s="88"/>
      <c r="S230" s="85"/>
      <c r="T230" s="85"/>
      <c r="U230" s="79"/>
      <c r="V230" s="80"/>
      <c r="W230" s="137" t="str">
        <f>IF(LEFT($E230,1)="R",INDEX('Blend Breakout'!B$28:B$50,MATCH($E230,'Blend Breakout'!$A$28:$A$50,0)),IF(LEFT($E230,1)="H",$E230,IF($E230="Other",H230,"")))</f>
        <v/>
      </c>
      <c r="X230" s="81" t="str">
        <f>IF($E230="Other",I230,IF(LEFT($E230,1)="R",$F230*INDEX('Blend Breakout'!C$28:C$50,MATCH('2 - Import Data'!$E230,'Blend Breakout'!$A$28:$A$50,0)),IF(LEFT('2 - Import Data'!$E230,1)="H",'2 - Import Data'!$F230,"")))</f>
        <v/>
      </c>
      <c r="Y230" s="117" t="str">
        <f>IF(LEFT($E230,1)="R",INDEX('Blend Breakout'!D$28:D$50,MATCH($E230,'Blend Breakout'!$A$28:$A$50,0)),IF(AND($E230="Other",J230&lt;&gt;""),J230,""))</f>
        <v/>
      </c>
      <c r="Z230" s="81" t="str">
        <f>IF(AND($E230="Other",K230&lt;&gt;""),K230,IF(LEFT($E230,1)="R",IFERROR($F230*INDEX('Blend Breakout'!E$28:E$50,MATCH('2 - Import Data'!$E230,'Blend Breakout'!$A$28:$A$50,0)),""),""))</f>
        <v/>
      </c>
      <c r="AA230" s="81" t="str">
        <f>IF(LEFT($E230,1)="R",INDEX('Blend Breakout'!F$28:F$50,MATCH($E230,'Blend Breakout'!$A$28:$A$50,0)),IF(AND($E230="Other",L230&lt;&gt;""),L230,""))</f>
        <v/>
      </c>
      <c r="AB230" s="81" t="str">
        <f>IF(AND($E230="Other",M230&lt;&gt;""),M230,IF(LEFT($E230,1)="R",IFERROR($F230*INDEX('Blend Breakout'!G$28:G$50,MATCH('2 - Import Data'!$E230,'Blend Breakout'!$A$28:$A$50,0)),""),""))</f>
        <v/>
      </c>
      <c r="AC230" s="81" t="str">
        <f>IF(LEFT($E230,1)="R",INDEX('Blend Breakout'!H$28:H$50,MATCH($E230,'Blend Breakout'!$A$28:$A$50,0)),IF(AND($E230="Other",N230&lt;&gt;""),N230,""))</f>
        <v/>
      </c>
      <c r="AD230" s="81" t="str">
        <f>IF(AND($E230="Other",O230&lt;&gt;""),O230,IF(LEFT($E230,1)="R",IFERROR($F230*INDEX('Blend Breakout'!I$28:I$50,MATCH('2 - Import Data'!$E230,'Blend Breakout'!$A$28:$A$50,0)),""),""))</f>
        <v/>
      </c>
    </row>
    <row r="231" spans="1:30" s="81" customFormat="1" x14ac:dyDescent="0.3">
      <c r="A231" s="71">
        <v>218</v>
      </c>
      <c r="B231" s="82" t="str">
        <f>IF(E231=0,"",MAX($B$14:B230)+1)</f>
        <v/>
      </c>
      <c r="C231" s="83"/>
      <c r="D231" s="84"/>
      <c r="E231" s="85"/>
      <c r="F231" s="86"/>
      <c r="G231" s="87"/>
      <c r="H231" s="111"/>
      <c r="I231" s="107"/>
      <c r="J231" s="111"/>
      <c r="K231" s="107"/>
      <c r="L231" s="111"/>
      <c r="M231" s="107"/>
      <c r="N231" s="111"/>
      <c r="O231" s="107"/>
      <c r="P231" s="85"/>
      <c r="Q231" s="75"/>
      <c r="R231" s="88"/>
      <c r="S231" s="85"/>
      <c r="T231" s="85"/>
      <c r="U231" s="79"/>
      <c r="V231" s="80"/>
      <c r="W231" s="137" t="str">
        <f>IF(LEFT($E231,1)="R",INDEX('Blend Breakout'!B$28:B$50,MATCH($E231,'Blend Breakout'!$A$28:$A$50,0)),IF(LEFT($E231,1)="H",$E231,IF($E231="Other",H231,"")))</f>
        <v/>
      </c>
      <c r="X231" s="81" t="str">
        <f>IF($E231="Other",I231,IF(LEFT($E231,1)="R",$F231*INDEX('Blend Breakout'!C$28:C$50,MATCH('2 - Import Data'!$E231,'Blend Breakout'!$A$28:$A$50,0)),IF(LEFT('2 - Import Data'!$E231,1)="H",'2 - Import Data'!$F231,"")))</f>
        <v/>
      </c>
      <c r="Y231" s="117" t="str">
        <f>IF(LEFT($E231,1)="R",INDEX('Blend Breakout'!D$28:D$50,MATCH($E231,'Blend Breakout'!$A$28:$A$50,0)),IF(AND($E231="Other",J231&lt;&gt;""),J231,""))</f>
        <v/>
      </c>
      <c r="Z231" s="81" t="str">
        <f>IF(AND($E231="Other",K231&lt;&gt;""),K231,IF(LEFT($E231,1)="R",IFERROR($F231*INDEX('Blend Breakout'!E$28:E$50,MATCH('2 - Import Data'!$E231,'Blend Breakout'!$A$28:$A$50,0)),""),""))</f>
        <v/>
      </c>
      <c r="AA231" s="81" t="str">
        <f>IF(LEFT($E231,1)="R",INDEX('Blend Breakout'!F$28:F$50,MATCH($E231,'Blend Breakout'!$A$28:$A$50,0)),IF(AND($E231="Other",L231&lt;&gt;""),L231,""))</f>
        <v/>
      </c>
      <c r="AB231" s="81" t="str">
        <f>IF(AND($E231="Other",M231&lt;&gt;""),M231,IF(LEFT($E231,1)="R",IFERROR($F231*INDEX('Blend Breakout'!G$28:G$50,MATCH('2 - Import Data'!$E231,'Blend Breakout'!$A$28:$A$50,0)),""),""))</f>
        <v/>
      </c>
      <c r="AC231" s="81" t="str">
        <f>IF(LEFT($E231,1)="R",INDEX('Blend Breakout'!H$28:H$50,MATCH($E231,'Blend Breakout'!$A$28:$A$50,0)),IF(AND($E231="Other",N231&lt;&gt;""),N231,""))</f>
        <v/>
      </c>
      <c r="AD231" s="81" t="str">
        <f>IF(AND($E231="Other",O231&lt;&gt;""),O231,IF(LEFT($E231,1)="R",IFERROR($F231*INDEX('Blend Breakout'!I$28:I$50,MATCH('2 - Import Data'!$E231,'Blend Breakout'!$A$28:$A$50,0)),""),""))</f>
        <v/>
      </c>
    </row>
    <row r="232" spans="1:30" s="81" customFormat="1" x14ac:dyDescent="0.3">
      <c r="A232" s="71">
        <v>219</v>
      </c>
      <c r="B232" s="82" t="str">
        <f>IF(E232=0,"",MAX($B$14:B231)+1)</f>
        <v/>
      </c>
      <c r="C232" s="83"/>
      <c r="D232" s="84"/>
      <c r="E232" s="85"/>
      <c r="F232" s="86"/>
      <c r="G232" s="87"/>
      <c r="H232" s="111"/>
      <c r="I232" s="107"/>
      <c r="J232" s="111"/>
      <c r="K232" s="107"/>
      <c r="L232" s="111"/>
      <c r="M232" s="107"/>
      <c r="N232" s="111"/>
      <c r="O232" s="107"/>
      <c r="P232" s="85"/>
      <c r="Q232" s="75"/>
      <c r="R232" s="88"/>
      <c r="S232" s="85"/>
      <c r="T232" s="85"/>
      <c r="U232" s="79"/>
      <c r="V232" s="80"/>
      <c r="W232" s="137" t="str">
        <f>IF(LEFT($E232,1)="R",INDEX('Blend Breakout'!B$28:B$50,MATCH($E232,'Blend Breakout'!$A$28:$A$50,0)),IF(LEFT($E232,1)="H",$E232,IF($E232="Other",H232,"")))</f>
        <v/>
      </c>
      <c r="X232" s="81" t="str">
        <f>IF($E232="Other",I232,IF(LEFT($E232,1)="R",$F232*INDEX('Blend Breakout'!C$28:C$50,MATCH('2 - Import Data'!$E232,'Blend Breakout'!$A$28:$A$50,0)),IF(LEFT('2 - Import Data'!$E232,1)="H",'2 - Import Data'!$F232,"")))</f>
        <v/>
      </c>
      <c r="Y232" s="117" t="str">
        <f>IF(LEFT($E232,1)="R",INDEX('Blend Breakout'!D$28:D$50,MATCH($E232,'Blend Breakout'!$A$28:$A$50,0)),IF(AND($E232="Other",J232&lt;&gt;""),J232,""))</f>
        <v/>
      </c>
      <c r="Z232" s="81" t="str">
        <f>IF(AND($E232="Other",K232&lt;&gt;""),K232,IF(LEFT($E232,1)="R",IFERROR($F232*INDEX('Blend Breakout'!E$28:E$50,MATCH('2 - Import Data'!$E232,'Blend Breakout'!$A$28:$A$50,0)),""),""))</f>
        <v/>
      </c>
      <c r="AA232" s="81" t="str">
        <f>IF(LEFT($E232,1)="R",INDEX('Blend Breakout'!F$28:F$50,MATCH($E232,'Blend Breakout'!$A$28:$A$50,0)),IF(AND($E232="Other",L232&lt;&gt;""),L232,""))</f>
        <v/>
      </c>
      <c r="AB232" s="81" t="str">
        <f>IF(AND($E232="Other",M232&lt;&gt;""),M232,IF(LEFT($E232,1)="R",IFERROR($F232*INDEX('Blend Breakout'!G$28:G$50,MATCH('2 - Import Data'!$E232,'Blend Breakout'!$A$28:$A$50,0)),""),""))</f>
        <v/>
      </c>
      <c r="AC232" s="81" t="str">
        <f>IF(LEFT($E232,1)="R",INDEX('Blend Breakout'!H$28:H$50,MATCH($E232,'Blend Breakout'!$A$28:$A$50,0)),IF(AND($E232="Other",N232&lt;&gt;""),N232,""))</f>
        <v/>
      </c>
      <c r="AD232" s="81" t="str">
        <f>IF(AND($E232="Other",O232&lt;&gt;""),O232,IF(LEFT($E232,1)="R",IFERROR($F232*INDEX('Blend Breakout'!I$28:I$50,MATCH('2 - Import Data'!$E232,'Blend Breakout'!$A$28:$A$50,0)),""),""))</f>
        <v/>
      </c>
    </row>
    <row r="233" spans="1:30" s="81" customFormat="1" x14ac:dyDescent="0.3">
      <c r="A233" s="71">
        <v>220</v>
      </c>
      <c r="B233" s="82" t="str">
        <f>IF(E233=0,"",MAX($B$14:B232)+1)</f>
        <v/>
      </c>
      <c r="C233" s="83"/>
      <c r="D233" s="84"/>
      <c r="E233" s="85"/>
      <c r="F233" s="86"/>
      <c r="G233" s="87"/>
      <c r="H233" s="111"/>
      <c r="I233" s="107"/>
      <c r="J233" s="111"/>
      <c r="K233" s="107"/>
      <c r="L233" s="111"/>
      <c r="M233" s="107"/>
      <c r="N233" s="111"/>
      <c r="O233" s="107"/>
      <c r="P233" s="85"/>
      <c r="Q233" s="75"/>
      <c r="R233" s="88"/>
      <c r="S233" s="85"/>
      <c r="T233" s="85"/>
      <c r="U233" s="79"/>
      <c r="V233" s="80"/>
      <c r="W233" s="137" t="str">
        <f>IF(LEFT($E233,1)="R",INDEX('Blend Breakout'!B$28:B$50,MATCH($E233,'Blend Breakout'!$A$28:$A$50,0)),IF(LEFT($E233,1)="H",$E233,IF($E233="Other",H233,"")))</f>
        <v/>
      </c>
      <c r="X233" s="81" t="str">
        <f>IF($E233="Other",I233,IF(LEFT($E233,1)="R",$F233*INDEX('Blend Breakout'!C$28:C$50,MATCH('2 - Import Data'!$E233,'Blend Breakout'!$A$28:$A$50,0)),IF(LEFT('2 - Import Data'!$E233,1)="H",'2 - Import Data'!$F233,"")))</f>
        <v/>
      </c>
      <c r="Y233" s="117" t="str">
        <f>IF(LEFT($E233,1)="R",INDEX('Blend Breakout'!D$28:D$50,MATCH($E233,'Blend Breakout'!$A$28:$A$50,0)),IF(AND($E233="Other",J233&lt;&gt;""),J233,""))</f>
        <v/>
      </c>
      <c r="Z233" s="81" t="str">
        <f>IF(AND($E233="Other",K233&lt;&gt;""),K233,IF(LEFT($E233,1)="R",IFERROR($F233*INDEX('Blend Breakout'!E$28:E$50,MATCH('2 - Import Data'!$E233,'Blend Breakout'!$A$28:$A$50,0)),""),""))</f>
        <v/>
      </c>
      <c r="AA233" s="81" t="str">
        <f>IF(LEFT($E233,1)="R",INDEX('Blend Breakout'!F$28:F$50,MATCH($E233,'Blend Breakout'!$A$28:$A$50,0)),IF(AND($E233="Other",L233&lt;&gt;""),L233,""))</f>
        <v/>
      </c>
      <c r="AB233" s="81" t="str">
        <f>IF(AND($E233="Other",M233&lt;&gt;""),M233,IF(LEFT($E233,1)="R",IFERROR($F233*INDEX('Blend Breakout'!G$28:G$50,MATCH('2 - Import Data'!$E233,'Blend Breakout'!$A$28:$A$50,0)),""),""))</f>
        <v/>
      </c>
      <c r="AC233" s="81" t="str">
        <f>IF(LEFT($E233,1)="R",INDEX('Blend Breakout'!H$28:H$50,MATCH($E233,'Blend Breakout'!$A$28:$A$50,0)),IF(AND($E233="Other",N233&lt;&gt;""),N233,""))</f>
        <v/>
      </c>
      <c r="AD233" s="81" t="str">
        <f>IF(AND($E233="Other",O233&lt;&gt;""),O233,IF(LEFT($E233,1)="R",IFERROR($F233*INDEX('Blend Breakout'!I$28:I$50,MATCH('2 - Import Data'!$E233,'Blend Breakout'!$A$28:$A$50,0)),""),""))</f>
        <v/>
      </c>
    </row>
    <row r="234" spans="1:30" s="81" customFormat="1" x14ac:dyDescent="0.3">
      <c r="A234" s="71">
        <v>221</v>
      </c>
      <c r="B234" s="82" t="str">
        <f>IF(E234=0,"",MAX($B$14:B233)+1)</f>
        <v/>
      </c>
      <c r="C234" s="83"/>
      <c r="D234" s="84"/>
      <c r="E234" s="85"/>
      <c r="F234" s="86"/>
      <c r="G234" s="87"/>
      <c r="H234" s="111"/>
      <c r="I234" s="107"/>
      <c r="J234" s="111"/>
      <c r="K234" s="107"/>
      <c r="L234" s="111"/>
      <c r="M234" s="107"/>
      <c r="N234" s="111"/>
      <c r="O234" s="107"/>
      <c r="P234" s="85"/>
      <c r="Q234" s="75"/>
      <c r="R234" s="88"/>
      <c r="S234" s="85"/>
      <c r="T234" s="85"/>
      <c r="U234" s="79"/>
      <c r="V234" s="80"/>
      <c r="W234" s="137" t="str">
        <f>IF(LEFT($E234,1)="R",INDEX('Blend Breakout'!B$28:B$50,MATCH($E234,'Blend Breakout'!$A$28:$A$50,0)),IF(LEFT($E234,1)="H",$E234,IF($E234="Other",H234,"")))</f>
        <v/>
      </c>
      <c r="X234" s="81" t="str">
        <f>IF($E234="Other",I234,IF(LEFT($E234,1)="R",$F234*INDEX('Blend Breakout'!C$28:C$50,MATCH('2 - Import Data'!$E234,'Blend Breakout'!$A$28:$A$50,0)),IF(LEFT('2 - Import Data'!$E234,1)="H",'2 - Import Data'!$F234,"")))</f>
        <v/>
      </c>
      <c r="Y234" s="117" t="str">
        <f>IF(LEFT($E234,1)="R",INDEX('Blend Breakout'!D$28:D$50,MATCH($E234,'Blend Breakout'!$A$28:$A$50,0)),IF(AND($E234="Other",J234&lt;&gt;""),J234,""))</f>
        <v/>
      </c>
      <c r="Z234" s="81" t="str">
        <f>IF(AND($E234="Other",K234&lt;&gt;""),K234,IF(LEFT($E234,1)="R",IFERROR($F234*INDEX('Blend Breakout'!E$28:E$50,MATCH('2 - Import Data'!$E234,'Blend Breakout'!$A$28:$A$50,0)),""),""))</f>
        <v/>
      </c>
      <c r="AA234" s="81" t="str">
        <f>IF(LEFT($E234,1)="R",INDEX('Blend Breakout'!F$28:F$50,MATCH($E234,'Blend Breakout'!$A$28:$A$50,0)),IF(AND($E234="Other",L234&lt;&gt;""),L234,""))</f>
        <v/>
      </c>
      <c r="AB234" s="81" t="str">
        <f>IF(AND($E234="Other",M234&lt;&gt;""),M234,IF(LEFT($E234,1)="R",IFERROR($F234*INDEX('Blend Breakout'!G$28:G$50,MATCH('2 - Import Data'!$E234,'Blend Breakout'!$A$28:$A$50,0)),""),""))</f>
        <v/>
      </c>
      <c r="AC234" s="81" t="str">
        <f>IF(LEFT($E234,1)="R",INDEX('Blend Breakout'!H$28:H$50,MATCH($E234,'Blend Breakout'!$A$28:$A$50,0)),IF(AND($E234="Other",N234&lt;&gt;""),N234,""))</f>
        <v/>
      </c>
      <c r="AD234" s="81" t="str">
        <f>IF(AND($E234="Other",O234&lt;&gt;""),O234,IF(LEFT($E234,1)="R",IFERROR($F234*INDEX('Blend Breakout'!I$28:I$50,MATCH('2 - Import Data'!$E234,'Blend Breakout'!$A$28:$A$50,0)),""),""))</f>
        <v/>
      </c>
    </row>
    <row r="235" spans="1:30" s="81" customFormat="1" x14ac:dyDescent="0.3">
      <c r="A235" s="71">
        <v>222</v>
      </c>
      <c r="B235" s="82" t="str">
        <f>IF(E235=0,"",MAX($B$14:B234)+1)</f>
        <v/>
      </c>
      <c r="C235" s="83"/>
      <c r="D235" s="84"/>
      <c r="E235" s="85"/>
      <c r="F235" s="86"/>
      <c r="G235" s="87"/>
      <c r="H235" s="111"/>
      <c r="I235" s="107"/>
      <c r="J235" s="111"/>
      <c r="K235" s="107"/>
      <c r="L235" s="111"/>
      <c r="M235" s="107"/>
      <c r="N235" s="111"/>
      <c r="O235" s="107"/>
      <c r="P235" s="85"/>
      <c r="Q235" s="75"/>
      <c r="R235" s="88"/>
      <c r="S235" s="85"/>
      <c r="T235" s="85"/>
      <c r="U235" s="79"/>
      <c r="V235" s="80"/>
      <c r="W235" s="137" t="str">
        <f>IF(LEFT($E235,1)="R",INDEX('Blend Breakout'!B$28:B$50,MATCH($E235,'Blend Breakout'!$A$28:$A$50,0)),IF(LEFT($E235,1)="H",$E235,IF($E235="Other",H235,"")))</f>
        <v/>
      </c>
      <c r="X235" s="81" t="str">
        <f>IF($E235="Other",I235,IF(LEFT($E235,1)="R",$F235*INDEX('Blend Breakout'!C$28:C$50,MATCH('2 - Import Data'!$E235,'Blend Breakout'!$A$28:$A$50,0)),IF(LEFT('2 - Import Data'!$E235,1)="H",'2 - Import Data'!$F235,"")))</f>
        <v/>
      </c>
      <c r="Y235" s="117" t="str">
        <f>IF(LEFT($E235,1)="R",INDEX('Blend Breakout'!D$28:D$50,MATCH($E235,'Blend Breakout'!$A$28:$A$50,0)),IF(AND($E235="Other",J235&lt;&gt;""),J235,""))</f>
        <v/>
      </c>
      <c r="Z235" s="81" t="str">
        <f>IF(AND($E235="Other",K235&lt;&gt;""),K235,IF(LEFT($E235,1)="R",IFERROR($F235*INDEX('Blend Breakout'!E$28:E$50,MATCH('2 - Import Data'!$E235,'Blend Breakout'!$A$28:$A$50,0)),""),""))</f>
        <v/>
      </c>
      <c r="AA235" s="81" t="str">
        <f>IF(LEFT($E235,1)="R",INDEX('Blend Breakout'!F$28:F$50,MATCH($E235,'Blend Breakout'!$A$28:$A$50,0)),IF(AND($E235="Other",L235&lt;&gt;""),L235,""))</f>
        <v/>
      </c>
      <c r="AB235" s="81" t="str">
        <f>IF(AND($E235="Other",M235&lt;&gt;""),M235,IF(LEFT($E235,1)="R",IFERROR($F235*INDEX('Blend Breakout'!G$28:G$50,MATCH('2 - Import Data'!$E235,'Blend Breakout'!$A$28:$A$50,0)),""),""))</f>
        <v/>
      </c>
      <c r="AC235" s="81" t="str">
        <f>IF(LEFT($E235,1)="R",INDEX('Blend Breakout'!H$28:H$50,MATCH($E235,'Blend Breakout'!$A$28:$A$50,0)),IF(AND($E235="Other",N235&lt;&gt;""),N235,""))</f>
        <v/>
      </c>
      <c r="AD235" s="81" t="str">
        <f>IF(AND($E235="Other",O235&lt;&gt;""),O235,IF(LEFT($E235,1)="R",IFERROR($F235*INDEX('Blend Breakout'!I$28:I$50,MATCH('2 - Import Data'!$E235,'Blend Breakout'!$A$28:$A$50,0)),""),""))</f>
        <v/>
      </c>
    </row>
    <row r="236" spans="1:30" s="81" customFormat="1" x14ac:dyDescent="0.3">
      <c r="A236" s="71">
        <v>223</v>
      </c>
      <c r="B236" s="82" t="str">
        <f>IF(E236=0,"",MAX($B$14:B235)+1)</f>
        <v/>
      </c>
      <c r="C236" s="83"/>
      <c r="D236" s="84"/>
      <c r="E236" s="85"/>
      <c r="F236" s="86"/>
      <c r="G236" s="87"/>
      <c r="H236" s="111"/>
      <c r="I236" s="107"/>
      <c r="J236" s="111"/>
      <c r="K236" s="107"/>
      <c r="L236" s="111"/>
      <c r="M236" s="107"/>
      <c r="N236" s="111"/>
      <c r="O236" s="107"/>
      <c r="P236" s="85"/>
      <c r="Q236" s="75"/>
      <c r="R236" s="88"/>
      <c r="S236" s="85"/>
      <c r="T236" s="85"/>
      <c r="U236" s="79"/>
      <c r="V236" s="80"/>
      <c r="W236" s="137" t="str">
        <f>IF(LEFT($E236,1)="R",INDEX('Blend Breakout'!B$28:B$50,MATCH($E236,'Blend Breakout'!$A$28:$A$50,0)),IF(LEFT($E236,1)="H",$E236,IF($E236="Other",H236,"")))</f>
        <v/>
      </c>
      <c r="X236" s="81" t="str">
        <f>IF($E236="Other",I236,IF(LEFT($E236,1)="R",$F236*INDEX('Blend Breakout'!C$28:C$50,MATCH('2 - Import Data'!$E236,'Blend Breakout'!$A$28:$A$50,0)),IF(LEFT('2 - Import Data'!$E236,1)="H",'2 - Import Data'!$F236,"")))</f>
        <v/>
      </c>
      <c r="Y236" s="117" t="str">
        <f>IF(LEFT($E236,1)="R",INDEX('Blend Breakout'!D$28:D$50,MATCH($E236,'Blend Breakout'!$A$28:$A$50,0)),IF(AND($E236="Other",J236&lt;&gt;""),J236,""))</f>
        <v/>
      </c>
      <c r="Z236" s="81" t="str">
        <f>IF(AND($E236="Other",K236&lt;&gt;""),K236,IF(LEFT($E236,1)="R",IFERROR($F236*INDEX('Blend Breakout'!E$28:E$50,MATCH('2 - Import Data'!$E236,'Blend Breakout'!$A$28:$A$50,0)),""),""))</f>
        <v/>
      </c>
      <c r="AA236" s="81" t="str">
        <f>IF(LEFT($E236,1)="R",INDEX('Blend Breakout'!F$28:F$50,MATCH($E236,'Blend Breakout'!$A$28:$A$50,0)),IF(AND($E236="Other",L236&lt;&gt;""),L236,""))</f>
        <v/>
      </c>
      <c r="AB236" s="81" t="str">
        <f>IF(AND($E236="Other",M236&lt;&gt;""),M236,IF(LEFT($E236,1)="R",IFERROR($F236*INDEX('Blend Breakout'!G$28:G$50,MATCH('2 - Import Data'!$E236,'Blend Breakout'!$A$28:$A$50,0)),""),""))</f>
        <v/>
      </c>
      <c r="AC236" s="81" t="str">
        <f>IF(LEFT($E236,1)="R",INDEX('Blend Breakout'!H$28:H$50,MATCH($E236,'Blend Breakout'!$A$28:$A$50,0)),IF(AND($E236="Other",N236&lt;&gt;""),N236,""))</f>
        <v/>
      </c>
      <c r="AD236" s="81" t="str">
        <f>IF(AND($E236="Other",O236&lt;&gt;""),O236,IF(LEFT($E236,1)="R",IFERROR($F236*INDEX('Blend Breakout'!I$28:I$50,MATCH('2 - Import Data'!$E236,'Blend Breakout'!$A$28:$A$50,0)),""),""))</f>
        <v/>
      </c>
    </row>
    <row r="237" spans="1:30" s="81" customFormat="1" x14ac:dyDescent="0.3">
      <c r="A237" s="71">
        <v>224</v>
      </c>
      <c r="B237" s="82" t="str">
        <f>IF(E237=0,"",MAX($B$14:B236)+1)</f>
        <v/>
      </c>
      <c r="C237" s="83"/>
      <c r="D237" s="84"/>
      <c r="E237" s="85"/>
      <c r="F237" s="86"/>
      <c r="G237" s="87"/>
      <c r="H237" s="111"/>
      <c r="I237" s="107"/>
      <c r="J237" s="111"/>
      <c r="K237" s="107"/>
      <c r="L237" s="111"/>
      <c r="M237" s="107"/>
      <c r="N237" s="111"/>
      <c r="O237" s="107"/>
      <c r="P237" s="85"/>
      <c r="Q237" s="75"/>
      <c r="R237" s="88"/>
      <c r="S237" s="85"/>
      <c r="T237" s="85"/>
      <c r="U237" s="79"/>
      <c r="V237" s="80"/>
      <c r="W237" s="137" t="str">
        <f>IF(LEFT($E237,1)="R",INDEX('Blend Breakout'!B$28:B$50,MATCH($E237,'Blend Breakout'!$A$28:$A$50,0)),IF(LEFT($E237,1)="H",$E237,IF($E237="Other",H237,"")))</f>
        <v/>
      </c>
      <c r="X237" s="81" t="str">
        <f>IF($E237="Other",I237,IF(LEFT($E237,1)="R",$F237*INDEX('Blend Breakout'!C$28:C$50,MATCH('2 - Import Data'!$E237,'Blend Breakout'!$A$28:$A$50,0)),IF(LEFT('2 - Import Data'!$E237,1)="H",'2 - Import Data'!$F237,"")))</f>
        <v/>
      </c>
      <c r="Y237" s="117" t="str">
        <f>IF(LEFT($E237,1)="R",INDEX('Blend Breakout'!D$28:D$50,MATCH($E237,'Blend Breakout'!$A$28:$A$50,0)),IF(AND($E237="Other",J237&lt;&gt;""),J237,""))</f>
        <v/>
      </c>
      <c r="Z237" s="81" t="str">
        <f>IF(AND($E237="Other",K237&lt;&gt;""),K237,IF(LEFT($E237,1)="R",IFERROR($F237*INDEX('Blend Breakout'!E$28:E$50,MATCH('2 - Import Data'!$E237,'Blend Breakout'!$A$28:$A$50,0)),""),""))</f>
        <v/>
      </c>
      <c r="AA237" s="81" t="str">
        <f>IF(LEFT($E237,1)="R",INDEX('Blend Breakout'!F$28:F$50,MATCH($E237,'Blend Breakout'!$A$28:$A$50,0)),IF(AND($E237="Other",L237&lt;&gt;""),L237,""))</f>
        <v/>
      </c>
      <c r="AB237" s="81" t="str">
        <f>IF(AND($E237="Other",M237&lt;&gt;""),M237,IF(LEFT($E237,1)="R",IFERROR($F237*INDEX('Blend Breakout'!G$28:G$50,MATCH('2 - Import Data'!$E237,'Blend Breakout'!$A$28:$A$50,0)),""),""))</f>
        <v/>
      </c>
      <c r="AC237" s="81" t="str">
        <f>IF(LEFT($E237,1)="R",INDEX('Blend Breakout'!H$28:H$50,MATCH($E237,'Blend Breakout'!$A$28:$A$50,0)),IF(AND($E237="Other",N237&lt;&gt;""),N237,""))</f>
        <v/>
      </c>
      <c r="AD237" s="81" t="str">
        <f>IF(AND($E237="Other",O237&lt;&gt;""),O237,IF(LEFT($E237,1)="R",IFERROR($F237*INDEX('Blend Breakout'!I$28:I$50,MATCH('2 - Import Data'!$E237,'Blend Breakout'!$A$28:$A$50,0)),""),""))</f>
        <v/>
      </c>
    </row>
    <row r="238" spans="1:30" s="81" customFormat="1" x14ac:dyDescent="0.3">
      <c r="A238" s="71">
        <v>225</v>
      </c>
      <c r="B238" s="82" t="str">
        <f>IF(E238=0,"",MAX($B$14:B237)+1)</f>
        <v/>
      </c>
      <c r="C238" s="83"/>
      <c r="D238" s="84"/>
      <c r="E238" s="85"/>
      <c r="F238" s="86"/>
      <c r="G238" s="87"/>
      <c r="H238" s="111"/>
      <c r="I238" s="107"/>
      <c r="J238" s="111"/>
      <c r="K238" s="107"/>
      <c r="L238" s="111"/>
      <c r="M238" s="107"/>
      <c r="N238" s="111"/>
      <c r="O238" s="107"/>
      <c r="P238" s="85"/>
      <c r="Q238" s="75"/>
      <c r="R238" s="88"/>
      <c r="S238" s="85"/>
      <c r="T238" s="85"/>
      <c r="U238" s="79"/>
      <c r="V238" s="80"/>
      <c r="W238" s="137" t="str">
        <f>IF(LEFT($E238,1)="R",INDEX('Blend Breakout'!B$28:B$50,MATCH($E238,'Blend Breakout'!$A$28:$A$50,0)),IF(LEFT($E238,1)="H",$E238,IF($E238="Other",H238,"")))</f>
        <v/>
      </c>
      <c r="X238" s="81" t="str">
        <f>IF($E238="Other",I238,IF(LEFT($E238,1)="R",$F238*INDEX('Blend Breakout'!C$28:C$50,MATCH('2 - Import Data'!$E238,'Blend Breakout'!$A$28:$A$50,0)),IF(LEFT('2 - Import Data'!$E238,1)="H",'2 - Import Data'!$F238,"")))</f>
        <v/>
      </c>
      <c r="Y238" s="117" t="str">
        <f>IF(LEFT($E238,1)="R",INDEX('Blend Breakout'!D$28:D$50,MATCH($E238,'Blend Breakout'!$A$28:$A$50,0)),IF(AND($E238="Other",J238&lt;&gt;""),J238,""))</f>
        <v/>
      </c>
      <c r="Z238" s="81" t="str">
        <f>IF(AND($E238="Other",K238&lt;&gt;""),K238,IF(LEFT($E238,1)="R",IFERROR($F238*INDEX('Blend Breakout'!E$28:E$50,MATCH('2 - Import Data'!$E238,'Blend Breakout'!$A$28:$A$50,0)),""),""))</f>
        <v/>
      </c>
      <c r="AA238" s="81" t="str">
        <f>IF(LEFT($E238,1)="R",INDEX('Blend Breakout'!F$28:F$50,MATCH($E238,'Blend Breakout'!$A$28:$A$50,0)),IF(AND($E238="Other",L238&lt;&gt;""),L238,""))</f>
        <v/>
      </c>
      <c r="AB238" s="81" t="str">
        <f>IF(AND($E238="Other",M238&lt;&gt;""),M238,IF(LEFT($E238,1)="R",IFERROR($F238*INDEX('Blend Breakout'!G$28:G$50,MATCH('2 - Import Data'!$E238,'Blend Breakout'!$A$28:$A$50,0)),""),""))</f>
        <v/>
      </c>
      <c r="AC238" s="81" t="str">
        <f>IF(LEFT($E238,1)="R",INDEX('Blend Breakout'!H$28:H$50,MATCH($E238,'Blend Breakout'!$A$28:$A$50,0)),IF(AND($E238="Other",N238&lt;&gt;""),N238,""))</f>
        <v/>
      </c>
      <c r="AD238" s="81" t="str">
        <f>IF(AND($E238="Other",O238&lt;&gt;""),O238,IF(LEFT($E238,1)="R",IFERROR($F238*INDEX('Blend Breakout'!I$28:I$50,MATCH('2 - Import Data'!$E238,'Blend Breakout'!$A$28:$A$50,0)),""),""))</f>
        <v/>
      </c>
    </row>
    <row r="239" spans="1:30" s="81" customFormat="1" x14ac:dyDescent="0.3">
      <c r="A239" s="71">
        <v>226</v>
      </c>
      <c r="B239" s="82" t="str">
        <f>IF(E239=0,"",MAX($B$14:B238)+1)</f>
        <v/>
      </c>
      <c r="C239" s="83"/>
      <c r="D239" s="84"/>
      <c r="E239" s="85"/>
      <c r="F239" s="86"/>
      <c r="G239" s="87"/>
      <c r="H239" s="111"/>
      <c r="I239" s="107"/>
      <c r="J239" s="111"/>
      <c r="K239" s="107"/>
      <c r="L239" s="111"/>
      <c r="M239" s="107"/>
      <c r="N239" s="111"/>
      <c r="O239" s="107"/>
      <c r="P239" s="85"/>
      <c r="Q239" s="75"/>
      <c r="R239" s="88"/>
      <c r="S239" s="85"/>
      <c r="T239" s="85"/>
      <c r="U239" s="79"/>
      <c r="V239" s="80"/>
      <c r="W239" s="137" t="str">
        <f>IF(LEFT($E239,1)="R",INDEX('Blend Breakout'!B$28:B$50,MATCH($E239,'Blend Breakout'!$A$28:$A$50,0)),IF(LEFT($E239,1)="H",$E239,IF($E239="Other",H239,"")))</f>
        <v/>
      </c>
      <c r="X239" s="81" t="str">
        <f>IF($E239="Other",I239,IF(LEFT($E239,1)="R",$F239*INDEX('Blend Breakout'!C$28:C$50,MATCH('2 - Import Data'!$E239,'Blend Breakout'!$A$28:$A$50,0)),IF(LEFT('2 - Import Data'!$E239,1)="H",'2 - Import Data'!$F239,"")))</f>
        <v/>
      </c>
      <c r="Y239" s="117" t="str">
        <f>IF(LEFT($E239,1)="R",INDEX('Blend Breakout'!D$28:D$50,MATCH($E239,'Blend Breakout'!$A$28:$A$50,0)),IF(AND($E239="Other",J239&lt;&gt;""),J239,""))</f>
        <v/>
      </c>
      <c r="Z239" s="81" t="str">
        <f>IF(AND($E239="Other",K239&lt;&gt;""),K239,IF(LEFT($E239,1)="R",IFERROR($F239*INDEX('Blend Breakout'!E$28:E$50,MATCH('2 - Import Data'!$E239,'Blend Breakout'!$A$28:$A$50,0)),""),""))</f>
        <v/>
      </c>
      <c r="AA239" s="81" t="str">
        <f>IF(LEFT($E239,1)="R",INDEX('Blend Breakout'!F$28:F$50,MATCH($E239,'Blend Breakout'!$A$28:$A$50,0)),IF(AND($E239="Other",L239&lt;&gt;""),L239,""))</f>
        <v/>
      </c>
      <c r="AB239" s="81" t="str">
        <f>IF(AND($E239="Other",M239&lt;&gt;""),M239,IF(LEFT($E239,1)="R",IFERROR($F239*INDEX('Blend Breakout'!G$28:G$50,MATCH('2 - Import Data'!$E239,'Blend Breakout'!$A$28:$A$50,0)),""),""))</f>
        <v/>
      </c>
      <c r="AC239" s="81" t="str">
        <f>IF(LEFT($E239,1)="R",INDEX('Blend Breakout'!H$28:H$50,MATCH($E239,'Blend Breakout'!$A$28:$A$50,0)),IF(AND($E239="Other",N239&lt;&gt;""),N239,""))</f>
        <v/>
      </c>
      <c r="AD239" s="81" t="str">
        <f>IF(AND($E239="Other",O239&lt;&gt;""),O239,IF(LEFT($E239,1)="R",IFERROR($F239*INDEX('Blend Breakout'!I$28:I$50,MATCH('2 - Import Data'!$E239,'Blend Breakout'!$A$28:$A$50,0)),""),""))</f>
        <v/>
      </c>
    </row>
    <row r="240" spans="1:30" s="81" customFormat="1" x14ac:dyDescent="0.3">
      <c r="A240" s="71">
        <v>227</v>
      </c>
      <c r="B240" s="82" t="str">
        <f>IF(E240=0,"",MAX($B$14:B239)+1)</f>
        <v/>
      </c>
      <c r="C240" s="83"/>
      <c r="D240" s="84"/>
      <c r="E240" s="85"/>
      <c r="F240" s="86"/>
      <c r="G240" s="87"/>
      <c r="H240" s="111"/>
      <c r="I240" s="107"/>
      <c r="J240" s="111"/>
      <c r="K240" s="107"/>
      <c r="L240" s="111"/>
      <c r="M240" s="107"/>
      <c r="N240" s="111"/>
      <c r="O240" s="107"/>
      <c r="P240" s="85"/>
      <c r="Q240" s="75"/>
      <c r="R240" s="88"/>
      <c r="S240" s="85"/>
      <c r="T240" s="85"/>
      <c r="U240" s="79"/>
      <c r="V240" s="80"/>
      <c r="W240" s="137" t="str">
        <f>IF(LEFT($E240,1)="R",INDEX('Blend Breakout'!B$28:B$50,MATCH($E240,'Blend Breakout'!$A$28:$A$50,0)),IF(LEFT($E240,1)="H",$E240,IF($E240="Other",H240,"")))</f>
        <v/>
      </c>
      <c r="X240" s="81" t="str">
        <f>IF($E240="Other",I240,IF(LEFT($E240,1)="R",$F240*INDEX('Blend Breakout'!C$28:C$50,MATCH('2 - Import Data'!$E240,'Blend Breakout'!$A$28:$A$50,0)),IF(LEFT('2 - Import Data'!$E240,1)="H",'2 - Import Data'!$F240,"")))</f>
        <v/>
      </c>
      <c r="Y240" s="117" t="str">
        <f>IF(LEFT($E240,1)="R",INDEX('Blend Breakout'!D$28:D$50,MATCH($E240,'Blend Breakout'!$A$28:$A$50,0)),IF(AND($E240="Other",J240&lt;&gt;""),J240,""))</f>
        <v/>
      </c>
      <c r="Z240" s="81" t="str">
        <f>IF(AND($E240="Other",K240&lt;&gt;""),K240,IF(LEFT($E240,1)="R",IFERROR($F240*INDEX('Blend Breakout'!E$28:E$50,MATCH('2 - Import Data'!$E240,'Blend Breakout'!$A$28:$A$50,0)),""),""))</f>
        <v/>
      </c>
      <c r="AA240" s="81" t="str">
        <f>IF(LEFT($E240,1)="R",INDEX('Blend Breakout'!F$28:F$50,MATCH($E240,'Blend Breakout'!$A$28:$A$50,0)),IF(AND($E240="Other",L240&lt;&gt;""),L240,""))</f>
        <v/>
      </c>
      <c r="AB240" s="81" t="str">
        <f>IF(AND($E240="Other",M240&lt;&gt;""),M240,IF(LEFT($E240,1)="R",IFERROR($F240*INDEX('Blend Breakout'!G$28:G$50,MATCH('2 - Import Data'!$E240,'Blend Breakout'!$A$28:$A$50,0)),""),""))</f>
        <v/>
      </c>
      <c r="AC240" s="81" t="str">
        <f>IF(LEFT($E240,1)="R",INDEX('Blend Breakout'!H$28:H$50,MATCH($E240,'Blend Breakout'!$A$28:$A$50,0)),IF(AND($E240="Other",N240&lt;&gt;""),N240,""))</f>
        <v/>
      </c>
      <c r="AD240" s="81" t="str">
        <f>IF(AND($E240="Other",O240&lt;&gt;""),O240,IF(LEFT($E240,1)="R",IFERROR($F240*INDEX('Blend Breakout'!I$28:I$50,MATCH('2 - Import Data'!$E240,'Blend Breakout'!$A$28:$A$50,0)),""),""))</f>
        <v/>
      </c>
    </row>
    <row r="241" spans="1:30" s="81" customFormat="1" x14ac:dyDescent="0.3">
      <c r="A241" s="71">
        <v>228</v>
      </c>
      <c r="B241" s="82" t="str">
        <f>IF(E241=0,"",MAX($B$14:B240)+1)</f>
        <v/>
      </c>
      <c r="C241" s="83"/>
      <c r="D241" s="84"/>
      <c r="E241" s="85"/>
      <c r="F241" s="86"/>
      <c r="G241" s="87"/>
      <c r="H241" s="111"/>
      <c r="I241" s="107"/>
      <c r="J241" s="111"/>
      <c r="K241" s="107"/>
      <c r="L241" s="111"/>
      <c r="M241" s="107"/>
      <c r="N241" s="111"/>
      <c r="O241" s="107"/>
      <c r="P241" s="85"/>
      <c r="Q241" s="75"/>
      <c r="R241" s="88"/>
      <c r="S241" s="85"/>
      <c r="T241" s="85"/>
      <c r="U241" s="79"/>
      <c r="V241" s="80"/>
      <c r="W241" s="137" t="str">
        <f>IF(LEFT($E241,1)="R",INDEX('Blend Breakout'!B$28:B$50,MATCH($E241,'Blend Breakout'!$A$28:$A$50,0)),IF(LEFT($E241,1)="H",$E241,IF($E241="Other",H241,"")))</f>
        <v/>
      </c>
      <c r="X241" s="81" t="str">
        <f>IF($E241="Other",I241,IF(LEFT($E241,1)="R",$F241*INDEX('Blend Breakout'!C$28:C$50,MATCH('2 - Import Data'!$E241,'Blend Breakout'!$A$28:$A$50,0)),IF(LEFT('2 - Import Data'!$E241,1)="H",'2 - Import Data'!$F241,"")))</f>
        <v/>
      </c>
      <c r="Y241" s="117" t="str">
        <f>IF(LEFT($E241,1)="R",INDEX('Blend Breakout'!D$28:D$50,MATCH($E241,'Blend Breakout'!$A$28:$A$50,0)),IF(AND($E241="Other",J241&lt;&gt;""),J241,""))</f>
        <v/>
      </c>
      <c r="Z241" s="81" t="str">
        <f>IF(AND($E241="Other",K241&lt;&gt;""),K241,IF(LEFT($E241,1)="R",IFERROR($F241*INDEX('Blend Breakout'!E$28:E$50,MATCH('2 - Import Data'!$E241,'Blend Breakout'!$A$28:$A$50,0)),""),""))</f>
        <v/>
      </c>
      <c r="AA241" s="81" t="str">
        <f>IF(LEFT($E241,1)="R",INDEX('Blend Breakout'!F$28:F$50,MATCH($E241,'Blend Breakout'!$A$28:$A$50,0)),IF(AND($E241="Other",L241&lt;&gt;""),L241,""))</f>
        <v/>
      </c>
      <c r="AB241" s="81" t="str">
        <f>IF(AND($E241="Other",M241&lt;&gt;""),M241,IF(LEFT($E241,1)="R",IFERROR($F241*INDEX('Blend Breakout'!G$28:G$50,MATCH('2 - Import Data'!$E241,'Blend Breakout'!$A$28:$A$50,0)),""),""))</f>
        <v/>
      </c>
      <c r="AC241" s="81" t="str">
        <f>IF(LEFT($E241,1)="R",INDEX('Blend Breakout'!H$28:H$50,MATCH($E241,'Blend Breakout'!$A$28:$A$50,0)),IF(AND($E241="Other",N241&lt;&gt;""),N241,""))</f>
        <v/>
      </c>
      <c r="AD241" s="81" t="str">
        <f>IF(AND($E241="Other",O241&lt;&gt;""),O241,IF(LEFT($E241,1)="R",IFERROR($F241*INDEX('Blend Breakout'!I$28:I$50,MATCH('2 - Import Data'!$E241,'Blend Breakout'!$A$28:$A$50,0)),""),""))</f>
        <v/>
      </c>
    </row>
    <row r="242" spans="1:30" s="81" customFormat="1" x14ac:dyDescent="0.3">
      <c r="A242" s="71">
        <v>229</v>
      </c>
      <c r="B242" s="82" t="str">
        <f>IF(E242=0,"",MAX($B$14:B241)+1)</f>
        <v/>
      </c>
      <c r="C242" s="83"/>
      <c r="D242" s="84"/>
      <c r="E242" s="85"/>
      <c r="F242" s="86"/>
      <c r="G242" s="87"/>
      <c r="H242" s="111"/>
      <c r="I242" s="107"/>
      <c r="J242" s="111"/>
      <c r="K242" s="107"/>
      <c r="L242" s="111"/>
      <c r="M242" s="107"/>
      <c r="N242" s="111"/>
      <c r="O242" s="107"/>
      <c r="P242" s="85"/>
      <c r="Q242" s="75"/>
      <c r="R242" s="88"/>
      <c r="S242" s="85"/>
      <c r="T242" s="85"/>
      <c r="U242" s="79"/>
      <c r="V242" s="80"/>
      <c r="W242" s="137" t="str">
        <f>IF(LEFT($E242,1)="R",INDEX('Blend Breakout'!B$28:B$50,MATCH($E242,'Blend Breakout'!$A$28:$A$50,0)),IF(LEFT($E242,1)="H",$E242,IF($E242="Other",H242,"")))</f>
        <v/>
      </c>
      <c r="X242" s="81" t="str">
        <f>IF($E242="Other",I242,IF(LEFT($E242,1)="R",$F242*INDEX('Blend Breakout'!C$28:C$50,MATCH('2 - Import Data'!$E242,'Blend Breakout'!$A$28:$A$50,0)),IF(LEFT('2 - Import Data'!$E242,1)="H",'2 - Import Data'!$F242,"")))</f>
        <v/>
      </c>
      <c r="Y242" s="117" t="str">
        <f>IF(LEFT($E242,1)="R",INDEX('Blend Breakout'!D$28:D$50,MATCH($E242,'Blend Breakout'!$A$28:$A$50,0)),IF(AND($E242="Other",J242&lt;&gt;""),J242,""))</f>
        <v/>
      </c>
      <c r="Z242" s="81" t="str">
        <f>IF(AND($E242="Other",K242&lt;&gt;""),K242,IF(LEFT($E242,1)="R",IFERROR($F242*INDEX('Blend Breakout'!E$28:E$50,MATCH('2 - Import Data'!$E242,'Blend Breakout'!$A$28:$A$50,0)),""),""))</f>
        <v/>
      </c>
      <c r="AA242" s="81" t="str">
        <f>IF(LEFT($E242,1)="R",INDEX('Blend Breakout'!F$28:F$50,MATCH($E242,'Blend Breakout'!$A$28:$A$50,0)),IF(AND($E242="Other",L242&lt;&gt;""),L242,""))</f>
        <v/>
      </c>
      <c r="AB242" s="81" t="str">
        <f>IF(AND($E242="Other",M242&lt;&gt;""),M242,IF(LEFT($E242,1)="R",IFERROR($F242*INDEX('Blend Breakout'!G$28:G$50,MATCH('2 - Import Data'!$E242,'Blend Breakout'!$A$28:$A$50,0)),""),""))</f>
        <v/>
      </c>
      <c r="AC242" s="81" t="str">
        <f>IF(LEFT($E242,1)="R",INDEX('Blend Breakout'!H$28:H$50,MATCH($E242,'Blend Breakout'!$A$28:$A$50,0)),IF(AND($E242="Other",N242&lt;&gt;""),N242,""))</f>
        <v/>
      </c>
      <c r="AD242" s="81" t="str">
        <f>IF(AND($E242="Other",O242&lt;&gt;""),O242,IF(LEFT($E242,1)="R",IFERROR($F242*INDEX('Blend Breakout'!I$28:I$50,MATCH('2 - Import Data'!$E242,'Blend Breakout'!$A$28:$A$50,0)),""),""))</f>
        <v/>
      </c>
    </row>
    <row r="243" spans="1:30" s="81" customFormat="1" x14ac:dyDescent="0.3">
      <c r="A243" s="71">
        <v>230</v>
      </c>
      <c r="B243" s="82" t="str">
        <f>IF(E243=0,"",MAX($B$14:B242)+1)</f>
        <v/>
      </c>
      <c r="C243" s="83"/>
      <c r="D243" s="84"/>
      <c r="E243" s="85"/>
      <c r="F243" s="86"/>
      <c r="G243" s="87"/>
      <c r="H243" s="111"/>
      <c r="I243" s="107"/>
      <c r="J243" s="111"/>
      <c r="K243" s="107"/>
      <c r="L243" s="111"/>
      <c r="M243" s="107"/>
      <c r="N243" s="111"/>
      <c r="O243" s="107"/>
      <c r="P243" s="85"/>
      <c r="Q243" s="75"/>
      <c r="R243" s="88"/>
      <c r="S243" s="85"/>
      <c r="T243" s="85"/>
      <c r="U243" s="79"/>
      <c r="V243" s="80"/>
      <c r="W243" s="137" t="str">
        <f>IF(LEFT($E243,1)="R",INDEX('Blend Breakout'!B$28:B$50,MATCH($E243,'Blend Breakout'!$A$28:$A$50,0)),IF(LEFT($E243,1)="H",$E243,IF($E243="Other",H243,"")))</f>
        <v/>
      </c>
      <c r="X243" s="81" t="str">
        <f>IF($E243="Other",I243,IF(LEFT($E243,1)="R",$F243*INDEX('Blend Breakout'!C$28:C$50,MATCH('2 - Import Data'!$E243,'Blend Breakout'!$A$28:$A$50,0)),IF(LEFT('2 - Import Data'!$E243,1)="H",'2 - Import Data'!$F243,"")))</f>
        <v/>
      </c>
      <c r="Y243" s="117" t="str">
        <f>IF(LEFT($E243,1)="R",INDEX('Blend Breakout'!D$28:D$50,MATCH($E243,'Blend Breakout'!$A$28:$A$50,0)),IF(AND($E243="Other",J243&lt;&gt;""),J243,""))</f>
        <v/>
      </c>
      <c r="Z243" s="81" t="str">
        <f>IF(AND($E243="Other",K243&lt;&gt;""),K243,IF(LEFT($E243,1)="R",IFERROR($F243*INDEX('Blend Breakout'!E$28:E$50,MATCH('2 - Import Data'!$E243,'Blend Breakout'!$A$28:$A$50,0)),""),""))</f>
        <v/>
      </c>
      <c r="AA243" s="81" t="str">
        <f>IF(LEFT($E243,1)="R",INDEX('Blend Breakout'!F$28:F$50,MATCH($E243,'Blend Breakout'!$A$28:$A$50,0)),IF(AND($E243="Other",L243&lt;&gt;""),L243,""))</f>
        <v/>
      </c>
      <c r="AB243" s="81" t="str">
        <f>IF(AND($E243="Other",M243&lt;&gt;""),M243,IF(LEFT($E243,1)="R",IFERROR($F243*INDEX('Blend Breakout'!G$28:G$50,MATCH('2 - Import Data'!$E243,'Blend Breakout'!$A$28:$A$50,0)),""),""))</f>
        <v/>
      </c>
      <c r="AC243" s="81" t="str">
        <f>IF(LEFT($E243,1)="R",INDEX('Blend Breakout'!H$28:H$50,MATCH($E243,'Blend Breakout'!$A$28:$A$50,0)),IF(AND($E243="Other",N243&lt;&gt;""),N243,""))</f>
        <v/>
      </c>
      <c r="AD243" s="81" t="str">
        <f>IF(AND($E243="Other",O243&lt;&gt;""),O243,IF(LEFT($E243,1)="R",IFERROR($F243*INDEX('Blend Breakout'!I$28:I$50,MATCH('2 - Import Data'!$E243,'Blend Breakout'!$A$28:$A$50,0)),""),""))</f>
        <v/>
      </c>
    </row>
    <row r="244" spans="1:30" s="81" customFormat="1" x14ac:dyDescent="0.3">
      <c r="A244" s="71">
        <v>231</v>
      </c>
      <c r="B244" s="82" t="str">
        <f>IF(E244=0,"",MAX($B$14:B243)+1)</f>
        <v/>
      </c>
      <c r="C244" s="83"/>
      <c r="D244" s="84"/>
      <c r="E244" s="85"/>
      <c r="F244" s="86"/>
      <c r="G244" s="87"/>
      <c r="H244" s="111"/>
      <c r="I244" s="107"/>
      <c r="J244" s="111"/>
      <c r="K244" s="107"/>
      <c r="L244" s="111"/>
      <c r="M244" s="107"/>
      <c r="N244" s="111"/>
      <c r="O244" s="107"/>
      <c r="P244" s="85"/>
      <c r="Q244" s="75"/>
      <c r="R244" s="88"/>
      <c r="S244" s="85"/>
      <c r="T244" s="85"/>
      <c r="U244" s="79"/>
      <c r="V244" s="80"/>
      <c r="W244" s="137" t="str">
        <f>IF(LEFT($E244,1)="R",INDEX('Blend Breakout'!B$28:B$50,MATCH($E244,'Blend Breakout'!$A$28:$A$50,0)),IF(LEFT($E244,1)="H",$E244,IF($E244="Other",H244,"")))</f>
        <v/>
      </c>
      <c r="X244" s="81" t="str">
        <f>IF($E244="Other",I244,IF(LEFT($E244,1)="R",$F244*INDEX('Blend Breakout'!C$28:C$50,MATCH('2 - Import Data'!$E244,'Blend Breakout'!$A$28:$A$50,0)),IF(LEFT('2 - Import Data'!$E244,1)="H",'2 - Import Data'!$F244,"")))</f>
        <v/>
      </c>
      <c r="Y244" s="117" t="str">
        <f>IF(LEFT($E244,1)="R",INDEX('Blend Breakout'!D$28:D$50,MATCH($E244,'Blend Breakout'!$A$28:$A$50,0)),IF(AND($E244="Other",J244&lt;&gt;""),J244,""))</f>
        <v/>
      </c>
      <c r="Z244" s="81" t="str">
        <f>IF(AND($E244="Other",K244&lt;&gt;""),K244,IF(LEFT($E244,1)="R",IFERROR($F244*INDEX('Blend Breakout'!E$28:E$50,MATCH('2 - Import Data'!$E244,'Blend Breakout'!$A$28:$A$50,0)),""),""))</f>
        <v/>
      </c>
      <c r="AA244" s="81" t="str">
        <f>IF(LEFT($E244,1)="R",INDEX('Blend Breakout'!F$28:F$50,MATCH($E244,'Blend Breakout'!$A$28:$A$50,0)),IF(AND($E244="Other",L244&lt;&gt;""),L244,""))</f>
        <v/>
      </c>
      <c r="AB244" s="81" t="str">
        <f>IF(AND($E244="Other",M244&lt;&gt;""),M244,IF(LEFT($E244,1)="R",IFERROR($F244*INDEX('Blend Breakout'!G$28:G$50,MATCH('2 - Import Data'!$E244,'Blend Breakout'!$A$28:$A$50,0)),""),""))</f>
        <v/>
      </c>
      <c r="AC244" s="81" t="str">
        <f>IF(LEFT($E244,1)="R",INDEX('Blend Breakout'!H$28:H$50,MATCH($E244,'Blend Breakout'!$A$28:$A$50,0)),IF(AND($E244="Other",N244&lt;&gt;""),N244,""))</f>
        <v/>
      </c>
      <c r="AD244" s="81" t="str">
        <f>IF(AND($E244="Other",O244&lt;&gt;""),O244,IF(LEFT($E244,1)="R",IFERROR($F244*INDEX('Blend Breakout'!I$28:I$50,MATCH('2 - Import Data'!$E244,'Blend Breakout'!$A$28:$A$50,0)),""),""))</f>
        <v/>
      </c>
    </row>
    <row r="245" spans="1:30" s="81" customFormat="1" x14ac:dyDescent="0.3">
      <c r="A245" s="71">
        <v>232</v>
      </c>
      <c r="B245" s="82" t="str">
        <f>IF(E245=0,"",MAX($B$14:B244)+1)</f>
        <v/>
      </c>
      <c r="C245" s="83"/>
      <c r="D245" s="84"/>
      <c r="E245" s="85"/>
      <c r="F245" s="86"/>
      <c r="G245" s="87"/>
      <c r="H245" s="111"/>
      <c r="I245" s="107"/>
      <c r="J245" s="111"/>
      <c r="K245" s="107"/>
      <c r="L245" s="111"/>
      <c r="M245" s="107"/>
      <c r="N245" s="111"/>
      <c r="O245" s="107"/>
      <c r="P245" s="85"/>
      <c r="Q245" s="75"/>
      <c r="R245" s="88"/>
      <c r="S245" s="85"/>
      <c r="T245" s="85"/>
      <c r="U245" s="79"/>
      <c r="V245" s="80"/>
      <c r="W245" s="137" t="str">
        <f>IF(LEFT($E245,1)="R",INDEX('Blend Breakout'!B$28:B$50,MATCH($E245,'Blend Breakout'!$A$28:$A$50,0)),IF(LEFT($E245,1)="H",$E245,IF($E245="Other",H245,"")))</f>
        <v/>
      </c>
      <c r="X245" s="81" t="str">
        <f>IF($E245="Other",I245,IF(LEFT($E245,1)="R",$F245*INDEX('Blend Breakout'!C$28:C$50,MATCH('2 - Import Data'!$E245,'Blend Breakout'!$A$28:$A$50,0)),IF(LEFT('2 - Import Data'!$E245,1)="H",'2 - Import Data'!$F245,"")))</f>
        <v/>
      </c>
      <c r="Y245" s="117" t="str">
        <f>IF(LEFT($E245,1)="R",INDEX('Blend Breakout'!D$28:D$50,MATCH($E245,'Blend Breakout'!$A$28:$A$50,0)),IF(AND($E245="Other",J245&lt;&gt;""),J245,""))</f>
        <v/>
      </c>
      <c r="Z245" s="81" t="str">
        <f>IF(AND($E245="Other",K245&lt;&gt;""),K245,IF(LEFT($E245,1)="R",IFERROR($F245*INDEX('Blend Breakout'!E$28:E$50,MATCH('2 - Import Data'!$E245,'Blend Breakout'!$A$28:$A$50,0)),""),""))</f>
        <v/>
      </c>
      <c r="AA245" s="81" t="str">
        <f>IF(LEFT($E245,1)="R",INDEX('Blend Breakout'!F$28:F$50,MATCH($E245,'Blend Breakout'!$A$28:$A$50,0)),IF(AND($E245="Other",L245&lt;&gt;""),L245,""))</f>
        <v/>
      </c>
      <c r="AB245" s="81" t="str">
        <f>IF(AND($E245="Other",M245&lt;&gt;""),M245,IF(LEFT($E245,1)="R",IFERROR($F245*INDEX('Blend Breakout'!G$28:G$50,MATCH('2 - Import Data'!$E245,'Blend Breakout'!$A$28:$A$50,0)),""),""))</f>
        <v/>
      </c>
      <c r="AC245" s="81" t="str">
        <f>IF(LEFT($E245,1)="R",INDEX('Blend Breakout'!H$28:H$50,MATCH($E245,'Blend Breakout'!$A$28:$A$50,0)),IF(AND($E245="Other",N245&lt;&gt;""),N245,""))</f>
        <v/>
      </c>
      <c r="AD245" s="81" t="str">
        <f>IF(AND($E245="Other",O245&lt;&gt;""),O245,IF(LEFT($E245,1)="R",IFERROR($F245*INDEX('Blend Breakout'!I$28:I$50,MATCH('2 - Import Data'!$E245,'Blend Breakout'!$A$28:$A$50,0)),""),""))</f>
        <v/>
      </c>
    </row>
    <row r="246" spans="1:30" s="81" customFormat="1" x14ac:dyDescent="0.3">
      <c r="A246" s="71">
        <v>233</v>
      </c>
      <c r="B246" s="82" t="str">
        <f>IF(E246=0,"",MAX($B$14:B245)+1)</f>
        <v/>
      </c>
      <c r="C246" s="83"/>
      <c r="D246" s="84"/>
      <c r="E246" s="85"/>
      <c r="F246" s="86"/>
      <c r="G246" s="87"/>
      <c r="H246" s="111"/>
      <c r="I246" s="107"/>
      <c r="J246" s="111"/>
      <c r="K246" s="107"/>
      <c r="L246" s="111"/>
      <c r="M246" s="107"/>
      <c r="N246" s="111"/>
      <c r="O246" s="107"/>
      <c r="P246" s="85"/>
      <c r="Q246" s="75"/>
      <c r="R246" s="88"/>
      <c r="S246" s="85"/>
      <c r="T246" s="85"/>
      <c r="U246" s="79"/>
      <c r="V246" s="80"/>
      <c r="W246" s="137" t="str">
        <f>IF(LEFT($E246,1)="R",INDEX('Blend Breakout'!B$28:B$50,MATCH($E246,'Blend Breakout'!$A$28:$A$50,0)),IF(LEFT($E246,1)="H",$E246,IF($E246="Other",H246,"")))</f>
        <v/>
      </c>
      <c r="X246" s="81" t="str">
        <f>IF($E246="Other",I246,IF(LEFT($E246,1)="R",$F246*INDEX('Blend Breakout'!C$28:C$50,MATCH('2 - Import Data'!$E246,'Blend Breakout'!$A$28:$A$50,0)),IF(LEFT('2 - Import Data'!$E246,1)="H",'2 - Import Data'!$F246,"")))</f>
        <v/>
      </c>
      <c r="Y246" s="117" t="str">
        <f>IF(LEFT($E246,1)="R",INDEX('Blend Breakout'!D$28:D$50,MATCH($E246,'Blend Breakout'!$A$28:$A$50,0)),IF(AND($E246="Other",J246&lt;&gt;""),J246,""))</f>
        <v/>
      </c>
      <c r="Z246" s="81" t="str">
        <f>IF(AND($E246="Other",K246&lt;&gt;""),K246,IF(LEFT($E246,1)="R",IFERROR($F246*INDEX('Blend Breakout'!E$28:E$50,MATCH('2 - Import Data'!$E246,'Blend Breakout'!$A$28:$A$50,0)),""),""))</f>
        <v/>
      </c>
      <c r="AA246" s="81" t="str">
        <f>IF(LEFT($E246,1)="R",INDEX('Blend Breakout'!F$28:F$50,MATCH($E246,'Blend Breakout'!$A$28:$A$50,0)),IF(AND($E246="Other",L246&lt;&gt;""),L246,""))</f>
        <v/>
      </c>
      <c r="AB246" s="81" t="str">
        <f>IF(AND($E246="Other",M246&lt;&gt;""),M246,IF(LEFT($E246,1)="R",IFERROR($F246*INDEX('Blend Breakout'!G$28:G$50,MATCH('2 - Import Data'!$E246,'Blend Breakout'!$A$28:$A$50,0)),""),""))</f>
        <v/>
      </c>
      <c r="AC246" s="81" t="str">
        <f>IF(LEFT($E246,1)="R",INDEX('Blend Breakout'!H$28:H$50,MATCH($E246,'Blend Breakout'!$A$28:$A$50,0)),IF(AND($E246="Other",N246&lt;&gt;""),N246,""))</f>
        <v/>
      </c>
      <c r="AD246" s="81" t="str">
        <f>IF(AND($E246="Other",O246&lt;&gt;""),O246,IF(LEFT($E246,1)="R",IFERROR($F246*INDEX('Blend Breakout'!I$28:I$50,MATCH('2 - Import Data'!$E246,'Blend Breakout'!$A$28:$A$50,0)),""),""))</f>
        <v/>
      </c>
    </row>
    <row r="247" spans="1:30" s="81" customFormat="1" x14ac:dyDescent="0.3">
      <c r="A247" s="71">
        <v>234</v>
      </c>
      <c r="B247" s="82" t="str">
        <f>IF(E247=0,"",MAX($B$14:B246)+1)</f>
        <v/>
      </c>
      <c r="C247" s="83"/>
      <c r="D247" s="84"/>
      <c r="E247" s="85"/>
      <c r="F247" s="86"/>
      <c r="G247" s="87"/>
      <c r="H247" s="111"/>
      <c r="I247" s="107"/>
      <c r="J247" s="111"/>
      <c r="K247" s="107"/>
      <c r="L247" s="111"/>
      <c r="M247" s="107"/>
      <c r="N247" s="111"/>
      <c r="O247" s="107"/>
      <c r="P247" s="85"/>
      <c r="Q247" s="75"/>
      <c r="R247" s="88"/>
      <c r="S247" s="85"/>
      <c r="T247" s="85"/>
      <c r="U247" s="79"/>
      <c r="V247" s="80"/>
      <c r="W247" s="137" t="str">
        <f>IF(LEFT($E247,1)="R",INDEX('Blend Breakout'!B$28:B$50,MATCH($E247,'Blend Breakout'!$A$28:$A$50,0)),IF(LEFT($E247,1)="H",$E247,IF($E247="Other",H247,"")))</f>
        <v/>
      </c>
      <c r="X247" s="81" t="str">
        <f>IF($E247="Other",I247,IF(LEFT($E247,1)="R",$F247*INDEX('Blend Breakout'!C$28:C$50,MATCH('2 - Import Data'!$E247,'Blend Breakout'!$A$28:$A$50,0)),IF(LEFT('2 - Import Data'!$E247,1)="H",'2 - Import Data'!$F247,"")))</f>
        <v/>
      </c>
      <c r="Y247" s="117" t="str">
        <f>IF(LEFT($E247,1)="R",INDEX('Blend Breakout'!D$28:D$50,MATCH($E247,'Blend Breakout'!$A$28:$A$50,0)),IF(AND($E247="Other",J247&lt;&gt;""),J247,""))</f>
        <v/>
      </c>
      <c r="Z247" s="81" t="str">
        <f>IF(AND($E247="Other",K247&lt;&gt;""),K247,IF(LEFT($E247,1)="R",IFERROR($F247*INDEX('Blend Breakout'!E$28:E$50,MATCH('2 - Import Data'!$E247,'Blend Breakout'!$A$28:$A$50,0)),""),""))</f>
        <v/>
      </c>
      <c r="AA247" s="81" t="str">
        <f>IF(LEFT($E247,1)="R",INDEX('Blend Breakout'!F$28:F$50,MATCH($E247,'Blend Breakout'!$A$28:$A$50,0)),IF(AND($E247="Other",L247&lt;&gt;""),L247,""))</f>
        <v/>
      </c>
      <c r="AB247" s="81" t="str">
        <f>IF(AND($E247="Other",M247&lt;&gt;""),M247,IF(LEFT($E247,1)="R",IFERROR($F247*INDEX('Blend Breakout'!G$28:G$50,MATCH('2 - Import Data'!$E247,'Blend Breakout'!$A$28:$A$50,0)),""),""))</f>
        <v/>
      </c>
      <c r="AC247" s="81" t="str">
        <f>IF(LEFT($E247,1)="R",INDEX('Blend Breakout'!H$28:H$50,MATCH($E247,'Blend Breakout'!$A$28:$A$50,0)),IF(AND($E247="Other",N247&lt;&gt;""),N247,""))</f>
        <v/>
      </c>
      <c r="AD247" s="81" t="str">
        <f>IF(AND($E247="Other",O247&lt;&gt;""),O247,IF(LEFT($E247,1)="R",IFERROR($F247*INDEX('Blend Breakout'!I$28:I$50,MATCH('2 - Import Data'!$E247,'Blend Breakout'!$A$28:$A$50,0)),""),""))</f>
        <v/>
      </c>
    </row>
    <row r="248" spans="1:30" s="81" customFormat="1" x14ac:dyDescent="0.3">
      <c r="A248" s="71">
        <v>235</v>
      </c>
      <c r="B248" s="82" t="str">
        <f>IF(E248=0,"",MAX($B$14:B247)+1)</f>
        <v/>
      </c>
      <c r="C248" s="83"/>
      <c r="D248" s="84"/>
      <c r="E248" s="85"/>
      <c r="F248" s="86"/>
      <c r="G248" s="87"/>
      <c r="H248" s="111"/>
      <c r="I248" s="107"/>
      <c r="J248" s="111"/>
      <c r="K248" s="107"/>
      <c r="L248" s="111"/>
      <c r="M248" s="107"/>
      <c r="N248" s="111"/>
      <c r="O248" s="107"/>
      <c r="P248" s="85"/>
      <c r="Q248" s="75"/>
      <c r="R248" s="88"/>
      <c r="S248" s="85"/>
      <c r="T248" s="85"/>
      <c r="U248" s="79"/>
      <c r="V248" s="80"/>
      <c r="W248" s="137" t="str">
        <f>IF(LEFT($E248,1)="R",INDEX('Blend Breakout'!B$28:B$50,MATCH($E248,'Blend Breakout'!$A$28:$A$50,0)),IF(LEFT($E248,1)="H",$E248,IF($E248="Other",H248,"")))</f>
        <v/>
      </c>
      <c r="X248" s="81" t="str">
        <f>IF($E248="Other",I248,IF(LEFT($E248,1)="R",$F248*INDEX('Blend Breakout'!C$28:C$50,MATCH('2 - Import Data'!$E248,'Blend Breakout'!$A$28:$A$50,0)),IF(LEFT('2 - Import Data'!$E248,1)="H",'2 - Import Data'!$F248,"")))</f>
        <v/>
      </c>
      <c r="Y248" s="117" t="str">
        <f>IF(LEFT($E248,1)="R",INDEX('Blend Breakout'!D$28:D$50,MATCH($E248,'Blend Breakout'!$A$28:$A$50,0)),IF(AND($E248="Other",J248&lt;&gt;""),J248,""))</f>
        <v/>
      </c>
      <c r="Z248" s="81" t="str">
        <f>IF(AND($E248="Other",K248&lt;&gt;""),K248,IF(LEFT($E248,1)="R",IFERROR($F248*INDEX('Blend Breakout'!E$28:E$50,MATCH('2 - Import Data'!$E248,'Blend Breakout'!$A$28:$A$50,0)),""),""))</f>
        <v/>
      </c>
      <c r="AA248" s="81" t="str">
        <f>IF(LEFT($E248,1)="R",INDEX('Blend Breakout'!F$28:F$50,MATCH($E248,'Blend Breakout'!$A$28:$A$50,0)),IF(AND($E248="Other",L248&lt;&gt;""),L248,""))</f>
        <v/>
      </c>
      <c r="AB248" s="81" t="str">
        <f>IF(AND($E248="Other",M248&lt;&gt;""),M248,IF(LEFT($E248,1)="R",IFERROR($F248*INDEX('Blend Breakout'!G$28:G$50,MATCH('2 - Import Data'!$E248,'Blend Breakout'!$A$28:$A$50,0)),""),""))</f>
        <v/>
      </c>
      <c r="AC248" s="81" t="str">
        <f>IF(LEFT($E248,1)="R",INDEX('Blend Breakout'!H$28:H$50,MATCH($E248,'Blend Breakout'!$A$28:$A$50,0)),IF(AND($E248="Other",N248&lt;&gt;""),N248,""))</f>
        <v/>
      </c>
      <c r="AD248" s="81" t="str">
        <f>IF(AND($E248="Other",O248&lt;&gt;""),O248,IF(LEFT($E248,1)="R",IFERROR($F248*INDEX('Blend Breakout'!I$28:I$50,MATCH('2 - Import Data'!$E248,'Blend Breakout'!$A$28:$A$50,0)),""),""))</f>
        <v/>
      </c>
    </row>
    <row r="249" spans="1:30" s="81" customFormat="1" x14ac:dyDescent="0.3">
      <c r="A249" s="71">
        <v>236</v>
      </c>
      <c r="B249" s="82" t="str">
        <f>IF(E249=0,"",MAX($B$14:B248)+1)</f>
        <v/>
      </c>
      <c r="C249" s="83"/>
      <c r="D249" s="84"/>
      <c r="E249" s="85"/>
      <c r="F249" s="86"/>
      <c r="G249" s="87"/>
      <c r="H249" s="111"/>
      <c r="I249" s="107"/>
      <c r="J249" s="111"/>
      <c r="K249" s="107"/>
      <c r="L249" s="111"/>
      <c r="M249" s="107"/>
      <c r="N249" s="111"/>
      <c r="O249" s="107"/>
      <c r="P249" s="85"/>
      <c r="Q249" s="75"/>
      <c r="R249" s="88"/>
      <c r="S249" s="85"/>
      <c r="T249" s="85"/>
      <c r="U249" s="79"/>
      <c r="V249" s="80"/>
      <c r="W249" s="137" t="str">
        <f>IF(LEFT($E249,1)="R",INDEX('Blend Breakout'!B$28:B$50,MATCH($E249,'Blend Breakout'!$A$28:$A$50,0)),IF(LEFT($E249,1)="H",$E249,IF($E249="Other",H249,"")))</f>
        <v/>
      </c>
      <c r="X249" s="81" t="str">
        <f>IF($E249="Other",I249,IF(LEFT($E249,1)="R",$F249*INDEX('Blend Breakout'!C$28:C$50,MATCH('2 - Import Data'!$E249,'Blend Breakout'!$A$28:$A$50,0)),IF(LEFT('2 - Import Data'!$E249,1)="H",'2 - Import Data'!$F249,"")))</f>
        <v/>
      </c>
      <c r="Y249" s="117" t="str">
        <f>IF(LEFT($E249,1)="R",INDEX('Blend Breakout'!D$28:D$50,MATCH($E249,'Blend Breakout'!$A$28:$A$50,0)),IF(AND($E249="Other",J249&lt;&gt;""),J249,""))</f>
        <v/>
      </c>
      <c r="Z249" s="81" t="str">
        <f>IF(AND($E249="Other",K249&lt;&gt;""),K249,IF(LEFT($E249,1)="R",IFERROR($F249*INDEX('Blend Breakout'!E$28:E$50,MATCH('2 - Import Data'!$E249,'Blend Breakout'!$A$28:$A$50,0)),""),""))</f>
        <v/>
      </c>
      <c r="AA249" s="81" t="str">
        <f>IF(LEFT($E249,1)="R",INDEX('Blend Breakout'!F$28:F$50,MATCH($E249,'Blend Breakout'!$A$28:$A$50,0)),IF(AND($E249="Other",L249&lt;&gt;""),L249,""))</f>
        <v/>
      </c>
      <c r="AB249" s="81" t="str">
        <f>IF(AND($E249="Other",M249&lt;&gt;""),M249,IF(LEFT($E249,1)="R",IFERROR($F249*INDEX('Blend Breakout'!G$28:G$50,MATCH('2 - Import Data'!$E249,'Blend Breakout'!$A$28:$A$50,0)),""),""))</f>
        <v/>
      </c>
      <c r="AC249" s="81" t="str">
        <f>IF(LEFT($E249,1)="R",INDEX('Blend Breakout'!H$28:H$50,MATCH($E249,'Blend Breakout'!$A$28:$A$50,0)),IF(AND($E249="Other",N249&lt;&gt;""),N249,""))</f>
        <v/>
      </c>
      <c r="AD249" s="81" t="str">
        <f>IF(AND($E249="Other",O249&lt;&gt;""),O249,IF(LEFT($E249,1)="R",IFERROR($F249*INDEX('Blend Breakout'!I$28:I$50,MATCH('2 - Import Data'!$E249,'Blend Breakout'!$A$28:$A$50,0)),""),""))</f>
        <v/>
      </c>
    </row>
    <row r="250" spans="1:30" s="81" customFormat="1" x14ac:dyDescent="0.3">
      <c r="A250" s="71">
        <v>237</v>
      </c>
      <c r="B250" s="82" t="str">
        <f>IF(E250=0,"",MAX($B$14:B249)+1)</f>
        <v/>
      </c>
      <c r="C250" s="83"/>
      <c r="D250" s="84"/>
      <c r="E250" s="85"/>
      <c r="F250" s="86"/>
      <c r="G250" s="87"/>
      <c r="H250" s="111"/>
      <c r="I250" s="107"/>
      <c r="J250" s="111"/>
      <c r="K250" s="107"/>
      <c r="L250" s="111"/>
      <c r="M250" s="107"/>
      <c r="N250" s="111"/>
      <c r="O250" s="107"/>
      <c r="P250" s="85"/>
      <c r="Q250" s="75"/>
      <c r="R250" s="88"/>
      <c r="S250" s="85"/>
      <c r="T250" s="85"/>
      <c r="U250" s="79"/>
      <c r="V250" s="80"/>
      <c r="W250" s="137" t="str">
        <f>IF(LEFT($E250,1)="R",INDEX('Blend Breakout'!B$28:B$50,MATCH($E250,'Blend Breakout'!$A$28:$A$50,0)),IF(LEFT($E250,1)="H",$E250,IF($E250="Other",H250,"")))</f>
        <v/>
      </c>
      <c r="X250" s="81" t="str">
        <f>IF($E250="Other",I250,IF(LEFT($E250,1)="R",$F250*INDEX('Blend Breakout'!C$28:C$50,MATCH('2 - Import Data'!$E250,'Blend Breakout'!$A$28:$A$50,0)),IF(LEFT('2 - Import Data'!$E250,1)="H",'2 - Import Data'!$F250,"")))</f>
        <v/>
      </c>
      <c r="Y250" s="117" t="str">
        <f>IF(LEFT($E250,1)="R",INDEX('Blend Breakout'!D$28:D$50,MATCH($E250,'Blend Breakout'!$A$28:$A$50,0)),IF(AND($E250="Other",J250&lt;&gt;""),J250,""))</f>
        <v/>
      </c>
      <c r="Z250" s="81" t="str">
        <f>IF(AND($E250="Other",K250&lt;&gt;""),K250,IF(LEFT($E250,1)="R",IFERROR($F250*INDEX('Blend Breakout'!E$28:E$50,MATCH('2 - Import Data'!$E250,'Blend Breakout'!$A$28:$A$50,0)),""),""))</f>
        <v/>
      </c>
      <c r="AA250" s="81" t="str">
        <f>IF(LEFT($E250,1)="R",INDEX('Blend Breakout'!F$28:F$50,MATCH($E250,'Blend Breakout'!$A$28:$A$50,0)),IF(AND($E250="Other",L250&lt;&gt;""),L250,""))</f>
        <v/>
      </c>
      <c r="AB250" s="81" t="str">
        <f>IF(AND($E250="Other",M250&lt;&gt;""),M250,IF(LEFT($E250,1)="R",IFERROR($F250*INDEX('Blend Breakout'!G$28:G$50,MATCH('2 - Import Data'!$E250,'Blend Breakout'!$A$28:$A$50,0)),""),""))</f>
        <v/>
      </c>
      <c r="AC250" s="81" t="str">
        <f>IF(LEFT($E250,1)="R",INDEX('Blend Breakout'!H$28:H$50,MATCH($E250,'Blend Breakout'!$A$28:$A$50,0)),IF(AND($E250="Other",N250&lt;&gt;""),N250,""))</f>
        <v/>
      </c>
      <c r="AD250" s="81" t="str">
        <f>IF(AND($E250="Other",O250&lt;&gt;""),O250,IF(LEFT($E250,1)="R",IFERROR($F250*INDEX('Blend Breakout'!I$28:I$50,MATCH('2 - Import Data'!$E250,'Blend Breakout'!$A$28:$A$50,0)),""),""))</f>
        <v/>
      </c>
    </row>
    <row r="251" spans="1:30" s="81" customFormat="1" x14ac:dyDescent="0.3">
      <c r="A251" s="71">
        <v>238</v>
      </c>
      <c r="B251" s="82" t="str">
        <f>IF(E251=0,"",MAX($B$14:B250)+1)</f>
        <v/>
      </c>
      <c r="C251" s="83"/>
      <c r="D251" s="84"/>
      <c r="E251" s="85"/>
      <c r="F251" s="86"/>
      <c r="G251" s="87"/>
      <c r="H251" s="111"/>
      <c r="I251" s="107"/>
      <c r="J251" s="111"/>
      <c r="K251" s="107"/>
      <c r="L251" s="111"/>
      <c r="M251" s="107"/>
      <c r="N251" s="111"/>
      <c r="O251" s="107"/>
      <c r="P251" s="85"/>
      <c r="Q251" s="75"/>
      <c r="R251" s="88"/>
      <c r="S251" s="85"/>
      <c r="T251" s="85"/>
      <c r="U251" s="79"/>
      <c r="V251" s="80"/>
      <c r="W251" s="137" t="str">
        <f>IF(LEFT($E251,1)="R",INDEX('Blend Breakout'!B$28:B$50,MATCH($E251,'Blend Breakout'!$A$28:$A$50,0)),IF(LEFT($E251,1)="H",$E251,IF($E251="Other",H251,"")))</f>
        <v/>
      </c>
      <c r="X251" s="81" t="str">
        <f>IF($E251="Other",I251,IF(LEFT($E251,1)="R",$F251*INDEX('Blend Breakout'!C$28:C$50,MATCH('2 - Import Data'!$E251,'Blend Breakout'!$A$28:$A$50,0)),IF(LEFT('2 - Import Data'!$E251,1)="H",'2 - Import Data'!$F251,"")))</f>
        <v/>
      </c>
      <c r="Y251" s="117" t="str">
        <f>IF(LEFT($E251,1)="R",INDEX('Blend Breakout'!D$28:D$50,MATCH($E251,'Blend Breakout'!$A$28:$A$50,0)),IF(AND($E251="Other",J251&lt;&gt;""),J251,""))</f>
        <v/>
      </c>
      <c r="Z251" s="81" t="str">
        <f>IF(AND($E251="Other",K251&lt;&gt;""),K251,IF(LEFT($E251,1)="R",IFERROR($F251*INDEX('Blend Breakout'!E$28:E$50,MATCH('2 - Import Data'!$E251,'Blend Breakout'!$A$28:$A$50,0)),""),""))</f>
        <v/>
      </c>
      <c r="AA251" s="81" t="str">
        <f>IF(LEFT($E251,1)="R",INDEX('Blend Breakout'!F$28:F$50,MATCH($E251,'Blend Breakout'!$A$28:$A$50,0)),IF(AND($E251="Other",L251&lt;&gt;""),L251,""))</f>
        <v/>
      </c>
      <c r="AB251" s="81" t="str">
        <f>IF(AND($E251="Other",M251&lt;&gt;""),M251,IF(LEFT($E251,1)="R",IFERROR($F251*INDEX('Blend Breakout'!G$28:G$50,MATCH('2 - Import Data'!$E251,'Blend Breakout'!$A$28:$A$50,0)),""),""))</f>
        <v/>
      </c>
      <c r="AC251" s="81" t="str">
        <f>IF(LEFT($E251,1)="R",INDEX('Blend Breakout'!H$28:H$50,MATCH($E251,'Blend Breakout'!$A$28:$A$50,0)),IF(AND($E251="Other",N251&lt;&gt;""),N251,""))</f>
        <v/>
      </c>
      <c r="AD251" s="81" t="str">
        <f>IF(AND($E251="Other",O251&lt;&gt;""),O251,IF(LEFT($E251,1)="R",IFERROR($F251*INDEX('Blend Breakout'!I$28:I$50,MATCH('2 - Import Data'!$E251,'Blend Breakout'!$A$28:$A$50,0)),""),""))</f>
        <v/>
      </c>
    </row>
    <row r="252" spans="1:30" s="81" customFormat="1" x14ac:dyDescent="0.3">
      <c r="A252" s="71">
        <v>239</v>
      </c>
      <c r="B252" s="82" t="str">
        <f>IF(E252=0,"",MAX($B$14:B251)+1)</f>
        <v/>
      </c>
      <c r="C252" s="83"/>
      <c r="D252" s="84"/>
      <c r="E252" s="85"/>
      <c r="F252" s="86"/>
      <c r="G252" s="87"/>
      <c r="H252" s="111"/>
      <c r="I252" s="107"/>
      <c r="J252" s="111"/>
      <c r="K252" s="107"/>
      <c r="L252" s="111"/>
      <c r="M252" s="107"/>
      <c r="N252" s="111"/>
      <c r="O252" s="107"/>
      <c r="P252" s="85"/>
      <c r="Q252" s="75"/>
      <c r="R252" s="88"/>
      <c r="S252" s="85"/>
      <c r="T252" s="85"/>
      <c r="U252" s="79"/>
      <c r="V252" s="80"/>
      <c r="W252" s="137" t="str">
        <f>IF(LEFT($E252,1)="R",INDEX('Blend Breakout'!B$28:B$50,MATCH($E252,'Blend Breakout'!$A$28:$A$50,0)),IF(LEFT($E252,1)="H",$E252,IF($E252="Other",H252,"")))</f>
        <v/>
      </c>
      <c r="X252" s="81" t="str">
        <f>IF($E252="Other",I252,IF(LEFT($E252,1)="R",$F252*INDEX('Blend Breakout'!C$28:C$50,MATCH('2 - Import Data'!$E252,'Blend Breakout'!$A$28:$A$50,0)),IF(LEFT('2 - Import Data'!$E252,1)="H",'2 - Import Data'!$F252,"")))</f>
        <v/>
      </c>
      <c r="Y252" s="117" t="str">
        <f>IF(LEFT($E252,1)="R",INDEX('Blend Breakout'!D$28:D$50,MATCH($E252,'Blend Breakout'!$A$28:$A$50,0)),IF(AND($E252="Other",J252&lt;&gt;""),J252,""))</f>
        <v/>
      </c>
      <c r="Z252" s="81" t="str">
        <f>IF(AND($E252="Other",K252&lt;&gt;""),K252,IF(LEFT($E252,1)="R",IFERROR($F252*INDEX('Blend Breakout'!E$28:E$50,MATCH('2 - Import Data'!$E252,'Blend Breakout'!$A$28:$A$50,0)),""),""))</f>
        <v/>
      </c>
      <c r="AA252" s="81" t="str">
        <f>IF(LEFT($E252,1)="R",INDEX('Blend Breakout'!F$28:F$50,MATCH($E252,'Blend Breakout'!$A$28:$A$50,0)),IF(AND($E252="Other",L252&lt;&gt;""),L252,""))</f>
        <v/>
      </c>
      <c r="AB252" s="81" t="str">
        <f>IF(AND($E252="Other",M252&lt;&gt;""),M252,IF(LEFT($E252,1)="R",IFERROR($F252*INDEX('Blend Breakout'!G$28:G$50,MATCH('2 - Import Data'!$E252,'Blend Breakout'!$A$28:$A$50,0)),""),""))</f>
        <v/>
      </c>
      <c r="AC252" s="81" t="str">
        <f>IF(LEFT($E252,1)="R",INDEX('Blend Breakout'!H$28:H$50,MATCH($E252,'Blend Breakout'!$A$28:$A$50,0)),IF(AND($E252="Other",N252&lt;&gt;""),N252,""))</f>
        <v/>
      </c>
      <c r="AD252" s="81" t="str">
        <f>IF(AND($E252="Other",O252&lt;&gt;""),O252,IF(LEFT($E252,1)="R",IFERROR($F252*INDEX('Blend Breakout'!I$28:I$50,MATCH('2 - Import Data'!$E252,'Blend Breakout'!$A$28:$A$50,0)),""),""))</f>
        <v/>
      </c>
    </row>
    <row r="253" spans="1:30" s="81" customFormat="1" x14ac:dyDescent="0.3">
      <c r="A253" s="71">
        <v>240</v>
      </c>
      <c r="B253" s="82" t="str">
        <f>IF(E253=0,"",MAX($B$14:B252)+1)</f>
        <v/>
      </c>
      <c r="C253" s="83"/>
      <c r="D253" s="84"/>
      <c r="E253" s="85"/>
      <c r="F253" s="86"/>
      <c r="G253" s="87"/>
      <c r="H253" s="111"/>
      <c r="I253" s="107"/>
      <c r="J253" s="111"/>
      <c r="K253" s="107"/>
      <c r="L253" s="111"/>
      <c r="M253" s="107"/>
      <c r="N253" s="111"/>
      <c r="O253" s="107"/>
      <c r="P253" s="85"/>
      <c r="Q253" s="75"/>
      <c r="R253" s="88"/>
      <c r="S253" s="85"/>
      <c r="T253" s="85"/>
      <c r="U253" s="79"/>
      <c r="V253" s="80"/>
      <c r="W253" s="137" t="str">
        <f>IF(LEFT($E253,1)="R",INDEX('Blend Breakout'!B$28:B$50,MATCH($E253,'Blend Breakout'!$A$28:$A$50,0)),IF(LEFT($E253,1)="H",$E253,IF($E253="Other",H253,"")))</f>
        <v/>
      </c>
      <c r="X253" s="81" t="str">
        <f>IF($E253="Other",I253,IF(LEFT($E253,1)="R",$F253*INDEX('Blend Breakout'!C$28:C$50,MATCH('2 - Import Data'!$E253,'Blend Breakout'!$A$28:$A$50,0)),IF(LEFT('2 - Import Data'!$E253,1)="H",'2 - Import Data'!$F253,"")))</f>
        <v/>
      </c>
      <c r="Y253" s="117" t="str">
        <f>IF(LEFT($E253,1)="R",INDEX('Blend Breakout'!D$28:D$50,MATCH($E253,'Blend Breakout'!$A$28:$A$50,0)),IF(AND($E253="Other",J253&lt;&gt;""),J253,""))</f>
        <v/>
      </c>
      <c r="Z253" s="81" t="str">
        <f>IF(AND($E253="Other",K253&lt;&gt;""),K253,IF(LEFT($E253,1)="R",IFERROR($F253*INDEX('Blend Breakout'!E$28:E$50,MATCH('2 - Import Data'!$E253,'Blend Breakout'!$A$28:$A$50,0)),""),""))</f>
        <v/>
      </c>
      <c r="AA253" s="81" t="str">
        <f>IF(LEFT($E253,1)="R",INDEX('Blend Breakout'!F$28:F$50,MATCH($E253,'Blend Breakout'!$A$28:$A$50,0)),IF(AND($E253="Other",L253&lt;&gt;""),L253,""))</f>
        <v/>
      </c>
      <c r="AB253" s="81" t="str">
        <f>IF(AND($E253="Other",M253&lt;&gt;""),M253,IF(LEFT($E253,1)="R",IFERROR($F253*INDEX('Blend Breakout'!G$28:G$50,MATCH('2 - Import Data'!$E253,'Blend Breakout'!$A$28:$A$50,0)),""),""))</f>
        <v/>
      </c>
      <c r="AC253" s="81" t="str">
        <f>IF(LEFT($E253,1)="R",INDEX('Blend Breakout'!H$28:H$50,MATCH($E253,'Blend Breakout'!$A$28:$A$50,0)),IF(AND($E253="Other",N253&lt;&gt;""),N253,""))</f>
        <v/>
      </c>
      <c r="AD253" s="81" t="str">
        <f>IF(AND($E253="Other",O253&lt;&gt;""),O253,IF(LEFT($E253,1)="R",IFERROR($F253*INDEX('Blend Breakout'!I$28:I$50,MATCH('2 - Import Data'!$E253,'Blend Breakout'!$A$28:$A$50,0)),""),""))</f>
        <v/>
      </c>
    </row>
    <row r="254" spans="1:30" s="81" customFormat="1" x14ac:dyDescent="0.3">
      <c r="A254" s="71">
        <v>241</v>
      </c>
      <c r="B254" s="82" t="str">
        <f>IF(E254=0,"",MAX($B$14:B253)+1)</f>
        <v/>
      </c>
      <c r="C254" s="83"/>
      <c r="D254" s="84"/>
      <c r="E254" s="85"/>
      <c r="F254" s="86"/>
      <c r="G254" s="87"/>
      <c r="H254" s="111"/>
      <c r="I254" s="107"/>
      <c r="J254" s="111"/>
      <c r="K254" s="107"/>
      <c r="L254" s="111"/>
      <c r="M254" s="107"/>
      <c r="N254" s="111"/>
      <c r="O254" s="107"/>
      <c r="P254" s="85"/>
      <c r="Q254" s="75"/>
      <c r="R254" s="88"/>
      <c r="S254" s="85"/>
      <c r="T254" s="85"/>
      <c r="U254" s="79"/>
      <c r="V254" s="80"/>
      <c r="W254" s="137" t="str">
        <f>IF(LEFT($E254,1)="R",INDEX('Blend Breakout'!B$28:B$50,MATCH($E254,'Blend Breakout'!$A$28:$A$50,0)),IF(LEFT($E254,1)="H",$E254,IF($E254="Other",H254,"")))</f>
        <v/>
      </c>
      <c r="X254" s="81" t="str">
        <f>IF($E254="Other",I254,IF(LEFT($E254,1)="R",$F254*INDEX('Blend Breakout'!C$28:C$50,MATCH('2 - Import Data'!$E254,'Blend Breakout'!$A$28:$A$50,0)),IF(LEFT('2 - Import Data'!$E254,1)="H",'2 - Import Data'!$F254,"")))</f>
        <v/>
      </c>
      <c r="Y254" s="117" t="str">
        <f>IF(LEFT($E254,1)="R",INDEX('Blend Breakout'!D$28:D$50,MATCH($E254,'Blend Breakout'!$A$28:$A$50,0)),IF(AND($E254="Other",J254&lt;&gt;""),J254,""))</f>
        <v/>
      </c>
      <c r="Z254" s="81" t="str">
        <f>IF(AND($E254="Other",K254&lt;&gt;""),K254,IF(LEFT($E254,1)="R",IFERROR($F254*INDEX('Blend Breakout'!E$28:E$50,MATCH('2 - Import Data'!$E254,'Blend Breakout'!$A$28:$A$50,0)),""),""))</f>
        <v/>
      </c>
      <c r="AA254" s="81" t="str">
        <f>IF(LEFT($E254,1)="R",INDEX('Blend Breakout'!F$28:F$50,MATCH($E254,'Blend Breakout'!$A$28:$A$50,0)),IF(AND($E254="Other",L254&lt;&gt;""),L254,""))</f>
        <v/>
      </c>
      <c r="AB254" s="81" t="str">
        <f>IF(AND($E254="Other",M254&lt;&gt;""),M254,IF(LEFT($E254,1)="R",IFERROR($F254*INDEX('Blend Breakout'!G$28:G$50,MATCH('2 - Import Data'!$E254,'Blend Breakout'!$A$28:$A$50,0)),""),""))</f>
        <v/>
      </c>
      <c r="AC254" s="81" t="str">
        <f>IF(LEFT($E254,1)="R",INDEX('Blend Breakout'!H$28:H$50,MATCH($E254,'Blend Breakout'!$A$28:$A$50,0)),IF(AND($E254="Other",N254&lt;&gt;""),N254,""))</f>
        <v/>
      </c>
      <c r="AD254" s="81" t="str">
        <f>IF(AND($E254="Other",O254&lt;&gt;""),O254,IF(LEFT($E254,1)="R",IFERROR($F254*INDEX('Blend Breakout'!I$28:I$50,MATCH('2 - Import Data'!$E254,'Blend Breakout'!$A$28:$A$50,0)),""),""))</f>
        <v/>
      </c>
    </row>
    <row r="255" spans="1:30" s="81" customFormat="1" x14ac:dyDescent="0.3">
      <c r="A255" s="71">
        <v>242</v>
      </c>
      <c r="B255" s="82" t="str">
        <f>IF(E255=0,"",MAX($B$14:B254)+1)</f>
        <v/>
      </c>
      <c r="C255" s="83"/>
      <c r="D255" s="84"/>
      <c r="E255" s="85"/>
      <c r="F255" s="86"/>
      <c r="G255" s="87"/>
      <c r="H255" s="111"/>
      <c r="I255" s="107"/>
      <c r="J255" s="111"/>
      <c r="K255" s="107"/>
      <c r="L255" s="111"/>
      <c r="M255" s="107"/>
      <c r="N255" s="111"/>
      <c r="O255" s="107"/>
      <c r="P255" s="85"/>
      <c r="Q255" s="75"/>
      <c r="R255" s="88"/>
      <c r="S255" s="85"/>
      <c r="T255" s="85"/>
      <c r="U255" s="79"/>
      <c r="V255" s="80"/>
      <c r="W255" s="137" t="str">
        <f>IF(LEFT($E255,1)="R",INDEX('Blend Breakout'!B$28:B$50,MATCH($E255,'Blend Breakout'!$A$28:$A$50,0)),IF(LEFT($E255,1)="H",$E255,IF($E255="Other",H255,"")))</f>
        <v/>
      </c>
      <c r="X255" s="81" t="str">
        <f>IF($E255="Other",I255,IF(LEFT($E255,1)="R",$F255*INDEX('Blend Breakout'!C$28:C$50,MATCH('2 - Import Data'!$E255,'Blend Breakout'!$A$28:$A$50,0)),IF(LEFT('2 - Import Data'!$E255,1)="H",'2 - Import Data'!$F255,"")))</f>
        <v/>
      </c>
      <c r="Y255" s="117" t="str">
        <f>IF(LEFT($E255,1)="R",INDEX('Blend Breakout'!D$28:D$50,MATCH($E255,'Blend Breakout'!$A$28:$A$50,0)),IF(AND($E255="Other",J255&lt;&gt;""),J255,""))</f>
        <v/>
      </c>
      <c r="Z255" s="81" t="str">
        <f>IF(AND($E255="Other",K255&lt;&gt;""),K255,IF(LEFT($E255,1)="R",IFERROR($F255*INDEX('Blend Breakout'!E$28:E$50,MATCH('2 - Import Data'!$E255,'Blend Breakout'!$A$28:$A$50,0)),""),""))</f>
        <v/>
      </c>
      <c r="AA255" s="81" t="str">
        <f>IF(LEFT($E255,1)="R",INDEX('Blend Breakout'!F$28:F$50,MATCH($E255,'Blend Breakout'!$A$28:$A$50,0)),IF(AND($E255="Other",L255&lt;&gt;""),L255,""))</f>
        <v/>
      </c>
      <c r="AB255" s="81" t="str">
        <f>IF(AND($E255="Other",M255&lt;&gt;""),M255,IF(LEFT($E255,1)="R",IFERROR($F255*INDEX('Blend Breakout'!G$28:G$50,MATCH('2 - Import Data'!$E255,'Blend Breakout'!$A$28:$A$50,0)),""),""))</f>
        <v/>
      </c>
      <c r="AC255" s="81" t="str">
        <f>IF(LEFT($E255,1)="R",INDEX('Blend Breakout'!H$28:H$50,MATCH($E255,'Blend Breakout'!$A$28:$A$50,0)),IF(AND($E255="Other",N255&lt;&gt;""),N255,""))</f>
        <v/>
      </c>
      <c r="AD255" s="81" t="str">
        <f>IF(AND($E255="Other",O255&lt;&gt;""),O255,IF(LEFT($E255,1)="R",IFERROR($F255*INDEX('Blend Breakout'!I$28:I$50,MATCH('2 - Import Data'!$E255,'Blend Breakout'!$A$28:$A$50,0)),""),""))</f>
        <v/>
      </c>
    </row>
    <row r="256" spans="1:30" s="81" customFormat="1" x14ac:dyDescent="0.3">
      <c r="A256" s="71">
        <v>243</v>
      </c>
      <c r="B256" s="82" t="str">
        <f>IF(E256=0,"",MAX($B$14:B255)+1)</f>
        <v/>
      </c>
      <c r="C256" s="83"/>
      <c r="D256" s="84"/>
      <c r="E256" s="85"/>
      <c r="F256" s="86"/>
      <c r="G256" s="87"/>
      <c r="H256" s="111"/>
      <c r="I256" s="107"/>
      <c r="J256" s="111"/>
      <c r="K256" s="107"/>
      <c r="L256" s="111"/>
      <c r="M256" s="107"/>
      <c r="N256" s="111"/>
      <c r="O256" s="107"/>
      <c r="P256" s="85"/>
      <c r="Q256" s="75"/>
      <c r="R256" s="88"/>
      <c r="S256" s="85"/>
      <c r="T256" s="85"/>
      <c r="U256" s="79"/>
      <c r="V256" s="80"/>
      <c r="W256" s="137" t="str">
        <f>IF(LEFT($E256,1)="R",INDEX('Blend Breakout'!B$28:B$50,MATCH($E256,'Blend Breakout'!$A$28:$A$50,0)),IF(LEFT($E256,1)="H",$E256,IF($E256="Other",H256,"")))</f>
        <v/>
      </c>
      <c r="X256" s="81" t="str">
        <f>IF($E256="Other",I256,IF(LEFT($E256,1)="R",$F256*INDEX('Blend Breakout'!C$28:C$50,MATCH('2 - Import Data'!$E256,'Blend Breakout'!$A$28:$A$50,0)),IF(LEFT('2 - Import Data'!$E256,1)="H",'2 - Import Data'!$F256,"")))</f>
        <v/>
      </c>
      <c r="Y256" s="117" t="str">
        <f>IF(LEFT($E256,1)="R",INDEX('Blend Breakout'!D$28:D$50,MATCH($E256,'Blend Breakout'!$A$28:$A$50,0)),IF(AND($E256="Other",J256&lt;&gt;""),J256,""))</f>
        <v/>
      </c>
      <c r="Z256" s="81" t="str">
        <f>IF(AND($E256="Other",K256&lt;&gt;""),K256,IF(LEFT($E256,1)="R",IFERROR($F256*INDEX('Blend Breakout'!E$28:E$50,MATCH('2 - Import Data'!$E256,'Blend Breakout'!$A$28:$A$50,0)),""),""))</f>
        <v/>
      </c>
      <c r="AA256" s="81" t="str">
        <f>IF(LEFT($E256,1)="R",INDEX('Blend Breakout'!F$28:F$50,MATCH($E256,'Blend Breakout'!$A$28:$A$50,0)),IF(AND($E256="Other",L256&lt;&gt;""),L256,""))</f>
        <v/>
      </c>
      <c r="AB256" s="81" t="str">
        <f>IF(AND($E256="Other",M256&lt;&gt;""),M256,IF(LEFT($E256,1)="R",IFERROR($F256*INDEX('Blend Breakout'!G$28:G$50,MATCH('2 - Import Data'!$E256,'Blend Breakout'!$A$28:$A$50,0)),""),""))</f>
        <v/>
      </c>
      <c r="AC256" s="81" t="str">
        <f>IF(LEFT($E256,1)="R",INDEX('Blend Breakout'!H$28:H$50,MATCH($E256,'Blend Breakout'!$A$28:$A$50,0)),IF(AND($E256="Other",N256&lt;&gt;""),N256,""))</f>
        <v/>
      </c>
      <c r="AD256" s="81" t="str">
        <f>IF(AND($E256="Other",O256&lt;&gt;""),O256,IF(LEFT($E256,1)="R",IFERROR($F256*INDEX('Blend Breakout'!I$28:I$50,MATCH('2 - Import Data'!$E256,'Blend Breakout'!$A$28:$A$50,0)),""),""))</f>
        <v/>
      </c>
    </row>
    <row r="257" spans="1:30" s="81" customFormat="1" x14ac:dyDescent="0.3">
      <c r="A257" s="71">
        <v>244</v>
      </c>
      <c r="B257" s="82" t="str">
        <f>IF(E257=0,"",MAX($B$14:B256)+1)</f>
        <v/>
      </c>
      <c r="C257" s="83"/>
      <c r="D257" s="84"/>
      <c r="E257" s="85"/>
      <c r="F257" s="86"/>
      <c r="G257" s="87"/>
      <c r="H257" s="111"/>
      <c r="I257" s="107"/>
      <c r="J257" s="111"/>
      <c r="K257" s="107"/>
      <c r="L257" s="111"/>
      <c r="M257" s="107"/>
      <c r="N257" s="111"/>
      <c r="O257" s="107"/>
      <c r="P257" s="85"/>
      <c r="Q257" s="75"/>
      <c r="R257" s="88"/>
      <c r="S257" s="85"/>
      <c r="T257" s="85"/>
      <c r="U257" s="79"/>
      <c r="V257" s="80"/>
      <c r="W257" s="137" t="str">
        <f>IF(LEFT($E257,1)="R",INDEX('Blend Breakout'!B$28:B$50,MATCH($E257,'Blend Breakout'!$A$28:$A$50,0)),IF(LEFT($E257,1)="H",$E257,IF($E257="Other",H257,"")))</f>
        <v/>
      </c>
      <c r="X257" s="81" t="str">
        <f>IF($E257="Other",I257,IF(LEFT($E257,1)="R",$F257*INDEX('Blend Breakout'!C$28:C$50,MATCH('2 - Import Data'!$E257,'Blend Breakout'!$A$28:$A$50,0)),IF(LEFT('2 - Import Data'!$E257,1)="H",'2 - Import Data'!$F257,"")))</f>
        <v/>
      </c>
      <c r="Y257" s="117" t="str">
        <f>IF(LEFT($E257,1)="R",INDEX('Blend Breakout'!D$28:D$50,MATCH($E257,'Blend Breakout'!$A$28:$A$50,0)),IF(AND($E257="Other",J257&lt;&gt;""),J257,""))</f>
        <v/>
      </c>
      <c r="Z257" s="81" t="str">
        <f>IF(AND($E257="Other",K257&lt;&gt;""),K257,IF(LEFT($E257,1)="R",IFERROR($F257*INDEX('Blend Breakout'!E$28:E$50,MATCH('2 - Import Data'!$E257,'Blend Breakout'!$A$28:$A$50,0)),""),""))</f>
        <v/>
      </c>
      <c r="AA257" s="81" t="str">
        <f>IF(LEFT($E257,1)="R",INDEX('Blend Breakout'!F$28:F$50,MATCH($E257,'Blend Breakout'!$A$28:$A$50,0)),IF(AND($E257="Other",L257&lt;&gt;""),L257,""))</f>
        <v/>
      </c>
      <c r="AB257" s="81" t="str">
        <f>IF(AND($E257="Other",M257&lt;&gt;""),M257,IF(LEFT($E257,1)="R",IFERROR($F257*INDEX('Blend Breakout'!G$28:G$50,MATCH('2 - Import Data'!$E257,'Blend Breakout'!$A$28:$A$50,0)),""),""))</f>
        <v/>
      </c>
      <c r="AC257" s="81" t="str">
        <f>IF(LEFT($E257,1)="R",INDEX('Blend Breakout'!H$28:H$50,MATCH($E257,'Blend Breakout'!$A$28:$A$50,0)),IF(AND($E257="Other",N257&lt;&gt;""),N257,""))</f>
        <v/>
      </c>
      <c r="AD257" s="81" t="str">
        <f>IF(AND($E257="Other",O257&lt;&gt;""),O257,IF(LEFT($E257,1)="R",IFERROR($F257*INDEX('Blend Breakout'!I$28:I$50,MATCH('2 - Import Data'!$E257,'Blend Breakout'!$A$28:$A$50,0)),""),""))</f>
        <v/>
      </c>
    </row>
    <row r="258" spans="1:30" s="81" customFormat="1" x14ac:dyDescent="0.3">
      <c r="A258" s="71">
        <v>245</v>
      </c>
      <c r="B258" s="82" t="str">
        <f>IF(E258=0,"",MAX($B$14:B257)+1)</f>
        <v/>
      </c>
      <c r="C258" s="83"/>
      <c r="D258" s="84"/>
      <c r="E258" s="85"/>
      <c r="F258" s="86"/>
      <c r="G258" s="87"/>
      <c r="H258" s="111"/>
      <c r="I258" s="107"/>
      <c r="J258" s="111"/>
      <c r="K258" s="107"/>
      <c r="L258" s="111"/>
      <c r="M258" s="107"/>
      <c r="N258" s="111"/>
      <c r="O258" s="107"/>
      <c r="P258" s="85"/>
      <c r="Q258" s="75"/>
      <c r="R258" s="88"/>
      <c r="S258" s="85"/>
      <c r="T258" s="85"/>
      <c r="U258" s="79"/>
      <c r="V258" s="80"/>
      <c r="W258" s="137" t="str">
        <f>IF(LEFT($E258,1)="R",INDEX('Blend Breakout'!B$28:B$50,MATCH($E258,'Blend Breakout'!$A$28:$A$50,0)),IF(LEFT($E258,1)="H",$E258,IF($E258="Other",H258,"")))</f>
        <v/>
      </c>
      <c r="X258" s="81" t="str">
        <f>IF($E258="Other",I258,IF(LEFT($E258,1)="R",$F258*INDEX('Blend Breakout'!C$28:C$50,MATCH('2 - Import Data'!$E258,'Blend Breakout'!$A$28:$A$50,0)),IF(LEFT('2 - Import Data'!$E258,1)="H",'2 - Import Data'!$F258,"")))</f>
        <v/>
      </c>
      <c r="Y258" s="117" t="str">
        <f>IF(LEFT($E258,1)="R",INDEX('Blend Breakout'!D$28:D$50,MATCH($E258,'Blend Breakout'!$A$28:$A$50,0)),IF(AND($E258="Other",J258&lt;&gt;""),J258,""))</f>
        <v/>
      </c>
      <c r="Z258" s="81" t="str">
        <f>IF(AND($E258="Other",K258&lt;&gt;""),K258,IF(LEFT($E258,1)="R",IFERROR($F258*INDEX('Blend Breakout'!E$28:E$50,MATCH('2 - Import Data'!$E258,'Blend Breakout'!$A$28:$A$50,0)),""),""))</f>
        <v/>
      </c>
      <c r="AA258" s="81" t="str">
        <f>IF(LEFT($E258,1)="R",INDEX('Blend Breakout'!F$28:F$50,MATCH($E258,'Blend Breakout'!$A$28:$A$50,0)),IF(AND($E258="Other",L258&lt;&gt;""),L258,""))</f>
        <v/>
      </c>
      <c r="AB258" s="81" t="str">
        <f>IF(AND($E258="Other",M258&lt;&gt;""),M258,IF(LEFT($E258,1)="R",IFERROR($F258*INDEX('Blend Breakout'!G$28:G$50,MATCH('2 - Import Data'!$E258,'Blend Breakout'!$A$28:$A$50,0)),""),""))</f>
        <v/>
      </c>
      <c r="AC258" s="81" t="str">
        <f>IF(LEFT($E258,1)="R",INDEX('Blend Breakout'!H$28:H$50,MATCH($E258,'Blend Breakout'!$A$28:$A$50,0)),IF(AND($E258="Other",N258&lt;&gt;""),N258,""))</f>
        <v/>
      </c>
      <c r="AD258" s="81" t="str">
        <f>IF(AND($E258="Other",O258&lt;&gt;""),O258,IF(LEFT($E258,1)="R",IFERROR($F258*INDEX('Blend Breakout'!I$28:I$50,MATCH('2 - Import Data'!$E258,'Blend Breakout'!$A$28:$A$50,0)),""),""))</f>
        <v/>
      </c>
    </row>
    <row r="259" spans="1:30" s="81" customFormat="1" x14ac:dyDescent="0.3">
      <c r="A259" s="71">
        <v>246</v>
      </c>
      <c r="B259" s="82" t="str">
        <f>IF(E259=0,"",MAX($B$14:B258)+1)</f>
        <v/>
      </c>
      <c r="C259" s="83"/>
      <c r="D259" s="84"/>
      <c r="E259" s="85"/>
      <c r="F259" s="86"/>
      <c r="G259" s="87"/>
      <c r="H259" s="111"/>
      <c r="I259" s="107"/>
      <c r="J259" s="111"/>
      <c r="K259" s="107"/>
      <c r="L259" s="111"/>
      <c r="M259" s="107"/>
      <c r="N259" s="111"/>
      <c r="O259" s="107"/>
      <c r="P259" s="85"/>
      <c r="Q259" s="75"/>
      <c r="R259" s="88"/>
      <c r="S259" s="85"/>
      <c r="T259" s="85"/>
      <c r="U259" s="79"/>
      <c r="V259" s="80"/>
      <c r="W259" s="137" t="str">
        <f>IF(LEFT($E259,1)="R",INDEX('Blend Breakout'!B$28:B$50,MATCH($E259,'Blend Breakout'!$A$28:$A$50,0)),IF(LEFT($E259,1)="H",$E259,IF($E259="Other",H259,"")))</f>
        <v/>
      </c>
      <c r="X259" s="81" t="str">
        <f>IF($E259="Other",I259,IF(LEFT($E259,1)="R",$F259*INDEX('Blend Breakout'!C$28:C$50,MATCH('2 - Import Data'!$E259,'Blend Breakout'!$A$28:$A$50,0)),IF(LEFT('2 - Import Data'!$E259,1)="H",'2 - Import Data'!$F259,"")))</f>
        <v/>
      </c>
      <c r="Y259" s="117" t="str">
        <f>IF(LEFT($E259,1)="R",INDEX('Blend Breakout'!D$28:D$50,MATCH($E259,'Blend Breakout'!$A$28:$A$50,0)),IF(AND($E259="Other",J259&lt;&gt;""),J259,""))</f>
        <v/>
      </c>
      <c r="Z259" s="81" t="str">
        <f>IF(AND($E259="Other",K259&lt;&gt;""),K259,IF(LEFT($E259,1)="R",IFERROR($F259*INDEX('Blend Breakout'!E$28:E$50,MATCH('2 - Import Data'!$E259,'Blend Breakout'!$A$28:$A$50,0)),""),""))</f>
        <v/>
      </c>
      <c r="AA259" s="81" t="str">
        <f>IF(LEFT($E259,1)="R",INDEX('Blend Breakout'!F$28:F$50,MATCH($E259,'Blend Breakout'!$A$28:$A$50,0)),IF(AND($E259="Other",L259&lt;&gt;""),L259,""))</f>
        <v/>
      </c>
      <c r="AB259" s="81" t="str">
        <f>IF(AND($E259="Other",M259&lt;&gt;""),M259,IF(LEFT($E259,1)="R",IFERROR($F259*INDEX('Blend Breakout'!G$28:G$50,MATCH('2 - Import Data'!$E259,'Blend Breakout'!$A$28:$A$50,0)),""),""))</f>
        <v/>
      </c>
      <c r="AC259" s="81" t="str">
        <f>IF(LEFT($E259,1)="R",INDEX('Blend Breakout'!H$28:H$50,MATCH($E259,'Blend Breakout'!$A$28:$A$50,0)),IF(AND($E259="Other",N259&lt;&gt;""),N259,""))</f>
        <v/>
      </c>
      <c r="AD259" s="81" t="str">
        <f>IF(AND($E259="Other",O259&lt;&gt;""),O259,IF(LEFT($E259,1)="R",IFERROR($F259*INDEX('Blend Breakout'!I$28:I$50,MATCH('2 - Import Data'!$E259,'Blend Breakout'!$A$28:$A$50,0)),""),""))</f>
        <v/>
      </c>
    </row>
    <row r="260" spans="1:30" s="81" customFormat="1" x14ac:dyDescent="0.3">
      <c r="A260" s="71">
        <v>247</v>
      </c>
      <c r="B260" s="82" t="str">
        <f>IF(E260=0,"",MAX($B$14:B259)+1)</f>
        <v/>
      </c>
      <c r="C260" s="83"/>
      <c r="D260" s="84"/>
      <c r="E260" s="85"/>
      <c r="F260" s="86"/>
      <c r="G260" s="87"/>
      <c r="H260" s="111"/>
      <c r="I260" s="107"/>
      <c r="J260" s="111"/>
      <c r="K260" s="107"/>
      <c r="L260" s="111"/>
      <c r="M260" s="107"/>
      <c r="N260" s="111"/>
      <c r="O260" s="107"/>
      <c r="P260" s="85"/>
      <c r="Q260" s="75"/>
      <c r="R260" s="88"/>
      <c r="S260" s="85"/>
      <c r="T260" s="85"/>
      <c r="U260" s="79"/>
      <c r="V260" s="80"/>
      <c r="W260" s="137" t="str">
        <f>IF(LEFT($E260,1)="R",INDEX('Blend Breakout'!B$28:B$50,MATCH($E260,'Blend Breakout'!$A$28:$A$50,0)),IF(LEFT($E260,1)="H",$E260,IF($E260="Other",H260,"")))</f>
        <v/>
      </c>
      <c r="X260" s="81" t="str">
        <f>IF($E260="Other",I260,IF(LEFT($E260,1)="R",$F260*INDEX('Blend Breakout'!C$28:C$50,MATCH('2 - Import Data'!$E260,'Blend Breakout'!$A$28:$A$50,0)),IF(LEFT('2 - Import Data'!$E260,1)="H",'2 - Import Data'!$F260,"")))</f>
        <v/>
      </c>
      <c r="Y260" s="117" t="str">
        <f>IF(LEFT($E260,1)="R",INDEX('Blend Breakout'!D$28:D$50,MATCH($E260,'Blend Breakout'!$A$28:$A$50,0)),IF(AND($E260="Other",J260&lt;&gt;""),J260,""))</f>
        <v/>
      </c>
      <c r="Z260" s="81" t="str">
        <f>IF(AND($E260="Other",K260&lt;&gt;""),K260,IF(LEFT($E260,1)="R",IFERROR($F260*INDEX('Blend Breakout'!E$28:E$50,MATCH('2 - Import Data'!$E260,'Blend Breakout'!$A$28:$A$50,0)),""),""))</f>
        <v/>
      </c>
      <c r="AA260" s="81" t="str">
        <f>IF(LEFT($E260,1)="R",INDEX('Blend Breakout'!F$28:F$50,MATCH($E260,'Blend Breakout'!$A$28:$A$50,0)),IF(AND($E260="Other",L260&lt;&gt;""),L260,""))</f>
        <v/>
      </c>
      <c r="AB260" s="81" t="str">
        <f>IF(AND($E260="Other",M260&lt;&gt;""),M260,IF(LEFT($E260,1)="R",IFERROR($F260*INDEX('Blend Breakout'!G$28:G$50,MATCH('2 - Import Data'!$E260,'Blend Breakout'!$A$28:$A$50,0)),""),""))</f>
        <v/>
      </c>
      <c r="AC260" s="81" t="str">
        <f>IF(LEFT($E260,1)="R",INDEX('Blend Breakout'!H$28:H$50,MATCH($E260,'Blend Breakout'!$A$28:$A$50,0)),IF(AND($E260="Other",N260&lt;&gt;""),N260,""))</f>
        <v/>
      </c>
      <c r="AD260" s="81" t="str">
        <f>IF(AND($E260="Other",O260&lt;&gt;""),O260,IF(LEFT($E260,1)="R",IFERROR($F260*INDEX('Blend Breakout'!I$28:I$50,MATCH('2 - Import Data'!$E260,'Blend Breakout'!$A$28:$A$50,0)),""),""))</f>
        <v/>
      </c>
    </row>
    <row r="261" spans="1:30" s="81" customFormat="1" x14ac:dyDescent="0.3">
      <c r="A261" s="71">
        <v>248</v>
      </c>
      <c r="B261" s="82" t="str">
        <f>IF(E261=0,"",MAX($B$14:B260)+1)</f>
        <v/>
      </c>
      <c r="C261" s="83"/>
      <c r="D261" s="84"/>
      <c r="E261" s="85"/>
      <c r="F261" s="86"/>
      <c r="G261" s="87"/>
      <c r="H261" s="111"/>
      <c r="I261" s="107"/>
      <c r="J261" s="111"/>
      <c r="K261" s="107"/>
      <c r="L261" s="111"/>
      <c r="M261" s="107"/>
      <c r="N261" s="111"/>
      <c r="O261" s="107"/>
      <c r="P261" s="85"/>
      <c r="Q261" s="75"/>
      <c r="R261" s="88"/>
      <c r="S261" s="85"/>
      <c r="T261" s="85"/>
      <c r="U261" s="79"/>
      <c r="V261" s="80"/>
      <c r="W261" s="137" t="str">
        <f>IF(LEFT($E261,1)="R",INDEX('Blend Breakout'!B$28:B$50,MATCH($E261,'Blend Breakout'!$A$28:$A$50,0)),IF(LEFT($E261,1)="H",$E261,IF($E261="Other",H261,"")))</f>
        <v/>
      </c>
      <c r="X261" s="81" t="str">
        <f>IF($E261="Other",I261,IF(LEFT($E261,1)="R",$F261*INDEX('Blend Breakout'!C$28:C$50,MATCH('2 - Import Data'!$E261,'Blend Breakout'!$A$28:$A$50,0)),IF(LEFT('2 - Import Data'!$E261,1)="H",'2 - Import Data'!$F261,"")))</f>
        <v/>
      </c>
      <c r="Y261" s="117" t="str">
        <f>IF(LEFT($E261,1)="R",INDEX('Blend Breakout'!D$28:D$50,MATCH($E261,'Blend Breakout'!$A$28:$A$50,0)),IF(AND($E261="Other",J261&lt;&gt;""),J261,""))</f>
        <v/>
      </c>
      <c r="Z261" s="81" t="str">
        <f>IF(AND($E261="Other",K261&lt;&gt;""),K261,IF(LEFT($E261,1)="R",IFERROR($F261*INDEX('Blend Breakout'!E$28:E$50,MATCH('2 - Import Data'!$E261,'Blend Breakout'!$A$28:$A$50,0)),""),""))</f>
        <v/>
      </c>
      <c r="AA261" s="81" t="str">
        <f>IF(LEFT($E261,1)="R",INDEX('Blend Breakout'!F$28:F$50,MATCH($E261,'Blend Breakout'!$A$28:$A$50,0)),IF(AND($E261="Other",L261&lt;&gt;""),L261,""))</f>
        <v/>
      </c>
      <c r="AB261" s="81" t="str">
        <f>IF(AND($E261="Other",M261&lt;&gt;""),M261,IF(LEFT($E261,1)="R",IFERROR($F261*INDEX('Blend Breakout'!G$28:G$50,MATCH('2 - Import Data'!$E261,'Blend Breakout'!$A$28:$A$50,0)),""),""))</f>
        <v/>
      </c>
      <c r="AC261" s="81" t="str">
        <f>IF(LEFT($E261,1)="R",INDEX('Blend Breakout'!H$28:H$50,MATCH($E261,'Blend Breakout'!$A$28:$A$50,0)),IF(AND($E261="Other",N261&lt;&gt;""),N261,""))</f>
        <v/>
      </c>
      <c r="AD261" s="81" t="str">
        <f>IF(AND($E261="Other",O261&lt;&gt;""),O261,IF(LEFT($E261,1)="R",IFERROR($F261*INDEX('Blend Breakout'!I$28:I$50,MATCH('2 - Import Data'!$E261,'Blend Breakout'!$A$28:$A$50,0)),""),""))</f>
        <v/>
      </c>
    </row>
    <row r="262" spans="1:30" s="81" customFormat="1" x14ac:dyDescent="0.3">
      <c r="A262" s="71">
        <v>249</v>
      </c>
      <c r="B262" s="82" t="str">
        <f>IF(E262=0,"",MAX($B$14:B261)+1)</f>
        <v/>
      </c>
      <c r="C262" s="83"/>
      <c r="D262" s="84"/>
      <c r="E262" s="85"/>
      <c r="F262" s="86"/>
      <c r="G262" s="87"/>
      <c r="H262" s="111"/>
      <c r="I262" s="107"/>
      <c r="J262" s="111"/>
      <c r="K262" s="107"/>
      <c r="L262" s="111"/>
      <c r="M262" s="107"/>
      <c r="N262" s="111"/>
      <c r="O262" s="107"/>
      <c r="P262" s="85"/>
      <c r="Q262" s="75"/>
      <c r="R262" s="88"/>
      <c r="S262" s="85"/>
      <c r="T262" s="85"/>
      <c r="U262" s="79"/>
      <c r="V262" s="80"/>
      <c r="W262" s="137" t="str">
        <f>IF(LEFT($E262,1)="R",INDEX('Blend Breakout'!B$28:B$50,MATCH($E262,'Blend Breakout'!$A$28:$A$50,0)),IF(LEFT($E262,1)="H",$E262,IF($E262="Other",H262,"")))</f>
        <v/>
      </c>
      <c r="X262" s="81" t="str">
        <f>IF($E262="Other",I262,IF(LEFT($E262,1)="R",$F262*INDEX('Blend Breakout'!C$28:C$50,MATCH('2 - Import Data'!$E262,'Blend Breakout'!$A$28:$A$50,0)),IF(LEFT('2 - Import Data'!$E262,1)="H",'2 - Import Data'!$F262,"")))</f>
        <v/>
      </c>
      <c r="Y262" s="117" t="str">
        <f>IF(LEFT($E262,1)="R",INDEX('Blend Breakout'!D$28:D$50,MATCH($E262,'Blend Breakout'!$A$28:$A$50,0)),IF(AND($E262="Other",J262&lt;&gt;""),J262,""))</f>
        <v/>
      </c>
      <c r="Z262" s="81" t="str">
        <f>IF(AND($E262="Other",K262&lt;&gt;""),K262,IF(LEFT($E262,1)="R",IFERROR($F262*INDEX('Blend Breakout'!E$28:E$50,MATCH('2 - Import Data'!$E262,'Blend Breakout'!$A$28:$A$50,0)),""),""))</f>
        <v/>
      </c>
      <c r="AA262" s="81" t="str">
        <f>IF(LEFT($E262,1)="R",INDEX('Blend Breakout'!F$28:F$50,MATCH($E262,'Blend Breakout'!$A$28:$A$50,0)),IF(AND($E262="Other",L262&lt;&gt;""),L262,""))</f>
        <v/>
      </c>
      <c r="AB262" s="81" t="str">
        <f>IF(AND($E262="Other",M262&lt;&gt;""),M262,IF(LEFT($E262,1)="R",IFERROR($F262*INDEX('Blend Breakout'!G$28:G$50,MATCH('2 - Import Data'!$E262,'Blend Breakout'!$A$28:$A$50,0)),""),""))</f>
        <v/>
      </c>
      <c r="AC262" s="81" t="str">
        <f>IF(LEFT($E262,1)="R",INDEX('Blend Breakout'!H$28:H$50,MATCH($E262,'Blend Breakout'!$A$28:$A$50,0)),IF(AND($E262="Other",N262&lt;&gt;""),N262,""))</f>
        <v/>
      </c>
      <c r="AD262" s="81" t="str">
        <f>IF(AND($E262="Other",O262&lt;&gt;""),O262,IF(LEFT($E262,1)="R",IFERROR($F262*INDEX('Blend Breakout'!I$28:I$50,MATCH('2 - Import Data'!$E262,'Blend Breakout'!$A$28:$A$50,0)),""),""))</f>
        <v/>
      </c>
    </row>
    <row r="263" spans="1:30" s="81" customFormat="1" x14ac:dyDescent="0.3">
      <c r="A263" s="71">
        <v>250</v>
      </c>
      <c r="B263" s="82" t="str">
        <f>IF(E263=0,"",MAX($B$14:B262)+1)</f>
        <v/>
      </c>
      <c r="C263" s="83"/>
      <c r="D263" s="84"/>
      <c r="E263" s="85"/>
      <c r="F263" s="86"/>
      <c r="G263" s="87"/>
      <c r="H263" s="111"/>
      <c r="I263" s="107"/>
      <c r="J263" s="111"/>
      <c r="K263" s="107"/>
      <c r="L263" s="111"/>
      <c r="M263" s="107"/>
      <c r="N263" s="111"/>
      <c r="O263" s="107"/>
      <c r="P263" s="85"/>
      <c r="Q263" s="75"/>
      <c r="R263" s="88"/>
      <c r="S263" s="85"/>
      <c r="T263" s="85"/>
      <c r="U263" s="79"/>
      <c r="V263" s="80"/>
      <c r="W263" s="137" t="str">
        <f>IF(LEFT($E263,1)="R",INDEX('Blend Breakout'!B$28:B$50,MATCH($E263,'Blend Breakout'!$A$28:$A$50,0)),IF(LEFT($E263,1)="H",$E263,IF($E263="Other",H263,"")))</f>
        <v/>
      </c>
      <c r="X263" s="81" t="str">
        <f>IF($E263="Other",I263,IF(LEFT($E263,1)="R",$F263*INDEX('Blend Breakout'!C$28:C$50,MATCH('2 - Import Data'!$E263,'Blend Breakout'!$A$28:$A$50,0)),IF(LEFT('2 - Import Data'!$E263,1)="H",'2 - Import Data'!$F263,"")))</f>
        <v/>
      </c>
      <c r="Y263" s="117" t="str">
        <f>IF(LEFT($E263,1)="R",INDEX('Blend Breakout'!D$28:D$50,MATCH($E263,'Blend Breakout'!$A$28:$A$50,0)),IF(AND($E263="Other",J263&lt;&gt;""),J263,""))</f>
        <v/>
      </c>
      <c r="Z263" s="81" t="str">
        <f>IF(AND($E263="Other",K263&lt;&gt;""),K263,IF(LEFT($E263,1)="R",IFERROR($F263*INDEX('Blend Breakout'!E$28:E$50,MATCH('2 - Import Data'!$E263,'Blend Breakout'!$A$28:$A$50,0)),""),""))</f>
        <v/>
      </c>
      <c r="AA263" s="81" t="str">
        <f>IF(LEFT($E263,1)="R",INDEX('Blend Breakout'!F$28:F$50,MATCH($E263,'Blend Breakout'!$A$28:$A$50,0)),IF(AND($E263="Other",L263&lt;&gt;""),L263,""))</f>
        <v/>
      </c>
      <c r="AB263" s="81" t="str">
        <f>IF(AND($E263="Other",M263&lt;&gt;""),M263,IF(LEFT($E263,1)="R",IFERROR($F263*INDEX('Blend Breakout'!G$28:G$50,MATCH('2 - Import Data'!$E263,'Blend Breakout'!$A$28:$A$50,0)),""),""))</f>
        <v/>
      </c>
      <c r="AC263" s="81" t="str">
        <f>IF(LEFT($E263,1)="R",INDEX('Blend Breakout'!H$28:H$50,MATCH($E263,'Blend Breakout'!$A$28:$A$50,0)),IF(AND($E263="Other",N263&lt;&gt;""),N263,""))</f>
        <v/>
      </c>
      <c r="AD263" s="81" t="str">
        <f>IF(AND($E263="Other",O263&lt;&gt;""),O263,IF(LEFT($E263,1)="R",IFERROR($F263*INDEX('Blend Breakout'!I$28:I$50,MATCH('2 - Import Data'!$E263,'Blend Breakout'!$A$28:$A$50,0)),""),""))</f>
        <v/>
      </c>
    </row>
    <row r="264" spans="1:30" s="81" customFormat="1" x14ac:dyDescent="0.3">
      <c r="A264" s="71">
        <v>251</v>
      </c>
      <c r="B264" s="82" t="str">
        <f>IF(E264=0,"",MAX($B$14:B263)+1)</f>
        <v/>
      </c>
      <c r="C264" s="83"/>
      <c r="D264" s="84"/>
      <c r="E264" s="85"/>
      <c r="F264" s="86"/>
      <c r="G264" s="87"/>
      <c r="H264" s="111"/>
      <c r="I264" s="107"/>
      <c r="J264" s="111"/>
      <c r="K264" s="107"/>
      <c r="L264" s="111"/>
      <c r="M264" s="107"/>
      <c r="N264" s="111"/>
      <c r="O264" s="107"/>
      <c r="P264" s="85"/>
      <c r="Q264" s="75"/>
      <c r="R264" s="88"/>
      <c r="S264" s="85"/>
      <c r="T264" s="85"/>
      <c r="U264" s="79"/>
      <c r="V264" s="80"/>
      <c r="W264" s="137" t="str">
        <f>IF(LEFT($E264,1)="R",INDEX('Blend Breakout'!B$28:B$50,MATCH($E264,'Blend Breakout'!$A$28:$A$50,0)),IF(LEFT($E264,1)="H",$E264,IF($E264="Other",H264,"")))</f>
        <v/>
      </c>
      <c r="X264" s="81" t="str">
        <f>IF($E264="Other",I264,IF(LEFT($E264,1)="R",$F264*INDEX('Blend Breakout'!C$28:C$50,MATCH('2 - Import Data'!$E264,'Blend Breakout'!$A$28:$A$50,0)),IF(LEFT('2 - Import Data'!$E264,1)="H",'2 - Import Data'!$F264,"")))</f>
        <v/>
      </c>
      <c r="Y264" s="117" t="str">
        <f>IF(LEFT($E264,1)="R",INDEX('Blend Breakout'!D$28:D$50,MATCH($E264,'Blend Breakout'!$A$28:$A$50,0)),IF(AND($E264="Other",J264&lt;&gt;""),J264,""))</f>
        <v/>
      </c>
      <c r="Z264" s="81" t="str">
        <f>IF(AND($E264="Other",K264&lt;&gt;""),K264,IF(LEFT($E264,1)="R",IFERROR($F264*INDEX('Blend Breakout'!E$28:E$50,MATCH('2 - Import Data'!$E264,'Blend Breakout'!$A$28:$A$50,0)),""),""))</f>
        <v/>
      </c>
      <c r="AA264" s="81" t="str">
        <f>IF(LEFT($E264,1)="R",INDEX('Blend Breakout'!F$28:F$50,MATCH($E264,'Blend Breakout'!$A$28:$A$50,0)),IF(AND($E264="Other",L264&lt;&gt;""),L264,""))</f>
        <v/>
      </c>
      <c r="AB264" s="81" t="str">
        <f>IF(AND($E264="Other",M264&lt;&gt;""),M264,IF(LEFT($E264,1)="R",IFERROR($F264*INDEX('Blend Breakout'!G$28:G$50,MATCH('2 - Import Data'!$E264,'Blend Breakout'!$A$28:$A$50,0)),""),""))</f>
        <v/>
      </c>
      <c r="AC264" s="81" t="str">
        <f>IF(LEFT($E264,1)="R",INDEX('Blend Breakout'!H$28:H$50,MATCH($E264,'Blend Breakout'!$A$28:$A$50,0)),IF(AND($E264="Other",N264&lt;&gt;""),N264,""))</f>
        <v/>
      </c>
      <c r="AD264" s="81" t="str">
        <f>IF(AND($E264="Other",O264&lt;&gt;""),O264,IF(LEFT($E264,1)="R",IFERROR($F264*INDEX('Blend Breakout'!I$28:I$50,MATCH('2 - Import Data'!$E264,'Blend Breakout'!$A$28:$A$50,0)),""),""))</f>
        <v/>
      </c>
    </row>
    <row r="265" spans="1:30" s="81" customFormat="1" x14ac:dyDescent="0.3">
      <c r="A265" s="71">
        <v>252</v>
      </c>
      <c r="B265" s="82" t="str">
        <f>IF(E265=0,"",MAX($B$14:B264)+1)</f>
        <v/>
      </c>
      <c r="C265" s="83"/>
      <c r="D265" s="84"/>
      <c r="E265" s="85"/>
      <c r="F265" s="86"/>
      <c r="G265" s="87"/>
      <c r="H265" s="111"/>
      <c r="I265" s="107"/>
      <c r="J265" s="111"/>
      <c r="K265" s="107"/>
      <c r="L265" s="111"/>
      <c r="M265" s="107"/>
      <c r="N265" s="111"/>
      <c r="O265" s="107"/>
      <c r="P265" s="85"/>
      <c r="Q265" s="75"/>
      <c r="R265" s="88"/>
      <c r="S265" s="85"/>
      <c r="T265" s="85"/>
      <c r="U265" s="79"/>
      <c r="V265" s="80"/>
      <c r="W265" s="137" t="str">
        <f>IF(LEFT($E265,1)="R",INDEX('Blend Breakout'!B$28:B$50,MATCH($E265,'Blend Breakout'!$A$28:$A$50,0)),IF(LEFT($E265,1)="H",$E265,IF($E265="Other",H265,"")))</f>
        <v/>
      </c>
      <c r="X265" s="81" t="str">
        <f>IF($E265="Other",I265,IF(LEFT($E265,1)="R",$F265*INDEX('Blend Breakout'!C$28:C$50,MATCH('2 - Import Data'!$E265,'Blend Breakout'!$A$28:$A$50,0)),IF(LEFT('2 - Import Data'!$E265,1)="H",'2 - Import Data'!$F265,"")))</f>
        <v/>
      </c>
      <c r="Y265" s="117" t="str">
        <f>IF(LEFT($E265,1)="R",INDEX('Blend Breakout'!D$28:D$50,MATCH($E265,'Blend Breakout'!$A$28:$A$50,0)),IF(AND($E265="Other",J265&lt;&gt;""),J265,""))</f>
        <v/>
      </c>
      <c r="Z265" s="81" t="str">
        <f>IF(AND($E265="Other",K265&lt;&gt;""),K265,IF(LEFT($E265,1)="R",IFERROR($F265*INDEX('Blend Breakout'!E$28:E$50,MATCH('2 - Import Data'!$E265,'Blend Breakout'!$A$28:$A$50,0)),""),""))</f>
        <v/>
      </c>
      <c r="AA265" s="81" t="str">
        <f>IF(LEFT($E265,1)="R",INDEX('Blend Breakout'!F$28:F$50,MATCH($E265,'Blend Breakout'!$A$28:$A$50,0)),IF(AND($E265="Other",L265&lt;&gt;""),L265,""))</f>
        <v/>
      </c>
      <c r="AB265" s="81" t="str">
        <f>IF(AND($E265="Other",M265&lt;&gt;""),M265,IF(LEFT($E265,1)="R",IFERROR($F265*INDEX('Blend Breakout'!G$28:G$50,MATCH('2 - Import Data'!$E265,'Blend Breakout'!$A$28:$A$50,0)),""),""))</f>
        <v/>
      </c>
      <c r="AC265" s="81" t="str">
        <f>IF(LEFT($E265,1)="R",INDEX('Blend Breakout'!H$28:H$50,MATCH($E265,'Blend Breakout'!$A$28:$A$50,0)),IF(AND($E265="Other",N265&lt;&gt;""),N265,""))</f>
        <v/>
      </c>
      <c r="AD265" s="81" t="str">
        <f>IF(AND($E265="Other",O265&lt;&gt;""),O265,IF(LEFT($E265,1)="R",IFERROR($F265*INDEX('Blend Breakout'!I$28:I$50,MATCH('2 - Import Data'!$E265,'Blend Breakout'!$A$28:$A$50,0)),""),""))</f>
        <v/>
      </c>
    </row>
    <row r="266" spans="1:30" s="81" customFormat="1" x14ac:dyDescent="0.3">
      <c r="A266" s="71">
        <v>253</v>
      </c>
      <c r="B266" s="82" t="str">
        <f>IF(E266=0,"",MAX($B$14:B265)+1)</f>
        <v/>
      </c>
      <c r="C266" s="83"/>
      <c r="D266" s="84"/>
      <c r="E266" s="85"/>
      <c r="F266" s="86"/>
      <c r="G266" s="87"/>
      <c r="H266" s="111"/>
      <c r="I266" s="107"/>
      <c r="J266" s="111"/>
      <c r="K266" s="107"/>
      <c r="L266" s="111"/>
      <c r="M266" s="107"/>
      <c r="N266" s="111"/>
      <c r="O266" s="107"/>
      <c r="P266" s="85"/>
      <c r="Q266" s="75"/>
      <c r="R266" s="88"/>
      <c r="S266" s="85"/>
      <c r="T266" s="85"/>
      <c r="U266" s="79"/>
      <c r="V266" s="80"/>
      <c r="W266" s="137" t="str">
        <f>IF(LEFT($E266,1)="R",INDEX('Blend Breakout'!B$28:B$50,MATCH($E266,'Blend Breakout'!$A$28:$A$50,0)),IF(LEFT($E266,1)="H",$E266,IF($E266="Other",H266,"")))</f>
        <v/>
      </c>
      <c r="X266" s="81" t="str">
        <f>IF($E266="Other",I266,IF(LEFT($E266,1)="R",$F266*INDEX('Blend Breakout'!C$28:C$50,MATCH('2 - Import Data'!$E266,'Blend Breakout'!$A$28:$A$50,0)),IF(LEFT('2 - Import Data'!$E266,1)="H",'2 - Import Data'!$F266,"")))</f>
        <v/>
      </c>
      <c r="Y266" s="117" t="str">
        <f>IF(LEFT($E266,1)="R",INDEX('Blend Breakout'!D$28:D$50,MATCH($E266,'Blend Breakout'!$A$28:$A$50,0)),IF(AND($E266="Other",J266&lt;&gt;""),J266,""))</f>
        <v/>
      </c>
      <c r="Z266" s="81" t="str">
        <f>IF(AND($E266="Other",K266&lt;&gt;""),K266,IF(LEFT($E266,1)="R",IFERROR($F266*INDEX('Blend Breakout'!E$28:E$50,MATCH('2 - Import Data'!$E266,'Blend Breakout'!$A$28:$A$50,0)),""),""))</f>
        <v/>
      </c>
      <c r="AA266" s="81" t="str">
        <f>IF(LEFT($E266,1)="R",INDEX('Blend Breakout'!F$28:F$50,MATCH($E266,'Blend Breakout'!$A$28:$A$50,0)),IF(AND($E266="Other",L266&lt;&gt;""),L266,""))</f>
        <v/>
      </c>
      <c r="AB266" s="81" t="str">
        <f>IF(AND($E266="Other",M266&lt;&gt;""),M266,IF(LEFT($E266,1)="R",IFERROR($F266*INDEX('Blend Breakout'!G$28:G$50,MATCH('2 - Import Data'!$E266,'Blend Breakout'!$A$28:$A$50,0)),""),""))</f>
        <v/>
      </c>
      <c r="AC266" s="81" t="str">
        <f>IF(LEFT($E266,1)="R",INDEX('Blend Breakout'!H$28:H$50,MATCH($E266,'Blend Breakout'!$A$28:$A$50,0)),IF(AND($E266="Other",N266&lt;&gt;""),N266,""))</f>
        <v/>
      </c>
      <c r="AD266" s="81" t="str">
        <f>IF(AND($E266="Other",O266&lt;&gt;""),O266,IF(LEFT($E266,1)="R",IFERROR($F266*INDEX('Blend Breakout'!I$28:I$50,MATCH('2 - Import Data'!$E266,'Blend Breakout'!$A$28:$A$50,0)),""),""))</f>
        <v/>
      </c>
    </row>
    <row r="267" spans="1:30" s="81" customFormat="1" x14ac:dyDescent="0.3">
      <c r="A267" s="71">
        <v>254</v>
      </c>
      <c r="B267" s="82" t="str">
        <f>IF(E267=0,"",MAX($B$14:B266)+1)</f>
        <v/>
      </c>
      <c r="C267" s="83"/>
      <c r="D267" s="84"/>
      <c r="E267" s="85"/>
      <c r="F267" s="86"/>
      <c r="G267" s="87"/>
      <c r="H267" s="111"/>
      <c r="I267" s="107"/>
      <c r="J267" s="111"/>
      <c r="K267" s="107"/>
      <c r="L267" s="111"/>
      <c r="M267" s="107"/>
      <c r="N267" s="111"/>
      <c r="O267" s="107"/>
      <c r="P267" s="85"/>
      <c r="Q267" s="75"/>
      <c r="R267" s="88"/>
      <c r="S267" s="85"/>
      <c r="T267" s="85"/>
      <c r="U267" s="79"/>
      <c r="V267" s="80"/>
      <c r="W267" s="137" t="str">
        <f>IF(LEFT($E267,1)="R",INDEX('Blend Breakout'!B$28:B$50,MATCH($E267,'Blend Breakout'!$A$28:$A$50,0)),IF(LEFT($E267,1)="H",$E267,IF($E267="Other",H267,"")))</f>
        <v/>
      </c>
      <c r="X267" s="81" t="str">
        <f>IF($E267="Other",I267,IF(LEFT($E267,1)="R",$F267*INDEX('Blend Breakout'!C$28:C$50,MATCH('2 - Import Data'!$E267,'Blend Breakout'!$A$28:$A$50,0)),IF(LEFT('2 - Import Data'!$E267,1)="H",'2 - Import Data'!$F267,"")))</f>
        <v/>
      </c>
      <c r="Y267" s="117" t="str">
        <f>IF(LEFT($E267,1)="R",INDEX('Blend Breakout'!D$28:D$50,MATCH($E267,'Blend Breakout'!$A$28:$A$50,0)),IF(AND($E267="Other",J267&lt;&gt;""),J267,""))</f>
        <v/>
      </c>
      <c r="Z267" s="81" t="str">
        <f>IF(AND($E267="Other",K267&lt;&gt;""),K267,IF(LEFT($E267,1)="R",IFERROR($F267*INDEX('Blend Breakout'!E$28:E$50,MATCH('2 - Import Data'!$E267,'Blend Breakout'!$A$28:$A$50,0)),""),""))</f>
        <v/>
      </c>
      <c r="AA267" s="81" t="str">
        <f>IF(LEFT($E267,1)="R",INDEX('Blend Breakout'!F$28:F$50,MATCH($E267,'Blend Breakout'!$A$28:$A$50,0)),IF(AND($E267="Other",L267&lt;&gt;""),L267,""))</f>
        <v/>
      </c>
      <c r="AB267" s="81" t="str">
        <f>IF(AND($E267="Other",M267&lt;&gt;""),M267,IF(LEFT($E267,1)="R",IFERROR($F267*INDEX('Blend Breakout'!G$28:G$50,MATCH('2 - Import Data'!$E267,'Blend Breakout'!$A$28:$A$50,0)),""),""))</f>
        <v/>
      </c>
      <c r="AC267" s="81" t="str">
        <f>IF(LEFT($E267,1)="R",INDEX('Blend Breakout'!H$28:H$50,MATCH($E267,'Blend Breakout'!$A$28:$A$50,0)),IF(AND($E267="Other",N267&lt;&gt;""),N267,""))</f>
        <v/>
      </c>
      <c r="AD267" s="81" t="str">
        <f>IF(AND($E267="Other",O267&lt;&gt;""),O267,IF(LEFT($E267,1)="R",IFERROR($F267*INDEX('Blend Breakout'!I$28:I$50,MATCH('2 - Import Data'!$E267,'Blend Breakout'!$A$28:$A$50,0)),""),""))</f>
        <v/>
      </c>
    </row>
    <row r="268" spans="1:30" s="81" customFormat="1" x14ac:dyDescent="0.3">
      <c r="A268" s="71">
        <v>255</v>
      </c>
      <c r="B268" s="82" t="str">
        <f>IF(E268=0,"",MAX($B$14:B267)+1)</f>
        <v/>
      </c>
      <c r="C268" s="83"/>
      <c r="D268" s="84"/>
      <c r="E268" s="85"/>
      <c r="F268" s="86"/>
      <c r="G268" s="87"/>
      <c r="H268" s="111"/>
      <c r="I268" s="107"/>
      <c r="J268" s="111"/>
      <c r="K268" s="107"/>
      <c r="L268" s="111"/>
      <c r="M268" s="107"/>
      <c r="N268" s="111"/>
      <c r="O268" s="107"/>
      <c r="P268" s="85"/>
      <c r="Q268" s="75"/>
      <c r="R268" s="88"/>
      <c r="S268" s="85"/>
      <c r="T268" s="85"/>
      <c r="U268" s="79"/>
      <c r="V268" s="80"/>
      <c r="W268" s="137" t="str">
        <f>IF(LEFT($E268,1)="R",INDEX('Blend Breakout'!B$28:B$50,MATCH($E268,'Blend Breakout'!$A$28:$A$50,0)),IF(LEFT($E268,1)="H",$E268,IF($E268="Other",H268,"")))</f>
        <v/>
      </c>
      <c r="X268" s="81" t="str">
        <f>IF($E268="Other",I268,IF(LEFT($E268,1)="R",$F268*INDEX('Blend Breakout'!C$28:C$50,MATCH('2 - Import Data'!$E268,'Blend Breakout'!$A$28:$A$50,0)),IF(LEFT('2 - Import Data'!$E268,1)="H",'2 - Import Data'!$F268,"")))</f>
        <v/>
      </c>
      <c r="Y268" s="117" t="str">
        <f>IF(LEFT($E268,1)="R",INDEX('Blend Breakout'!D$28:D$50,MATCH($E268,'Blend Breakout'!$A$28:$A$50,0)),IF(AND($E268="Other",J268&lt;&gt;""),J268,""))</f>
        <v/>
      </c>
      <c r="Z268" s="81" t="str">
        <f>IF(AND($E268="Other",K268&lt;&gt;""),K268,IF(LEFT($E268,1)="R",IFERROR($F268*INDEX('Blend Breakout'!E$28:E$50,MATCH('2 - Import Data'!$E268,'Blend Breakout'!$A$28:$A$50,0)),""),""))</f>
        <v/>
      </c>
      <c r="AA268" s="81" t="str">
        <f>IF(LEFT($E268,1)="R",INDEX('Blend Breakout'!F$28:F$50,MATCH($E268,'Blend Breakout'!$A$28:$A$50,0)),IF(AND($E268="Other",L268&lt;&gt;""),L268,""))</f>
        <v/>
      </c>
      <c r="AB268" s="81" t="str">
        <f>IF(AND($E268="Other",M268&lt;&gt;""),M268,IF(LEFT($E268,1)="R",IFERROR($F268*INDEX('Blend Breakout'!G$28:G$50,MATCH('2 - Import Data'!$E268,'Blend Breakout'!$A$28:$A$50,0)),""),""))</f>
        <v/>
      </c>
      <c r="AC268" s="81" t="str">
        <f>IF(LEFT($E268,1)="R",INDEX('Blend Breakout'!H$28:H$50,MATCH($E268,'Blend Breakout'!$A$28:$A$50,0)),IF(AND($E268="Other",N268&lt;&gt;""),N268,""))</f>
        <v/>
      </c>
      <c r="AD268" s="81" t="str">
        <f>IF(AND($E268="Other",O268&lt;&gt;""),O268,IF(LEFT($E268,1)="R",IFERROR($F268*INDEX('Blend Breakout'!I$28:I$50,MATCH('2 - Import Data'!$E268,'Blend Breakout'!$A$28:$A$50,0)),""),""))</f>
        <v/>
      </c>
    </row>
    <row r="269" spans="1:30" s="81" customFormat="1" x14ac:dyDescent="0.3">
      <c r="A269" s="71">
        <v>256</v>
      </c>
      <c r="B269" s="82" t="str">
        <f>IF(E269=0,"",MAX($B$14:B268)+1)</f>
        <v/>
      </c>
      <c r="C269" s="83"/>
      <c r="D269" s="84"/>
      <c r="E269" s="85"/>
      <c r="F269" s="86"/>
      <c r="G269" s="87"/>
      <c r="H269" s="111"/>
      <c r="I269" s="107"/>
      <c r="J269" s="111"/>
      <c r="K269" s="107"/>
      <c r="L269" s="111"/>
      <c r="M269" s="107"/>
      <c r="N269" s="111"/>
      <c r="O269" s="107"/>
      <c r="P269" s="85"/>
      <c r="Q269" s="75"/>
      <c r="R269" s="88"/>
      <c r="S269" s="85"/>
      <c r="T269" s="85"/>
      <c r="U269" s="79"/>
      <c r="V269" s="80"/>
      <c r="W269" s="137" t="str">
        <f>IF(LEFT($E269,1)="R",INDEX('Blend Breakout'!B$28:B$50,MATCH($E269,'Blend Breakout'!$A$28:$A$50,0)),IF(LEFT($E269,1)="H",$E269,IF($E269="Other",H269,"")))</f>
        <v/>
      </c>
      <c r="X269" s="81" t="str">
        <f>IF($E269="Other",I269,IF(LEFT($E269,1)="R",$F269*INDEX('Blend Breakout'!C$28:C$50,MATCH('2 - Import Data'!$E269,'Blend Breakout'!$A$28:$A$50,0)),IF(LEFT('2 - Import Data'!$E269,1)="H",'2 - Import Data'!$F269,"")))</f>
        <v/>
      </c>
      <c r="Y269" s="117" t="str">
        <f>IF(LEFT($E269,1)="R",INDEX('Blend Breakout'!D$28:D$50,MATCH($E269,'Blend Breakout'!$A$28:$A$50,0)),IF(AND($E269="Other",J269&lt;&gt;""),J269,""))</f>
        <v/>
      </c>
      <c r="Z269" s="81" t="str">
        <f>IF(AND($E269="Other",K269&lt;&gt;""),K269,IF(LEFT($E269,1)="R",IFERROR($F269*INDEX('Blend Breakout'!E$28:E$50,MATCH('2 - Import Data'!$E269,'Blend Breakout'!$A$28:$A$50,0)),""),""))</f>
        <v/>
      </c>
      <c r="AA269" s="81" t="str">
        <f>IF(LEFT($E269,1)="R",INDEX('Blend Breakout'!F$28:F$50,MATCH($E269,'Blend Breakout'!$A$28:$A$50,0)),IF(AND($E269="Other",L269&lt;&gt;""),L269,""))</f>
        <v/>
      </c>
      <c r="AB269" s="81" t="str">
        <f>IF(AND($E269="Other",M269&lt;&gt;""),M269,IF(LEFT($E269,1)="R",IFERROR($F269*INDEX('Blend Breakout'!G$28:G$50,MATCH('2 - Import Data'!$E269,'Blend Breakout'!$A$28:$A$50,0)),""),""))</f>
        <v/>
      </c>
      <c r="AC269" s="81" t="str">
        <f>IF(LEFT($E269,1)="R",INDEX('Blend Breakout'!H$28:H$50,MATCH($E269,'Blend Breakout'!$A$28:$A$50,0)),IF(AND($E269="Other",N269&lt;&gt;""),N269,""))</f>
        <v/>
      </c>
      <c r="AD269" s="81" t="str">
        <f>IF(AND($E269="Other",O269&lt;&gt;""),O269,IF(LEFT($E269,1)="R",IFERROR($F269*INDEX('Blend Breakout'!I$28:I$50,MATCH('2 - Import Data'!$E269,'Blend Breakout'!$A$28:$A$50,0)),""),""))</f>
        <v/>
      </c>
    </row>
    <row r="270" spans="1:30" s="81" customFormat="1" x14ac:dyDescent="0.3">
      <c r="A270" s="71">
        <v>257</v>
      </c>
      <c r="B270" s="82" t="str">
        <f>IF(E270=0,"",MAX($B$14:B269)+1)</f>
        <v/>
      </c>
      <c r="C270" s="83"/>
      <c r="D270" s="84"/>
      <c r="E270" s="85"/>
      <c r="F270" s="86"/>
      <c r="G270" s="87"/>
      <c r="H270" s="111"/>
      <c r="I270" s="107"/>
      <c r="J270" s="111"/>
      <c r="K270" s="107"/>
      <c r="L270" s="111"/>
      <c r="M270" s="107"/>
      <c r="N270" s="111"/>
      <c r="O270" s="107"/>
      <c r="P270" s="85"/>
      <c r="Q270" s="75"/>
      <c r="R270" s="88"/>
      <c r="S270" s="85"/>
      <c r="T270" s="85"/>
      <c r="U270" s="79"/>
      <c r="V270" s="80"/>
      <c r="W270" s="137" t="str">
        <f>IF(LEFT($E270,1)="R",INDEX('Blend Breakout'!B$28:B$50,MATCH($E270,'Blend Breakout'!$A$28:$A$50,0)),IF(LEFT($E270,1)="H",$E270,IF($E270="Other",H270,"")))</f>
        <v/>
      </c>
      <c r="X270" s="81" t="str">
        <f>IF($E270="Other",I270,IF(LEFT($E270,1)="R",$F270*INDEX('Blend Breakout'!C$28:C$50,MATCH('2 - Import Data'!$E270,'Blend Breakout'!$A$28:$A$50,0)),IF(LEFT('2 - Import Data'!$E270,1)="H",'2 - Import Data'!$F270,"")))</f>
        <v/>
      </c>
      <c r="Y270" s="117" t="str">
        <f>IF(LEFT($E270,1)="R",INDEX('Blend Breakout'!D$28:D$50,MATCH($E270,'Blend Breakout'!$A$28:$A$50,0)),IF(AND($E270="Other",J270&lt;&gt;""),J270,""))</f>
        <v/>
      </c>
      <c r="Z270" s="81" t="str">
        <f>IF(AND($E270="Other",K270&lt;&gt;""),K270,IF(LEFT($E270,1)="R",IFERROR($F270*INDEX('Blend Breakout'!E$28:E$50,MATCH('2 - Import Data'!$E270,'Blend Breakout'!$A$28:$A$50,0)),""),""))</f>
        <v/>
      </c>
      <c r="AA270" s="81" t="str">
        <f>IF(LEFT($E270,1)="R",INDEX('Blend Breakout'!F$28:F$50,MATCH($E270,'Blend Breakout'!$A$28:$A$50,0)),IF(AND($E270="Other",L270&lt;&gt;""),L270,""))</f>
        <v/>
      </c>
      <c r="AB270" s="81" t="str">
        <f>IF(AND($E270="Other",M270&lt;&gt;""),M270,IF(LEFT($E270,1)="R",IFERROR($F270*INDEX('Blend Breakout'!G$28:G$50,MATCH('2 - Import Data'!$E270,'Blend Breakout'!$A$28:$A$50,0)),""),""))</f>
        <v/>
      </c>
      <c r="AC270" s="81" t="str">
        <f>IF(LEFT($E270,1)="R",INDEX('Blend Breakout'!H$28:H$50,MATCH($E270,'Blend Breakout'!$A$28:$A$50,0)),IF(AND($E270="Other",N270&lt;&gt;""),N270,""))</f>
        <v/>
      </c>
      <c r="AD270" s="81" t="str">
        <f>IF(AND($E270="Other",O270&lt;&gt;""),O270,IF(LEFT($E270,1)="R",IFERROR($F270*INDEX('Blend Breakout'!I$28:I$50,MATCH('2 - Import Data'!$E270,'Blend Breakout'!$A$28:$A$50,0)),""),""))</f>
        <v/>
      </c>
    </row>
    <row r="271" spans="1:30" s="81" customFormat="1" x14ac:dyDescent="0.3">
      <c r="A271" s="71">
        <v>258</v>
      </c>
      <c r="B271" s="82" t="str">
        <f>IF(E271=0,"",MAX($B$14:B270)+1)</f>
        <v/>
      </c>
      <c r="C271" s="83"/>
      <c r="D271" s="84"/>
      <c r="E271" s="85"/>
      <c r="F271" s="86"/>
      <c r="G271" s="87"/>
      <c r="H271" s="111"/>
      <c r="I271" s="107"/>
      <c r="J271" s="111"/>
      <c r="K271" s="107"/>
      <c r="L271" s="111"/>
      <c r="M271" s="107"/>
      <c r="N271" s="111"/>
      <c r="O271" s="107"/>
      <c r="P271" s="85"/>
      <c r="Q271" s="75"/>
      <c r="R271" s="88"/>
      <c r="S271" s="85"/>
      <c r="T271" s="85"/>
      <c r="U271" s="79"/>
      <c r="V271" s="80"/>
      <c r="W271" s="137" t="str">
        <f>IF(LEFT($E271,1)="R",INDEX('Blend Breakout'!B$28:B$50,MATCH($E271,'Blend Breakout'!$A$28:$A$50,0)),IF(LEFT($E271,1)="H",$E271,IF($E271="Other",H271,"")))</f>
        <v/>
      </c>
      <c r="X271" s="81" t="str">
        <f>IF($E271="Other",I271,IF(LEFT($E271,1)="R",$F271*INDEX('Blend Breakout'!C$28:C$50,MATCH('2 - Import Data'!$E271,'Blend Breakout'!$A$28:$A$50,0)),IF(LEFT('2 - Import Data'!$E271,1)="H",'2 - Import Data'!$F271,"")))</f>
        <v/>
      </c>
      <c r="Y271" s="117" t="str">
        <f>IF(LEFT($E271,1)="R",INDEX('Blend Breakout'!D$28:D$50,MATCH($E271,'Blend Breakout'!$A$28:$A$50,0)),IF(AND($E271="Other",J271&lt;&gt;""),J271,""))</f>
        <v/>
      </c>
      <c r="Z271" s="81" t="str">
        <f>IF(AND($E271="Other",K271&lt;&gt;""),K271,IF(LEFT($E271,1)="R",IFERROR($F271*INDEX('Blend Breakout'!E$28:E$50,MATCH('2 - Import Data'!$E271,'Blend Breakout'!$A$28:$A$50,0)),""),""))</f>
        <v/>
      </c>
      <c r="AA271" s="81" t="str">
        <f>IF(LEFT($E271,1)="R",INDEX('Blend Breakout'!F$28:F$50,MATCH($E271,'Blend Breakout'!$A$28:$A$50,0)),IF(AND($E271="Other",L271&lt;&gt;""),L271,""))</f>
        <v/>
      </c>
      <c r="AB271" s="81" t="str">
        <f>IF(AND($E271="Other",M271&lt;&gt;""),M271,IF(LEFT($E271,1)="R",IFERROR($F271*INDEX('Blend Breakout'!G$28:G$50,MATCH('2 - Import Data'!$E271,'Blend Breakout'!$A$28:$A$50,0)),""),""))</f>
        <v/>
      </c>
      <c r="AC271" s="81" t="str">
        <f>IF(LEFT($E271,1)="R",INDEX('Blend Breakout'!H$28:H$50,MATCH($E271,'Blend Breakout'!$A$28:$A$50,0)),IF(AND($E271="Other",N271&lt;&gt;""),N271,""))</f>
        <v/>
      </c>
      <c r="AD271" s="81" t="str">
        <f>IF(AND($E271="Other",O271&lt;&gt;""),O271,IF(LEFT($E271,1)="R",IFERROR($F271*INDEX('Blend Breakout'!I$28:I$50,MATCH('2 - Import Data'!$E271,'Blend Breakout'!$A$28:$A$50,0)),""),""))</f>
        <v/>
      </c>
    </row>
    <row r="272" spans="1:30" s="81" customFormat="1" x14ac:dyDescent="0.3">
      <c r="A272" s="71">
        <v>259</v>
      </c>
      <c r="B272" s="82" t="str">
        <f>IF(E272=0,"",MAX($B$14:B271)+1)</f>
        <v/>
      </c>
      <c r="C272" s="83"/>
      <c r="D272" s="84"/>
      <c r="E272" s="85"/>
      <c r="F272" s="86"/>
      <c r="G272" s="87"/>
      <c r="H272" s="111"/>
      <c r="I272" s="107"/>
      <c r="J272" s="111"/>
      <c r="K272" s="107"/>
      <c r="L272" s="111"/>
      <c r="M272" s="107"/>
      <c r="N272" s="111"/>
      <c r="O272" s="107"/>
      <c r="P272" s="85"/>
      <c r="Q272" s="75"/>
      <c r="R272" s="88"/>
      <c r="S272" s="85"/>
      <c r="T272" s="85"/>
      <c r="U272" s="79"/>
      <c r="V272" s="80"/>
      <c r="W272" s="137" t="str">
        <f>IF(LEFT($E272,1)="R",INDEX('Blend Breakout'!B$28:B$50,MATCH($E272,'Blend Breakout'!$A$28:$A$50,0)),IF(LEFT($E272,1)="H",$E272,IF($E272="Other",H272,"")))</f>
        <v/>
      </c>
      <c r="X272" s="81" t="str">
        <f>IF($E272="Other",I272,IF(LEFT($E272,1)="R",$F272*INDEX('Blend Breakout'!C$28:C$50,MATCH('2 - Import Data'!$E272,'Blend Breakout'!$A$28:$A$50,0)),IF(LEFT('2 - Import Data'!$E272,1)="H",'2 - Import Data'!$F272,"")))</f>
        <v/>
      </c>
      <c r="Y272" s="117" t="str">
        <f>IF(LEFT($E272,1)="R",INDEX('Blend Breakout'!D$28:D$50,MATCH($E272,'Blend Breakout'!$A$28:$A$50,0)),IF(AND($E272="Other",J272&lt;&gt;""),J272,""))</f>
        <v/>
      </c>
      <c r="Z272" s="81" t="str">
        <f>IF(AND($E272="Other",K272&lt;&gt;""),K272,IF(LEFT($E272,1)="R",IFERROR($F272*INDEX('Blend Breakout'!E$28:E$50,MATCH('2 - Import Data'!$E272,'Blend Breakout'!$A$28:$A$50,0)),""),""))</f>
        <v/>
      </c>
      <c r="AA272" s="81" t="str">
        <f>IF(LEFT($E272,1)="R",INDEX('Blend Breakout'!F$28:F$50,MATCH($E272,'Blend Breakout'!$A$28:$A$50,0)),IF(AND($E272="Other",L272&lt;&gt;""),L272,""))</f>
        <v/>
      </c>
      <c r="AB272" s="81" t="str">
        <f>IF(AND($E272="Other",M272&lt;&gt;""),M272,IF(LEFT($E272,1)="R",IFERROR($F272*INDEX('Blend Breakout'!G$28:G$50,MATCH('2 - Import Data'!$E272,'Blend Breakout'!$A$28:$A$50,0)),""),""))</f>
        <v/>
      </c>
      <c r="AC272" s="81" t="str">
        <f>IF(LEFT($E272,1)="R",INDEX('Blend Breakout'!H$28:H$50,MATCH($E272,'Blend Breakout'!$A$28:$A$50,0)),IF(AND($E272="Other",N272&lt;&gt;""),N272,""))</f>
        <v/>
      </c>
      <c r="AD272" s="81" t="str">
        <f>IF(AND($E272="Other",O272&lt;&gt;""),O272,IF(LEFT($E272,1)="R",IFERROR($F272*INDEX('Blend Breakout'!I$28:I$50,MATCH('2 - Import Data'!$E272,'Blend Breakout'!$A$28:$A$50,0)),""),""))</f>
        <v/>
      </c>
    </row>
    <row r="273" spans="1:30" s="81" customFormat="1" x14ac:dyDescent="0.3">
      <c r="A273" s="71">
        <v>260</v>
      </c>
      <c r="B273" s="82" t="str">
        <f>IF(E273=0,"",MAX($B$14:B272)+1)</f>
        <v/>
      </c>
      <c r="C273" s="83"/>
      <c r="D273" s="84"/>
      <c r="E273" s="85"/>
      <c r="F273" s="86"/>
      <c r="G273" s="87"/>
      <c r="H273" s="111"/>
      <c r="I273" s="107"/>
      <c r="J273" s="111"/>
      <c r="K273" s="107"/>
      <c r="L273" s="111"/>
      <c r="M273" s="107"/>
      <c r="N273" s="111"/>
      <c r="O273" s="107"/>
      <c r="P273" s="85"/>
      <c r="Q273" s="75"/>
      <c r="R273" s="88"/>
      <c r="S273" s="85"/>
      <c r="T273" s="85"/>
      <c r="U273" s="79"/>
      <c r="V273" s="80"/>
      <c r="W273" s="137" t="str">
        <f>IF(LEFT($E273,1)="R",INDEX('Blend Breakout'!B$28:B$50,MATCH($E273,'Blend Breakout'!$A$28:$A$50,0)),IF(LEFT($E273,1)="H",$E273,IF($E273="Other",H273,"")))</f>
        <v/>
      </c>
      <c r="X273" s="81" t="str">
        <f>IF($E273="Other",I273,IF(LEFT($E273,1)="R",$F273*INDEX('Blend Breakout'!C$28:C$50,MATCH('2 - Import Data'!$E273,'Blend Breakout'!$A$28:$A$50,0)),IF(LEFT('2 - Import Data'!$E273,1)="H",'2 - Import Data'!$F273,"")))</f>
        <v/>
      </c>
      <c r="Y273" s="117" t="str">
        <f>IF(LEFT($E273,1)="R",INDEX('Blend Breakout'!D$28:D$50,MATCH($E273,'Blend Breakout'!$A$28:$A$50,0)),IF(AND($E273="Other",J273&lt;&gt;""),J273,""))</f>
        <v/>
      </c>
      <c r="Z273" s="81" t="str">
        <f>IF(AND($E273="Other",K273&lt;&gt;""),K273,IF(LEFT($E273,1)="R",IFERROR($F273*INDEX('Blend Breakout'!E$28:E$50,MATCH('2 - Import Data'!$E273,'Blend Breakout'!$A$28:$A$50,0)),""),""))</f>
        <v/>
      </c>
      <c r="AA273" s="81" t="str">
        <f>IF(LEFT($E273,1)="R",INDEX('Blend Breakout'!F$28:F$50,MATCH($E273,'Blend Breakout'!$A$28:$A$50,0)),IF(AND($E273="Other",L273&lt;&gt;""),L273,""))</f>
        <v/>
      </c>
      <c r="AB273" s="81" t="str">
        <f>IF(AND($E273="Other",M273&lt;&gt;""),M273,IF(LEFT($E273,1)="R",IFERROR($F273*INDEX('Blend Breakout'!G$28:G$50,MATCH('2 - Import Data'!$E273,'Blend Breakout'!$A$28:$A$50,0)),""),""))</f>
        <v/>
      </c>
      <c r="AC273" s="81" t="str">
        <f>IF(LEFT($E273,1)="R",INDEX('Blend Breakout'!H$28:H$50,MATCH($E273,'Blend Breakout'!$A$28:$A$50,0)),IF(AND($E273="Other",N273&lt;&gt;""),N273,""))</f>
        <v/>
      </c>
      <c r="AD273" s="81" t="str">
        <f>IF(AND($E273="Other",O273&lt;&gt;""),O273,IF(LEFT($E273,1)="R",IFERROR($F273*INDEX('Blend Breakout'!I$28:I$50,MATCH('2 - Import Data'!$E273,'Blend Breakout'!$A$28:$A$50,0)),""),""))</f>
        <v/>
      </c>
    </row>
    <row r="274" spans="1:30" s="81" customFormat="1" x14ac:dyDescent="0.3">
      <c r="A274" s="71">
        <v>261</v>
      </c>
      <c r="B274" s="82" t="str">
        <f>IF(E274=0,"",MAX($B$14:B273)+1)</f>
        <v/>
      </c>
      <c r="C274" s="83"/>
      <c r="D274" s="84"/>
      <c r="E274" s="85"/>
      <c r="F274" s="86"/>
      <c r="G274" s="87"/>
      <c r="H274" s="111"/>
      <c r="I274" s="107"/>
      <c r="J274" s="111"/>
      <c r="K274" s="107"/>
      <c r="L274" s="111"/>
      <c r="M274" s="107"/>
      <c r="N274" s="111"/>
      <c r="O274" s="107"/>
      <c r="P274" s="85"/>
      <c r="Q274" s="75"/>
      <c r="R274" s="88"/>
      <c r="S274" s="85"/>
      <c r="T274" s="85"/>
      <c r="U274" s="79"/>
      <c r="V274" s="80"/>
      <c r="W274" s="137" t="str">
        <f>IF(LEFT($E274,1)="R",INDEX('Blend Breakout'!B$28:B$50,MATCH($E274,'Blend Breakout'!$A$28:$A$50,0)),IF(LEFT($E274,1)="H",$E274,IF($E274="Other",H274,"")))</f>
        <v/>
      </c>
      <c r="X274" s="81" t="str">
        <f>IF($E274="Other",I274,IF(LEFT($E274,1)="R",$F274*INDEX('Blend Breakout'!C$28:C$50,MATCH('2 - Import Data'!$E274,'Blend Breakout'!$A$28:$A$50,0)),IF(LEFT('2 - Import Data'!$E274,1)="H",'2 - Import Data'!$F274,"")))</f>
        <v/>
      </c>
      <c r="Y274" s="117" t="str">
        <f>IF(LEFT($E274,1)="R",INDEX('Blend Breakout'!D$28:D$50,MATCH($E274,'Blend Breakout'!$A$28:$A$50,0)),IF(AND($E274="Other",J274&lt;&gt;""),J274,""))</f>
        <v/>
      </c>
      <c r="Z274" s="81" t="str">
        <f>IF(AND($E274="Other",K274&lt;&gt;""),K274,IF(LEFT($E274,1)="R",IFERROR($F274*INDEX('Blend Breakout'!E$28:E$50,MATCH('2 - Import Data'!$E274,'Blend Breakout'!$A$28:$A$50,0)),""),""))</f>
        <v/>
      </c>
      <c r="AA274" s="81" t="str">
        <f>IF(LEFT($E274,1)="R",INDEX('Blend Breakout'!F$28:F$50,MATCH($E274,'Blend Breakout'!$A$28:$A$50,0)),IF(AND($E274="Other",L274&lt;&gt;""),L274,""))</f>
        <v/>
      </c>
      <c r="AB274" s="81" t="str">
        <f>IF(AND($E274="Other",M274&lt;&gt;""),M274,IF(LEFT($E274,1)="R",IFERROR($F274*INDEX('Blend Breakout'!G$28:G$50,MATCH('2 - Import Data'!$E274,'Blend Breakout'!$A$28:$A$50,0)),""),""))</f>
        <v/>
      </c>
      <c r="AC274" s="81" t="str">
        <f>IF(LEFT($E274,1)="R",INDEX('Blend Breakout'!H$28:H$50,MATCH($E274,'Blend Breakout'!$A$28:$A$50,0)),IF(AND($E274="Other",N274&lt;&gt;""),N274,""))</f>
        <v/>
      </c>
      <c r="AD274" s="81" t="str">
        <f>IF(AND($E274="Other",O274&lt;&gt;""),O274,IF(LEFT($E274,1)="R",IFERROR($F274*INDEX('Blend Breakout'!I$28:I$50,MATCH('2 - Import Data'!$E274,'Blend Breakout'!$A$28:$A$50,0)),""),""))</f>
        <v/>
      </c>
    </row>
    <row r="275" spans="1:30" s="81" customFormat="1" x14ac:dyDescent="0.3">
      <c r="A275" s="71">
        <v>262</v>
      </c>
      <c r="B275" s="82" t="str">
        <f>IF(E275=0,"",MAX($B$14:B274)+1)</f>
        <v/>
      </c>
      <c r="C275" s="83"/>
      <c r="D275" s="84"/>
      <c r="E275" s="85"/>
      <c r="F275" s="86"/>
      <c r="G275" s="87"/>
      <c r="H275" s="111"/>
      <c r="I275" s="107"/>
      <c r="J275" s="111"/>
      <c r="K275" s="107"/>
      <c r="L275" s="111"/>
      <c r="M275" s="107"/>
      <c r="N275" s="111"/>
      <c r="O275" s="107"/>
      <c r="P275" s="85"/>
      <c r="Q275" s="75"/>
      <c r="R275" s="88"/>
      <c r="S275" s="85"/>
      <c r="T275" s="85"/>
      <c r="U275" s="79"/>
      <c r="V275" s="80"/>
      <c r="W275" s="137" t="str">
        <f>IF(LEFT($E275,1)="R",INDEX('Blend Breakout'!B$28:B$50,MATCH($E275,'Blend Breakout'!$A$28:$A$50,0)),IF(LEFT($E275,1)="H",$E275,IF($E275="Other",H275,"")))</f>
        <v/>
      </c>
      <c r="X275" s="81" t="str">
        <f>IF($E275="Other",I275,IF(LEFT($E275,1)="R",$F275*INDEX('Blend Breakout'!C$28:C$50,MATCH('2 - Import Data'!$E275,'Blend Breakout'!$A$28:$A$50,0)),IF(LEFT('2 - Import Data'!$E275,1)="H",'2 - Import Data'!$F275,"")))</f>
        <v/>
      </c>
      <c r="Y275" s="117" t="str">
        <f>IF(LEFT($E275,1)="R",INDEX('Blend Breakout'!D$28:D$50,MATCH($E275,'Blend Breakout'!$A$28:$A$50,0)),IF(AND($E275="Other",J275&lt;&gt;""),J275,""))</f>
        <v/>
      </c>
      <c r="Z275" s="81" t="str">
        <f>IF(AND($E275="Other",K275&lt;&gt;""),K275,IF(LEFT($E275,1)="R",IFERROR($F275*INDEX('Blend Breakout'!E$28:E$50,MATCH('2 - Import Data'!$E275,'Blend Breakout'!$A$28:$A$50,0)),""),""))</f>
        <v/>
      </c>
      <c r="AA275" s="81" t="str">
        <f>IF(LEFT($E275,1)="R",INDEX('Blend Breakout'!F$28:F$50,MATCH($E275,'Blend Breakout'!$A$28:$A$50,0)),IF(AND($E275="Other",L275&lt;&gt;""),L275,""))</f>
        <v/>
      </c>
      <c r="AB275" s="81" t="str">
        <f>IF(AND($E275="Other",M275&lt;&gt;""),M275,IF(LEFT($E275,1)="R",IFERROR($F275*INDEX('Blend Breakout'!G$28:G$50,MATCH('2 - Import Data'!$E275,'Blend Breakout'!$A$28:$A$50,0)),""),""))</f>
        <v/>
      </c>
      <c r="AC275" s="81" t="str">
        <f>IF(LEFT($E275,1)="R",INDEX('Blend Breakout'!H$28:H$50,MATCH($E275,'Blend Breakout'!$A$28:$A$50,0)),IF(AND($E275="Other",N275&lt;&gt;""),N275,""))</f>
        <v/>
      </c>
      <c r="AD275" s="81" t="str">
        <f>IF(AND($E275="Other",O275&lt;&gt;""),O275,IF(LEFT($E275,1)="R",IFERROR($F275*INDEX('Blend Breakout'!I$28:I$50,MATCH('2 - Import Data'!$E275,'Blend Breakout'!$A$28:$A$50,0)),""),""))</f>
        <v/>
      </c>
    </row>
    <row r="276" spans="1:30" s="81" customFormat="1" x14ac:dyDescent="0.3">
      <c r="A276" s="71">
        <v>263</v>
      </c>
      <c r="B276" s="82" t="str">
        <f>IF(E276=0,"",MAX($B$14:B275)+1)</f>
        <v/>
      </c>
      <c r="C276" s="83"/>
      <c r="D276" s="84"/>
      <c r="E276" s="85"/>
      <c r="F276" s="86"/>
      <c r="G276" s="87"/>
      <c r="H276" s="111"/>
      <c r="I276" s="107"/>
      <c r="J276" s="111"/>
      <c r="K276" s="107"/>
      <c r="L276" s="111"/>
      <c r="M276" s="107"/>
      <c r="N276" s="111"/>
      <c r="O276" s="107"/>
      <c r="P276" s="85"/>
      <c r="Q276" s="75"/>
      <c r="R276" s="88"/>
      <c r="S276" s="85"/>
      <c r="T276" s="85"/>
      <c r="U276" s="79"/>
      <c r="V276" s="80"/>
      <c r="W276" s="137" t="str">
        <f>IF(LEFT($E276,1)="R",INDEX('Blend Breakout'!B$28:B$50,MATCH($E276,'Blend Breakout'!$A$28:$A$50,0)),IF(LEFT($E276,1)="H",$E276,IF($E276="Other",H276,"")))</f>
        <v/>
      </c>
      <c r="X276" s="81" t="str">
        <f>IF($E276="Other",I276,IF(LEFT($E276,1)="R",$F276*INDEX('Blend Breakout'!C$28:C$50,MATCH('2 - Import Data'!$E276,'Blend Breakout'!$A$28:$A$50,0)),IF(LEFT('2 - Import Data'!$E276,1)="H",'2 - Import Data'!$F276,"")))</f>
        <v/>
      </c>
      <c r="Y276" s="117" t="str">
        <f>IF(LEFT($E276,1)="R",INDEX('Blend Breakout'!D$28:D$50,MATCH($E276,'Blend Breakout'!$A$28:$A$50,0)),IF(AND($E276="Other",J276&lt;&gt;""),J276,""))</f>
        <v/>
      </c>
      <c r="Z276" s="81" t="str">
        <f>IF(AND($E276="Other",K276&lt;&gt;""),K276,IF(LEFT($E276,1)="R",IFERROR($F276*INDEX('Blend Breakout'!E$28:E$50,MATCH('2 - Import Data'!$E276,'Blend Breakout'!$A$28:$A$50,0)),""),""))</f>
        <v/>
      </c>
      <c r="AA276" s="81" t="str">
        <f>IF(LEFT($E276,1)="R",INDEX('Blend Breakout'!F$28:F$50,MATCH($E276,'Blend Breakout'!$A$28:$A$50,0)),IF(AND($E276="Other",L276&lt;&gt;""),L276,""))</f>
        <v/>
      </c>
      <c r="AB276" s="81" t="str">
        <f>IF(AND($E276="Other",M276&lt;&gt;""),M276,IF(LEFT($E276,1)="R",IFERROR($F276*INDEX('Blend Breakout'!G$28:G$50,MATCH('2 - Import Data'!$E276,'Blend Breakout'!$A$28:$A$50,0)),""),""))</f>
        <v/>
      </c>
      <c r="AC276" s="81" t="str">
        <f>IF(LEFT($E276,1)="R",INDEX('Blend Breakout'!H$28:H$50,MATCH($E276,'Blend Breakout'!$A$28:$A$50,0)),IF(AND($E276="Other",N276&lt;&gt;""),N276,""))</f>
        <v/>
      </c>
      <c r="AD276" s="81" t="str">
        <f>IF(AND($E276="Other",O276&lt;&gt;""),O276,IF(LEFT($E276,1)="R",IFERROR($F276*INDEX('Blend Breakout'!I$28:I$50,MATCH('2 - Import Data'!$E276,'Blend Breakout'!$A$28:$A$50,0)),""),""))</f>
        <v/>
      </c>
    </row>
    <row r="277" spans="1:30" s="81" customFormat="1" x14ac:dyDescent="0.3">
      <c r="A277" s="71">
        <v>264</v>
      </c>
      <c r="B277" s="82" t="str">
        <f>IF(E277=0,"",MAX($B$14:B276)+1)</f>
        <v/>
      </c>
      <c r="C277" s="83"/>
      <c r="D277" s="84"/>
      <c r="E277" s="85"/>
      <c r="F277" s="86"/>
      <c r="G277" s="87"/>
      <c r="H277" s="111"/>
      <c r="I277" s="107"/>
      <c r="J277" s="111"/>
      <c r="K277" s="107"/>
      <c r="L277" s="111"/>
      <c r="M277" s="107"/>
      <c r="N277" s="111"/>
      <c r="O277" s="107"/>
      <c r="P277" s="85"/>
      <c r="Q277" s="75"/>
      <c r="R277" s="88"/>
      <c r="S277" s="85"/>
      <c r="T277" s="85"/>
      <c r="U277" s="79"/>
      <c r="V277" s="80"/>
      <c r="W277" s="137" t="str">
        <f>IF(LEFT($E277,1)="R",INDEX('Blend Breakout'!B$28:B$50,MATCH($E277,'Blend Breakout'!$A$28:$A$50,0)),IF(LEFT($E277,1)="H",$E277,IF($E277="Other",H277,"")))</f>
        <v/>
      </c>
      <c r="X277" s="81" t="str">
        <f>IF($E277="Other",I277,IF(LEFT($E277,1)="R",$F277*INDEX('Blend Breakout'!C$28:C$50,MATCH('2 - Import Data'!$E277,'Blend Breakout'!$A$28:$A$50,0)),IF(LEFT('2 - Import Data'!$E277,1)="H",'2 - Import Data'!$F277,"")))</f>
        <v/>
      </c>
      <c r="Y277" s="117" t="str">
        <f>IF(LEFT($E277,1)="R",INDEX('Blend Breakout'!D$28:D$50,MATCH($E277,'Blend Breakout'!$A$28:$A$50,0)),IF(AND($E277="Other",J277&lt;&gt;""),J277,""))</f>
        <v/>
      </c>
      <c r="Z277" s="81" t="str">
        <f>IF(AND($E277="Other",K277&lt;&gt;""),K277,IF(LEFT($E277,1)="R",IFERROR($F277*INDEX('Blend Breakout'!E$28:E$50,MATCH('2 - Import Data'!$E277,'Blend Breakout'!$A$28:$A$50,0)),""),""))</f>
        <v/>
      </c>
      <c r="AA277" s="81" t="str">
        <f>IF(LEFT($E277,1)="R",INDEX('Blend Breakout'!F$28:F$50,MATCH($E277,'Blend Breakout'!$A$28:$A$50,0)),IF(AND($E277="Other",L277&lt;&gt;""),L277,""))</f>
        <v/>
      </c>
      <c r="AB277" s="81" t="str">
        <f>IF(AND($E277="Other",M277&lt;&gt;""),M277,IF(LEFT($E277,1)="R",IFERROR($F277*INDEX('Blend Breakout'!G$28:G$50,MATCH('2 - Import Data'!$E277,'Blend Breakout'!$A$28:$A$50,0)),""),""))</f>
        <v/>
      </c>
      <c r="AC277" s="81" t="str">
        <f>IF(LEFT($E277,1)="R",INDEX('Blend Breakout'!H$28:H$50,MATCH($E277,'Blend Breakout'!$A$28:$A$50,0)),IF(AND($E277="Other",N277&lt;&gt;""),N277,""))</f>
        <v/>
      </c>
      <c r="AD277" s="81" t="str">
        <f>IF(AND($E277="Other",O277&lt;&gt;""),O277,IF(LEFT($E277,1)="R",IFERROR($F277*INDEX('Blend Breakout'!I$28:I$50,MATCH('2 - Import Data'!$E277,'Blend Breakout'!$A$28:$A$50,0)),""),""))</f>
        <v/>
      </c>
    </row>
    <row r="278" spans="1:30" s="81" customFormat="1" x14ac:dyDescent="0.3">
      <c r="A278" s="71">
        <v>265</v>
      </c>
      <c r="B278" s="82" t="str">
        <f>IF(E278=0,"",MAX($B$14:B277)+1)</f>
        <v/>
      </c>
      <c r="C278" s="83"/>
      <c r="D278" s="84"/>
      <c r="E278" s="85"/>
      <c r="F278" s="86"/>
      <c r="G278" s="87"/>
      <c r="H278" s="111"/>
      <c r="I278" s="107"/>
      <c r="J278" s="111"/>
      <c r="K278" s="107"/>
      <c r="L278" s="111"/>
      <c r="M278" s="107"/>
      <c r="N278" s="111"/>
      <c r="O278" s="107"/>
      <c r="P278" s="85"/>
      <c r="Q278" s="75"/>
      <c r="R278" s="88"/>
      <c r="S278" s="85"/>
      <c r="T278" s="85"/>
      <c r="U278" s="79"/>
      <c r="V278" s="80"/>
      <c r="W278" s="137" t="str">
        <f>IF(LEFT($E278,1)="R",INDEX('Blend Breakout'!B$28:B$50,MATCH($E278,'Blend Breakout'!$A$28:$A$50,0)),IF(LEFT($E278,1)="H",$E278,IF($E278="Other",H278,"")))</f>
        <v/>
      </c>
      <c r="X278" s="81" t="str">
        <f>IF($E278="Other",I278,IF(LEFT($E278,1)="R",$F278*INDEX('Blend Breakout'!C$28:C$50,MATCH('2 - Import Data'!$E278,'Blend Breakout'!$A$28:$A$50,0)),IF(LEFT('2 - Import Data'!$E278,1)="H",'2 - Import Data'!$F278,"")))</f>
        <v/>
      </c>
      <c r="Y278" s="117" t="str">
        <f>IF(LEFT($E278,1)="R",INDEX('Blend Breakout'!D$28:D$50,MATCH($E278,'Blend Breakout'!$A$28:$A$50,0)),IF(AND($E278="Other",J278&lt;&gt;""),J278,""))</f>
        <v/>
      </c>
      <c r="Z278" s="81" t="str">
        <f>IF(AND($E278="Other",K278&lt;&gt;""),K278,IF(LEFT($E278,1)="R",IFERROR($F278*INDEX('Blend Breakout'!E$28:E$50,MATCH('2 - Import Data'!$E278,'Blend Breakout'!$A$28:$A$50,0)),""),""))</f>
        <v/>
      </c>
      <c r="AA278" s="81" t="str">
        <f>IF(LEFT($E278,1)="R",INDEX('Blend Breakout'!F$28:F$50,MATCH($E278,'Blend Breakout'!$A$28:$A$50,0)),IF(AND($E278="Other",L278&lt;&gt;""),L278,""))</f>
        <v/>
      </c>
      <c r="AB278" s="81" t="str">
        <f>IF(AND($E278="Other",M278&lt;&gt;""),M278,IF(LEFT($E278,1)="R",IFERROR($F278*INDEX('Blend Breakout'!G$28:G$50,MATCH('2 - Import Data'!$E278,'Blend Breakout'!$A$28:$A$50,0)),""),""))</f>
        <v/>
      </c>
      <c r="AC278" s="81" t="str">
        <f>IF(LEFT($E278,1)="R",INDEX('Blend Breakout'!H$28:H$50,MATCH($E278,'Blend Breakout'!$A$28:$A$50,0)),IF(AND($E278="Other",N278&lt;&gt;""),N278,""))</f>
        <v/>
      </c>
      <c r="AD278" s="81" t="str">
        <f>IF(AND($E278="Other",O278&lt;&gt;""),O278,IF(LEFT($E278,1)="R",IFERROR($F278*INDEX('Blend Breakout'!I$28:I$50,MATCH('2 - Import Data'!$E278,'Blend Breakout'!$A$28:$A$50,0)),""),""))</f>
        <v/>
      </c>
    </row>
    <row r="279" spans="1:30" s="81" customFormat="1" x14ac:dyDescent="0.3">
      <c r="A279" s="71">
        <v>266</v>
      </c>
      <c r="B279" s="82" t="str">
        <f>IF(E279=0,"",MAX($B$14:B278)+1)</f>
        <v/>
      </c>
      <c r="C279" s="83"/>
      <c r="D279" s="84"/>
      <c r="E279" s="85"/>
      <c r="F279" s="86"/>
      <c r="G279" s="87"/>
      <c r="H279" s="111"/>
      <c r="I279" s="107"/>
      <c r="J279" s="111"/>
      <c r="K279" s="107"/>
      <c r="L279" s="111"/>
      <c r="M279" s="107"/>
      <c r="N279" s="111"/>
      <c r="O279" s="107"/>
      <c r="P279" s="85"/>
      <c r="Q279" s="75"/>
      <c r="R279" s="88"/>
      <c r="S279" s="85"/>
      <c r="T279" s="85"/>
      <c r="U279" s="79"/>
      <c r="V279" s="80"/>
      <c r="W279" s="137" t="str">
        <f>IF(LEFT($E279,1)="R",INDEX('Blend Breakout'!B$28:B$50,MATCH($E279,'Blend Breakout'!$A$28:$A$50,0)),IF(LEFT($E279,1)="H",$E279,IF($E279="Other",H279,"")))</f>
        <v/>
      </c>
      <c r="X279" s="81" t="str">
        <f>IF($E279="Other",I279,IF(LEFT($E279,1)="R",$F279*INDEX('Blend Breakout'!C$28:C$50,MATCH('2 - Import Data'!$E279,'Blend Breakout'!$A$28:$A$50,0)),IF(LEFT('2 - Import Data'!$E279,1)="H",'2 - Import Data'!$F279,"")))</f>
        <v/>
      </c>
      <c r="Y279" s="117" t="str">
        <f>IF(LEFT($E279,1)="R",INDEX('Blend Breakout'!D$28:D$50,MATCH($E279,'Blend Breakout'!$A$28:$A$50,0)),IF(AND($E279="Other",J279&lt;&gt;""),J279,""))</f>
        <v/>
      </c>
      <c r="Z279" s="81" t="str">
        <f>IF(AND($E279="Other",K279&lt;&gt;""),K279,IF(LEFT($E279,1)="R",IFERROR($F279*INDEX('Blend Breakout'!E$28:E$50,MATCH('2 - Import Data'!$E279,'Blend Breakout'!$A$28:$A$50,0)),""),""))</f>
        <v/>
      </c>
      <c r="AA279" s="81" t="str">
        <f>IF(LEFT($E279,1)="R",INDEX('Blend Breakout'!F$28:F$50,MATCH($E279,'Blend Breakout'!$A$28:$A$50,0)),IF(AND($E279="Other",L279&lt;&gt;""),L279,""))</f>
        <v/>
      </c>
      <c r="AB279" s="81" t="str">
        <f>IF(AND($E279="Other",M279&lt;&gt;""),M279,IF(LEFT($E279,1)="R",IFERROR($F279*INDEX('Blend Breakout'!G$28:G$50,MATCH('2 - Import Data'!$E279,'Blend Breakout'!$A$28:$A$50,0)),""),""))</f>
        <v/>
      </c>
      <c r="AC279" s="81" t="str">
        <f>IF(LEFT($E279,1)="R",INDEX('Blend Breakout'!H$28:H$50,MATCH($E279,'Blend Breakout'!$A$28:$A$50,0)),IF(AND($E279="Other",N279&lt;&gt;""),N279,""))</f>
        <v/>
      </c>
      <c r="AD279" s="81" t="str">
        <f>IF(AND($E279="Other",O279&lt;&gt;""),O279,IF(LEFT($E279,1)="R",IFERROR($F279*INDEX('Blend Breakout'!I$28:I$50,MATCH('2 - Import Data'!$E279,'Blend Breakout'!$A$28:$A$50,0)),""),""))</f>
        <v/>
      </c>
    </row>
    <row r="280" spans="1:30" s="81" customFormat="1" x14ac:dyDescent="0.3">
      <c r="A280" s="71">
        <v>267</v>
      </c>
      <c r="B280" s="82" t="str">
        <f>IF(E280=0,"",MAX($B$14:B279)+1)</f>
        <v/>
      </c>
      <c r="C280" s="83"/>
      <c r="D280" s="84"/>
      <c r="E280" s="85"/>
      <c r="F280" s="86"/>
      <c r="G280" s="87"/>
      <c r="H280" s="111"/>
      <c r="I280" s="107"/>
      <c r="J280" s="111"/>
      <c r="K280" s="107"/>
      <c r="L280" s="111"/>
      <c r="M280" s="107"/>
      <c r="N280" s="111"/>
      <c r="O280" s="107"/>
      <c r="P280" s="85"/>
      <c r="Q280" s="75"/>
      <c r="R280" s="88"/>
      <c r="S280" s="85"/>
      <c r="T280" s="85"/>
      <c r="U280" s="79"/>
      <c r="V280" s="80"/>
      <c r="W280" s="137" t="str">
        <f>IF(LEFT($E280,1)="R",INDEX('Blend Breakout'!B$28:B$50,MATCH($E280,'Blend Breakout'!$A$28:$A$50,0)),IF(LEFT($E280,1)="H",$E280,IF($E280="Other",H280,"")))</f>
        <v/>
      </c>
      <c r="X280" s="81" t="str">
        <f>IF($E280="Other",I280,IF(LEFT($E280,1)="R",$F280*INDEX('Blend Breakout'!C$28:C$50,MATCH('2 - Import Data'!$E280,'Blend Breakout'!$A$28:$A$50,0)),IF(LEFT('2 - Import Data'!$E280,1)="H",'2 - Import Data'!$F280,"")))</f>
        <v/>
      </c>
      <c r="Y280" s="117" t="str">
        <f>IF(LEFT($E280,1)="R",INDEX('Blend Breakout'!D$28:D$50,MATCH($E280,'Blend Breakout'!$A$28:$A$50,0)),IF(AND($E280="Other",J280&lt;&gt;""),J280,""))</f>
        <v/>
      </c>
      <c r="Z280" s="81" t="str">
        <f>IF(AND($E280="Other",K280&lt;&gt;""),K280,IF(LEFT($E280,1)="R",IFERROR($F280*INDEX('Blend Breakout'!E$28:E$50,MATCH('2 - Import Data'!$E280,'Blend Breakout'!$A$28:$A$50,0)),""),""))</f>
        <v/>
      </c>
      <c r="AA280" s="81" t="str">
        <f>IF(LEFT($E280,1)="R",INDEX('Blend Breakout'!F$28:F$50,MATCH($E280,'Blend Breakout'!$A$28:$A$50,0)),IF(AND($E280="Other",L280&lt;&gt;""),L280,""))</f>
        <v/>
      </c>
      <c r="AB280" s="81" t="str">
        <f>IF(AND($E280="Other",M280&lt;&gt;""),M280,IF(LEFT($E280,1)="R",IFERROR($F280*INDEX('Blend Breakout'!G$28:G$50,MATCH('2 - Import Data'!$E280,'Blend Breakout'!$A$28:$A$50,0)),""),""))</f>
        <v/>
      </c>
      <c r="AC280" s="81" t="str">
        <f>IF(LEFT($E280,1)="R",INDEX('Blend Breakout'!H$28:H$50,MATCH($E280,'Blend Breakout'!$A$28:$A$50,0)),IF(AND($E280="Other",N280&lt;&gt;""),N280,""))</f>
        <v/>
      </c>
      <c r="AD280" s="81" t="str">
        <f>IF(AND($E280="Other",O280&lt;&gt;""),O280,IF(LEFT($E280,1)="R",IFERROR($F280*INDEX('Blend Breakout'!I$28:I$50,MATCH('2 - Import Data'!$E280,'Blend Breakout'!$A$28:$A$50,0)),""),""))</f>
        <v/>
      </c>
    </row>
    <row r="281" spans="1:30" s="81" customFormat="1" x14ac:dyDescent="0.3">
      <c r="A281" s="71">
        <v>268</v>
      </c>
      <c r="B281" s="82" t="str">
        <f>IF(E281=0,"",MAX($B$14:B280)+1)</f>
        <v/>
      </c>
      <c r="C281" s="83"/>
      <c r="D281" s="84"/>
      <c r="E281" s="85"/>
      <c r="F281" s="86"/>
      <c r="G281" s="87"/>
      <c r="H281" s="111"/>
      <c r="I281" s="107"/>
      <c r="J281" s="111"/>
      <c r="K281" s="107"/>
      <c r="L281" s="111"/>
      <c r="M281" s="107"/>
      <c r="N281" s="111"/>
      <c r="O281" s="107"/>
      <c r="P281" s="85"/>
      <c r="Q281" s="75"/>
      <c r="R281" s="88"/>
      <c r="S281" s="85"/>
      <c r="T281" s="85"/>
      <c r="U281" s="79"/>
      <c r="V281" s="80"/>
      <c r="W281" s="137" t="str">
        <f>IF(LEFT($E281,1)="R",INDEX('Blend Breakout'!B$28:B$50,MATCH($E281,'Blend Breakout'!$A$28:$A$50,0)),IF(LEFT($E281,1)="H",$E281,IF($E281="Other",H281,"")))</f>
        <v/>
      </c>
      <c r="X281" s="81" t="str">
        <f>IF($E281="Other",I281,IF(LEFT($E281,1)="R",$F281*INDEX('Blend Breakout'!C$28:C$50,MATCH('2 - Import Data'!$E281,'Blend Breakout'!$A$28:$A$50,0)),IF(LEFT('2 - Import Data'!$E281,1)="H",'2 - Import Data'!$F281,"")))</f>
        <v/>
      </c>
      <c r="Y281" s="117" t="str">
        <f>IF(LEFT($E281,1)="R",INDEX('Blend Breakout'!D$28:D$50,MATCH($E281,'Blend Breakout'!$A$28:$A$50,0)),IF(AND($E281="Other",J281&lt;&gt;""),J281,""))</f>
        <v/>
      </c>
      <c r="Z281" s="81" t="str">
        <f>IF(AND($E281="Other",K281&lt;&gt;""),K281,IF(LEFT($E281,1)="R",IFERROR($F281*INDEX('Blend Breakout'!E$28:E$50,MATCH('2 - Import Data'!$E281,'Blend Breakout'!$A$28:$A$50,0)),""),""))</f>
        <v/>
      </c>
      <c r="AA281" s="81" t="str">
        <f>IF(LEFT($E281,1)="R",INDEX('Blend Breakout'!F$28:F$50,MATCH($E281,'Blend Breakout'!$A$28:$A$50,0)),IF(AND($E281="Other",L281&lt;&gt;""),L281,""))</f>
        <v/>
      </c>
      <c r="AB281" s="81" t="str">
        <f>IF(AND($E281="Other",M281&lt;&gt;""),M281,IF(LEFT($E281,1)="R",IFERROR($F281*INDEX('Blend Breakout'!G$28:G$50,MATCH('2 - Import Data'!$E281,'Blend Breakout'!$A$28:$A$50,0)),""),""))</f>
        <v/>
      </c>
      <c r="AC281" s="81" t="str">
        <f>IF(LEFT($E281,1)="R",INDEX('Blend Breakout'!H$28:H$50,MATCH($E281,'Blend Breakout'!$A$28:$A$50,0)),IF(AND($E281="Other",N281&lt;&gt;""),N281,""))</f>
        <v/>
      </c>
      <c r="AD281" s="81" t="str">
        <f>IF(AND($E281="Other",O281&lt;&gt;""),O281,IF(LEFT($E281,1)="R",IFERROR($F281*INDEX('Blend Breakout'!I$28:I$50,MATCH('2 - Import Data'!$E281,'Blend Breakout'!$A$28:$A$50,0)),""),""))</f>
        <v/>
      </c>
    </row>
    <row r="282" spans="1:30" s="81" customFormat="1" x14ac:dyDescent="0.3">
      <c r="A282" s="71">
        <v>269</v>
      </c>
      <c r="B282" s="82" t="str">
        <f>IF(E282=0,"",MAX($B$14:B281)+1)</f>
        <v/>
      </c>
      <c r="C282" s="83"/>
      <c r="D282" s="84"/>
      <c r="E282" s="85"/>
      <c r="F282" s="86"/>
      <c r="G282" s="87"/>
      <c r="H282" s="111"/>
      <c r="I282" s="107"/>
      <c r="J282" s="111"/>
      <c r="K282" s="107"/>
      <c r="L282" s="111"/>
      <c r="M282" s="107"/>
      <c r="N282" s="111"/>
      <c r="O282" s="107"/>
      <c r="P282" s="85"/>
      <c r="Q282" s="75"/>
      <c r="R282" s="88"/>
      <c r="S282" s="85"/>
      <c r="T282" s="85"/>
      <c r="U282" s="79"/>
      <c r="V282" s="80"/>
      <c r="W282" s="137" t="str">
        <f>IF(LEFT($E282,1)="R",INDEX('Blend Breakout'!B$28:B$50,MATCH($E282,'Blend Breakout'!$A$28:$A$50,0)),IF(LEFT($E282,1)="H",$E282,IF($E282="Other",H282,"")))</f>
        <v/>
      </c>
      <c r="X282" s="81" t="str">
        <f>IF($E282="Other",I282,IF(LEFT($E282,1)="R",$F282*INDEX('Blend Breakout'!C$28:C$50,MATCH('2 - Import Data'!$E282,'Blend Breakout'!$A$28:$A$50,0)),IF(LEFT('2 - Import Data'!$E282,1)="H",'2 - Import Data'!$F282,"")))</f>
        <v/>
      </c>
      <c r="Y282" s="117" t="str">
        <f>IF(LEFT($E282,1)="R",INDEX('Blend Breakout'!D$28:D$50,MATCH($E282,'Blend Breakout'!$A$28:$A$50,0)),IF(AND($E282="Other",J282&lt;&gt;""),J282,""))</f>
        <v/>
      </c>
      <c r="Z282" s="81" t="str">
        <f>IF(AND($E282="Other",K282&lt;&gt;""),K282,IF(LEFT($E282,1)="R",IFERROR($F282*INDEX('Blend Breakout'!E$28:E$50,MATCH('2 - Import Data'!$E282,'Blend Breakout'!$A$28:$A$50,0)),""),""))</f>
        <v/>
      </c>
      <c r="AA282" s="81" t="str">
        <f>IF(LEFT($E282,1)="R",INDEX('Blend Breakout'!F$28:F$50,MATCH($E282,'Blend Breakout'!$A$28:$A$50,0)),IF(AND($E282="Other",L282&lt;&gt;""),L282,""))</f>
        <v/>
      </c>
      <c r="AB282" s="81" t="str">
        <f>IF(AND($E282="Other",M282&lt;&gt;""),M282,IF(LEFT($E282,1)="R",IFERROR($F282*INDEX('Blend Breakout'!G$28:G$50,MATCH('2 - Import Data'!$E282,'Blend Breakout'!$A$28:$A$50,0)),""),""))</f>
        <v/>
      </c>
      <c r="AC282" s="81" t="str">
        <f>IF(LEFT($E282,1)="R",INDEX('Blend Breakout'!H$28:H$50,MATCH($E282,'Blend Breakout'!$A$28:$A$50,0)),IF(AND($E282="Other",N282&lt;&gt;""),N282,""))</f>
        <v/>
      </c>
      <c r="AD282" s="81" t="str">
        <f>IF(AND($E282="Other",O282&lt;&gt;""),O282,IF(LEFT($E282,1)="R",IFERROR($F282*INDEX('Blend Breakout'!I$28:I$50,MATCH('2 - Import Data'!$E282,'Blend Breakout'!$A$28:$A$50,0)),""),""))</f>
        <v/>
      </c>
    </row>
    <row r="283" spans="1:30" s="81" customFormat="1" x14ac:dyDescent="0.3">
      <c r="A283" s="71">
        <v>270</v>
      </c>
      <c r="B283" s="82" t="str">
        <f>IF(E283=0,"",MAX($B$14:B282)+1)</f>
        <v/>
      </c>
      <c r="C283" s="83"/>
      <c r="D283" s="84"/>
      <c r="E283" s="85"/>
      <c r="F283" s="86"/>
      <c r="G283" s="87"/>
      <c r="H283" s="111"/>
      <c r="I283" s="107"/>
      <c r="J283" s="111"/>
      <c r="K283" s="107"/>
      <c r="L283" s="111"/>
      <c r="M283" s="107"/>
      <c r="N283" s="111"/>
      <c r="O283" s="107"/>
      <c r="P283" s="85"/>
      <c r="Q283" s="75"/>
      <c r="R283" s="88"/>
      <c r="S283" s="85"/>
      <c r="T283" s="85"/>
      <c r="U283" s="79"/>
      <c r="V283" s="80"/>
      <c r="W283" s="137" t="str">
        <f>IF(LEFT($E283,1)="R",INDEX('Blend Breakout'!B$28:B$50,MATCH($E283,'Blend Breakout'!$A$28:$A$50,0)),IF(LEFT($E283,1)="H",$E283,IF($E283="Other",H283,"")))</f>
        <v/>
      </c>
      <c r="X283" s="81" t="str">
        <f>IF($E283="Other",I283,IF(LEFT($E283,1)="R",$F283*INDEX('Blend Breakout'!C$28:C$50,MATCH('2 - Import Data'!$E283,'Blend Breakout'!$A$28:$A$50,0)),IF(LEFT('2 - Import Data'!$E283,1)="H",'2 - Import Data'!$F283,"")))</f>
        <v/>
      </c>
      <c r="Y283" s="117" t="str">
        <f>IF(LEFT($E283,1)="R",INDEX('Blend Breakout'!D$28:D$50,MATCH($E283,'Blend Breakout'!$A$28:$A$50,0)),IF(AND($E283="Other",J283&lt;&gt;""),J283,""))</f>
        <v/>
      </c>
      <c r="Z283" s="81" t="str">
        <f>IF(AND($E283="Other",K283&lt;&gt;""),K283,IF(LEFT($E283,1)="R",IFERROR($F283*INDEX('Blend Breakout'!E$28:E$50,MATCH('2 - Import Data'!$E283,'Blend Breakout'!$A$28:$A$50,0)),""),""))</f>
        <v/>
      </c>
      <c r="AA283" s="81" t="str">
        <f>IF(LEFT($E283,1)="R",INDEX('Blend Breakout'!F$28:F$50,MATCH($E283,'Blend Breakout'!$A$28:$A$50,0)),IF(AND($E283="Other",L283&lt;&gt;""),L283,""))</f>
        <v/>
      </c>
      <c r="AB283" s="81" t="str">
        <f>IF(AND($E283="Other",M283&lt;&gt;""),M283,IF(LEFT($E283,1)="R",IFERROR($F283*INDEX('Blend Breakout'!G$28:G$50,MATCH('2 - Import Data'!$E283,'Blend Breakout'!$A$28:$A$50,0)),""),""))</f>
        <v/>
      </c>
      <c r="AC283" s="81" t="str">
        <f>IF(LEFT($E283,1)="R",INDEX('Blend Breakout'!H$28:H$50,MATCH($E283,'Blend Breakout'!$A$28:$A$50,0)),IF(AND($E283="Other",N283&lt;&gt;""),N283,""))</f>
        <v/>
      </c>
      <c r="AD283" s="81" t="str">
        <f>IF(AND($E283="Other",O283&lt;&gt;""),O283,IF(LEFT($E283,1)="R",IFERROR($F283*INDEX('Blend Breakout'!I$28:I$50,MATCH('2 - Import Data'!$E283,'Blend Breakout'!$A$28:$A$50,0)),""),""))</f>
        <v/>
      </c>
    </row>
    <row r="284" spans="1:30" s="81" customFormat="1" x14ac:dyDescent="0.3">
      <c r="A284" s="71">
        <v>271</v>
      </c>
      <c r="B284" s="82" t="str">
        <f>IF(E284=0,"",MAX($B$14:B283)+1)</f>
        <v/>
      </c>
      <c r="C284" s="83"/>
      <c r="D284" s="84"/>
      <c r="E284" s="85"/>
      <c r="F284" s="86"/>
      <c r="G284" s="87"/>
      <c r="H284" s="111"/>
      <c r="I284" s="107"/>
      <c r="J284" s="111"/>
      <c r="K284" s="107"/>
      <c r="L284" s="111"/>
      <c r="M284" s="107"/>
      <c r="N284" s="111"/>
      <c r="O284" s="107"/>
      <c r="P284" s="85"/>
      <c r="Q284" s="75"/>
      <c r="R284" s="88"/>
      <c r="S284" s="85"/>
      <c r="T284" s="85"/>
      <c r="U284" s="79"/>
      <c r="V284" s="80"/>
      <c r="W284" s="137" t="str">
        <f>IF(LEFT($E284,1)="R",INDEX('Blend Breakout'!B$28:B$50,MATCH($E284,'Blend Breakout'!$A$28:$A$50,0)),IF(LEFT($E284,1)="H",$E284,IF($E284="Other",H284,"")))</f>
        <v/>
      </c>
      <c r="X284" s="81" t="str">
        <f>IF($E284="Other",I284,IF(LEFT($E284,1)="R",$F284*INDEX('Blend Breakout'!C$28:C$50,MATCH('2 - Import Data'!$E284,'Blend Breakout'!$A$28:$A$50,0)),IF(LEFT('2 - Import Data'!$E284,1)="H",'2 - Import Data'!$F284,"")))</f>
        <v/>
      </c>
      <c r="Y284" s="117" t="str">
        <f>IF(LEFT($E284,1)="R",INDEX('Blend Breakout'!D$28:D$50,MATCH($E284,'Blend Breakout'!$A$28:$A$50,0)),IF(AND($E284="Other",J284&lt;&gt;""),J284,""))</f>
        <v/>
      </c>
      <c r="Z284" s="81" t="str">
        <f>IF(AND($E284="Other",K284&lt;&gt;""),K284,IF(LEFT($E284,1)="R",IFERROR($F284*INDEX('Blend Breakout'!E$28:E$50,MATCH('2 - Import Data'!$E284,'Blend Breakout'!$A$28:$A$50,0)),""),""))</f>
        <v/>
      </c>
      <c r="AA284" s="81" t="str">
        <f>IF(LEFT($E284,1)="R",INDEX('Blend Breakout'!F$28:F$50,MATCH($E284,'Blend Breakout'!$A$28:$A$50,0)),IF(AND($E284="Other",L284&lt;&gt;""),L284,""))</f>
        <v/>
      </c>
      <c r="AB284" s="81" t="str">
        <f>IF(AND($E284="Other",M284&lt;&gt;""),M284,IF(LEFT($E284,1)="R",IFERROR($F284*INDEX('Blend Breakout'!G$28:G$50,MATCH('2 - Import Data'!$E284,'Blend Breakout'!$A$28:$A$50,0)),""),""))</f>
        <v/>
      </c>
      <c r="AC284" s="81" t="str">
        <f>IF(LEFT($E284,1)="R",INDEX('Blend Breakout'!H$28:H$50,MATCH($E284,'Blend Breakout'!$A$28:$A$50,0)),IF(AND($E284="Other",N284&lt;&gt;""),N284,""))</f>
        <v/>
      </c>
      <c r="AD284" s="81" t="str">
        <f>IF(AND($E284="Other",O284&lt;&gt;""),O284,IF(LEFT($E284,1)="R",IFERROR($F284*INDEX('Blend Breakout'!I$28:I$50,MATCH('2 - Import Data'!$E284,'Blend Breakout'!$A$28:$A$50,0)),""),""))</f>
        <v/>
      </c>
    </row>
    <row r="285" spans="1:30" s="81" customFormat="1" x14ac:dyDescent="0.3">
      <c r="A285" s="71">
        <v>272</v>
      </c>
      <c r="B285" s="82" t="str">
        <f>IF(E285=0,"",MAX($B$14:B284)+1)</f>
        <v/>
      </c>
      <c r="C285" s="83"/>
      <c r="D285" s="84"/>
      <c r="E285" s="85"/>
      <c r="F285" s="86"/>
      <c r="G285" s="87"/>
      <c r="H285" s="111"/>
      <c r="I285" s="107"/>
      <c r="J285" s="111"/>
      <c r="K285" s="107"/>
      <c r="L285" s="111"/>
      <c r="M285" s="107"/>
      <c r="N285" s="111"/>
      <c r="O285" s="107"/>
      <c r="P285" s="85"/>
      <c r="Q285" s="75"/>
      <c r="R285" s="88"/>
      <c r="S285" s="85"/>
      <c r="T285" s="85"/>
      <c r="U285" s="79"/>
      <c r="V285" s="80"/>
      <c r="W285" s="137" t="str">
        <f>IF(LEFT($E285,1)="R",INDEX('Blend Breakout'!B$28:B$50,MATCH($E285,'Blend Breakout'!$A$28:$A$50,0)),IF(LEFT($E285,1)="H",$E285,IF($E285="Other",H285,"")))</f>
        <v/>
      </c>
      <c r="X285" s="81" t="str">
        <f>IF($E285="Other",I285,IF(LEFT($E285,1)="R",$F285*INDEX('Blend Breakout'!C$28:C$50,MATCH('2 - Import Data'!$E285,'Blend Breakout'!$A$28:$A$50,0)),IF(LEFT('2 - Import Data'!$E285,1)="H",'2 - Import Data'!$F285,"")))</f>
        <v/>
      </c>
      <c r="Y285" s="117" t="str">
        <f>IF(LEFT($E285,1)="R",INDEX('Blend Breakout'!D$28:D$50,MATCH($E285,'Blend Breakout'!$A$28:$A$50,0)),IF(AND($E285="Other",J285&lt;&gt;""),J285,""))</f>
        <v/>
      </c>
      <c r="Z285" s="81" t="str">
        <f>IF(AND($E285="Other",K285&lt;&gt;""),K285,IF(LEFT($E285,1)="R",IFERROR($F285*INDEX('Blend Breakout'!E$28:E$50,MATCH('2 - Import Data'!$E285,'Blend Breakout'!$A$28:$A$50,0)),""),""))</f>
        <v/>
      </c>
      <c r="AA285" s="81" t="str">
        <f>IF(LEFT($E285,1)="R",INDEX('Blend Breakout'!F$28:F$50,MATCH($E285,'Blend Breakout'!$A$28:$A$50,0)),IF(AND($E285="Other",L285&lt;&gt;""),L285,""))</f>
        <v/>
      </c>
      <c r="AB285" s="81" t="str">
        <f>IF(AND($E285="Other",M285&lt;&gt;""),M285,IF(LEFT($E285,1)="R",IFERROR($F285*INDEX('Blend Breakout'!G$28:G$50,MATCH('2 - Import Data'!$E285,'Blend Breakout'!$A$28:$A$50,0)),""),""))</f>
        <v/>
      </c>
      <c r="AC285" s="81" t="str">
        <f>IF(LEFT($E285,1)="R",INDEX('Blend Breakout'!H$28:H$50,MATCH($E285,'Blend Breakout'!$A$28:$A$50,0)),IF(AND($E285="Other",N285&lt;&gt;""),N285,""))</f>
        <v/>
      </c>
      <c r="AD285" s="81" t="str">
        <f>IF(AND($E285="Other",O285&lt;&gt;""),O285,IF(LEFT($E285,1)="R",IFERROR($F285*INDEX('Blend Breakout'!I$28:I$50,MATCH('2 - Import Data'!$E285,'Blend Breakout'!$A$28:$A$50,0)),""),""))</f>
        <v/>
      </c>
    </row>
    <row r="286" spans="1:30" s="81" customFormat="1" x14ac:dyDescent="0.3">
      <c r="A286" s="71">
        <v>273</v>
      </c>
      <c r="B286" s="82" t="str">
        <f>IF(E286=0,"",MAX($B$14:B285)+1)</f>
        <v/>
      </c>
      <c r="C286" s="83"/>
      <c r="D286" s="84"/>
      <c r="E286" s="85"/>
      <c r="F286" s="86"/>
      <c r="G286" s="87"/>
      <c r="H286" s="111"/>
      <c r="I286" s="107"/>
      <c r="J286" s="111"/>
      <c r="K286" s="107"/>
      <c r="L286" s="111"/>
      <c r="M286" s="107"/>
      <c r="N286" s="111"/>
      <c r="O286" s="107"/>
      <c r="P286" s="85"/>
      <c r="Q286" s="75"/>
      <c r="R286" s="88"/>
      <c r="S286" s="85"/>
      <c r="T286" s="85"/>
      <c r="U286" s="79"/>
      <c r="V286" s="80"/>
      <c r="W286" s="137" t="str">
        <f>IF(LEFT($E286,1)="R",INDEX('Blend Breakout'!B$28:B$50,MATCH($E286,'Blend Breakout'!$A$28:$A$50,0)),IF(LEFT($E286,1)="H",$E286,IF($E286="Other",H286,"")))</f>
        <v/>
      </c>
      <c r="X286" s="81" t="str">
        <f>IF($E286="Other",I286,IF(LEFT($E286,1)="R",$F286*INDEX('Blend Breakout'!C$28:C$50,MATCH('2 - Import Data'!$E286,'Blend Breakout'!$A$28:$A$50,0)),IF(LEFT('2 - Import Data'!$E286,1)="H",'2 - Import Data'!$F286,"")))</f>
        <v/>
      </c>
      <c r="Y286" s="117" t="str">
        <f>IF(LEFT($E286,1)="R",INDEX('Blend Breakout'!D$28:D$50,MATCH($E286,'Blend Breakout'!$A$28:$A$50,0)),IF(AND($E286="Other",J286&lt;&gt;""),J286,""))</f>
        <v/>
      </c>
      <c r="Z286" s="81" t="str">
        <f>IF(AND($E286="Other",K286&lt;&gt;""),K286,IF(LEFT($E286,1)="R",IFERROR($F286*INDEX('Blend Breakout'!E$28:E$50,MATCH('2 - Import Data'!$E286,'Blend Breakout'!$A$28:$A$50,0)),""),""))</f>
        <v/>
      </c>
      <c r="AA286" s="81" t="str">
        <f>IF(LEFT($E286,1)="R",INDEX('Blend Breakout'!F$28:F$50,MATCH($E286,'Blend Breakout'!$A$28:$A$50,0)),IF(AND($E286="Other",L286&lt;&gt;""),L286,""))</f>
        <v/>
      </c>
      <c r="AB286" s="81" t="str">
        <f>IF(AND($E286="Other",M286&lt;&gt;""),M286,IF(LEFT($E286,1)="R",IFERROR($F286*INDEX('Blend Breakout'!G$28:G$50,MATCH('2 - Import Data'!$E286,'Blend Breakout'!$A$28:$A$50,0)),""),""))</f>
        <v/>
      </c>
      <c r="AC286" s="81" t="str">
        <f>IF(LEFT($E286,1)="R",INDEX('Blend Breakout'!H$28:H$50,MATCH($E286,'Blend Breakout'!$A$28:$A$50,0)),IF(AND($E286="Other",N286&lt;&gt;""),N286,""))</f>
        <v/>
      </c>
      <c r="AD286" s="81" t="str">
        <f>IF(AND($E286="Other",O286&lt;&gt;""),O286,IF(LEFT($E286,1)="R",IFERROR($F286*INDEX('Blend Breakout'!I$28:I$50,MATCH('2 - Import Data'!$E286,'Blend Breakout'!$A$28:$A$50,0)),""),""))</f>
        <v/>
      </c>
    </row>
    <row r="287" spans="1:30" s="81" customFormat="1" x14ac:dyDescent="0.3">
      <c r="A287" s="71">
        <v>274</v>
      </c>
      <c r="B287" s="82" t="str">
        <f>IF(E287=0,"",MAX($B$14:B286)+1)</f>
        <v/>
      </c>
      <c r="C287" s="83"/>
      <c r="D287" s="84"/>
      <c r="E287" s="85"/>
      <c r="F287" s="86"/>
      <c r="G287" s="87"/>
      <c r="H287" s="111"/>
      <c r="I287" s="107"/>
      <c r="J287" s="111"/>
      <c r="K287" s="107"/>
      <c r="L287" s="111"/>
      <c r="M287" s="107"/>
      <c r="N287" s="111"/>
      <c r="O287" s="107"/>
      <c r="P287" s="85"/>
      <c r="Q287" s="75"/>
      <c r="R287" s="88"/>
      <c r="S287" s="85"/>
      <c r="T287" s="85"/>
      <c r="U287" s="79"/>
      <c r="V287" s="80"/>
      <c r="W287" s="137" t="str">
        <f>IF(LEFT($E287,1)="R",INDEX('Blend Breakout'!B$28:B$50,MATCH($E287,'Blend Breakout'!$A$28:$A$50,0)),IF(LEFT($E287,1)="H",$E287,IF($E287="Other",H287,"")))</f>
        <v/>
      </c>
      <c r="X287" s="81" t="str">
        <f>IF($E287="Other",I287,IF(LEFT($E287,1)="R",$F287*INDEX('Blend Breakout'!C$28:C$50,MATCH('2 - Import Data'!$E287,'Blend Breakout'!$A$28:$A$50,0)),IF(LEFT('2 - Import Data'!$E287,1)="H",'2 - Import Data'!$F287,"")))</f>
        <v/>
      </c>
      <c r="Y287" s="117" t="str">
        <f>IF(LEFT($E287,1)="R",INDEX('Blend Breakout'!D$28:D$50,MATCH($E287,'Blend Breakout'!$A$28:$A$50,0)),IF(AND($E287="Other",J287&lt;&gt;""),J287,""))</f>
        <v/>
      </c>
      <c r="Z287" s="81" t="str">
        <f>IF(AND($E287="Other",K287&lt;&gt;""),K287,IF(LEFT($E287,1)="R",IFERROR($F287*INDEX('Blend Breakout'!E$28:E$50,MATCH('2 - Import Data'!$E287,'Blend Breakout'!$A$28:$A$50,0)),""),""))</f>
        <v/>
      </c>
      <c r="AA287" s="81" t="str">
        <f>IF(LEFT($E287,1)="R",INDEX('Blend Breakout'!F$28:F$50,MATCH($E287,'Blend Breakout'!$A$28:$A$50,0)),IF(AND($E287="Other",L287&lt;&gt;""),L287,""))</f>
        <v/>
      </c>
      <c r="AB287" s="81" t="str">
        <f>IF(AND($E287="Other",M287&lt;&gt;""),M287,IF(LEFT($E287,1)="R",IFERROR($F287*INDEX('Blend Breakout'!G$28:G$50,MATCH('2 - Import Data'!$E287,'Blend Breakout'!$A$28:$A$50,0)),""),""))</f>
        <v/>
      </c>
      <c r="AC287" s="81" t="str">
        <f>IF(LEFT($E287,1)="R",INDEX('Blend Breakout'!H$28:H$50,MATCH($E287,'Blend Breakout'!$A$28:$A$50,0)),IF(AND($E287="Other",N287&lt;&gt;""),N287,""))</f>
        <v/>
      </c>
      <c r="AD287" s="81" t="str">
        <f>IF(AND($E287="Other",O287&lt;&gt;""),O287,IF(LEFT($E287,1)="R",IFERROR($F287*INDEX('Blend Breakout'!I$28:I$50,MATCH('2 - Import Data'!$E287,'Blend Breakout'!$A$28:$A$50,0)),""),""))</f>
        <v/>
      </c>
    </row>
    <row r="288" spans="1:30" s="81" customFormat="1" x14ac:dyDescent="0.3">
      <c r="A288" s="71">
        <v>275</v>
      </c>
      <c r="B288" s="82" t="str">
        <f>IF(E288=0,"",MAX($B$14:B287)+1)</f>
        <v/>
      </c>
      <c r="C288" s="83"/>
      <c r="D288" s="84"/>
      <c r="E288" s="85"/>
      <c r="F288" s="86"/>
      <c r="G288" s="87"/>
      <c r="H288" s="111"/>
      <c r="I288" s="107"/>
      <c r="J288" s="111"/>
      <c r="K288" s="107"/>
      <c r="L288" s="111"/>
      <c r="M288" s="107"/>
      <c r="N288" s="111"/>
      <c r="O288" s="107"/>
      <c r="P288" s="85"/>
      <c r="Q288" s="75"/>
      <c r="R288" s="88"/>
      <c r="S288" s="85"/>
      <c r="T288" s="85"/>
      <c r="U288" s="79"/>
      <c r="V288" s="80"/>
      <c r="W288" s="137" t="str">
        <f>IF(LEFT($E288,1)="R",INDEX('Blend Breakout'!B$28:B$50,MATCH($E288,'Blend Breakout'!$A$28:$A$50,0)),IF(LEFT($E288,1)="H",$E288,IF($E288="Other",H288,"")))</f>
        <v/>
      </c>
      <c r="X288" s="81" t="str">
        <f>IF($E288="Other",I288,IF(LEFT($E288,1)="R",$F288*INDEX('Blend Breakout'!C$28:C$50,MATCH('2 - Import Data'!$E288,'Blend Breakout'!$A$28:$A$50,0)),IF(LEFT('2 - Import Data'!$E288,1)="H",'2 - Import Data'!$F288,"")))</f>
        <v/>
      </c>
      <c r="Y288" s="117" t="str">
        <f>IF(LEFT($E288,1)="R",INDEX('Blend Breakout'!D$28:D$50,MATCH($E288,'Blend Breakout'!$A$28:$A$50,0)),IF(AND($E288="Other",J288&lt;&gt;""),J288,""))</f>
        <v/>
      </c>
      <c r="Z288" s="81" t="str">
        <f>IF(AND($E288="Other",K288&lt;&gt;""),K288,IF(LEFT($E288,1)="R",IFERROR($F288*INDEX('Blend Breakout'!E$28:E$50,MATCH('2 - Import Data'!$E288,'Blend Breakout'!$A$28:$A$50,0)),""),""))</f>
        <v/>
      </c>
      <c r="AA288" s="81" t="str">
        <f>IF(LEFT($E288,1)="R",INDEX('Blend Breakout'!F$28:F$50,MATCH($E288,'Blend Breakout'!$A$28:$A$50,0)),IF(AND($E288="Other",L288&lt;&gt;""),L288,""))</f>
        <v/>
      </c>
      <c r="AB288" s="81" t="str">
        <f>IF(AND($E288="Other",M288&lt;&gt;""),M288,IF(LEFT($E288,1)="R",IFERROR($F288*INDEX('Blend Breakout'!G$28:G$50,MATCH('2 - Import Data'!$E288,'Blend Breakout'!$A$28:$A$50,0)),""),""))</f>
        <v/>
      </c>
      <c r="AC288" s="81" t="str">
        <f>IF(LEFT($E288,1)="R",INDEX('Blend Breakout'!H$28:H$50,MATCH($E288,'Blend Breakout'!$A$28:$A$50,0)),IF(AND($E288="Other",N288&lt;&gt;""),N288,""))</f>
        <v/>
      </c>
      <c r="AD288" s="81" t="str">
        <f>IF(AND($E288="Other",O288&lt;&gt;""),O288,IF(LEFT($E288,1)="R",IFERROR($F288*INDEX('Blend Breakout'!I$28:I$50,MATCH('2 - Import Data'!$E288,'Blend Breakout'!$A$28:$A$50,0)),""),""))</f>
        <v/>
      </c>
    </row>
    <row r="289" spans="1:30" s="81" customFormat="1" x14ac:dyDescent="0.3">
      <c r="A289" s="71">
        <v>276</v>
      </c>
      <c r="B289" s="82" t="str">
        <f>IF(E289=0,"",MAX($B$14:B288)+1)</f>
        <v/>
      </c>
      <c r="C289" s="83"/>
      <c r="D289" s="84"/>
      <c r="E289" s="85"/>
      <c r="F289" s="86"/>
      <c r="G289" s="87"/>
      <c r="H289" s="111"/>
      <c r="I289" s="107"/>
      <c r="J289" s="111"/>
      <c r="K289" s="107"/>
      <c r="L289" s="111"/>
      <c r="M289" s="107"/>
      <c r="N289" s="111"/>
      <c r="O289" s="107"/>
      <c r="P289" s="85"/>
      <c r="Q289" s="75"/>
      <c r="R289" s="88"/>
      <c r="S289" s="85"/>
      <c r="T289" s="85"/>
      <c r="U289" s="79"/>
      <c r="V289" s="80"/>
      <c r="W289" s="137" t="str">
        <f>IF(LEFT($E289,1)="R",INDEX('Blend Breakout'!B$28:B$50,MATCH($E289,'Blend Breakout'!$A$28:$A$50,0)),IF(LEFT($E289,1)="H",$E289,IF($E289="Other",H289,"")))</f>
        <v/>
      </c>
      <c r="X289" s="81" t="str">
        <f>IF($E289="Other",I289,IF(LEFT($E289,1)="R",$F289*INDEX('Blend Breakout'!C$28:C$50,MATCH('2 - Import Data'!$E289,'Blend Breakout'!$A$28:$A$50,0)),IF(LEFT('2 - Import Data'!$E289,1)="H",'2 - Import Data'!$F289,"")))</f>
        <v/>
      </c>
      <c r="Y289" s="117" t="str">
        <f>IF(LEFT($E289,1)="R",INDEX('Blend Breakout'!D$28:D$50,MATCH($E289,'Blend Breakout'!$A$28:$A$50,0)),IF(AND($E289="Other",J289&lt;&gt;""),J289,""))</f>
        <v/>
      </c>
      <c r="Z289" s="81" t="str">
        <f>IF(AND($E289="Other",K289&lt;&gt;""),K289,IF(LEFT($E289,1)="R",IFERROR($F289*INDEX('Blend Breakout'!E$28:E$50,MATCH('2 - Import Data'!$E289,'Blend Breakout'!$A$28:$A$50,0)),""),""))</f>
        <v/>
      </c>
      <c r="AA289" s="81" t="str">
        <f>IF(LEFT($E289,1)="R",INDEX('Blend Breakout'!F$28:F$50,MATCH($E289,'Blend Breakout'!$A$28:$A$50,0)),IF(AND($E289="Other",L289&lt;&gt;""),L289,""))</f>
        <v/>
      </c>
      <c r="AB289" s="81" t="str">
        <f>IF(AND($E289="Other",M289&lt;&gt;""),M289,IF(LEFT($E289,1)="R",IFERROR($F289*INDEX('Blend Breakout'!G$28:G$50,MATCH('2 - Import Data'!$E289,'Blend Breakout'!$A$28:$A$50,0)),""),""))</f>
        <v/>
      </c>
      <c r="AC289" s="81" t="str">
        <f>IF(LEFT($E289,1)="R",INDEX('Blend Breakout'!H$28:H$50,MATCH($E289,'Blend Breakout'!$A$28:$A$50,0)),IF(AND($E289="Other",N289&lt;&gt;""),N289,""))</f>
        <v/>
      </c>
      <c r="AD289" s="81" t="str">
        <f>IF(AND($E289="Other",O289&lt;&gt;""),O289,IF(LEFT($E289,1)="R",IFERROR($F289*INDEX('Blend Breakout'!I$28:I$50,MATCH('2 - Import Data'!$E289,'Blend Breakout'!$A$28:$A$50,0)),""),""))</f>
        <v/>
      </c>
    </row>
    <row r="290" spans="1:30" s="81" customFormat="1" x14ac:dyDescent="0.3">
      <c r="A290" s="71">
        <v>277</v>
      </c>
      <c r="B290" s="82" t="str">
        <f>IF(E290=0,"",MAX($B$14:B289)+1)</f>
        <v/>
      </c>
      <c r="C290" s="83"/>
      <c r="D290" s="84"/>
      <c r="E290" s="85"/>
      <c r="F290" s="86"/>
      <c r="G290" s="87"/>
      <c r="H290" s="111"/>
      <c r="I290" s="107"/>
      <c r="J290" s="111"/>
      <c r="K290" s="107"/>
      <c r="L290" s="111"/>
      <c r="M290" s="107"/>
      <c r="N290" s="111"/>
      <c r="O290" s="107"/>
      <c r="P290" s="85"/>
      <c r="Q290" s="75"/>
      <c r="R290" s="88"/>
      <c r="S290" s="85"/>
      <c r="T290" s="85"/>
      <c r="U290" s="79"/>
      <c r="V290" s="80"/>
      <c r="W290" s="137" t="str">
        <f>IF(LEFT($E290,1)="R",INDEX('Blend Breakout'!B$28:B$50,MATCH($E290,'Blend Breakout'!$A$28:$A$50,0)),IF(LEFT($E290,1)="H",$E290,IF($E290="Other",H290,"")))</f>
        <v/>
      </c>
      <c r="X290" s="81" t="str">
        <f>IF($E290="Other",I290,IF(LEFT($E290,1)="R",$F290*INDEX('Blend Breakout'!C$28:C$50,MATCH('2 - Import Data'!$E290,'Blend Breakout'!$A$28:$A$50,0)),IF(LEFT('2 - Import Data'!$E290,1)="H",'2 - Import Data'!$F290,"")))</f>
        <v/>
      </c>
      <c r="Y290" s="117" t="str">
        <f>IF(LEFT($E290,1)="R",INDEX('Blend Breakout'!D$28:D$50,MATCH($E290,'Blend Breakout'!$A$28:$A$50,0)),IF(AND($E290="Other",J290&lt;&gt;""),J290,""))</f>
        <v/>
      </c>
      <c r="Z290" s="81" t="str">
        <f>IF(AND($E290="Other",K290&lt;&gt;""),K290,IF(LEFT($E290,1)="R",IFERROR($F290*INDEX('Blend Breakout'!E$28:E$50,MATCH('2 - Import Data'!$E290,'Blend Breakout'!$A$28:$A$50,0)),""),""))</f>
        <v/>
      </c>
      <c r="AA290" s="81" t="str">
        <f>IF(LEFT($E290,1)="R",INDEX('Blend Breakout'!F$28:F$50,MATCH($E290,'Blend Breakout'!$A$28:$A$50,0)),IF(AND($E290="Other",L290&lt;&gt;""),L290,""))</f>
        <v/>
      </c>
      <c r="AB290" s="81" t="str">
        <f>IF(AND($E290="Other",M290&lt;&gt;""),M290,IF(LEFT($E290,1)="R",IFERROR($F290*INDEX('Blend Breakout'!G$28:G$50,MATCH('2 - Import Data'!$E290,'Blend Breakout'!$A$28:$A$50,0)),""),""))</f>
        <v/>
      </c>
      <c r="AC290" s="81" t="str">
        <f>IF(LEFT($E290,1)="R",INDEX('Blend Breakout'!H$28:H$50,MATCH($E290,'Blend Breakout'!$A$28:$A$50,0)),IF(AND($E290="Other",N290&lt;&gt;""),N290,""))</f>
        <v/>
      </c>
      <c r="AD290" s="81" t="str">
        <f>IF(AND($E290="Other",O290&lt;&gt;""),O290,IF(LEFT($E290,1)="R",IFERROR($F290*INDEX('Blend Breakout'!I$28:I$50,MATCH('2 - Import Data'!$E290,'Blend Breakout'!$A$28:$A$50,0)),""),""))</f>
        <v/>
      </c>
    </row>
    <row r="291" spans="1:30" s="81" customFormat="1" x14ac:dyDescent="0.3">
      <c r="A291" s="71">
        <v>278</v>
      </c>
      <c r="B291" s="82" t="str">
        <f>IF(E291=0,"",MAX($B$14:B290)+1)</f>
        <v/>
      </c>
      <c r="C291" s="83"/>
      <c r="D291" s="84"/>
      <c r="E291" s="85"/>
      <c r="F291" s="86"/>
      <c r="G291" s="87"/>
      <c r="H291" s="111"/>
      <c r="I291" s="107"/>
      <c r="J291" s="111"/>
      <c r="K291" s="107"/>
      <c r="L291" s="111"/>
      <c r="M291" s="107"/>
      <c r="N291" s="111"/>
      <c r="O291" s="107"/>
      <c r="P291" s="85"/>
      <c r="Q291" s="75"/>
      <c r="R291" s="88"/>
      <c r="S291" s="85"/>
      <c r="T291" s="85"/>
      <c r="U291" s="79"/>
      <c r="V291" s="80"/>
      <c r="W291" s="137" t="str">
        <f>IF(LEFT($E291,1)="R",INDEX('Blend Breakout'!B$28:B$50,MATCH($E291,'Blend Breakout'!$A$28:$A$50,0)),IF(LEFT($E291,1)="H",$E291,IF($E291="Other",H291,"")))</f>
        <v/>
      </c>
      <c r="X291" s="81" t="str">
        <f>IF($E291="Other",I291,IF(LEFT($E291,1)="R",$F291*INDEX('Blend Breakout'!C$28:C$50,MATCH('2 - Import Data'!$E291,'Blend Breakout'!$A$28:$A$50,0)),IF(LEFT('2 - Import Data'!$E291,1)="H",'2 - Import Data'!$F291,"")))</f>
        <v/>
      </c>
      <c r="Y291" s="117" t="str">
        <f>IF(LEFT($E291,1)="R",INDEX('Blend Breakout'!D$28:D$50,MATCH($E291,'Blend Breakout'!$A$28:$A$50,0)),IF(AND($E291="Other",J291&lt;&gt;""),J291,""))</f>
        <v/>
      </c>
      <c r="Z291" s="81" t="str">
        <f>IF(AND($E291="Other",K291&lt;&gt;""),K291,IF(LEFT($E291,1)="R",IFERROR($F291*INDEX('Blend Breakout'!E$28:E$50,MATCH('2 - Import Data'!$E291,'Blend Breakout'!$A$28:$A$50,0)),""),""))</f>
        <v/>
      </c>
      <c r="AA291" s="81" t="str">
        <f>IF(LEFT($E291,1)="R",INDEX('Blend Breakout'!F$28:F$50,MATCH($E291,'Blend Breakout'!$A$28:$A$50,0)),IF(AND($E291="Other",L291&lt;&gt;""),L291,""))</f>
        <v/>
      </c>
      <c r="AB291" s="81" t="str">
        <f>IF(AND($E291="Other",M291&lt;&gt;""),M291,IF(LEFT($E291,1)="R",IFERROR($F291*INDEX('Blend Breakout'!G$28:G$50,MATCH('2 - Import Data'!$E291,'Blend Breakout'!$A$28:$A$50,0)),""),""))</f>
        <v/>
      </c>
      <c r="AC291" s="81" t="str">
        <f>IF(LEFT($E291,1)="R",INDEX('Blend Breakout'!H$28:H$50,MATCH($E291,'Blend Breakout'!$A$28:$A$50,0)),IF(AND($E291="Other",N291&lt;&gt;""),N291,""))</f>
        <v/>
      </c>
      <c r="AD291" s="81" t="str">
        <f>IF(AND($E291="Other",O291&lt;&gt;""),O291,IF(LEFT($E291,1)="R",IFERROR($F291*INDEX('Blend Breakout'!I$28:I$50,MATCH('2 - Import Data'!$E291,'Blend Breakout'!$A$28:$A$50,0)),""),""))</f>
        <v/>
      </c>
    </row>
    <row r="292" spans="1:30" s="81" customFormat="1" x14ac:dyDescent="0.3">
      <c r="A292" s="71">
        <v>279</v>
      </c>
      <c r="B292" s="82" t="str">
        <f>IF(E292=0,"",MAX($B$14:B291)+1)</f>
        <v/>
      </c>
      <c r="C292" s="83"/>
      <c r="D292" s="84"/>
      <c r="E292" s="85"/>
      <c r="F292" s="86"/>
      <c r="G292" s="87"/>
      <c r="H292" s="111"/>
      <c r="I292" s="107"/>
      <c r="J292" s="111"/>
      <c r="K292" s="107"/>
      <c r="L292" s="111"/>
      <c r="M292" s="107"/>
      <c r="N292" s="111"/>
      <c r="O292" s="107"/>
      <c r="P292" s="85"/>
      <c r="Q292" s="75"/>
      <c r="R292" s="88"/>
      <c r="S292" s="85"/>
      <c r="T292" s="85"/>
      <c r="U292" s="79"/>
      <c r="V292" s="80"/>
      <c r="W292" s="137" t="str">
        <f>IF(LEFT($E292,1)="R",INDEX('Blend Breakout'!B$28:B$50,MATCH($E292,'Blend Breakout'!$A$28:$A$50,0)),IF(LEFT($E292,1)="H",$E292,IF($E292="Other",H292,"")))</f>
        <v/>
      </c>
      <c r="X292" s="81" t="str">
        <f>IF($E292="Other",I292,IF(LEFT($E292,1)="R",$F292*INDEX('Blend Breakout'!C$28:C$50,MATCH('2 - Import Data'!$E292,'Blend Breakout'!$A$28:$A$50,0)),IF(LEFT('2 - Import Data'!$E292,1)="H",'2 - Import Data'!$F292,"")))</f>
        <v/>
      </c>
      <c r="Y292" s="117" t="str">
        <f>IF(LEFT($E292,1)="R",INDEX('Blend Breakout'!D$28:D$50,MATCH($E292,'Blend Breakout'!$A$28:$A$50,0)),IF(AND($E292="Other",J292&lt;&gt;""),J292,""))</f>
        <v/>
      </c>
      <c r="Z292" s="81" t="str">
        <f>IF(AND($E292="Other",K292&lt;&gt;""),K292,IF(LEFT($E292,1)="R",IFERROR($F292*INDEX('Blend Breakout'!E$28:E$50,MATCH('2 - Import Data'!$E292,'Blend Breakout'!$A$28:$A$50,0)),""),""))</f>
        <v/>
      </c>
      <c r="AA292" s="81" t="str">
        <f>IF(LEFT($E292,1)="R",INDEX('Blend Breakout'!F$28:F$50,MATCH($E292,'Blend Breakout'!$A$28:$A$50,0)),IF(AND($E292="Other",L292&lt;&gt;""),L292,""))</f>
        <v/>
      </c>
      <c r="AB292" s="81" t="str">
        <f>IF(AND($E292="Other",M292&lt;&gt;""),M292,IF(LEFT($E292,1)="R",IFERROR($F292*INDEX('Blend Breakout'!G$28:G$50,MATCH('2 - Import Data'!$E292,'Blend Breakout'!$A$28:$A$50,0)),""),""))</f>
        <v/>
      </c>
      <c r="AC292" s="81" t="str">
        <f>IF(LEFT($E292,1)="R",INDEX('Blend Breakout'!H$28:H$50,MATCH($E292,'Blend Breakout'!$A$28:$A$50,0)),IF(AND($E292="Other",N292&lt;&gt;""),N292,""))</f>
        <v/>
      </c>
      <c r="AD292" s="81" t="str">
        <f>IF(AND($E292="Other",O292&lt;&gt;""),O292,IF(LEFT($E292,1)="R",IFERROR($F292*INDEX('Blend Breakout'!I$28:I$50,MATCH('2 - Import Data'!$E292,'Blend Breakout'!$A$28:$A$50,0)),""),""))</f>
        <v/>
      </c>
    </row>
    <row r="293" spans="1:30" s="81" customFormat="1" x14ac:dyDescent="0.3">
      <c r="A293" s="71">
        <v>280</v>
      </c>
      <c r="B293" s="82" t="str">
        <f>IF(E293=0,"",MAX($B$14:B292)+1)</f>
        <v/>
      </c>
      <c r="C293" s="83"/>
      <c r="D293" s="84"/>
      <c r="E293" s="85"/>
      <c r="F293" s="86"/>
      <c r="G293" s="87"/>
      <c r="H293" s="111"/>
      <c r="I293" s="107"/>
      <c r="J293" s="111"/>
      <c r="K293" s="107"/>
      <c r="L293" s="111"/>
      <c r="M293" s="107"/>
      <c r="N293" s="111"/>
      <c r="O293" s="107"/>
      <c r="P293" s="85"/>
      <c r="Q293" s="75"/>
      <c r="R293" s="88"/>
      <c r="S293" s="85"/>
      <c r="T293" s="85"/>
      <c r="U293" s="79"/>
      <c r="V293" s="80"/>
      <c r="W293" s="137" t="str">
        <f>IF(LEFT($E293,1)="R",INDEX('Blend Breakout'!B$28:B$50,MATCH($E293,'Blend Breakout'!$A$28:$A$50,0)),IF(LEFT($E293,1)="H",$E293,IF($E293="Other",H293,"")))</f>
        <v/>
      </c>
      <c r="X293" s="81" t="str">
        <f>IF($E293="Other",I293,IF(LEFT($E293,1)="R",$F293*INDEX('Blend Breakout'!C$28:C$50,MATCH('2 - Import Data'!$E293,'Blend Breakout'!$A$28:$A$50,0)),IF(LEFT('2 - Import Data'!$E293,1)="H",'2 - Import Data'!$F293,"")))</f>
        <v/>
      </c>
      <c r="Y293" s="117" t="str">
        <f>IF(LEFT($E293,1)="R",INDEX('Blend Breakout'!D$28:D$50,MATCH($E293,'Blend Breakout'!$A$28:$A$50,0)),IF(AND($E293="Other",J293&lt;&gt;""),J293,""))</f>
        <v/>
      </c>
      <c r="Z293" s="81" t="str">
        <f>IF(AND($E293="Other",K293&lt;&gt;""),K293,IF(LEFT($E293,1)="R",IFERROR($F293*INDEX('Blend Breakout'!E$28:E$50,MATCH('2 - Import Data'!$E293,'Blend Breakout'!$A$28:$A$50,0)),""),""))</f>
        <v/>
      </c>
      <c r="AA293" s="81" t="str">
        <f>IF(LEFT($E293,1)="R",INDEX('Blend Breakout'!F$28:F$50,MATCH($E293,'Blend Breakout'!$A$28:$A$50,0)),IF(AND($E293="Other",L293&lt;&gt;""),L293,""))</f>
        <v/>
      </c>
      <c r="AB293" s="81" t="str">
        <f>IF(AND($E293="Other",M293&lt;&gt;""),M293,IF(LEFT($E293,1)="R",IFERROR($F293*INDEX('Blend Breakout'!G$28:G$50,MATCH('2 - Import Data'!$E293,'Blend Breakout'!$A$28:$A$50,0)),""),""))</f>
        <v/>
      </c>
      <c r="AC293" s="81" t="str">
        <f>IF(LEFT($E293,1)="R",INDEX('Blend Breakout'!H$28:H$50,MATCH($E293,'Blend Breakout'!$A$28:$A$50,0)),IF(AND($E293="Other",N293&lt;&gt;""),N293,""))</f>
        <v/>
      </c>
      <c r="AD293" s="81" t="str">
        <f>IF(AND($E293="Other",O293&lt;&gt;""),O293,IF(LEFT($E293,1)="R",IFERROR($F293*INDEX('Blend Breakout'!I$28:I$50,MATCH('2 - Import Data'!$E293,'Blend Breakout'!$A$28:$A$50,0)),""),""))</f>
        <v/>
      </c>
    </row>
    <row r="294" spans="1:30" s="81" customFormat="1" x14ac:dyDescent="0.3">
      <c r="A294" s="71">
        <v>281</v>
      </c>
      <c r="B294" s="82" t="str">
        <f>IF(E294=0,"",MAX($B$14:B293)+1)</f>
        <v/>
      </c>
      <c r="C294" s="83"/>
      <c r="D294" s="84"/>
      <c r="E294" s="85"/>
      <c r="F294" s="86"/>
      <c r="G294" s="87"/>
      <c r="H294" s="111"/>
      <c r="I294" s="107"/>
      <c r="J294" s="111"/>
      <c r="K294" s="107"/>
      <c r="L294" s="111"/>
      <c r="M294" s="107"/>
      <c r="N294" s="111"/>
      <c r="O294" s="107"/>
      <c r="P294" s="85"/>
      <c r="Q294" s="75"/>
      <c r="R294" s="88"/>
      <c r="S294" s="85"/>
      <c r="T294" s="85"/>
      <c r="U294" s="79"/>
      <c r="V294" s="80"/>
      <c r="W294" s="137" t="str">
        <f>IF(LEFT($E294,1)="R",INDEX('Blend Breakout'!B$28:B$50,MATCH($E294,'Blend Breakout'!$A$28:$A$50,0)),IF(LEFT($E294,1)="H",$E294,IF($E294="Other",H294,"")))</f>
        <v/>
      </c>
      <c r="X294" s="81" t="str">
        <f>IF($E294="Other",I294,IF(LEFT($E294,1)="R",$F294*INDEX('Blend Breakout'!C$28:C$50,MATCH('2 - Import Data'!$E294,'Blend Breakout'!$A$28:$A$50,0)),IF(LEFT('2 - Import Data'!$E294,1)="H",'2 - Import Data'!$F294,"")))</f>
        <v/>
      </c>
      <c r="Y294" s="117" t="str">
        <f>IF(LEFT($E294,1)="R",INDEX('Blend Breakout'!D$28:D$50,MATCH($E294,'Blend Breakout'!$A$28:$A$50,0)),IF(AND($E294="Other",J294&lt;&gt;""),J294,""))</f>
        <v/>
      </c>
      <c r="Z294" s="81" t="str">
        <f>IF(AND($E294="Other",K294&lt;&gt;""),K294,IF(LEFT($E294,1)="R",IFERROR($F294*INDEX('Blend Breakout'!E$28:E$50,MATCH('2 - Import Data'!$E294,'Blend Breakout'!$A$28:$A$50,0)),""),""))</f>
        <v/>
      </c>
      <c r="AA294" s="81" t="str">
        <f>IF(LEFT($E294,1)="R",INDEX('Blend Breakout'!F$28:F$50,MATCH($E294,'Blend Breakout'!$A$28:$A$50,0)),IF(AND($E294="Other",L294&lt;&gt;""),L294,""))</f>
        <v/>
      </c>
      <c r="AB294" s="81" t="str">
        <f>IF(AND($E294="Other",M294&lt;&gt;""),M294,IF(LEFT($E294,1)="R",IFERROR($F294*INDEX('Blend Breakout'!G$28:G$50,MATCH('2 - Import Data'!$E294,'Blend Breakout'!$A$28:$A$50,0)),""),""))</f>
        <v/>
      </c>
      <c r="AC294" s="81" t="str">
        <f>IF(LEFT($E294,1)="R",INDEX('Blend Breakout'!H$28:H$50,MATCH($E294,'Blend Breakout'!$A$28:$A$50,0)),IF(AND($E294="Other",N294&lt;&gt;""),N294,""))</f>
        <v/>
      </c>
      <c r="AD294" s="81" t="str">
        <f>IF(AND($E294="Other",O294&lt;&gt;""),O294,IF(LEFT($E294,1)="R",IFERROR($F294*INDEX('Blend Breakout'!I$28:I$50,MATCH('2 - Import Data'!$E294,'Blend Breakout'!$A$28:$A$50,0)),""),""))</f>
        <v/>
      </c>
    </row>
    <row r="295" spans="1:30" s="81" customFormat="1" x14ac:dyDescent="0.3">
      <c r="A295" s="71">
        <v>282</v>
      </c>
      <c r="B295" s="82" t="str">
        <f>IF(E295=0,"",MAX($B$14:B294)+1)</f>
        <v/>
      </c>
      <c r="C295" s="83"/>
      <c r="D295" s="84"/>
      <c r="E295" s="85"/>
      <c r="F295" s="86"/>
      <c r="G295" s="87"/>
      <c r="H295" s="111"/>
      <c r="I295" s="107"/>
      <c r="J295" s="111"/>
      <c r="K295" s="107"/>
      <c r="L295" s="111"/>
      <c r="M295" s="107"/>
      <c r="N295" s="111"/>
      <c r="O295" s="107"/>
      <c r="P295" s="85"/>
      <c r="Q295" s="75"/>
      <c r="R295" s="88"/>
      <c r="S295" s="85"/>
      <c r="T295" s="85"/>
      <c r="U295" s="79"/>
      <c r="V295" s="80"/>
      <c r="W295" s="137" t="str">
        <f>IF(LEFT($E295,1)="R",INDEX('Blend Breakout'!B$28:B$50,MATCH($E295,'Blend Breakout'!$A$28:$A$50,0)),IF(LEFT($E295,1)="H",$E295,IF($E295="Other",H295,"")))</f>
        <v/>
      </c>
      <c r="X295" s="81" t="str">
        <f>IF($E295="Other",I295,IF(LEFT($E295,1)="R",$F295*INDEX('Blend Breakout'!C$28:C$50,MATCH('2 - Import Data'!$E295,'Blend Breakout'!$A$28:$A$50,0)),IF(LEFT('2 - Import Data'!$E295,1)="H",'2 - Import Data'!$F295,"")))</f>
        <v/>
      </c>
      <c r="Y295" s="117" t="str">
        <f>IF(LEFT($E295,1)="R",INDEX('Blend Breakout'!D$28:D$50,MATCH($E295,'Blend Breakout'!$A$28:$A$50,0)),IF(AND($E295="Other",J295&lt;&gt;""),J295,""))</f>
        <v/>
      </c>
      <c r="Z295" s="81" t="str">
        <f>IF(AND($E295="Other",K295&lt;&gt;""),K295,IF(LEFT($E295,1)="R",IFERROR($F295*INDEX('Blend Breakout'!E$28:E$50,MATCH('2 - Import Data'!$E295,'Blend Breakout'!$A$28:$A$50,0)),""),""))</f>
        <v/>
      </c>
      <c r="AA295" s="81" t="str">
        <f>IF(LEFT($E295,1)="R",INDEX('Blend Breakout'!F$28:F$50,MATCH($E295,'Blend Breakout'!$A$28:$A$50,0)),IF(AND($E295="Other",L295&lt;&gt;""),L295,""))</f>
        <v/>
      </c>
      <c r="AB295" s="81" t="str">
        <f>IF(AND($E295="Other",M295&lt;&gt;""),M295,IF(LEFT($E295,1)="R",IFERROR($F295*INDEX('Blend Breakout'!G$28:G$50,MATCH('2 - Import Data'!$E295,'Blend Breakout'!$A$28:$A$50,0)),""),""))</f>
        <v/>
      </c>
      <c r="AC295" s="81" t="str">
        <f>IF(LEFT($E295,1)="R",INDEX('Blend Breakout'!H$28:H$50,MATCH($E295,'Blend Breakout'!$A$28:$A$50,0)),IF(AND($E295="Other",N295&lt;&gt;""),N295,""))</f>
        <v/>
      </c>
      <c r="AD295" s="81" t="str">
        <f>IF(AND($E295="Other",O295&lt;&gt;""),O295,IF(LEFT($E295,1)="R",IFERROR($F295*INDEX('Blend Breakout'!I$28:I$50,MATCH('2 - Import Data'!$E295,'Blend Breakout'!$A$28:$A$50,0)),""),""))</f>
        <v/>
      </c>
    </row>
    <row r="296" spans="1:30" s="81" customFormat="1" x14ac:dyDescent="0.3">
      <c r="A296" s="71">
        <v>283</v>
      </c>
      <c r="B296" s="82" t="str">
        <f>IF(E296=0,"",MAX($B$14:B295)+1)</f>
        <v/>
      </c>
      <c r="C296" s="83"/>
      <c r="D296" s="84"/>
      <c r="E296" s="85"/>
      <c r="F296" s="86"/>
      <c r="G296" s="87"/>
      <c r="H296" s="111"/>
      <c r="I296" s="107"/>
      <c r="J296" s="111"/>
      <c r="K296" s="107"/>
      <c r="L296" s="111"/>
      <c r="M296" s="107"/>
      <c r="N296" s="111"/>
      <c r="O296" s="107"/>
      <c r="P296" s="85"/>
      <c r="Q296" s="75"/>
      <c r="R296" s="88"/>
      <c r="S296" s="85"/>
      <c r="T296" s="85"/>
      <c r="U296" s="79"/>
      <c r="V296" s="80"/>
      <c r="W296" s="137" t="str">
        <f>IF(LEFT($E296,1)="R",INDEX('Blend Breakout'!B$28:B$50,MATCH($E296,'Blend Breakout'!$A$28:$A$50,0)),IF(LEFT($E296,1)="H",$E296,IF($E296="Other",H296,"")))</f>
        <v/>
      </c>
      <c r="X296" s="81" t="str">
        <f>IF($E296="Other",I296,IF(LEFT($E296,1)="R",$F296*INDEX('Blend Breakout'!C$28:C$50,MATCH('2 - Import Data'!$E296,'Blend Breakout'!$A$28:$A$50,0)),IF(LEFT('2 - Import Data'!$E296,1)="H",'2 - Import Data'!$F296,"")))</f>
        <v/>
      </c>
      <c r="Y296" s="117" t="str">
        <f>IF(LEFT($E296,1)="R",INDEX('Blend Breakout'!D$28:D$50,MATCH($E296,'Blend Breakout'!$A$28:$A$50,0)),IF(AND($E296="Other",J296&lt;&gt;""),J296,""))</f>
        <v/>
      </c>
      <c r="Z296" s="81" t="str">
        <f>IF(AND($E296="Other",K296&lt;&gt;""),K296,IF(LEFT($E296,1)="R",IFERROR($F296*INDEX('Blend Breakout'!E$28:E$50,MATCH('2 - Import Data'!$E296,'Blend Breakout'!$A$28:$A$50,0)),""),""))</f>
        <v/>
      </c>
      <c r="AA296" s="81" t="str">
        <f>IF(LEFT($E296,1)="R",INDEX('Blend Breakout'!F$28:F$50,MATCH($E296,'Blend Breakout'!$A$28:$A$50,0)),IF(AND($E296="Other",L296&lt;&gt;""),L296,""))</f>
        <v/>
      </c>
      <c r="AB296" s="81" t="str">
        <f>IF(AND($E296="Other",M296&lt;&gt;""),M296,IF(LEFT($E296,1)="R",IFERROR($F296*INDEX('Blend Breakout'!G$28:G$50,MATCH('2 - Import Data'!$E296,'Blend Breakout'!$A$28:$A$50,0)),""),""))</f>
        <v/>
      </c>
      <c r="AC296" s="81" t="str">
        <f>IF(LEFT($E296,1)="R",INDEX('Blend Breakout'!H$28:H$50,MATCH($E296,'Blend Breakout'!$A$28:$A$50,0)),IF(AND($E296="Other",N296&lt;&gt;""),N296,""))</f>
        <v/>
      </c>
      <c r="AD296" s="81" t="str">
        <f>IF(AND($E296="Other",O296&lt;&gt;""),O296,IF(LEFT($E296,1)="R",IFERROR($F296*INDEX('Blend Breakout'!I$28:I$50,MATCH('2 - Import Data'!$E296,'Blend Breakout'!$A$28:$A$50,0)),""),""))</f>
        <v/>
      </c>
    </row>
    <row r="297" spans="1:30" s="81" customFormat="1" x14ac:dyDescent="0.3">
      <c r="A297" s="71">
        <v>284</v>
      </c>
      <c r="B297" s="82" t="str">
        <f>IF(E297=0,"",MAX($B$14:B296)+1)</f>
        <v/>
      </c>
      <c r="C297" s="83"/>
      <c r="D297" s="84"/>
      <c r="E297" s="85"/>
      <c r="F297" s="86"/>
      <c r="G297" s="87"/>
      <c r="H297" s="111"/>
      <c r="I297" s="107"/>
      <c r="J297" s="111"/>
      <c r="K297" s="107"/>
      <c r="L297" s="111"/>
      <c r="M297" s="107"/>
      <c r="N297" s="111"/>
      <c r="O297" s="107"/>
      <c r="P297" s="85"/>
      <c r="Q297" s="75"/>
      <c r="R297" s="88"/>
      <c r="S297" s="85"/>
      <c r="T297" s="85"/>
      <c r="U297" s="79"/>
      <c r="V297" s="80"/>
      <c r="W297" s="137" t="str">
        <f>IF(LEFT($E297,1)="R",INDEX('Blend Breakout'!B$28:B$50,MATCH($E297,'Blend Breakout'!$A$28:$A$50,0)),IF(LEFT($E297,1)="H",$E297,IF($E297="Other",H297,"")))</f>
        <v/>
      </c>
      <c r="X297" s="81" t="str">
        <f>IF($E297="Other",I297,IF(LEFT($E297,1)="R",$F297*INDEX('Blend Breakout'!C$28:C$50,MATCH('2 - Import Data'!$E297,'Blend Breakout'!$A$28:$A$50,0)),IF(LEFT('2 - Import Data'!$E297,1)="H",'2 - Import Data'!$F297,"")))</f>
        <v/>
      </c>
      <c r="Y297" s="117" t="str">
        <f>IF(LEFT($E297,1)="R",INDEX('Blend Breakout'!D$28:D$50,MATCH($E297,'Blend Breakout'!$A$28:$A$50,0)),IF(AND($E297="Other",J297&lt;&gt;""),J297,""))</f>
        <v/>
      </c>
      <c r="Z297" s="81" t="str">
        <f>IF(AND($E297="Other",K297&lt;&gt;""),K297,IF(LEFT($E297,1)="R",IFERROR($F297*INDEX('Blend Breakout'!E$28:E$50,MATCH('2 - Import Data'!$E297,'Blend Breakout'!$A$28:$A$50,0)),""),""))</f>
        <v/>
      </c>
      <c r="AA297" s="81" t="str">
        <f>IF(LEFT($E297,1)="R",INDEX('Blend Breakout'!F$28:F$50,MATCH($E297,'Blend Breakout'!$A$28:$A$50,0)),IF(AND($E297="Other",L297&lt;&gt;""),L297,""))</f>
        <v/>
      </c>
      <c r="AB297" s="81" t="str">
        <f>IF(AND($E297="Other",M297&lt;&gt;""),M297,IF(LEFT($E297,1)="R",IFERROR($F297*INDEX('Blend Breakout'!G$28:G$50,MATCH('2 - Import Data'!$E297,'Blend Breakout'!$A$28:$A$50,0)),""),""))</f>
        <v/>
      </c>
      <c r="AC297" s="81" t="str">
        <f>IF(LEFT($E297,1)="R",INDEX('Blend Breakout'!H$28:H$50,MATCH($E297,'Blend Breakout'!$A$28:$A$50,0)),IF(AND($E297="Other",N297&lt;&gt;""),N297,""))</f>
        <v/>
      </c>
      <c r="AD297" s="81" t="str">
        <f>IF(AND($E297="Other",O297&lt;&gt;""),O297,IF(LEFT($E297,1)="R",IFERROR($F297*INDEX('Blend Breakout'!I$28:I$50,MATCH('2 - Import Data'!$E297,'Blend Breakout'!$A$28:$A$50,0)),""),""))</f>
        <v/>
      </c>
    </row>
    <row r="298" spans="1:30" s="81" customFormat="1" x14ac:dyDescent="0.3">
      <c r="A298" s="71">
        <v>285</v>
      </c>
      <c r="B298" s="82" t="str">
        <f>IF(E298=0,"",MAX($B$14:B297)+1)</f>
        <v/>
      </c>
      <c r="C298" s="83"/>
      <c r="D298" s="84"/>
      <c r="E298" s="85"/>
      <c r="F298" s="86"/>
      <c r="G298" s="87"/>
      <c r="H298" s="111"/>
      <c r="I298" s="107"/>
      <c r="J298" s="111"/>
      <c r="K298" s="107"/>
      <c r="L298" s="111"/>
      <c r="M298" s="107"/>
      <c r="N298" s="111"/>
      <c r="O298" s="107"/>
      <c r="P298" s="85"/>
      <c r="Q298" s="75"/>
      <c r="R298" s="88"/>
      <c r="S298" s="85"/>
      <c r="T298" s="85"/>
      <c r="U298" s="79"/>
      <c r="V298" s="80"/>
      <c r="W298" s="137" t="str">
        <f>IF(LEFT($E298,1)="R",INDEX('Blend Breakout'!B$28:B$50,MATCH($E298,'Blend Breakout'!$A$28:$A$50,0)),IF(LEFT($E298,1)="H",$E298,IF($E298="Other",H298,"")))</f>
        <v/>
      </c>
      <c r="X298" s="81" t="str">
        <f>IF($E298="Other",I298,IF(LEFT($E298,1)="R",$F298*INDEX('Blend Breakout'!C$28:C$50,MATCH('2 - Import Data'!$E298,'Blend Breakout'!$A$28:$A$50,0)),IF(LEFT('2 - Import Data'!$E298,1)="H",'2 - Import Data'!$F298,"")))</f>
        <v/>
      </c>
      <c r="Y298" s="117" t="str">
        <f>IF(LEFT($E298,1)="R",INDEX('Blend Breakout'!D$28:D$50,MATCH($E298,'Blend Breakout'!$A$28:$A$50,0)),IF(AND($E298="Other",J298&lt;&gt;""),J298,""))</f>
        <v/>
      </c>
      <c r="Z298" s="81" t="str">
        <f>IF(AND($E298="Other",K298&lt;&gt;""),K298,IF(LEFT($E298,1)="R",IFERROR($F298*INDEX('Blend Breakout'!E$28:E$50,MATCH('2 - Import Data'!$E298,'Blend Breakout'!$A$28:$A$50,0)),""),""))</f>
        <v/>
      </c>
      <c r="AA298" s="81" t="str">
        <f>IF(LEFT($E298,1)="R",INDEX('Blend Breakout'!F$28:F$50,MATCH($E298,'Blend Breakout'!$A$28:$A$50,0)),IF(AND($E298="Other",L298&lt;&gt;""),L298,""))</f>
        <v/>
      </c>
      <c r="AB298" s="81" t="str">
        <f>IF(AND($E298="Other",M298&lt;&gt;""),M298,IF(LEFT($E298,1)="R",IFERROR($F298*INDEX('Blend Breakout'!G$28:G$50,MATCH('2 - Import Data'!$E298,'Blend Breakout'!$A$28:$A$50,0)),""),""))</f>
        <v/>
      </c>
      <c r="AC298" s="81" t="str">
        <f>IF(LEFT($E298,1)="R",INDEX('Blend Breakout'!H$28:H$50,MATCH($E298,'Blend Breakout'!$A$28:$A$50,0)),IF(AND($E298="Other",N298&lt;&gt;""),N298,""))</f>
        <v/>
      </c>
      <c r="AD298" s="81" t="str">
        <f>IF(AND($E298="Other",O298&lt;&gt;""),O298,IF(LEFT($E298,1)="R",IFERROR($F298*INDEX('Blend Breakout'!I$28:I$50,MATCH('2 - Import Data'!$E298,'Blend Breakout'!$A$28:$A$50,0)),""),""))</f>
        <v/>
      </c>
    </row>
    <row r="299" spans="1:30" s="81" customFormat="1" x14ac:dyDescent="0.3">
      <c r="A299" s="71">
        <v>286</v>
      </c>
      <c r="B299" s="82" t="str">
        <f>IF(E299=0,"",MAX($B$14:B298)+1)</f>
        <v/>
      </c>
      <c r="C299" s="83"/>
      <c r="D299" s="84"/>
      <c r="E299" s="85"/>
      <c r="F299" s="86"/>
      <c r="G299" s="87"/>
      <c r="H299" s="111"/>
      <c r="I299" s="107"/>
      <c r="J299" s="111"/>
      <c r="K299" s="107"/>
      <c r="L299" s="111"/>
      <c r="M299" s="107"/>
      <c r="N299" s="111"/>
      <c r="O299" s="107"/>
      <c r="P299" s="85"/>
      <c r="Q299" s="75"/>
      <c r="R299" s="88"/>
      <c r="S299" s="85"/>
      <c r="T299" s="85"/>
      <c r="U299" s="79"/>
      <c r="V299" s="80"/>
      <c r="W299" s="137" t="str">
        <f>IF(LEFT($E299,1)="R",INDEX('Blend Breakout'!B$28:B$50,MATCH($E299,'Blend Breakout'!$A$28:$A$50,0)),IF(LEFT($E299,1)="H",$E299,IF($E299="Other",H299,"")))</f>
        <v/>
      </c>
      <c r="X299" s="81" t="str">
        <f>IF($E299="Other",I299,IF(LEFT($E299,1)="R",$F299*INDEX('Blend Breakout'!C$28:C$50,MATCH('2 - Import Data'!$E299,'Blend Breakout'!$A$28:$A$50,0)),IF(LEFT('2 - Import Data'!$E299,1)="H",'2 - Import Data'!$F299,"")))</f>
        <v/>
      </c>
      <c r="Y299" s="117" t="str">
        <f>IF(LEFT($E299,1)="R",INDEX('Blend Breakout'!D$28:D$50,MATCH($E299,'Blend Breakout'!$A$28:$A$50,0)),IF(AND($E299="Other",J299&lt;&gt;""),J299,""))</f>
        <v/>
      </c>
      <c r="Z299" s="81" t="str">
        <f>IF(AND($E299="Other",K299&lt;&gt;""),K299,IF(LEFT($E299,1)="R",IFERROR($F299*INDEX('Blend Breakout'!E$28:E$50,MATCH('2 - Import Data'!$E299,'Blend Breakout'!$A$28:$A$50,0)),""),""))</f>
        <v/>
      </c>
      <c r="AA299" s="81" t="str">
        <f>IF(LEFT($E299,1)="R",INDEX('Blend Breakout'!F$28:F$50,MATCH($E299,'Blend Breakout'!$A$28:$A$50,0)),IF(AND($E299="Other",L299&lt;&gt;""),L299,""))</f>
        <v/>
      </c>
      <c r="AB299" s="81" t="str">
        <f>IF(AND($E299="Other",M299&lt;&gt;""),M299,IF(LEFT($E299,1)="R",IFERROR($F299*INDEX('Blend Breakout'!G$28:G$50,MATCH('2 - Import Data'!$E299,'Blend Breakout'!$A$28:$A$50,0)),""),""))</f>
        <v/>
      </c>
      <c r="AC299" s="81" t="str">
        <f>IF(LEFT($E299,1)="R",INDEX('Blend Breakout'!H$28:H$50,MATCH($E299,'Blend Breakout'!$A$28:$A$50,0)),IF(AND($E299="Other",N299&lt;&gt;""),N299,""))</f>
        <v/>
      </c>
      <c r="AD299" s="81" t="str">
        <f>IF(AND($E299="Other",O299&lt;&gt;""),O299,IF(LEFT($E299,1)="R",IFERROR($F299*INDEX('Blend Breakout'!I$28:I$50,MATCH('2 - Import Data'!$E299,'Blend Breakout'!$A$28:$A$50,0)),""),""))</f>
        <v/>
      </c>
    </row>
    <row r="300" spans="1:30" s="81" customFormat="1" x14ac:dyDescent="0.3">
      <c r="A300" s="71">
        <v>287</v>
      </c>
      <c r="B300" s="82" t="str">
        <f>IF(E300=0,"",MAX($B$14:B299)+1)</f>
        <v/>
      </c>
      <c r="C300" s="83"/>
      <c r="D300" s="84"/>
      <c r="E300" s="85"/>
      <c r="F300" s="86"/>
      <c r="G300" s="87"/>
      <c r="H300" s="111"/>
      <c r="I300" s="107"/>
      <c r="J300" s="111"/>
      <c r="K300" s="107"/>
      <c r="L300" s="111"/>
      <c r="M300" s="107"/>
      <c r="N300" s="111"/>
      <c r="O300" s="107"/>
      <c r="P300" s="85"/>
      <c r="Q300" s="75"/>
      <c r="R300" s="88"/>
      <c r="S300" s="85"/>
      <c r="T300" s="85"/>
      <c r="U300" s="79"/>
      <c r="V300" s="80"/>
      <c r="W300" s="137" t="str">
        <f>IF(LEFT($E300,1)="R",INDEX('Blend Breakout'!B$28:B$50,MATCH($E300,'Blend Breakout'!$A$28:$A$50,0)),IF(LEFT($E300,1)="H",$E300,IF($E300="Other",H300,"")))</f>
        <v/>
      </c>
      <c r="X300" s="81" t="str">
        <f>IF($E300="Other",I300,IF(LEFT($E300,1)="R",$F300*INDEX('Blend Breakout'!C$28:C$50,MATCH('2 - Import Data'!$E300,'Blend Breakout'!$A$28:$A$50,0)),IF(LEFT('2 - Import Data'!$E300,1)="H",'2 - Import Data'!$F300,"")))</f>
        <v/>
      </c>
      <c r="Y300" s="117" t="str">
        <f>IF(LEFT($E300,1)="R",INDEX('Blend Breakout'!D$28:D$50,MATCH($E300,'Blend Breakout'!$A$28:$A$50,0)),IF(AND($E300="Other",J300&lt;&gt;""),J300,""))</f>
        <v/>
      </c>
      <c r="Z300" s="81" t="str">
        <f>IF(AND($E300="Other",K300&lt;&gt;""),K300,IF(LEFT($E300,1)="R",IFERROR($F300*INDEX('Blend Breakout'!E$28:E$50,MATCH('2 - Import Data'!$E300,'Blend Breakout'!$A$28:$A$50,0)),""),""))</f>
        <v/>
      </c>
      <c r="AA300" s="81" t="str">
        <f>IF(LEFT($E300,1)="R",INDEX('Blend Breakout'!F$28:F$50,MATCH($E300,'Blend Breakout'!$A$28:$A$50,0)),IF(AND($E300="Other",L300&lt;&gt;""),L300,""))</f>
        <v/>
      </c>
      <c r="AB300" s="81" t="str">
        <f>IF(AND($E300="Other",M300&lt;&gt;""),M300,IF(LEFT($E300,1)="R",IFERROR($F300*INDEX('Blend Breakout'!G$28:G$50,MATCH('2 - Import Data'!$E300,'Blend Breakout'!$A$28:$A$50,0)),""),""))</f>
        <v/>
      </c>
      <c r="AC300" s="81" t="str">
        <f>IF(LEFT($E300,1)="R",INDEX('Blend Breakout'!H$28:H$50,MATCH($E300,'Blend Breakout'!$A$28:$A$50,0)),IF(AND($E300="Other",N300&lt;&gt;""),N300,""))</f>
        <v/>
      </c>
      <c r="AD300" s="81" t="str">
        <f>IF(AND($E300="Other",O300&lt;&gt;""),O300,IF(LEFT($E300,1)="R",IFERROR($F300*INDEX('Blend Breakout'!I$28:I$50,MATCH('2 - Import Data'!$E300,'Blend Breakout'!$A$28:$A$50,0)),""),""))</f>
        <v/>
      </c>
    </row>
    <row r="301" spans="1:30" s="81" customFormat="1" x14ac:dyDescent="0.3">
      <c r="A301" s="71">
        <v>288</v>
      </c>
      <c r="B301" s="82" t="str">
        <f>IF(E301=0,"",MAX($B$14:B300)+1)</f>
        <v/>
      </c>
      <c r="C301" s="83"/>
      <c r="D301" s="84"/>
      <c r="E301" s="85"/>
      <c r="F301" s="86"/>
      <c r="G301" s="87"/>
      <c r="H301" s="111"/>
      <c r="I301" s="107"/>
      <c r="J301" s="111"/>
      <c r="K301" s="107"/>
      <c r="L301" s="111"/>
      <c r="M301" s="107"/>
      <c r="N301" s="111"/>
      <c r="O301" s="107"/>
      <c r="P301" s="85"/>
      <c r="Q301" s="75"/>
      <c r="R301" s="88"/>
      <c r="S301" s="85"/>
      <c r="T301" s="85"/>
      <c r="U301" s="79"/>
      <c r="V301" s="80"/>
      <c r="W301" s="137" t="str">
        <f>IF(LEFT($E301,1)="R",INDEX('Blend Breakout'!B$28:B$50,MATCH($E301,'Blend Breakout'!$A$28:$A$50,0)),IF(LEFT($E301,1)="H",$E301,IF($E301="Other",H301,"")))</f>
        <v/>
      </c>
      <c r="X301" s="81" t="str">
        <f>IF($E301="Other",I301,IF(LEFT($E301,1)="R",$F301*INDEX('Blend Breakout'!C$28:C$50,MATCH('2 - Import Data'!$E301,'Blend Breakout'!$A$28:$A$50,0)),IF(LEFT('2 - Import Data'!$E301,1)="H",'2 - Import Data'!$F301,"")))</f>
        <v/>
      </c>
      <c r="Y301" s="117" t="str">
        <f>IF(LEFT($E301,1)="R",INDEX('Blend Breakout'!D$28:D$50,MATCH($E301,'Blend Breakout'!$A$28:$A$50,0)),IF(AND($E301="Other",J301&lt;&gt;""),J301,""))</f>
        <v/>
      </c>
      <c r="Z301" s="81" t="str">
        <f>IF(AND($E301="Other",K301&lt;&gt;""),K301,IF(LEFT($E301,1)="R",IFERROR($F301*INDEX('Blend Breakout'!E$28:E$50,MATCH('2 - Import Data'!$E301,'Blend Breakout'!$A$28:$A$50,0)),""),""))</f>
        <v/>
      </c>
      <c r="AA301" s="81" t="str">
        <f>IF(LEFT($E301,1)="R",INDEX('Blend Breakout'!F$28:F$50,MATCH($E301,'Blend Breakout'!$A$28:$A$50,0)),IF(AND($E301="Other",L301&lt;&gt;""),L301,""))</f>
        <v/>
      </c>
      <c r="AB301" s="81" t="str">
        <f>IF(AND($E301="Other",M301&lt;&gt;""),M301,IF(LEFT($E301,1)="R",IFERROR($F301*INDEX('Blend Breakout'!G$28:G$50,MATCH('2 - Import Data'!$E301,'Blend Breakout'!$A$28:$A$50,0)),""),""))</f>
        <v/>
      </c>
      <c r="AC301" s="81" t="str">
        <f>IF(LEFT($E301,1)="R",INDEX('Blend Breakout'!H$28:H$50,MATCH($E301,'Blend Breakout'!$A$28:$A$50,0)),IF(AND($E301="Other",N301&lt;&gt;""),N301,""))</f>
        <v/>
      </c>
      <c r="AD301" s="81" t="str">
        <f>IF(AND($E301="Other",O301&lt;&gt;""),O301,IF(LEFT($E301,1)="R",IFERROR($F301*INDEX('Blend Breakout'!I$28:I$50,MATCH('2 - Import Data'!$E301,'Blend Breakout'!$A$28:$A$50,0)),""),""))</f>
        <v/>
      </c>
    </row>
    <row r="302" spans="1:30" s="81" customFormat="1" x14ac:dyDescent="0.3">
      <c r="A302" s="71">
        <v>289</v>
      </c>
      <c r="B302" s="82" t="str">
        <f>IF(E302=0,"",MAX($B$14:B301)+1)</f>
        <v/>
      </c>
      <c r="C302" s="83"/>
      <c r="D302" s="84"/>
      <c r="E302" s="85"/>
      <c r="F302" s="86"/>
      <c r="G302" s="87"/>
      <c r="H302" s="111"/>
      <c r="I302" s="107"/>
      <c r="J302" s="111"/>
      <c r="K302" s="107"/>
      <c r="L302" s="111"/>
      <c r="M302" s="107"/>
      <c r="N302" s="111"/>
      <c r="O302" s="107"/>
      <c r="P302" s="85"/>
      <c r="Q302" s="75"/>
      <c r="R302" s="88"/>
      <c r="S302" s="85"/>
      <c r="T302" s="85"/>
      <c r="U302" s="79"/>
      <c r="V302" s="80"/>
      <c r="W302" s="137" t="str">
        <f>IF(LEFT($E302,1)="R",INDEX('Blend Breakout'!B$28:B$50,MATCH($E302,'Blend Breakout'!$A$28:$A$50,0)),IF(LEFT($E302,1)="H",$E302,IF($E302="Other",H302,"")))</f>
        <v/>
      </c>
      <c r="X302" s="81" t="str">
        <f>IF($E302="Other",I302,IF(LEFT($E302,1)="R",$F302*INDEX('Blend Breakout'!C$28:C$50,MATCH('2 - Import Data'!$E302,'Blend Breakout'!$A$28:$A$50,0)),IF(LEFT('2 - Import Data'!$E302,1)="H",'2 - Import Data'!$F302,"")))</f>
        <v/>
      </c>
      <c r="Y302" s="117" t="str">
        <f>IF(LEFT($E302,1)="R",INDEX('Blend Breakout'!D$28:D$50,MATCH($E302,'Blend Breakout'!$A$28:$A$50,0)),IF(AND($E302="Other",J302&lt;&gt;""),J302,""))</f>
        <v/>
      </c>
      <c r="Z302" s="81" t="str">
        <f>IF(AND($E302="Other",K302&lt;&gt;""),K302,IF(LEFT($E302,1)="R",IFERROR($F302*INDEX('Blend Breakout'!E$28:E$50,MATCH('2 - Import Data'!$E302,'Blend Breakout'!$A$28:$A$50,0)),""),""))</f>
        <v/>
      </c>
      <c r="AA302" s="81" t="str">
        <f>IF(LEFT($E302,1)="R",INDEX('Blend Breakout'!F$28:F$50,MATCH($E302,'Blend Breakout'!$A$28:$A$50,0)),IF(AND($E302="Other",L302&lt;&gt;""),L302,""))</f>
        <v/>
      </c>
      <c r="AB302" s="81" t="str">
        <f>IF(AND($E302="Other",M302&lt;&gt;""),M302,IF(LEFT($E302,1)="R",IFERROR($F302*INDEX('Blend Breakout'!G$28:G$50,MATCH('2 - Import Data'!$E302,'Blend Breakout'!$A$28:$A$50,0)),""),""))</f>
        <v/>
      </c>
      <c r="AC302" s="81" t="str">
        <f>IF(LEFT($E302,1)="R",INDEX('Blend Breakout'!H$28:H$50,MATCH($E302,'Blend Breakout'!$A$28:$A$50,0)),IF(AND($E302="Other",N302&lt;&gt;""),N302,""))</f>
        <v/>
      </c>
      <c r="AD302" s="81" t="str">
        <f>IF(AND($E302="Other",O302&lt;&gt;""),O302,IF(LEFT($E302,1)="R",IFERROR($F302*INDEX('Blend Breakout'!I$28:I$50,MATCH('2 - Import Data'!$E302,'Blend Breakout'!$A$28:$A$50,0)),""),""))</f>
        <v/>
      </c>
    </row>
    <row r="303" spans="1:30" s="81" customFormat="1" x14ac:dyDescent="0.3">
      <c r="A303" s="71">
        <v>290</v>
      </c>
      <c r="B303" s="82" t="str">
        <f>IF(E303=0,"",MAX($B$14:B302)+1)</f>
        <v/>
      </c>
      <c r="C303" s="83"/>
      <c r="D303" s="84"/>
      <c r="E303" s="85"/>
      <c r="F303" s="86"/>
      <c r="G303" s="87"/>
      <c r="H303" s="111"/>
      <c r="I303" s="107"/>
      <c r="J303" s="111"/>
      <c r="K303" s="107"/>
      <c r="L303" s="111"/>
      <c r="M303" s="107"/>
      <c r="N303" s="111"/>
      <c r="O303" s="107"/>
      <c r="P303" s="85"/>
      <c r="Q303" s="75"/>
      <c r="R303" s="88"/>
      <c r="S303" s="85"/>
      <c r="T303" s="85"/>
      <c r="U303" s="79"/>
      <c r="V303" s="80"/>
      <c r="W303" s="137" t="str">
        <f>IF(LEFT($E303,1)="R",INDEX('Blend Breakout'!B$28:B$50,MATCH($E303,'Blend Breakout'!$A$28:$A$50,0)),IF(LEFT($E303,1)="H",$E303,IF($E303="Other",H303,"")))</f>
        <v/>
      </c>
      <c r="X303" s="81" t="str">
        <f>IF($E303="Other",I303,IF(LEFT($E303,1)="R",$F303*INDEX('Blend Breakout'!C$28:C$50,MATCH('2 - Import Data'!$E303,'Blend Breakout'!$A$28:$A$50,0)),IF(LEFT('2 - Import Data'!$E303,1)="H",'2 - Import Data'!$F303,"")))</f>
        <v/>
      </c>
      <c r="Y303" s="117" t="str">
        <f>IF(LEFT($E303,1)="R",INDEX('Blend Breakout'!D$28:D$50,MATCH($E303,'Blend Breakout'!$A$28:$A$50,0)),IF(AND($E303="Other",J303&lt;&gt;""),J303,""))</f>
        <v/>
      </c>
      <c r="Z303" s="81" t="str">
        <f>IF(AND($E303="Other",K303&lt;&gt;""),K303,IF(LEFT($E303,1)="R",IFERROR($F303*INDEX('Blend Breakout'!E$28:E$50,MATCH('2 - Import Data'!$E303,'Blend Breakout'!$A$28:$A$50,0)),""),""))</f>
        <v/>
      </c>
      <c r="AA303" s="81" t="str">
        <f>IF(LEFT($E303,1)="R",INDEX('Blend Breakout'!F$28:F$50,MATCH($E303,'Blend Breakout'!$A$28:$A$50,0)),IF(AND($E303="Other",L303&lt;&gt;""),L303,""))</f>
        <v/>
      </c>
      <c r="AB303" s="81" t="str">
        <f>IF(AND($E303="Other",M303&lt;&gt;""),M303,IF(LEFT($E303,1)="R",IFERROR($F303*INDEX('Blend Breakout'!G$28:G$50,MATCH('2 - Import Data'!$E303,'Blend Breakout'!$A$28:$A$50,0)),""),""))</f>
        <v/>
      </c>
      <c r="AC303" s="81" t="str">
        <f>IF(LEFT($E303,1)="R",INDEX('Blend Breakout'!H$28:H$50,MATCH($E303,'Blend Breakout'!$A$28:$A$50,0)),IF(AND($E303="Other",N303&lt;&gt;""),N303,""))</f>
        <v/>
      </c>
      <c r="AD303" s="81" t="str">
        <f>IF(AND($E303="Other",O303&lt;&gt;""),O303,IF(LEFT($E303,1)="R",IFERROR($F303*INDEX('Blend Breakout'!I$28:I$50,MATCH('2 - Import Data'!$E303,'Blend Breakout'!$A$28:$A$50,0)),""),""))</f>
        <v/>
      </c>
    </row>
    <row r="304" spans="1:30" s="81" customFormat="1" x14ac:dyDescent="0.3">
      <c r="A304" s="71">
        <v>291</v>
      </c>
      <c r="B304" s="82" t="str">
        <f>IF(E304=0,"",MAX($B$14:B303)+1)</f>
        <v/>
      </c>
      <c r="C304" s="83"/>
      <c r="D304" s="84"/>
      <c r="E304" s="85"/>
      <c r="F304" s="86"/>
      <c r="G304" s="87"/>
      <c r="H304" s="111"/>
      <c r="I304" s="107"/>
      <c r="J304" s="111"/>
      <c r="K304" s="107"/>
      <c r="L304" s="111"/>
      <c r="M304" s="107"/>
      <c r="N304" s="111"/>
      <c r="O304" s="107"/>
      <c r="P304" s="85"/>
      <c r="Q304" s="75"/>
      <c r="R304" s="88"/>
      <c r="S304" s="85"/>
      <c r="T304" s="85"/>
      <c r="U304" s="79"/>
      <c r="V304" s="80"/>
      <c r="W304" s="137" t="str">
        <f>IF(LEFT($E304,1)="R",INDEX('Blend Breakout'!B$28:B$50,MATCH($E304,'Blend Breakout'!$A$28:$A$50,0)),IF(LEFT($E304,1)="H",$E304,IF($E304="Other",H304,"")))</f>
        <v/>
      </c>
      <c r="X304" s="81" t="str">
        <f>IF($E304="Other",I304,IF(LEFT($E304,1)="R",$F304*INDEX('Blend Breakout'!C$28:C$50,MATCH('2 - Import Data'!$E304,'Blend Breakout'!$A$28:$A$50,0)),IF(LEFT('2 - Import Data'!$E304,1)="H",'2 - Import Data'!$F304,"")))</f>
        <v/>
      </c>
      <c r="Y304" s="117" t="str">
        <f>IF(LEFT($E304,1)="R",INDEX('Blend Breakout'!D$28:D$50,MATCH($E304,'Blend Breakout'!$A$28:$A$50,0)),IF(AND($E304="Other",J304&lt;&gt;""),J304,""))</f>
        <v/>
      </c>
      <c r="Z304" s="81" t="str">
        <f>IF(AND($E304="Other",K304&lt;&gt;""),K304,IF(LEFT($E304,1)="R",IFERROR($F304*INDEX('Blend Breakout'!E$28:E$50,MATCH('2 - Import Data'!$E304,'Blend Breakout'!$A$28:$A$50,0)),""),""))</f>
        <v/>
      </c>
      <c r="AA304" s="81" t="str">
        <f>IF(LEFT($E304,1)="R",INDEX('Blend Breakout'!F$28:F$50,MATCH($E304,'Blend Breakout'!$A$28:$A$50,0)),IF(AND($E304="Other",L304&lt;&gt;""),L304,""))</f>
        <v/>
      </c>
      <c r="AB304" s="81" t="str">
        <f>IF(AND($E304="Other",M304&lt;&gt;""),M304,IF(LEFT($E304,1)="R",IFERROR($F304*INDEX('Blend Breakout'!G$28:G$50,MATCH('2 - Import Data'!$E304,'Blend Breakout'!$A$28:$A$50,0)),""),""))</f>
        <v/>
      </c>
      <c r="AC304" s="81" t="str">
        <f>IF(LEFT($E304,1)="R",INDEX('Blend Breakout'!H$28:H$50,MATCH($E304,'Blend Breakout'!$A$28:$A$50,0)),IF(AND($E304="Other",N304&lt;&gt;""),N304,""))</f>
        <v/>
      </c>
      <c r="AD304" s="81" t="str">
        <f>IF(AND($E304="Other",O304&lt;&gt;""),O304,IF(LEFT($E304,1)="R",IFERROR($F304*INDEX('Blend Breakout'!I$28:I$50,MATCH('2 - Import Data'!$E304,'Blend Breakout'!$A$28:$A$50,0)),""),""))</f>
        <v/>
      </c>
    </row>
    <row r="305" spans="1:30" s="81" customFormat="1" x14ac:dyDescent="0.3">
      <c r="A305" s="71">
        <v>292</v>
      </c>
      <c r="B305" s="82" t="str">
        <f>IF(E305=0,"",MAX($B$14:B304)+1)</f>
        <v/>
      </c>
      <c r="C305" s="83"/>
      <c r="D305" s="84"/>
      <c r="E305" s="85"/>
      <c r="F305" s="86"/>
      <c r="G305" s="87"/>
      <c r="H305" s="111"/>
      <c r="I305" s="107"/>
      <c r="J305" s="111"/>
      <c r="K305" s="107"/>
      <c r="L305" s="111"/>
      <c r="M305" s="107"/>
      <c r="N305" s="111"/>
      <c r="O305" s="107"/>
      <c r="P305" s="85"/>
      <c r="Q305" s="75"/>
      <c r="R305" s="88"/>
      <c r="S305" s="85"/>
      <c r="T305" s="85"/>
      <c r="U305" s="79"/>
      <c r="V305" s="80"/>
      <c r="W305" s="137" t="str">
        <f>IF(LEFT($E305,1)="R",INDEX('Blend Breakout'!B$28:B$50,MATCH($E305,'Blend Breakout'!$A$28:$A$50,0)),IF(LEFT($E305,1)="H",$E305,IF($E305="Other",H305,"")))</f>
        <v/>
      </c>
      <c r="X305" s="81" t="str">
        <f>IF($E305="Other",I305,IF(LEFT($E305,1)="R",$F305*INDEX('Blend Breakout'!C$28:C$50,MATCH('2 - Import Data'!$E305,'Blend Breakout'!$A$28:$A$50,0)),IF(LEFT('2 - Import Data'!$E305,1)="H",'2 - Import Data'!$F305,"")))</f>
        <v/>
      </c>
      <c r="Y305" s="117" t="str">
        <f>IF(LEFT($E305,1)="R",INDEX('Blend Breakout'!D$28:D$50,MATCH($E305,'Blend Breakout'!$A$28:$A$50,0)),IF(AND($E305="Other",J305&lt;&gt;""),J305,""))</f>
        <v/>
      </c>
      <c r="Z305" s="81" t="str">
        <f>IF(AND($E305="Other",K305&lt;&gt;""),K305,IF(LEFT($E305,1)="R",IFERROR($F305*INDEX('Blend Breakout'!E$28:E$50,MATCH('2 - Import Data'!$E305,'Blend Breakout'!$A$28:$A$50,0)),""),""))</f>
        <v/>
      </c>
      <c r="AA305" s="81" t="str">
        <f>IF(LEFT($E305,1)="R",INDEX('Blend Breakout'!F$28:F$50,MATCH($E305,'Blend Breakout'!$A$28:$A$50,0)),IF(AND($E305="Other",L305&lt;&gt;""),L305,""))</f>
        <v/>
      </c>
      <c r="AB305" s="81" t="str">
        <f>IF(AND($E305="Other",M305&lt;&gt;""),M305,IF(LEFT($E305,1)="R",IFERROR($F305*INDEX('Blend Breakout'!G$28:G$50,MATCH('2 - Import Data'!$E305,'Blend Breakout'!$A$28:$A$50,0)),""),""))</f>
        <v/>
      </c>
      <c r="AC305" s="81" t="str">
        <f>IF(LEFT($E305,1)="R",INDEX('Blend Breakout'!H$28:H$50,MATCH($E305,'Blend Breakout'!$A$28:$A$50,0)),IF(AND($E305="Other",N305&lt;&gt;""),N305,""))</f>
        <v/>
      </c>
      <c r="AD305" s="81" t="str">
        <f>IF(AND($E305="Other",O305&lt;&gt;""),O305,IF(LEFT($E305,1)="R",IFERROR($F305*INDEX('Blend Breakout'!I$28:I$50,MATCH('2 - Import Data'!$E305,'Blend Breakout'!$A$28:$A$50,0)),""),""))</f>
        <v/>
      </c>
    </row>
    <row r="306" spans="1:30" s="81" customFormat="1" x14ac:dyDescent="0.3">
      <c r="A306" s="71">
        <v>293</v>
      </c>
      <c r="B306" s="82" t="str">
        <f>IF(E306=0,"",MAX($B$14:B305)+1)</f>
        <v/>
      </c>
      <c r="C306" s="83"/>
      <c r="D306" s="84"/>
      <c r="E306" s="85"/>
      <c r="F306" s="86"/>
      <c r="G306" s="87"/>
      <c r="H306" s="111"/>
      <c r="I306" s="107"/>
      <c r="J306" s="111"/>
      <c r="K306" s="107"/>
      <c r="L306" s="111"/>
      <c r="M306" s="107"/>
      <c r="N306" s="111"/>
      <c r="O306" s="107"/>
      <c r="P306" s="85"/>
      <c r="Q306" s="75"/>
      <c r="R306" s="88"/>
      <c r="S306" s="85"/>
      <c r="T306" s="85"/>
      <c r="U306" s="79"/>
      <c r="V306" s="80"/>
      <c r="W306" s="137" t="str">
        <f>IF(LEFT($E306,1)="R",INDEX('Blend Breakout'!B$28:B$50,MATCH($E306,'Blend Breakout'!$A$28:$A$50,0)),IF(LEFT($E306,1)="H",$E306,IF($E306="Other",H306,"")))</f>
        <v/>
      </c>
      <c r="X306" s="81" t="str">
        <f>IF($E306="Other",I306,IF(LEFT($E306,1)="R",$F306*INDEX('Blend Breakout'!C$28:C$50,MATCH('2 - Import Data'!$E306,'Blend Breakout'!$A$28:$A$50,0)),IF(LEFT('2 - Import Data'!$E306,1)="H",'2 - Import Data'!$F306,"")))</f>
        <v/>
      </c>
      <c r="Y306" s="117" t="str">
        <f>IF(LEFT($E306,1)="R",INDEX('Blend Breakout'!D$28:D$50,MATCH($E306,'Blend Breakout'!$A$28:$A$50,0)),IF(AND($E306="Other",J306&lt;&gt;""),J306,""))</f>
        <v/>
      </c>
      <c r="Z306" s="81" t="str">
        <f>IF(AND($E306="Other",K306&lt;&gt;""),K306,IF(LEFT($E306,1)="R",IFERROR($F306*INDEX('Blend Breakout'!E$28:E$50,MATCH('2 - Import Data'!$E306,'Blend Breakout'!$A$28:$A$50,0)),""),""))</f>
        <v/>
      </c>
      <c r="AA306" s="81" t="str">
        <f>IF(LEFT($E306,1)="R",INDEX('Blend Breakout'!F$28:F$50,MATCH($E306,'Blend Breakout'!$A$28:$A$50,0)),IF(AND($E306="Other",L306&lt;&gt;""),L306,""))</f>
        <v/>
      </c>
      <c r="AB306" s="81" t="str">
        <f>IF(AND($E306="Other",M306&lt;&gt;""),M306,IF(LEFT($E306,1)="R",IFERROR($F306*INDEX('Blend Breakout'!G$28:G$50,MATCH('2 - Import Data'!$E306,'Blend Breakout'!$A$28:$A$50,0)),""),""))</f>
        <v/>
      </c>
      <c r="AC306" s="81" t="str">
        <f>IF(LEFT($E306,1)="R",INDEX('Blend Breakout'!H$28:H$50,MATCH($E306,'Blend Breakout'!$A$28:$A$50,0)),IF(AND($E306="Other",N306&lt;&gt;""),N306,""))</f>
        <v/>
      </c>
      <c r="AD306" s="81" t="str">
        <f>IF(AND($E306="Other",O306&lt;&gt;""),O306,IF(LEFT($E306,1)="R",IFERROR($F306*INDEX('Blend Breakout'!I$28:I$50,MATCH('2 - Import Data'!$E306,'Blend Breakout'!$A$28:$A$50,0)),""),""))</f>
        <v/>
      </c>
    </row>
    <row r="307" spans="1:30" s="81" customFormat="1" x14ac:dyDescent="0.3">
      <c r="A307" s="71">
        <v>294</v>
      </c>
      <c r="B307" s="82" t="str">
        <f>IF(E307=0,"",MAX($B$14:B306)+1)</f>
        <v/>
      </c>
      <c r="C307" s="83"/>
      <c r="D307" s="84"/>
      <c r="E307" s="85"/>
      <c r="F307" s="86"/>
      <c r="G307" s="87"/>
      <c r="H307" s="111"/>
      <c r="I307" s="107"/>
      <c r="J307" s="111"/>
      <c r="K307" s="107"/>
      <c r="L307" s="111"/>
      <c r="M307" s="107"/>
      <c r="N307" s="111"/>
      <c r="O307" s="107"/>
      <c r="P307" s="85"/>
      <c r="Q307" s="75"/>
      <c r="R307" s="88"/>
      <c r="S307" s="85"/>
      <c r="T307" s="85"/>
      <c r="U307" s="79"/>
      <c r="V307" s="80"/>
      <c r="W307" s="137" t="str">
        <f>IF(LEFT($E307,1)="R",INDEX('Blend Breakout'!B$28:B$50,MATCH($E307,'Blend Breakout'!$A$28:$A$50,0)),IF(LEFT($E307,1)="H",$E307,IF($E307="Other",H307,"")))</f>
        <v/>
      </c>
      <c r="X307" s="81" t="str">
        <f>IF($E307="Other",I307,IF(LEFT($E307,1)="R",$F307*INDEX('Blend Breakout'!C$28:C$50,MATCH('2 - Import Data'!$E307,'Blend Breakout'!$A$28:$A$50,0)),IF(LEFT('2 - Import Data'!$E307,1)="H",'2 - Import Data'!$F307,"")))</f>
        <v/>
      </c>
      <c r="Y307" s="117" t="str">
        <f>IF(LEFT($E307,1)="R",INDEX('Blend Breakout'!D$28:D$50,MATCH($E307,'Blend Breakout'!$A$28:$A$50,0)),IF(AND($E307="Other",J307&lt;&gt;""),J307,""))</f>
        <v/>
      </c>
      <c r="Z307" s="81" t="str">
        <f>IF(AND($E307="Other",K307&lt;&gt;""),K307,IF(LEFT($E307,1)="R",IFERROR($F307*INDEX('Blend Breakout'!E$28:E$50,MATCH('2 - Import Data'!$E307,'Blend Breakout'!$A$28:$A$50,0)),""),""))</f>
        <v/>
      </c>
      <c r="AA307" s="81" t="str">
        <f>IF(LEFT($E307,1)="R",INDEX('Blend Breakout'!F$28:F$50,MATCH($E307,'Blend Breakout'!$A$28:$A$50,0)),IF(AND($E307="Other",L307&lt;&gt;""),L307,""))</f>
        <v/>
      </c>
      <c r="AB307" s="81" t="str">
        <f>IF(AND($E307="Other",M307&lt;&gt;""),M307,IF(LEFT($E307,1)="R",IFERROR($F307*INDEX('Blend Breakout'!G$28:G$50,MATCH('2 - Import Data'!$E307,'Blend Breakout'!$A$28:$A$50,0)),""),""))</f>
        <v/>
      </c>
      <c r="AC307" s="81" t="str">
        <f>IF(LEFT($E307,1)="R",INDEX('Blend Breakout'!H$28:H$50,MATCH($E307,'Blend Breakout'!$A$28:$A$50,0)),IF(AND($E307="Other",N307&lt;&gt;""),N307,""))</f>
        <v/>
      </c>
      <c r="AD307" s="81" t="str">
        <f>IF(AND($E307="Other",O307&lt;&gt;""),O307,IF(LEFT($E307,1)="R",IFERROR($F307*INDEX('Blend Breakout'!I$28:I$50,MATCH('2 - Import Data'!$E307,'Blend Breakout'!$A$28:$A$50,0)),""),""))</f>
        <v/>
      </c>
    </row>
    <row r="308" spans="1:30" s="81" customFormat="1" x14ac:dyDescent="0.3">
      <c r="A308" s="71">
        <v>295</v>
      </c>
      <c r="B308" s="82" t="str">
        <f>IF(E308=0,"",MAX($B$14:B307)+1)</f>
        <v/>
      </c>
      <c r="C308" s="83"/>
      <c r="D308" s="84"/>
      <c r="E308" s="85"/>
      <c r="F308" s="86"/>
      <c r="G308" s="87"/>
      <c r="H308" s="111"/>
      <c r="I308" s="107"/>
      <c r="J308" s="111"/>
      <c r="K308" s="107"/>
      <c r="L308" s="111"/>
      <c r="M308" s="107"/>
      <c r="N308" s="111"/>
      <c r="O308" s="107"/>
      <c r="P308" s="85"/>
      <c r="Q308" s="75"/>
      <c r="R308" s="88"/>
      <c r="S308" s="85"/>
      <c r="T308" s="85"/>
      <c r="U308" s="79"/>
      <c r="V308" s="80"/>
      <c r="W308" s="137" t="str">
        <f>IF(LEFT($E308,1)="R",INDEX('Blend Breakout'!B$28:B$50,MATCH($E308,'Blend Breakout'!$A$28:$A$50,0)),IF(LEFT($E308,1)="H",$E308,IF($E308="Other",H308,"")))</f>
        <v/>
      </c>
      <c r="X308" s="81" t="str">
        <f>IF($E308="Other",I308,IF(LEFT($E308,1)="R",$F308*INDEX('Blend Breakout'!C$28:C$50,MATCH('2 - Import Data'!$E308,'Blend Breakout'!$A$28:$A$50,0)),IF(LEFT('2 - Import Data'!$E308,1)="H",'2 - Import Data'!$F308,"")))</f>
        <v/>
      </c>
      <c r="Y308" s="117" t="str">
        <f>IF(LEFT($E308,1)="R",INDEX('Blend Breakout'!D$28:D$50,MATCH($E308,'Blend Breakout'!$A$28:$A$50,0)),IF(AND($E308="Other",J308&lt;&gt;""),J308,""))</f>
        <v/>
      </c>
      <c r="Z308" s="81" t="str">
        <f>IF(AND($E308="Other",K308&lt;&gt;""),K308,IF(LEFT($E308,1)="R",IFERROR($F308*INDEX('Blend Breakout'!E$28:E$50,MATCH('2 - Import Data'!$E308,'Blend Breakout'!$A$28:$A$50,0)),""),""))</f>
        <v/>
      </c>
      <c r="AA308" s="81" t="str">
        <f>IF(LEFT($E308,1)="R",INDEX('Blend Breakout'!F$28:F$50,MATCH($E308,'Blend Breakout'!$A$28:$A$50,0)),IF(AND($E308="Other",L308&lt;&gt;""),L308,""))</f>
        <v/>
      </c>
      <c r="AB308" s="81" t="str">
        <f>IF(AND($E308="Other",M308&lt;&gt;""),M308,IF(LEFT($E308,1)="R",IFERROR($F308*INDEX('Blend Breakout'!G$28:G$50,MATCH('2 - Import Data'!$E308,'Blend Breakout'!$A$28:$A$50,0)),""),""))</f>
        <v/>
      </c>
      <c r="AC308" s="81" t="str">
        <f>IF(LEFT($E308,1)="R",INDEX('Blend Breakout'!H$28:H$50,MATCH($E308,'Blend Breakout'!$A$28:$A$50,0)),IF(AND($E308="Other",N308&lt;&gt;""),N308,""))</f>
        <v/>
      </c>
      <c r="AD308" s="81" t="str">
        <f>IF(AND($E308="Other",O308&lt;&gt;""),O308,IF(LEFT($E308,1)="R",IFERROR($F308*INDEX('Blend Breakout'!I$28:I$50,MATCH('2 - Import Data'!$E308,'Blend Breakout'!$A$28:$A$50,0)),""),""))</f>
        <v/>
      </c>
    </row>
    <row r="309" spans="1:30" s="81" customFormat="1" x14ac:dyDescent="0.3">
      <c r="A309" s="71">
        <v>296</v>
      </c>
      <c r="B309" s="82" t="str">
        <f>IF(E309=0,"",MAX($B$14:B308)+1)</f>
        <v/>
      </c>
      <c r="C309" s="83"/>
      <c r="D309" s="84"/>
      <c r="E309" s="85"/>
      <c r="F309" s="86"/>
      <c r="G309" s="87"/>
      <c r="H309" s="111"/>
      <c r="I309" s="107"/>
      <c r="J309" s="111"/>
      <c r="K309" s="107"/>
      <c r="L309" s="111"/>
      <c r="M309" s="107"/>
      <c r="N309" s="111"/>
      <c r="O309" s="107"/>
      <c r="P309" s="85"/>
      <c r="Q309" s="75"/>
      <c r="R309" s="88"/>
      <c r="S309" s="85"/>
      <c r="T309" s="85"/>
      <c r="U309" s="79"/>
      <c r="V309" s="80"/>
      <c r="W309" s="137" t="str">
        <f>IF(LEFT($E309,1)="R",INDEX('Blend Breakout'!B$28:B$50,MATCH($E309,'Blend Breakout'!$A$28:$A$50,0)),IF(LEFT($E309,1)="H",$E309,IF($E309="Other",H309,"")))</f>
        <v/>
      </c>
      <c r="X309" s="81" t="str">
        <f>IF($E309="Other",I309,IF(LEFT($E309,1)="R",$F309*INDEX('Blend Breakout'!C$28:C$50,MATCH('2 - Import Data'!$E309,'Blend Breakout'!$A$28:$A$50,0)),IF(LEFT('2 - Import Data'!$E309,1)="H",'2 - Import Data'!$F309,"")))</f>
        <v/>
      </c>
      <c r="Y309" s="117" t="str">
        <f>IF(LEFT($E309,1)="R",INDEX('Blend Breakout'!D$28:D$50,MATCH($E309,'Blend Breakout'!$A$28:$A$50,0)),IF(AND($E309="Other",J309&lt;&gt;""),J309,""))</f>
        <v/>
      </c>
      <c r="Z309" s="81" t="str">
        <f>IF(AND($E309="Other",K309&lt;&gt;""),K309,IF(LEFT($E309,1)="R",IFERROR($F309*INDEX('Blend Breakout'!E$28:E$50,MATCH('2 - Import Data'!$E309,'Blend Breakout'!$A$28:$A$50,0)),""),""))</f>
        <v/>
      </c>
      <c r="AA309" s="81" t="str">
        <f>IF(LEFT($E309,1)="R",INDEX('Blend Breakout'!F$28:F$50,MATCH($E309,'Blend Breakout'!$A$28:$A$50,0)),IF(AND($E309="Other",L309&lt;&gt;""),L309,""))</f>
        <v/>
      </c>
      <c r="AB309" s="81" t="str">
        <f>IF(AND($E309="Other",M309&lt;&gt;""),M309,IF(LEFT($E309,1)="R",IFERROR($F309*INDEX('Blend Breakout'!G$28:G$50,MATCH('2 - Import Data'!$E309,'Blend Breakout'!$A$28:$A$50,0)),""),""))</f>
        <v/>
      </c>
      <c r="AC309" s="81" t="str">
        <f>IF(LEFT($E309,1)="R",INDEX('Blend Breakout'!H$28:H$50,MATCH($E309,'Blend Breakout'!$A$28:$A$50,0)),IF(AND($E309="Other",N309&lt;&gt;""),N309,""))</f>
        <v/>
      </c>
      <c r="AD309" s="81" t="str">
        <f>IF(AND($E309="Other",O309&lt;&gt;""),O309,IF(LEFT($E309,1)="R",IFERROR($F309*INDEX('Blend Breakout'!I$28:I$50,MATCH('2 - Import Data'!$E309,'Blend Breakout'!$A$28:$A$50,0)),""),""))</f>
        <v/>
      </c>
    </row>
    <row r="310" spans="1:30" s="81" customFormat="1" x14ac:dyDescent="0.3">
      <c r="A310" s="71">
        <v>297</v>
      </c>
      <c r="B310" s="82" t="str">
        <f>IF(E310=0,"",MAX($B$14:B309)+1)</f>
        <v/>
      </c>
      <c r="C310" s="83"/>
      <c r="D310" s="84"/>
      <c r="E310" s="85"/>
      <c r="F310" s="86"/>
      <c r="G310" s="87"/>
      <c r="H310" s="111"/>
      <c r="I310" s="107"/>
      <c r="J310" s="111"/>
      <c r="K310" s="107"/>
      <c r="L310" s="111"/>
      <c r="M310" s="107"/>
      <c r="N310" s="111"/>
      <c r="O310" s="107"/>
      <c r="P310" s="85"/>
      <c r="Q310" s="75"/>
      <c r="R310" s="88"/>
      <c r="S310" s="85"/>
      <c r="T310" s="85"/>
      <c r="U310" s="79"/>
      <c r="V310" s="80"/>
      <c r="W310" s="137" t="str">
        <f>IF(LEFT($E310,1)="R",INDEX('Blend Breakout'!B$28:B$50,MATCH($E310,'Blend Breakout'!$A$28:$A$50,0)),IF(LEFT($E310,1)="H",$E310,IF($E310="Other",H310,"")))</f>
        <v/>
      </c>
      <c r="X310" s="81" t="str">
        <f>IF($E310="Other",I310,IF(LEFT($E310,1)="R",$F310*INDEX('Blend Breakout'!C$28:C$50,MATCH('2 - Import Data'!$E310,'Blend Breakout'!$A$28:$A$50,0)),IF(LEFT('2 - Import Data'!$E310,1)="H",'2 - Import Data'!$F310,"")))</f>
        <v/>
      </c>
      <c r="Y310" s="117" t="str">
        <f>IF(LEFT($E310,1)="R",INDEX('Blend Breakout'!D$28:D$50,MATCH($E310,'Blend Breakout'!$A$28:$A$50,0)),IF(AND($E310="Other",J310&lt;&gt;""),J310,""))</f>
        <v/>
      </c>
      <c r="Z310" s="81" t="str">
        <f>IF(AND($E310="Other",K310&lt;&gt;""),K310,IF(LEFT($E310,1)="R",IFERROR($F310*INDEX('Blend Breakout'!E$28:E$50,MATCH('2 - Import Data'!$E310,'Blend Breakout'!$A$28:$A$50,0)),""),""))</f>
        <v/>
      </c>
      <c r="AA310" s="81" t="str">
        <f>IF(LEFT($E310,1)="R",INDEX('Blend Breakout'!F$28:F$50,MATCH($E310,'Blend Breakout'!$A$28:$A$50,0)),IF(AND($E310="Other",L310&lt;&gt;""),L310,""))</f>
        <v/>
      </c>
      <c r="AB310" s="81" t="str">
        <f>IF(AND($E310="Other",M310&lt;&gt;""),M310,IF(LEFT($E310,1)="R",IFERROR($F310*INDEX('Blend Breakout'!G$28:G$50,MATCH('2 - Import Data'!$E310,'Blend Breakout'!$A$28:$A$50,0)),""),""))</f>
        <v/>
      </c>
      <c r="AC310" s="81" t="str">
        <f>IF(LEFT($E310,1)="R",INDEX('Blend Breakout'!H$28:H$50,MATCH($E310,'Blend Breakout'!$A$28:$A$50,0)),IF(AND($E310="Other",N310&lt;&gt;""),N310,""))</f>
        <v/>
      </c>
      <c r="AD310" s="81" t="str">
        <f>IF(AND($E310="Other",O310&lt;&gt;""),O310,IF(LEFT($E310,1)="R",IFERROR($F310*INDEX('Blend Breakout'!I$28:I$50,MATCH('2 - Import Data'!$E310,'Blend Breakout'!$A$28:$A$50,0)),""),""))</f>
        <v/>
      </c>
    </row>
    <row r="311" spans="1:30" s="81" customFormat="1" x14ac:dyDescent="0.3">
      <c r="A311" s="71">
        <v>298</v>
      </c>
      <c r="B311" s="82" t="str">
        <f>IF(E311=0,"",MAX($B$14:B310)+1)</f>
        <v/>
      </c>
      <c r="C311" s="83"/>
      <c r="D311" s="84"/>
      <c r="E311" s="85"/>
      <c r="F311" s="86"/>
      <c r="G311" s="87"/>
      <c r="H311" s="111"/>
      <c r="I311" s="107"/>
      <c r="J311" s="111"/>
      <c r="K311" s="107"/>
      <c r="L311" s="111"/>
      <c r="M311" s="107"/>
      <c r="N311" s="111"/>
      <c r="O311" s="107"/>
      <c r="P311" s="85"/>
      <c r="Q311" s="75"/>
      <c r="R311" s="88"/>
      <c r="S311" s="85"/>
      <c r="T311" s="85"/>
      <c r="U311" s="79"/>
      <c r="V311" s="80"/>
      <c r="W311" s="137" t="str">
        <f>IF(LEFT($E311,1)="R",INDEX('Blend Breakout'!B$28:B$50,MATCH($E311,'Blend Breakout'!$A$28:$A$50,0)),IF(LEFT($E311,1)="H",$E311,IF($E311="Other",H311,"")))</f>
        <v/>
      </c>
      <c r="X311" s="81" t="str">
        <f>IF($E311="Other",I311,IF(LEFT($E311,1)="R",$F311*INDEX('Blend Breakout'!C$28:C$50,MATCH('2 - Import Data'!$E311,'Blend Breakout'!$A$28:$A$50,0)),IF(LEFT('2 - Import Data'!$E311,1)="H",'2 - Import Data'!$F311,"")))</f>
        <v/>
      </c>
      <c r="Y311" s="117" t="str">
        <f>IF(LEFT($E311,1)="R",INDEX('Blend Breakout'!D$28:D$50,MATCH($E311,'Blend Breakout'!$A$28:$A$50,0)),IF(AND($E311="Other",J311&lt;&gt;""),J311,""))</f>
        <v/>
      </c>
      <c r="Z311" s="81" t="str">
        <f>IF(AND($E311="Other",K311&lt;&gt;""),K311,IF(LEFT($E311,1)="R",IFERROR($F311*INDEX('Blend Breakout'!E$28:E$50,MATCH('2 - Import Data'!$E311,'Blend Breakout'!$A$28:$A$50,0)),""),""))</f>
        <v/>
      </c>
      <c r="AA311" s="81" t="str">
        <f>IF(LEFT($E311,1)="R",INDEX('Blend Breakout'!F$28:F$50,MATCH($E311,'Blend Breakout'!$A$28:$A$50,0)),IF(AND($E311="Other",L311&lt;&gt;""),L311,""))</f>
        <v/>
      </c>
      <c r="AB311" s="81" t="str">
        <f>IF(AND($E311="Other",M311&lt;&gt;""),M311,IF(LEFT($E311,1)="R",IFERROR($F311*INDEX('Blend Breakout'!G$28:G$50,MATCH('2 - Import Data'!$E311,'Blend Breakout'!$A$28:$A$50,0)),""),""))</f>
        <v/>
      </c>
      <c r="AC311" s="81" t="str">
        <f>IF(LEFT($E311,1)="R",INDEX('Blend Breakout'!H$28:H$50,MATCH($E311,'Blend Breakout'!$A$28:$A$50,0)),IF(AND($E311="Other",N311&lt;&gt;""),N311,""))</f>
        <v/>
      </c>
      <c r="AD311" s="81" t="str">
        <f>IF(AND($E311="Other",O311&lt;&gt;""),O311,IF(LEFT($E311,1)="R",IFERROR($F311*INDEX('Blend Breakout'!I$28:I$50,MATCH('2 - Import Data'!$E311,'Blend Breakout'!$A$28:$A$50,0)),""),""))</f>
        <v/>
      </c>
    </row>
    <row r="312" spans="1:30" s="81" customFormat="1" x14ac:dyDescent="0.3">
      <c r="A312" s="71">
        <v>299</v>
      </c>
      <c r="B312" s="82" t="str">
        <f>IF(E312=0,"",MAX($B$14:B311)+1)</f>
        <v/>
      </c>
      <c r="C312" s="83"/>
      <c r="D312" s="84"/>
      <c r="E312" s="85"/>
      <c r="F312" s="86"/>
      <c r="G312" s="87"/>
      <c r="H312" s="111"/>
      <c r="I312" s="107"/>
      <c r="J312" s="111"/>
      <c r="K312" s="107"/>
      <c r="L312" s="111"/>
      <c r="M312" s="107"/>
      <c r="N312" s="111"/>
      <c r="O312" s="107"/>
      <c r="P312" s="85"/>
      <c r="Q312" s="75"/>
      <c r="R312" s="88"/>
      <c r="S312" s="85"/>
      <c r="T312" s="85"/>
      <c r="U312" s="79"/>
      <c r="V312" s="80"/>
      <c r="W312" s="137" t="str">
        <f>IF(LEFT($E312,1)="R",INDEX('Blend Breakout'!B$28:B$50,MATCH($E312,'Blend Breakout'!$A$28:$A$50,0)),IF(LEFT($E312,1)="H",$E312,IF($E312="Other",H312,"")))</f>
        <v/>
      </c>
      <c r="X312" s="81" t="str">
        <f>IF($E312="Other",I312,IF(LEFT($E312,1)="R",$F312*INDEX('Blend Breakout'!C$28:C$50,MATCH('2 - Import Data'!$E312,'Blend Breakout'!$A$28:$A$50,0)),IF(LEFT('2 - Import Data'!$E312,1)="H",'2 - Import Data'!$F312,"")))</f>
        <v/>
      </c>
      <c r="Y312" s="117" t="str">
        <f>IF(LEFT($E312,1)="R",INDEX('Blend Breakout'!D$28:D$50,MATCH($E312,'Blend Breakout'!$A$28:$A$50,0)),IF(AND($E312="Other",J312&lt;&gt;""),J312,""))</f>
        <v/>
      </c>
      <c r="Z312" s="81" t="str">
        <f>IF(AND($E312="Other",K312&lt;&gt;""),K312,IF(LEFT($E312,1)="R",IFERROR($F312*INDEX('Blend Breakout'!E$28:E$50,MATCH('2 - Import Data'!$E312,'Blend Breakout'!$A$28:$A$50,0)),""),""))</f>
        <v/>
      </c>
      <c r="AA312" s="81" t="str">
        <f>IF(LEFT($E312,1)="R",INDEX('Blend Breakout'!F$28:F$50,MATCH($E312,'Blend Breakout'!$A$28:$A$50,0)),IF(AND($E312="Other",L312&lt;&gt;""),L312,""))</f>
        <v/>
      </c>
      <c r="AB312" s="81" t="str">
        <f>IF(AND($E312="Other",M312&lt;&gt;""),M312,IF(LEFT($E312,1)="R",IFERROR($F312*INDEX('Blend Breakout'!G$28:G$50,MATCH('2 - Import Data'!$E312,'Blend Breakout'!$A$28:$A$50,0)),""),""))</f>
        <v/>
      </c>
      <c r="AC312" s="81" t="str">
        <f>IF(LEFT($E312,1)="R",INDEX('Blend Breakout'!H$28:H$50,MATCH($E312,'Blend Breakout'!$A$28:$A$50,0)),IF(AND($E312="Other",N312&lt;&gt;""),N312,""))</f>
        <v/>
      </c>
      <c r="AD312" s="81" t="str">
        <f>IF(AND($E312="Other",O312&lt;&gt;""),O312,IF(LEFT($E312,1)="R",IFERROR($F312*INDEX('Blend Breakout'!I$28:I$50,MATCH('2 - Import Data'!$E312,'Blend Breakout'!$A$28:$A$50,0)),""),""))</f>
        <v/>
      </c>
    </row>
    <row r="313" spans="1:30" s="81" customFormat="1" x14ac:dyDescent="0.3">
      <c r="A313" s="71">
        <v>300</v>
      </c>
      <c r="B313" s="82" t="str">
        <f>IF(E313=0,"",MAX($B$14:B312)+1)</f>
        <v/>
      </c>
      <c r="C313" s="83"/>
      <c r="D313" s="84"/>
      <c r="E313" s="85"/>
      <c r="F313" s="86"/>
      <c r="G313" s="87"/>
      <c r="H313" s="111"/>
      <c r="I313" s="107"/>
      <c r="J313" s="111"/>
      <c r="K313" s="107"/>
      <c r="L313" s="111"/>
      <c r="M313" s="107"/>
      <c r="N313" s="111"/>
      <c r="O313" s="107"/>
      <c r="P313" s="85"/>
      <c r="Q313" s="75"/>
      <c r="R313" s="88"/>
      <c r="S313" s="85"/>
      <c r="T313" s="85"/>
      <c r="U313" s="79"/>
      <c r="V313" s="80"/>
      <c r="W313" s="137" t="str">
        <f>IF(LEFT($E313,1)="R",INDEX('Blend Breakout'!B$28:B$50,MATCH($E313,'Blend Breakout'!$A$28:$A$50,0)),IF(LEFT($E313,1)="H",$E313,IF($E313="Other",H313,"")))</f>
        <v/>
      </c>
      <c r="X313" s="81" t="str">
        <f>IF($E313="Other",I313,IF(LEFT($E313,1)="R",$F313*INDEX('Blend Breakout'!C$28:C$50,MATCH('2 - Import Data'!$E313,'Blend Breakout'!$A$28:$A$50,0)),IF(LEFT('2 - Import Data'!$E313,1)="H",'2 - Import Data'!$F313,"")))</f>
        <v/>
      </c>
      <c r="Y313" s="117" t="str">
        <f>IF(LEFT($E313,1)="R",INDEX('Blend Breakout'!D$28:D$50,MATCH($E313,'Blend Breakout'!$A$28:$A$50,0)),IF(AND($E313="Other",J313&lt;&gt;""),J313,""))</f>
        <v/>
      </c>
      <c r="Z313" s="81" t="str">
        <f>IF(AND($E313="Other",K313&lt;&gt;""),K313,IF(LEFT($E313,1)="R",IFERROR($F313*INDEX('Blend Breakout'!E$28:E$50,MATCH('2 - Import Data'!$E313,'Blend Breakout'!$A$28:$A$50,0)),""),""))</f>
        <v/>
      </c>
      <c r="AA313" s="81" t="str">
        <f>IF(LEFT($E313,1)="R",INDEX('Blend Breakout'!F$28:F$50,MATCH($E313,'Blend Breakout'!$A$28:$A$50,0)),IF(AND($E313="Other",L313&lt;&gt;""),L313,""))</f>
        <v/>
      </c>
      <c r="AB313" s="81" t="str">
        <f>IF(AND($E313="Other",M313&lt;&gt;""),M313,IF(LEFT($E313,1)="R",IFERROR($F313*INDEX('Blend Breakout'!G$28:G$50,MATCH('2 - Import Data'!$E313,'Blend Breakout'!$A$28:$A$50,0)),""),""))</f>
        <v/>
      </c>
      <c r="AC313" s="81" t="str">
        <f>IF(LEFT($E313,1)="R",INDEX('Blend Breakout'!H$28:H$50,MATCH($E313,'Blend Breakout'!$A$28:$A$50,0)),IF(AND($E313="Other",N313&lt;&gt;""),N313,""))</f>
        <v/>
      </c>
      <c r="AD313" s="81" t="str">
        <f>IF(AND($E313="Other",O313&lt;&gt;""),O313,IF(LEFT($E313,1)="R",IFERROR($F313*INDEX('Blend Breakout'!I$28:I$50,MATCH('2 - Import Data'!$E313,'Blend Breakout'!$A$28:$A$50,0)),""),""))</f>
        <v/>
      </c>
    </row>
    <row r="314" spans="1:30" ht="14.25" customHeight="1" x14ac:dyDescent="0.3">
      <c r="D314" s="18"/>
      <c r="E314" s="17"/>
      <c r="G314" s="7"/>
      <c r="S314" s="17"/>
      <c r="T314" s="17"/>
      <c r="W314" s="134"/>
    </row>
    <row r="315" spans="1:30" x14ac:dyDescent="0.3">
      <c r="D315" s="20"/>
      <c r="E315" s="20"/>
      <c r="S315" s="20"/>
      <c r="T315" s="20"/>
      <c r="W315" s="134"/>
    </row>
  </sheetData>
  <sheetProtection algorithmName="SHA-512" hashValue="3Jvs9sHugTQrSCtrtWQiZhlKHARg3Fksqe+ngCs8EPtxSCq0qWKCYgkTqx85eNR/WO4cw1R9Qog1pnxKUvBvqQ==" saltValue="qV2p2+3NO6NLRl22Gs/17Q==" spinCount="100000" sheet="1" objects="1" scenarios="1"/>
  <dataConsolidate link="1"/>
  <mergeCells count="16">
    <mergeCell ref="B9:I9"/>
    <mergeCell ref="B8:U8"/>
    <mergeCell ref="B10:U10"/>
    <mergeCell ref="H12:O12"/>
    <mergeCell ref="G12:G13"/>
    <mergeCell ref="F12:F13"/>
    <mergeCell ref="B12:B13"/>
    <mergeCell ref="C12:C13"/>
    <mergeCell ref="D12:D13"/>
    <mergeCell ref="E12:E13"/>
    <mergeCell ref="P12:P13"/>
    <mergeCell ref="Q12:Q13"/>
    <mergeCell ref="R12:R13"/>
    <mergeCell ref="S12:S13"/>
    <mergeCell ref="T12:T13"/>
    <mergeCell ref="U12:U13"/>
  </mergeCells>
  <conditionalFormatting sqref="H14:O313">
    <cfRule type="expression" dxfId="9" priority="2">
      <formula>$E14&lt;&gt;"Other"</formula>
    </cfRule>
  </conditionalFormatting>
  <conditionalFormatting sqref="U14:U313">
    <cfRule type="expression" dxfId="8" priority="1">
      <formula>AND(S14="Used",T14="Reuse (using allowances)")</formula>
    </cfRule>
    <cfRule type="expression" dxfId="7" priority="3">
      <formula>S14="Heels"</formula>
    </cfRule>
    <cfRule type="expression" dxfId="6" priority="4">
      <formula>S14="New"</formula>
    </cfRule>
  </conditionalFormatting>
  <dataValidations xWindow="1033" yWindow="858" count="20">
    <dataValidation errorStyle="warning" allowBlank="1" errorTitle="U.S. EPA" error="Warning!  The form has auto calculated this value for you.  If you change the value in this cell, you may be misreporting data.  Press cancel to exit this cell without changing the data." sqref="IU13:JC13 SQ13:SY13 ACM13:ACU13 AMI13:AMQ13 AWE13:AWM13 BGA13:BGI13 BPW13:BQE13 BZS13:CAA13 CJO13:CJW13 CTK13:CTS13 DDG13:DDO13 DNC13:DNK13 DWY13:DXG13 EGU13:EHC13 EQQ13:EQY13 FAM13:FAU13 FKI13:FKQ13 FUE13:FUM13 GEA13:GEI13 GNW13:GOE13 GXS13:GYA13 HHO13:HHW13 HRK13:HRS13 IBG13:IBO13 ILC13:ILK13 IUY13:IVG13 JEU13:JFC13 JOQ13:JOY13 JYM13:JYU13 KII13:KIQ13 KSE13:KSM13 LCA13:LCI13 LLW13:LME13 LVS13:LWA13 MFO13:MFW13 MPK13:MPS13 MZG13:MZO13 NJC13:NJK13 NSY13:NTG13 OCU13:ODC13 OMQ13:OMY13 OWM13:OWU13 PGI13:PGQ13 PQE13:PQM13 QAA13:QAI13 QJW13:QKE13 QTS13:QUA13 RDO13:RDW13 RNK13:RNS13 RXG13:RXO13 SHC13:SHK13 SQY13:SRG13 TAU13:TBC13 TKQ13:TKY13 TUM13:TUU13 UEI13:UEQ13 UOE13:UOM13 UYA13:UYI13 VHW13:VIE13 VRS13:VSA13 WBO13:WBW13 WLK13:WLS13 WVG13:WVO13 B12 IU313 IU14:IU30 SQ313 SQ14:SQ30 ACM313 ACM14:ACM30 AMI313 AMI14:AMI30 AWE313 AWE14:AWE30 BGA313 BGA14:BGA30 BPW313 BPW14:BPW30 BZS313 BZS14:BZS30 CJO313 CJO14:CJO30 CTK313 CTK14:CTK30 DDG313 DDG14:DDG30 DNC313 DNC14:DNC30 DWY313 DWY14:DWY30 EGU313 EGU14:EGU30 EQQ313 EQQ14:EQQ30 FAM313 FAM14:FAM30 FKI313 FKI14:FKI30 FUE313 FUE14:FUE30 GEA313 GEA14:GEA30 GNW313 GNW14:GNW30 GXS313 GXS14:GXS30 HHO313 HHO14:HHO30 HRK313 HRK14:HRK30 IBG313 IBG14:IBG30 ILC313 ILC14:ILC30 IUY313 IUY14:IUY30 JEU313 JEU14:JEU30 JOQ313 JOQ14:JOQ30 JYM313 JYM14:JYM30 KII313 KII14:KII30 KSE313 KSE14:KSE30 LCA313 LCA14:LCA30 LLW313 LLW14:LLW30 LVS313 LVS14:LVS30 MFO313 MFO14:MFO30 MPK313 MPK14:MPK30 MZG313 MZG14:MZG30 NJC313 NJC14:NJC30 NSY313 NSY14:NSY30 OCU313 OCU14:OCU30 OMQ313 OMQ14:OMQ30 OWM313 OWM14:OWM30 PGI313 PGI14:PGI30 PQE313 PQE14:PQE30 QAA313 QAA14:QAA30 QJW313 QJW14:QJW30 QTS313 QTS14:QTS30 RDO313 RDO14:RDO30 RNK313 RNK14:RNK30 RXG313 RXG14:RXG30 SHC313 SHC14:SHC30 SQY313 SQY14:SQY30 TAU313 TAU14:TAU30 TKQ313 TKQ14:TKQ30 TUM313 TUM14:TUM30 UEI313 UEI14:UEI30 UOE313 UOE14:UOE30 UYA313 UYA14:UYA30 VHW313 VHW14:VHW30 VRS313 VRS14:VRS30 WBO313 WBO14:WBO30 WLK313 WLK14:WLK30 WVG313 WVG14:WVG30 R12 B10 D12:G12 H13:O13 W13:AD13" xr:uid="{00000000-0002-0000-0200-000000000000}"/>
    <dataValidation type="decimal" operator="greaterThanOrEqual" allowBlank="1" showInputMessage="1" showErrorMessage="1" prompt="Quantity of gross chemical produced (kg)" sqref="IW23 SS23 ACO23 AMK23 AWG23 BGC23 BPY23 BZU23 CJQ23 CTM23 DDI23 DNE23 DXA23 EGW23 EQS23 FAO23 FKK23 FUG23 GEC23 GNY23 GXU23 HHQ23 HRM23 IBI23 ILE23 IVA23 JEW23 JOS23 JYO23 KIK23 KSG23 LCC23 LLY23 LVU23 MFQ23 MPM23 MZI23 NJE23 NTA23 OCW23 OMS23 OWO23 PGK23 PQG23 QAC23 QJY23 QTU23 RDQ23 RNM23 RXI23 SHE23 SRA23 TAW23 TKS23 TUO23 UEK23 UOG23 UYC23 VHY23 VRU23 WBQ23 WLM23 WVI23 WVI14:WVI15 WLM14:WLM15 WBQ14:WBQ15 VRU14:VRU15 VHY14:VHY15 UYC14:UYC15 UOG14:UOG15 UEK14:UEK15 TUO14:TUO15 TKS14:TKS15 TAW14:TAW15 SRA14:SRA15 SHE14:SHE15 RXI14:RXI15 RNM14:RNM15 RDQ14:RDQ15 QTU14:QTU15 QJY14:QJY15 QAC14:QAC15 PQG14:PQG15 PGK14:PGK15 OWO14:OWO15 OMS14:OMS15 OCW14:OCW15 NTA14:NTA15 NJE14:NJE15 MZI14:MZI15 MPM14:MPM15 MFQ14:MFQ15 LVU14:LVU15 LLY14:LLY15 LCC14:LCC15 KSG14:KSG15 KIK14:KIK15 JYO14:JYO15 JOS14:JOS15 JEW14:JEW15 IVA14:IVA15 ILE14:ILE15 IBI14:IBI15 HRM14:HRM15 HHQ14:HHQ15 GXU14:GXU15 GNY14:GNY15 GEC14:GEC15 FUG14:FUG15 FKK14:FKK15 FAO14:FAO15 EQS14:EQS15 EGW14:EGW15 DXA14:DXA15 DNE14:DNE15 DDI14:DDI15 CTM14:CTM15 CJQ14:CJQ15 BZU14:BZU15 BPY14:BPY15 BGC14:BGC15 AWG14:AWG15 AMK14:AMK15 ACO14:ACO15 SS14:SS15 IW14:IW15" xr:uid="{00000000-0002-0000-0200-000001000000}">
      <formula1>0</formula1>
    </dataValidation>
    <dataValidation type="decimal" operator="greaterThanOrEqual" allowBlank="1" showInputMessage="1" showErrorMessage="1" sqref="IW16:IW22 SS16:SS22 ACO16:ACO22 AMK16:AMK22 AWG16:AWG22 BGC16:BGC22 BPY16:BPY22 BZU16:BZU22 CJQ16:CJQ22 CTM16:CTM22 DDI16:DDI22 DNE16:DNE22 DXA16:DXA22 EGW16:EGW22 EQS16:EQS22 FAO16:FAO22 FKK16:FKK22 FUG16:FUG22 GEC16:GEC22 GNY16:GNY22 GXU16:GXU22 HHQ16:HHQ22 HRM16:HRM22 IBI16:IBI22 ILE16:ILE22 IVA16:IVA22 JEW16:JEW22 JOS16:JOS22 JYO16:JYO22 KIK16:KIK22 KSG16:KSG22 LCC16:LCC22 LLY16:LLY22 LVU16:LVU22 MFQ16:MFQ22 MPM16:MPM22 MZI16:MZI22 NJE16:NJE22 NTA16:NTA22 OCW16:OCW22 OMS16:OMS22 OWO16:OWO22 PGK16:PGK22 PQG16:PQG22 QAC16:QAC22 QJY16:QJY22 QTU16:QTU22 RDQ16:RDQ22 RNM16:RNM22 RXI16:RXI22 SHE16:SHE22 SRA16:SRA22 TAW16:TAW22 TKS16:TKS22 TUO16:TUO22 UEK16:UEK22 UOG16:UOG22 UYC16:UYC22 VHY16:VHY22 VRU16:VRU22 WBQ16:WBQ22 WLM16:WLM22 WVI16:WVI22 IW313:JC313 IX14:JC30 ST14:SY30 ACP14:ACU30 AML14:AMQ30 AWH14:AWM30 BGD14:BGI30 BPZ14:BQE30 BZV14:CAA30 CJR14:CJW30 CTN14:CTS30 DDJ14:DDO30 DNF14:DNK30 DXB14:DXG30 EGX14:EHC30 EQT14:EQY30 FAP14:FAU30 FKL14:FKQ30 FUH14:FUM30 GED14:GEI30 GNZ14:GOE30 GXV14:GYA30 HHR14:HHW30 HRN14:HRS30 IBJ14:IBO30 ILF14:ILK30 IVB14:IVG30 JEX14:JFC30 JOT14:JOY30 JYP14:JYU30 KIL14:KIQ30 KSH14:KSM30 LCD14:LCI30 LLZ14:LME30 LVV14:LWA30 MFR14:MFW30 MPN14:MPS30 MZJ14:MZO30 NJF14:NJK30 NTB14:NTG30 OCX14:ODC30 OMT14:OMY30 OWP14:OWU30 PGL14:PGQ30 PQH14:PQM30 QAD14:QAI30 QJZ14:QKE30 QTV14:QUA30 RDR14:RDW30 RNN14:RNS30 RXJ14:RXO30 SHF14:SHK30 SRB14:SRG30 TAX14:TBC30 TKT14:TKY30 TUP14:TUU30 UEL14:UEQ30 UOH14:UOM30 UYD14:UYI30 VHZ14:VIE30 VRV14:VSA30 WBR14:WBW30 WLN14:WLS30 WVJ14:WVO30 IW24:IW30 WVI313:WVO313 WVI24:WVI30 WLM313:WLS313 WLM24:WLM30 WBQ313:WBW313 WBQ24:WBQ30 VRU313:VSA313 VRU24:VRU30 VHY313:VIE313 VHY24:VHY30 UYC313:UYI313 UYC24:UYC30 UOG313:UOM313 UOG24:UOG30 UEK313:UEQ313 UEK24:UEK30 TUO313:TUU313 TUO24:TUO30 TKS313:TKY313 TKS24:TKS30 TAW313:TBC313 TAW24:TAW30 SRA313:SRG313 SRA24:SRA30 SHE313:SHK313 SHE24:SHE30 RXI313:RXO313 RXI24:RXI30 RNM313:RNS313 RNM24:RNM30 RDQ313:RDW313 RDQ24:RDQ30 QTU313:QUA313 QTU24:QTU30 QJY313:QKE313 QJY24:QJY30 QAC313:QAI313 QAC24:QAC30 PQG313:PQM313 PQG24:PQG30 PGK313:PGQ313 PGK24:PGK30 OWO313:OWU313 OWO24:OWO30 OMS313:OMY313 OMS24:OMS30 OCW313:ODC313 OCW24:OCW30 NTA313:NTG313 NTA24:NTA30 NJE313:NJK313 NJE24:NJE30 MZI313:MZO313 MZI24:MZI30 MPM313:MPS313 MPM24:MPM30 MFQ313:MFW313 MFQ24:MFQ30 LVU313:LWA313 LVU24:LVU30 LLY313:LME313 LLY24:LLY30 LCC313:LCI313 LCC24:LCC30 KSG313:KSM313 KSG24:KSG30 KIK313:KIQ313 KIK24:KIK30 JYO313:JYU313 JYO24:JYO30 JOS313:JOY313 JOS24:JOS30 JEW313:JFC313 JEW24:JEW30 IVA313:IVG313 IVA24:IVA30 ILE313:ILK313 ILE24:ILE30 IBI313:IBO313 IBI24:IBI30 HRM313:HRS313 HRM24:HRM30 HHQ313:HHW313 HHQ24:HHQ30 GXU313:GYA313 GXU24:GXU30 GNY313:GOE313 GNY24:GNY30 GEC313:GEI313 GEC24:GEC30 FUG313:FUM313 FUG24:FUG30 FKK313:FKQ313 FKK24:FKK30 FAO313:FAU313 FAO24:FAO30 EQS313:EQY313 EQS24:EQS30 EGW313:EHC313 EGW24:EGW30 DXA313:DXG313 DXA24:DXA30 DNE313:DNK313 DNE24:DNE30 DDI313:DDO313 DDI24:DDI30 CTM313:CTS313 CTM24:CTM30 CJQ313:CJW313 CJQ24:CJQ30 BZU313:CAA313 BZU24:BZU30 BPY313:BQE313 BPY24:BPY30 BGC313:BGI313 BGC24:BGC30 AWG313:AWM313 AWG24:AWG30 AMK313:AMQ313 AMK24:AMK30 ACO313:ACU313 ACO24:ACO30 SS313:SY313 SS24:SS30" xr:uid="{00000000-0002-0000-0200-000002000000}">
      <formula1>0</formula1>
    </dataValidation>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prompt="Cell is automatically calculated to be the difference: B-C-D-E-F-G-H" sqref="WVP13 JD13 SZ13 ACV13 AMR13 AWN13 BGJ13 BQF13 CAB13 CJX13 CTT13 DDP13 DNL13 DXH13 EHD13 EQZ13 FAV13 FKR13 FUN13 GEJ13 GOF13 GYB13 HHX13 HRT13 IBP13 ILL13 IVH13 JFD13 JOZ13 JYV13 KIR13 KSN13 LCJ13 LMF13 LWB13 MFX13 MPT13 MZP13 NJL13 NTH13 ODD13 OMZ13 OWV13 PGR13 PQN13 QAJ13 QKF13 QUB13 RDX13 RNT13 RXP13 SHL13 SRH13 TBD13 TKZ13 TUV13 UER13 UON13 UYJ13 VIF13 VSB13 WBX13 WLT13" xr:uid="{00000000-0002-0000-0200-000003000000}"/>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WVP14:WVP30 JD313 JD14:JD30 SZ313 SZ14:SZ30 ACV313 ACV14:ACV30 AMR313 AMR14:AMR30 AWN313 AWN14:AWN30 BGJ313 BGJ14:BGJ30 BQF313 BQF14:BQF30 CAB313 CAB14:CAB30 CJX313 CJX14:CJX30 CTT313 CTT14:CTT30 DDP313 DDP14:DDP30 DNL313 DNL14:DNL30 DXH313 DXH14:DXH30 EHD313 EHD14:EHD30 EQZ313 EQZ14:EQZ30 FAV313 FAV14:FAV30 FKR313 FKR14:FKR30 FUN313 FUN14:FUN30 GEJ313 GEJ14:GEJ30 GOF313 GOF14:GOF30 GYB313 GYB14:GYB30 HHX313 HHX14:HHX30 HRT313 HRT14:HRT30 IBP313 IBP14:IBP30 ILL313 ILL14:ILL30 IVH313 IVH14:IVH30 JFD313 JFD14:JFD30 JOZ313 JOZ14:JOZ30 JYV313 JYV14:JYV30 KIR313 KIR14:KIR30 KSN313 KSN14:KSN30 LCJ313 LCJ14:LCJ30 LMF313 LMF14:LMF30 LWB313 LWB14:LWB30 MFX313 MFX14:MFX30 MPT313 MPT14:MPT30 MZP313 MZP14:MZP30 NJL313 NJL14:NJL30 NTH313 NTH14:NTH30 ODD313 ODD14:ODD30 OMZ313 OMZ14:OMZ30 OWV313 OWV14:OWV30 PGR313 PGR14:PGR30 PQN313 PQN14:PQN30 QAJ313 QAJ14:QAJ30 QKF313 QKF14:QKF30 QUB313 QUB14:QUB30 RDX313 RDX14:RDX30 RNT313 RNT14:RNT30 RXP313 RXP14:RXP30 SHL313 SHL14:SHL30 SRH313 SRH14:SRH30 TBD313 TBD14:TBD30 TKZ313 TKZ14:TKZ30 TUV313 TUV14:TUV30 UER313 UER14:UER30 UON313 UON14:UON30 UYJ313 UYJ14:UYJ30 VIF313 VIF14:VIF30 VSB313 VSB14:VSB30 WBX313 WBX14:WBX30 WLT313 WLT14:WLT30 WVP313" xr:uid="{00000000-0002-0000-0200-000004000000}">
      <formula1>"sdasdfsd"</formula1>
    </dataValidation>
    <dataValidation type="list" allowBlank="1" showInputMessage="1" showErrorMessage="1" sqref="IV313 IV14:IV30 SR313 SR14:SR30 ACN313 ACN14:ACN30 AMJ313 AMJ14:AMJ30 AWF313 AWF14:AWF30 BGB313 BGB14:BGB30 BPX313 BPX14:BPX30 BZT313 BZT14:BZT30 CJP313 CJP14:CJP30 CTL313 CTL14:CTL30 DDH313 DDH14:DDH30 DND313 DND14:DND30 DWZ313 DWZ14:DWZ30 EGV313 EGV14:EGV30 EQR313 EQR14:EQR30 FAN313 FAN14:FAN30 FKJ313 FKJ14:FKJ30 FUF313 FUF14:FUF30 GEB313 GEB14:GEB30 GNX313 GNX14:GNX30 GXT313 GXT14:GXT30 HHP313 HHP14:HHP30 HRL313 HRL14:HRL30 IBH313 IBH14:IBH30 ILD313 ILD14:ILD30 IUZ313 IUZ14:IUZ30 JEV313 JEV14:JEV30 JOR313 JOR14:JOR30 JYN313 JYN14:JYN30 KIJ313 KIJ14:KIJ30 KSF313 KSF14:KSF30 LCB313 LCB14:LCB30 LLX313 LLX14:LLX30 LVT313 LVT14:LVT30 MFP313 MFP14:MFP30 MPL313 MPL14:MPL30 MZH313 MZH14:MZH30 NJD313 NJD14:NJD30 NSZ313 NSZ14:NSZ30 OCV313 OCV14:OCV30 OMR313 OMR14:OMR30 OWN313 OWN14:OWN30 PGJ313 PGJ14:PGJ30 PQF313 PQF14:PQF30 QAB313 QAB14:QAB30 QJX313 QJX14:QJX30 QTT313 QTT14:QTT30 RDP313 RDP14:RDP30 RNL313 RNL14:RNL30 RXH313 RXH14:RXH30 SHD313 SHD14:SHD30 SQZ313 SQZ14:SQZ30 TAV313 TAV14:TAV30 TKR313 TKR14:TKR30 TUN313 TUN14:TUN30 UEJ313 UEJ14:UEJ30 UOF313 UOF14:UOF30 UYB313 UYB14:UYB30 VHX313 VHX14:VHX30 VRT313 VRT14:VRT30 WBP313 WBP14:WBP30 WLL313 WLL14:WLL30 WVH313 WVH14:WVH30" xr:uid="{00000000-0002-0000-0200-000005000000}">
      <formula1>ClassIIChemicals</formula1>
    </dataValidation>
    <dataValidation type="list" operator="greaterThanOrEqual" allowBlank="1" showInputMessage="1" showErrorMessage="1" prompt="Select the name of the class II controlled substance imported. If imported in a blend, select the blend. If the blend is not listed, select “Other” and input the name and quantity of each class II component in columns 7a-7h." sqref="E15:E313 E14" xr:uid="{00000000-0002-0000-0200-000006000000}">
      <formula1>ChemicalList</formula1>
    </dataValidation>
    <dataValidation type="list" operator="greaterThanOrEqual" allowBlank="1" showInputMessage="1" showErrorMessage="1" prompt="Select the transaction type of the material." sqref="S14:S313" xr:uid="{00000000-0002-0000-0200-000007000000}">
      <formula1>TransactionType</formula1>
    </dataValidation>
    <dataValidation type="textLength" allowBlank="1" showInputMessage="1" showErrorMessage="1" error="Please enter a 9 or 11-digit number." prompt="Enter the 9 or 11-digit importer number of the shipment." sqref="R14:R313" xr:uid="{00000000-0002-0000-0200-000008000000}">
      <formula1>9</formula1>
      <formula2>11</formula2>
    </dataValidation>
    <dataValidation type="list" operator="greaterThanOrEqual" allowBlank="1" showInputMessage="1" showErrorMessage="1" prompt="This field is autopopulated unless 'Other' is selected as the name of the chemical imported." sqref="J1 L1 H1 N1" xr:uid="{00000000-0002-0000-0200-00000B000000}">
      <formula1>ClassIIChemicals</formula1>
    </dataValidation>
    <dataValidation type="decimal" operator="greaterThanOrEqual" allowBlank="1" showInputMessage="1" showErrorMessage="1" prompt="This field is autopopulated unless 'Other' is selected as the name of the chemical imported." sqref="K1 I1 M1 O1" xr:uid="{00000000-0002-0000-0200-00000C000000}">
      <formula1>0</formula1>
    </dataValidation>
    <dataValidation type="date" operator="lessThanOrEqual" allowBlank="1" showInputMessage="1" showErrorMessage="1" error="Please enter a date in the past." prompt="Enter the date of the non-objection notice or achnowledgement letter for the shipment.  Complete this field only if the chemical imported is Used." sqref="U14:U313" xr:uid="{00000000-0002-0000-0200-00000D000000}">
      <formula1>TODAY()</formula1>
    </dataValidation>
    <dataValidation type="date" allowBlank="1" showInputMessage="1" showErrorMessage="1" error="Please enter a date within the quarter and year you have specified in Section 1" prompt="Date when the shipment entered the United States." sqref="C14:C313" xr:uid="{00000000-0002-0000-0200-00000E000000}">
      <formula1>StartDate</formula1>
      <formula2>EndDate</formula2>
    </dataValidation>
    <dataValidation type="decimal" operator="greaterThanOrEqual" allowBlank="1" showInputMessage="1" showErrorMessage="1" error="Please enter a positive number." prompt="Total quantity (kg) of chemical imported." sqref="F14:F313" xr:uid="{00000000-0002-0000-0200-00000F000000}">
      <formula1>0</formula1>
    </dataValidation>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sqref="B14:B313" xr:uid="{00000000-0002-0000-0200-000010000000}"/>
    <dataValidation type="textLength" allowBlank="1" showInputMessage="1" showErrorMessage="1" error="Enter a 10-digit number." prompt="Enter the 10-digit commodity code of the chemical imported. " sqref="G14:G313" xr:uid="{00000000-0002-0000-0200-000012000000}">
      <formula1>10</formula1>
      <formula2>12</formula2>
    </dataValidation>
    <dataValidation type="list" allowBlank="1" showInputMessage="1" showErrorMessage="1" prompt="Select the country from which the shipment was imported. " sqref="D14:D313" xr:uid="{00000000-0002-0000-0200-000013000000}">
      <formula1>Countries</formula1>
    </dataValidation>
    <dataValidation type="custom" operator="lessThanOrEqual" allowBlank="1" showInputMessage="1" showErrorMessage="1" error="Please ensure the Customs Entry Summary Number has exactly 11 characters." prompt="Enter the Customs Entry Summary Number for the shipment. This field may contain alphanumerical characters and must be 11 characters in length." sqref="Q14:Q313" xr:uid="{97768E79-410A-489F-A187-E4681400343D}">
      <formula1>AND(ISTEXT(Q14), LEN(Q14)=11)</formula1>
    </dataValidation>
    <dataValidation type="list" allowBlank="1" showInputMessage="1" showErrorMessage="1" prompt="Select the name of the Class II controlled substance contained in the blend. Only enter blend information if &quot;Other&quot; is selected in column 4." sqref="J14:J313 L14:L313 N14:N313 H14:H313" xr:uid="{D568ABF4-25DB-4DCF-BE31-88000063135C}">
      <formula1>ClassIIChemicals</formula1>
    </dataValidation>
    <dataValidation type="decimal" operator="greaterThanOrEqual" allowBlank="1" showInputMessage="1" showErrorMessage="1" prompt="Enter the quantity of the Class II controlled substance contained within the blend. Only enter blend information if &quot;Other&quot; is selected in column 4." sqref="K14:K313 M14:M313 O14:O313 I14:I313" xr:uid="{5D2A6075-2956-492C-A6DF-34DFB36BDAB2}">
      <formula1>0</formula1>
    </dataValidation>
  </dataValidations>
  <hyperlinks>
    <hyperlink ref="B9:I9" location="'Blend Breakout'!A1" display="If copying and pasting data into the table, please refer to the Reference List and the accompanying instructions." xr:uid="{00000000-0004-0000-0200-000001000000}"/>
    <hyperlink ref="B5" location="'3 - Shipment and Sales'!A1" display="Go to Section 3 - Shipment Data" xr:uid="{667C0834-E8A2-4592-A1F1-C926E29B7BA3}"/>
  </hyperlinks>
  <pageMargins left="0.7" right="0.7" top="0.75" bottom="0.75" header="0.3" footer="0.3"/>
  <pageSetup scale="54" orientation="landscape" r:id="rId1"/>
  <extLst>
    <ext xmlns:x14="http://schemas.microsoft.com/office/spreadsheetml/2009/9/main" uri="{CCE6A557-97BC-4b89-ADB6-D9C93CAAB3DF}">
      <x14:dataValidations xmlns:xm="http://schemas.microsoft.com/office/excel/2006/main" xWindow="1033" yWindow="858" count="2">
        <x14:dataValidation type="list" operator="lessThanOrEqual" allowBlank="1" showInputMessage="1" showErrorMessage="1" error="Please select a Port of Entry name from the dropdown." prompt="Select the port of entry through which the controlled substance passed." xr:uid="{00000000-0002-0000-0200-00000A000000}">
          <x14:formula1>
            <xm:f>Lists!$I$3:$I$428</xm:f>
          </x14:formula1>
          <xm:sqref>P14:P313</xm:sqref>
        </x14:dataValidation>
        <x14:dataValidation type="list" operator="greaterThanOrEqual" allowBlank="1" showInputMessage="1" showErrorMessage="1" prompt="Select the intended use of the material.  Note that the Transaction Type must be selected prior to completing this field." xr:uid="{00000000-0002-0000-0200-000014000000}">
          <x14:formula1>
            <xm:f>INDIRECT(HLOOKUP($S14,Lists!$M$3:$O$4,2,0))</xm:f>
          </x14:formula1>
          <xm:sqref>T14:T313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9CCFF"/>
  </sheetPr>
  <dimension ref="A1:R63"/>
  <sheetViews>
    <sheetView showGridLines="0" zoomScale="90" zoomScaleNormal="90" workbookViewId="0"/>
  </sheetViews>
  <sheetFormatPr defaultColWidth="9.1796875" defaultRowHeight="14" x14ac:dyDescent="0.3"/>
  <cols>
    <col min="1" max="1" width="5.54296875" style="3" customWidth="1"/>
    <col min="2" max="2" width="22.7265625" style="3" customWidth="1"/>
    <col min="3" max="3" width="50.54296875" style="3" customWidth="1"/>
    <col min="4" max="5" width="18.7265625" style="3" customWidth="1"/>
    <col min="6" max="6" width="9.26953125" style="3" customWidth="1"/>
    <col min="7" max="7" width="10" style="3" customWidth="1"/>
    <col min="8" max="8" width="9.1796875" style="3" customWidth="1"/>
    <col min="9" max="9" width="8.1796875" style="3" customWidth="1"/>
    <col min="10" max="10" width="7" style="3" customWidth="1"/>
    <col min="11" max="11" width="7.81640625" style="3" customWidth="1"/>
    <col min="12" max="12" width="6.7265625" style="3" customWidth="1"/>
    <col min="13" max="16384" width="9.1796875" style="3"/>
  </cols>
  <sheetData>
    <row r="1" spans="1:18" x14ac:dyDescent="0.3">
      <c r="B1" s="3" t="s">
        <v>0</v>
      </c>
      <c r="E1" s="10" t="s">
        <v>1</v>
      </c>
    </row>
    <row r="2" spans="1:18" x14ac:dyDescent="0.3">
      <c r="B2" s="56"/>
      <c r="E2" s="11" t="s">
        <v>2</v>
      </c>
    </row>
    <row r="3" spans="1:18" ht="14.5" x14ac:dyDescent="0.35">
      <c r="B3" s="57"/>
    </row>
    <row r="4" spans="1:18" ht="20" x14ac:dyDescent="0.4">
      <c r="B4" s="12" t="s">
        <v>3</v>
      </c>
    </row>
    <row r="5" spans="1:18" x14ac:dyDescent="0.3">
      <c r="B5" s="13" t="s">
        <v>854</v>
      </c>
    </row>
    <row r="6" spans="1:18" ht="17.25" customHeight="1" x14ac:dyDescent="0.35">
      <c r="F6" s="15"/>
      <c r="G6" s="15"/>
      <c r="H6" s="15"/>
      <c r="I6" s="15"/>
      <c r="J6" s="15"/>
    </row>
    <row r="7" spans="1:18" ht="18" customHeight="1" x14ac:dyDescent="0.3">
      <c r="B7" s="61" t="s">
        <v>12</v>
      </c>
    </row>
    <row r="8" spans="1:18" ht="95.15" customHeight="1" x14ac:dyDescent="0.3">
      <c r="B8" s="155" t="s">
        <v>836</v>
      </c>
      <c r="C8" s="155"/>
      <c r="D8" s="155"/>
      <c r="E8" s="155"/>
      <c r="I8" s="31"/>
    </row>
    <row r="9" spans="1:18" ht="36.65" customHeight="1" x14ac:dyDescent="0.3">
      <c r="B9" s="156" t="s">
        <v>35</v>
      </c>
      <c r="C9" s="156"/>
      <c r="D9" s="156"/>
      <c r="E9" s="156"/>
      <c r="F9" s="14"/>
      <c r="G9" s="14"/>
      <c r="H9" s="14"/>
      <c r="I9" s="14"/>
    </row>
    <row r="10" spans="1:18" x14ac:dyDescent="0.3">
      <c r="B10" s="145" t="s">
        <v>834</v>
      </c>
      <c r="C10" s="145"/>
      <c r="D10" s="145"/>
      <c r="E10" s="145"/>
    </row>
    <row r="11" spans="1:18" s="31" customFormat="1" x14ac:dyDescent="0.3">
      <c r="B11" s="27">
        <v>1</v>
      </c>
      <c r="C11" s="27">
        <v>2</v>
      </c>
      <c r="D11" s="27">
        <v>3</v>
      </c>
      <c r="E11" s="27">
        <v>4</v>
      </c>
      <c r="G11" s="21"/>
      <c r="H11" s="21"/>
      <c r="I11" s="21"/>
      <c r="J11" s="21"/>
      <c r="K11" s="21"/>
      <c r="L11" s="21"/>
      <c r="M11" s="21"/>
      <c r="N11" s="21"/>
      <c r="O11" s="21"/>
      <c r="P11" s="21"/>
      <c r="Q11" s="21"/>
      <c r="R11" s="21"/>
    </row>
    <row r="12" spans="1:18" s="32" customFormat="1" ht="30.65" customHeight="1" x14ac:dyDescent="0.25">
      <c r="B12" s="27" t="s">
        <v>36</v>
      </c>
      <c r="C12" s="36" t="s">
        <v>37</v>
      </c>
      <c r="D12" s="36" t="s">
        <v>835</v>
      </c>
      <c r="E12" s="36" t="s">
        <v>38</v>
      </c>
      <c r="G12" s="6"/>
      <c r="H12" s="6"/>
      <c r="I12" s="6"/>
      <c r="J12" s="6"/>
      <c r="K12" s="6"/>
      <c r="L12" s="6"/>
      <c r="M12" s="6"/>
      <c r="N12" s="6"/>
      <c r="O12" s="6"/>
      <c r="P12" s="6"/>
      <c r="Q12" s="6"/>
      <c r="R12" s="6"/>
    </row>
    <row r="13" spans="1:18" s="14" customFormat="1" x14ac:dyDescent="0.3">
      <c r="A13" s="30">
        <v>1</v>
      </c>
      <c r="B13" s="28"/>
      <c r="C13" s="29"/>
      <c r="D13" s="35"/>
      <c r="E13" s="29"/>
      <c r="G13" s="6"/>
      <c r="H13" s="6"/>
      <c r="I13" s="6"/>
      <c r="J13" s="6"/>
      <c r="K13" s="3"/>
      <c r="L13" s="3"/>
      <c r="M13" s="3"/>
      <c r="N13" s="3"/>
      <c r="O13" s="3"/>
      <c r="P13" s="3"/>
      <c r="Q13" s="3"/>
      <c r="R13" s="3"/>
    </row>
    <row r="14" spans="1:18" s="14" customFormat="1" x14ac:dyDescent="0.3">
      <c r="A14" s="30">
        <v>2</v>
      </c>
      <c r="B14" s="28"/>
      <c r="C14" s="29"/>
      <c r="D14" s="35"/>
      <c r="E14" s="29"/>
      <c r="G14" s="6"/>
      <c r="H14" s="6"/>
      <c r="I14" s="6"/>
      <c r="J14" s="6"/>
      <c r="K14" s="3"/>
      <c r="L14" s="3"/>
      <c r="M14" s="3"/>
      <c r="N14" s="3"/>
      <c r="O14" s="3"/>
      <c r="P14" s="3"/>
      <c r="Q14" s="3"/>
      <c r="R14" s="3"/>
    </row>
    <row r="15" spans="1:18" s="14" customFormat="1" x14ac:dyDescent="0.3">
      <c r="A15" s="30">
        <v>3</v>
      </c>
      <c r="B15" s="28"/>
      <c r="C15" s="29"/>
      <c r="D15" s="35"/>
      <c r="E15" s="29"/>
      <c r="G15" s="6"/>
      <c r="H15" s="6"/>
      <c r="I15" s="6"/>
      <c r="J15" s="6"/>
      <c r="K15" s="3"/>
      <c r="L15" s="3"/>
      <c r="M15" s="3"/>
      <c r="N15" s="3"/>
      <c r="O15" s="3"/>
      <c r="P15" s="3"/>
      <c r="Q15" s="3"/>
      <c r="R15" s="3"/>
    </row>
    <row r="16" spans="1:18" s="14" customFormat="1" x14ac:dyDescent="0.3">
      <c r="A16" s="30">
        <v>4</v>
      </c>
      <c r="B16" s="28"/>
      <c r="C16" s="29"/>
      <c r="D16" s="35"/>
      <c r="E16" s="29"/>
      <c r="G16" s="6"/>
      <c r="H16" s="6"/>
      <c r="I16" s="6"/>
      <c r="J16" s="6"/>
      <c r="K16" s="3"/>
      <c r="L16" s="3"/>
      <c r="M16" s="3"/>
      <c r="N16" s="3"/>
      <c r="O16" s="3"/>
      <c r="P16" s="3"/>
      <c r="Q16" s="3"/>
      <c r="R16" s="3"/>
    </row>
    <row r="17" spans="1:18" s="14" customFormat="1" x14ac:dyDescent="0.3">
      <c r="A17" s="30">
        <v>5</v>
      </c>
      <c r="B17" s="28"/>
      <c r="C17" s="29"/>
      <c r="D17" s="35"/>
      <c r="E17" s="29"/>
      <c r="G17" s="6"/>
      <c r="H17" s="6"/>
      <c r="I17" s="6"/>
      <c r="J17" s="6"/>
      <c r="K17" s="3"/>
      <c r="L17" s="3"/>
      <c r="M17" s="3"/>
      <c r="N17" s="3"/>
      <c r="O17" s="3"/>
      <c r="P17" s="3"/>
      <c r="Q17" s="3"/>
      <c r="R17" s="3"/>
    </row>
    <row r="18" spans="1:18" s="14" customFormat="1" x14ac:dyDescent="0.3">
      <c r="A18" s="30">
        <v>6</v>
      </c>
      <c r="B18" s="28"/>
      <c r="C18" s="29"/>
      <c r="D18" s="35"/>
      <c r="E18" s="29"/>
      <c r="G18" s="6"/>
      <c r="H18" s="6"/>
      <c r="I18" s="6"/>
      <c r="J18" s="6"/>
      <c r="K18" s="3"/>
      <c r="L18" s="3"/>
      <c r="M18" s="3"/>
      <c r="N18" s="3"/>
      <c r="O18" s="3"/>
      <c r="P18" s="3"/>
      <c r="Q18" s="3"/>
      <c r="R18" s="3"/>
    </row>
    <row r="19" spans="1:18" s="14" customFormat="1" x14ac:dyDescent="0.3">
      <c r="A19" s="30">
        <v>7</v>
      </c>
      <c r="B19" s="28"/>
      <c r="C19" s="29"/>
      <c r="D19" s="35"/>
      <c r="E19" s="29"/>
      <c r="G19" s="6"/>
      <c r="H19" s="6"/>
      <c r="I19" s="6"/>
      <c r="J19" s="6"/>
      <c r="K19" s="3"/>
      <c r="L19" s="3"/>
      <c r="M19" s="3"/>
      <c r="N19" s="3"/>
      <c r="O19" s="3"/>
      <c r="P19" s="3"/>
      <c r="Q19" s="3"/>
      <c r="R19" s="3"/>
    </row>
    <row r="20" spans="1:18" s="14" customFormat="1" x14ac:dyDescent="0.3">
      <c r="A20" s="30">
        <v>8</v>
      </c>
      <c r="B20" s="28"/>
      <c r="C20" s="29"/>
      <c r="D20" s="35"/>
      <c r="E20" s="29"/>
      <c r="G20" s="6"/>
      <c r="H20" s="6"/>
      <c r="I20" s="6"/>
      <c r="J20" s="6"/>
      <c r="K20" s="3"/>
      <c r="L20" s="3"/>
      <c r="M20" s="3"/>
      <c r="N20" s="3"/>
      <c r="O20" s="3"/>
      <c r="P20" s="3"/>
      <c r="Q20" s="3"/>
      <c r="R20" s="3"/>
    </row>
    <row r="21" spans="1:18" s="14" customFormat="1" x14ac:dyDescent="0.3">
      <c r="A21" s="30">
        <v>9</v>
      </c>
      <c r="B21" s="28"/>
      <c r="C21" s="29"/>
      <c r="D21" s="35"/>
      <c r="E21" s="29"/>
      <c r="G21" s="6"/>
      <c r="H21" s="6"/>
      <c r="I21" s="6"/>
      <c r="J21" s="6"/>
      <c r="K21" s="3"/>
      <c r="L21" s="3"/>
      <c r="M21" s="3"/>
      <c r="N21" s="3"/>
      <c r="O21" s="3"/>
      <c r="P21" s="3"/>
      <c r="Q21" s="3"/>
      <c r="R21" s="3"/>
    </row>
    <row r="22" spans="1:18" s="14" customFormat="1" x14ac:dyDescent="0.3">
      <c r="A22" s="30">
        <v>10</v>
      </c>
      <c r="B22" s="28"/>
      <c r="C22" s="29"/>
      <c r="D22" s="35"/>
      <c r="E22" s="29"/>
      <c r="G22" s="6"/>
      <c r="H22" s="6"/>
      <c r="I22" s="6"/>
      <c r="J22" s="6"/>
      <c r="K22" s="3"/>
      <c r="L22" s="3"/>
      <c r="M22" s="3"/>
      <c r="N22" s="3"/>
      <c r="O22" s="3"/>
      <c r="P22" s="3"/>
      <c r="Q22" s="3"/>
      <c r="R22" s="3"/>
    </row>
    <row r="23" spans="1:18" s="14" customFormat="1" x14ac:dyDescent="0.3">
      <c r="B23" s="33"/>
      <c r="C23" s="33"/>
      <c r="D23" s="33"/>
      <c r="E23" s="33"/>
      <c r="G23" s="6"/>
      <c r="H23" s="6"/>
      <c r="I23" s="6"/>
      <c r="J23" s="6"/>
      <c r="K23" s="3"/>
      <c r="L23" s="3"/>
      <c r="M23" s="3"/>
      <c r="N23" s="3"/>
      <c r="O23" s="3"/>
      <c r="P23" s="3"/>
      <c r="Q23" s="3"/>
      <c r="R23" s="3"/>
    </row>
    <row r="24" spans="1:18" s="14" customFormat="1" x14ac:dyDescent="0.3">
      <c r="B24" s="33"/>
      <c r="C24" s="33"/>
      <c r="D24" s="33"/>
      <c r="E24" s="33"/>
      <c r="G24" s="6"/>
      <c r="H24" s="6"/>
      <c r="I24" s="6"/>
      <c r="J24" s="6"/>
      <c r="K24" s="3"/>
      <c r="L24" s="3"/>
      <c r="M24" s="3"/>
      <c r="N24" s="3"/>
      <c r="O24" s="3"/>
      <c r="P24" s="3"/>
      <c r="Q24" s="3"/>
      <c r="R24" s="3"/>
    </row>
    <row r="25" spans="1:18" ht="15" customHeight="1" x14ac:dyDescent="0.3">
      <c r="B25" s="34"/>
      <c r="C25" s="33"/>
      <c r="D25" s="33"/>
      <c r="E25" s="34"/>
    </row>
    <row r="26" spans="1:18" x14ac:dyDescent="0.3">
      <c r="B26" s="20"/>
      <c r="E26" s="20"/>
    </row>
    <row r="27" spans="1:18" x14ac:dyDescent="0.3">
      <c r="B27" s="20"/>
      <c r="E27" s="20"/>
    </row>
    <row r="28" spans="1:18" x14ac:dyDescent="0.3">
      <c r="B28" s="20"/>
    </row>
    <row r="29" spans="1:18" x14ac:dyDescent="0.3">
      <c r="B29" s="20"/>
    </row>
    <row r="30" spans="1:18" x14ac:dyDescent="0.3">
      <c r="B30" s="20"/>
    </row>
    <row r="31" spans="1:18" x14ac:dyDescent="0.3">
      <c r="B31" s="20"/>
      <c r="C31" s="5"/>
    </row>
    <row r="32" spans="1:18" x14ac:dyDescent="0.3">
      <c r="B32" s="20"/>
      <c r="C32" s="5"/>
    </row>
    <row r="33" spans="2:2" ht="14.25" customHeight="1" x14ac:dyDescent="0.3">
      <c r="B33" s="20"/>
    </row>
    <row r="34" spans="2:2" x14ac:dyDescent="0.3">
      <c r="B34" s="20"/>
    </row>
    <row r="35" spans="2:2" x14ac:dyDescent="0.3">
      <c r="B35" s="20"/>
    </row>
    <row r="36" spans="2:2" x14ac:dyDescent="0.3">
      <c r="B36" s="20"/>
    </row>
    <row r="37" spans="2:2" x14ac:dyDescent="0.3">
      <c r="B37" s="20"/>
    </row>
    <row r="38" spans="2:2" x14ac:dyDescent="0.3">
      <c r="B38" s="20"/>
    </row>
    <row r="39" spans="2:2" x14ac:dyDescent="0.3">
      <c r="B39" s="20"/>
    </row>
    <row r="40" spans="2:2" x14ac:dyDescent="0.3">
      <c r="B40" s="20"/>
    </row>
    <row r="41" spans="2:2" x14ac:dyDescent="0.3">
      <c r="B41" s="20"/>
    </row>
    <row r="42" spans="2:2" x14ac:dyDescent="0.3">
      <c r="B42" s="20"/>
    </row>
    <row r="43" spans="2:2" x14ac:dyDescent="0.3">
      <c r="B43" s="20"/>
    </row>
    <row r="44" spans="2:2" x14ac:dyDescent="0.3">
      <c r="B44" s="20"/>
    </row>
    <row r="45" spans="2:2" x14ac:dyDescent="0.3">
      <c r="B45" s="20"/>
    </row>
    <row r="46" spans="2:2" x14ac:dyDescent="0.3">
      <c r="B46" s="20"/>
    </row>
    <row r="47" spans="2:2" x14ac:dyDescent="0.3">
      <c r="B47" s="20"/>
    </row>
    <row r="48" spans="2:2" x14ac:dyDescent="0.3">
      <c r="B48" s="20"/>
    </row>
    <row r="49" spans="2:2" x14ac:dyDescent="0.3">
      <c r="B49" s="20"/>
    </row>
    <row r="50" spans="2:2" x14ac:dyDescent="0.3">
      <c r="B50" s="20"/>
    </row>
    <row r="51" spans="2:2" x14ac:dyDescent="0.3">
      <c r="B51" s="20"/>
    </row>
    <row r="52" spans="2:2" x14ac:dyDescent="0.3">
      <c r="B52" s="20"/>
    </row>
    <row r="53" spans="2:2" x14ac:dyDescent="0.3">
      <c r="B53" s="20"/>
    </row>
    <row r="54" spans="2:2" x14ac:dyDescent="0.3">
      <c r="B54" s="20"/>
    </row>
    <row r="55" spans="2:2" x14ac:dyDescent="0.3">
      <c r="B55" s="20"/>
    </row>
    <row r="56" spans="2:2" x14ac:dyDescent="0.3">
      <c r="B56" s="20"/>
    </row>
    <row r="57" spans="2:2" x14ac:dyDescent="0.3">
      <c r="B57" s="20"/>
    </row>
    <row r="58" spans="2:2" x14ac:dyDescent="0.3">
      <c r="B58" s="20"/>
    </row>
    <row r="59" spans="2:2" x14ac:dyDescent="0.3">
      <c r="B59" s="20"/>
    </row>
    <row r="60" spans="2:2" x14ac:dyDescent="0.3">
      <c r="B60" s="20"/>
    </row>
    <row r="61" spans="2:2" x14ac:dyDescent="0.3">
      <c r="B61" s="20"/>
    </row>
    <row r="62" spans="2:2" x14ac:dyDescent="0.3">
      <c r="B62" s="20"/>
    </row>
    <row r="63" spans="2:2" x14ac:dyDescent="0.3">
      <c r="B63" s="20"/>
    </row>
  </sheetData>
  <sheetProtection algorithmName="SHA-512" hashValue="q0qhPqyhkPK5eysV2TsW3aIoHyWxi4VXguoZFspbaSrpTeeLE93jaX6xhqtE39eFWAKHHWLoFiJ1tEE56A5UCg==" saltValue="JVaXs/VEKaw/qnMQ8V/Pzg==" spinCount="100000" sheet="1" objects="1" scenarios="1"/>
  <mergeCells count="3">
    <mergeCell ref="B8:E8"/>
    <mergeCell ref="B9:E9"/>
    <mergeCell ref="B10:E10"/>
  </mergeCells>
  <dataValidations xWindow="237" yWindow="836" count="10">
    <dataValidation type="list" allowBlank="1" showInputMessage="1" showErrorMessage="1" sqref="IP13:IP24 SL13:SL24 ACH13:ACH24 AMD13:AMD24 AVZ13:AVZ24 BFV13:BFV24 BPR13:BPR24 BZN13:BZN24 CJJ13:CJJ24 CTF13:CTF24 DDB13:DDB24 DMX13:DMX24 DWT13:DWT24 EGP13:EGP24 EQL13:EQL24 FAH13:FAH24 FKD13:FKD24 FTZ13:FTZ24 GDV13:GDV24 GNR13:GNR24 GXN13:GXN24 HHJ13:HHJ24 HRF13:HRF24 IBB13:IBB24 IKX13:IKX24 IUT13:IUT24 JEP13:JEP24 JOL13:JOL24 JYH13:JYH24 KID13:KID24 KRZ13:KRZ24 LBV13:LBV24 LLR13:LLR24 LVN13:LVN24 MFJ13:MFJ24 MPF13:MPF24 MZB13:MZB24 NIX13:NIX24 NST13:NST24 OCP13:OCP24 OML13:OML24 OWH13:OWH24 PGD13:PGD24 PPZ13:PPZ24 PZV13:PZV24 QJR13:QJR24 QTN13:QTN24 RDJ13:RDJ24 RNF13:RNF24 RXB13:RXB24 SGX13:SGX24 SQT13:SQT24 TAP13:TAP24 TKL13:TKL24 TUH13:TUH24 UED13:UED24 UNZ13:UNZ24 UXV13:UXV24 VHR13:VHR24 VRN13:VRN24 WBJ13:WBJ24 WLF13:WLF24 WVB13:WVB24" xr:uid="{00000000-0002-0000-0300-000000000000}">
      <formula1>ClassIIChemicals</formula1>
    </dataValidation>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prompt="Cell is automatically calculated to be the difference: B-C-D-E-F-G-H" sqref="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xr:uid="{00000000-0002-0000-0300-000001000000}"/>
    <dataValidation type="decimal" operator="greaterThanOrEqual" allowBlank="1" showInputMessage="1" showErrorMessage="1" sqref="IQ15:IQ24 SM15:SM24 ACI15:ACI24 AME15:AME24 AWA15:AWA24 BFW15:BFW24 BPS15:BPS24 BZO15:BZO24 CJK15:CJK24 CTG15:CTG24 DDC15:DDC24 DMY15:DMY24 DWU15:DWU24 EGQ15:EGQ24 EQM15:EQM24 FAI15:FAI24 FKE15:FKE24 FUA15:FUA24 GDW15:GDW24 GNS15:GNS24 GXO15:GXO24 HHK15:HHK24 HRG15:HRG24 IBC15:IBC24 IKY15:IKY24 IUU15:IUU24 JEQ15:JEQ24 JOM15:JOM24 JYI15:JYI24 KIE15:KIE24 KSA15:KSA24 LBW15:LBW24 LLS15:LLS24 LVO15:LVO24 MFK15:MFK24 MPG15:MPG24 MZC15:MZC24 NIY15:NIY24 NSU15:NSU24 OCQ15:OCQ24 OMM15:OMM24 OWI15:OWI24 PGE15:PGE24 PQA15:PQA24 PZW15:PZW24 QJS15:QJS24 QTO15:QTO24 RDK15:RDK24 RNG15:RNG24 RXC15:RXC24 SGY15:SGY24 SQU15:SQU24 TAQ15:TAQ24 TKM15:TKM24 TUI15:TUI24 UEE15:UEE24 UOA15:UOA24 UXW15:UXW24 VHS15:VHS24 VRO15:VRO24 WBK15:WBK24 WLG15:WLG24 WVC15:WVC24 WVD13:WVI24 IR13:IW24 SN13:SS24 ACJ13:ACO24 AMF13:AMK24 AWB13:AWG24 BFX13:BGC24 BPT13:BPY24 BZP13:BZU24 CJL13:CJQ24 CTH13:CTM24 DDD13:DDI24 DMZ13:DNE24 DWV13:DXA24 EGR13:EGW24 EQN13:EQS24 FAJ13:FAO24 FKF13:FKK24 FUB13:FUG24 GDX13:GEC24 GNT13:GNY24 GXP13:GXU24 HHL13:HHQ24 HRH13:HRM24 IBD13:IBI24 IKZ13:ILE24 IUV13:IVA24 JER13:JEW24 JON13:JOS24 JYJ13:JYO24 KIF13:KIK24 KSB13:KSG24 LBX13:LCC24 LLT13:LLY24 LVP13:LVU24 MFL13:MFQ24 MPH13:MPM24 MZD13:MZI24 NIZ13:NJE24 NSV13:NTA24 OCR13:OCW24 OMN13:OMS24 OWJ13:OWO24 PGF13:PGK24 PQB13:PQG24 PZX13:QAC24 QJT13:QJY24 QTP13:QTU24 RDL13:RDQ24 RNH13:RNM24 RXD13:RXI24 SGZ13:SHE24 SQV13:SRA24 TAR13:TAW24 TKN13:TKS24 TUJ13:TUO24 UEF13:UEK24 UOB13:UOG24 UXX13:UYC24 VHT13:VHY24 VRP13:VRU24 WBL13:WBQ24 WLH13:WLM24" xr:uid="{00000000-0002-0000-0300-000002000000}">
      <formula1>0</formula1>
    </dataValidation>
    <dataValidation type="decimal" operator="greaterThanOrEqual" allowBlank="1" showInputMessage="1" showErrorMessage="1" prompt="Quantity of gross chemical produced (kg)" sqref="WVC13:WVC14 IQ13:IQ14 SM13:SM14 ACI13:ACI14 AME13:AME14 AWA13:AWA14 BFW13:BFW14 BPS13:BPS14 BZO13:BZO14 CJK13:CJK14 CTG13:CTG14 DDC13:DDC14 DMY13:DMY14 DWU13:DWU14 EGQ13:EGQ14 EQM13:EQM14 FAI13:FAI14 FKE13:FKE14 FUA13:FUA14 GDW13:GDW14 GNS13:GNS14 GXO13:GXO14 HHK13:HHK14 HRG13:HRG14 IBC13:IBC14 IKY13:IKY14 IUU13:IUU14 JEQ13:JEQ14 JOM13:JOM14 JYI13:JYI14 KIE13:KIE14 KSA13:KSA14 LBW13:LBW14 LLS13:LLS14 LVO13:LVO14 MFK13:MFK14 MPG13:MPG14 MZC13:MZC14 NIY13:NIY14 NSU13:NSU14 OCQ13:OCQ14 OMM13:OMM14 OWI13:OWI14 PGE13:PGE14 PQA13:PQA14 PZW13:PZW14 QJS13:QJS14 QTO13:QTO14 RDK13:RDK14 RNG13:RNG14 RXC13:RXC14 SGY13:SGY14 SQU13:SQU14 TAQ13:TAQ14 TKM13:TKM14 TUI13:TUI14 UEE13:UEE14 UOA13:UOA14 UXW13:UXW14 VHS13:VHS14 VRO13:VRO14 WBK13:WBK14 WLG13:WLG14" xr:uid="{00000000-0002-0000-0300-000003000000}">
      <formula1>0</formula1>
    </dataValidation>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IX13:IX24 ST13:ST24 ACP13:ACP24 AML13:AML24 AWH13:AWH24 BGD13:BGD24 BPZ13:BPZ24 BZV13:BZV24 CJR13:CJR24 CTN13:CTN24 DDJ13:DDJ24 DNF13:DNF24 DXB13:DXB24 EGX13:EGX24 EQT13:EQT24 FAP13:FAP24 FKL13:FKL24 FUH13:FUH24 GED13:GED24 GNZ13:GNZ24 GXV13:GXV24 HHR13:HHR24 HRN13:HRN24 IBJ13:IBJ24 ILF13:ILF24 IVB13:IVB24 JEX13:JEX24 JOT13:JOT24 JYP13:JYP24 KIL13:KIL24 KSH13:KSH24 LCD13:LCD24 LLZ13:LLZ24 LVV13:LVV24 MFR13:MFR24 MPN13:MPN24 MZJ13:MZJ24 NJF13:NJF24 NTB13:NTB24 OCX13:OCX24 OMT13:OMT24 OWP13:OWP24 PGL13:PGL24 PQH13:PQH24 QAD13:QAD24 QJZ13:QJZ24 QTV13:QTV24 RDR13:RDR24 RNN13:RNN24 RXJ13:RXJ24 SHF13:SHF24 SRB13:SRB24 TAX13:TAX24 TKT13:TKT24 TUP13:TUP24 UEL13:UEL24 UOH13:UOH24 UYD13:UYD24 VHZ13:VHZ24 VRV13:VRV24 WBR13:WBR24 WLN13:WLN24 WVJ13:WVJ24" xr:uid="{00000000-0002-0000-0300-000004000000}">
      <formula1>"sdasdfsd"</formula1>
    </dataValidation>
    <dataValidation errorStyle="warning" allowBlank="1" errorTitle="U.S. EPA" error="Warning!  The form has auto calculated this value for you.  If you change the value in this cell, you may be misreporting data.  Press cancel to exit this cell without changing the data." sqref="IO12:IW12 SK12:SS12 ACG12:ACO12 AMC12:AMK12 AVY12:AWG12 BFU12:BGC12 BPQ12:BPY12 BZM12:BZU12 CJI12:CJQ12 CTE12:CTM12 DDA12:DDI12 DMW12:DNE12 DWS12:DXA12 EGO12:EGW12 EQK12:EQS12 FAG12:FAO12 FKC12:FKK12 FTY12:FUG12 GDU12:GEC12 GNQ12:GNY12 GXM12:GXU12 HHI12:HHQ12 HRE12:HRM12 IBA12:IBI12 IKW12:ILE12 IUS12:IVA12 JEO12:JEW12 JOK12:JOS12 JYG12:JYO12 KIC12:KIK12 KRY12:KSG12 LBU12:LCC12 LLQ12:LLY12 LVM12:LVU12 MFI12:MFQ12 MPE12:MPM12 MZA12:MZI12 NIW12:NJE12 NSS12:NTA12 OCO12:OCW12 OMK12:OMS12 OWG12:OWO12 PGC12:PGK12 PPY12:PQG12 PZU12:QAC12 QJQ12:QJY12 QTM12:QTU12 RDI12:RDQ12 RNE12:RNM12 RXA12:RXI12 SGW12:SHE12 SQS12:SRA12 TAO12:TAW12 TKK12:TKS12 TUG12:TUO12 UEC12:UEK12 UNY12:UOG12 UXU12:UYC12 VHQ12:VHY12 VRM12:VRU12 WBI12:WBQ12 WLE12:WLM12 WVA12:WVI12 IO13:IO24 SK13:SK24 ACG13:ACG24 AMC13:AMC24 AVY13:AVY24 BFU13:BFU24 BPQ13:BPQ24 BZM13:BZM24 CJI13:CJI24 CTE13:CTE24 DDA13:DDA24 DMW13:DMW24 DWS13:DWS24 EGO13:EGO24 EQK13:EQK24 FAG13:FAG24 FKC13:FKC24 FTY13:FTY24 GDU13:GDU24 GNQ13:GNQ24 GXM13:GXM24 HHI13:HHI24 HRE13:HRE24 IBA13:IBA24 IKW13:IKW24 IUS13:IUS24 JEO13:JEO24 JOK13:JOK24 JYG13:JYG24 KIC13:KIC24 KRY13:KRY24 LBU13:LBU24 LLQ13:LLQ24 LVM13:LVM24 MFI13:MFI24 MPE13:MPE24 MZA13:MZA24 NIW13:NIW24 NSS13:NSS24 OCO13:OCO24 OMK13:OMK24 OWG13:OWG24 PGC13:PGC24 PPY13:PPY24 PZU13:PZU24 QJQ13:QJQ24 QTM13:QTM24 RDI13:RDI24 RNE13:RNE24 RXA13:RXA24 SGW13:SGW24 SQS13:SQS24 TAO13:TAO24 TKK13:TKK24 TUG13:TUG24 UEC13:UEC24 UNY13:UNY24 UXU13:UXU24 VHQ13:VHQ24 VRM13:VRM24 WBI13:WBI24 WLE13:WLE24 WVA13:WVA24 B12:E12 B10" xr:uid="{00000000-0002-0000-0300-000005000000}"/>
    <dataValidation type="list" operator="greaterThanOrEqual" allowBlank="1" showInputMessage="1" showErrorMessage="1" prompt="Identify whether the material will be transformed or destroyed." sqref="E13:E22" xr:uid="{00000000-0002-0000-0300-000006000000}">
      <formula1>Purpose</formula1>
    </dataValidation>
    <dataValidation type="textLength" operator="lessThanOrEqual" allowBlank="1" showInputMessage="1" showErrorMessage="1" prompt="Name of the company that received or purchased material during the reporting period for transformation or destruction." sqref="C13:C22" xr:uid="{00000000-0002-0000-0300-000007000000}">
      <formula1>200</formula1>
    </dataValidation>
    <dataValidation type="list" allowBlank="1" showInputMessage="1" showErrorMessage="1" prompt="Select the chemical name of the controlled substance imported during the reporting period and shipped to or purchased by a company for second party for transformation or destruction. " sqref="B13:B22" xr:uid="{00000000-0002-0000-0300-000008000000}">
      <formula1>ClassIIChemicals</formula1>
    </dataValidation>
    <dataValidation type="decimal" operator="greaterThanOrEqual" allowBlank="1" showInputMessage="1" showErrorMessage="1" error="Please enter a positive number." prompt="Quantity (kg) of the chemical shipped to or purchased by the recipient company." sqref="D13:D22" xr:uid="{00000000-0002-0000-0300-000009000000}">
      <formula1>0</formula1>
    </dataValidation>
  </dataValidations>
  <hyperlinks>
    <hyperlink ref="B5" location="'4 - Summary'!A1" display="Go to Section 4 - Summary" xr:uid="{C5CB0CE6-B49F-4AFC-947F-9C5FBC0E02BC}"/>
  </hyperlink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0" tint="-0.249977111117893"/>
  </sheetPr>
  <dimension ref="A1:K27"/>
  <sheetViews>
    <sheetView showGridLines="0" zoomScale="90" zoomScaleNormal="90" workbookViewId="0"/>
  </sheetViews>
  <sheetFormatPr defaultColWidth="9.1796875" defaultRowHeight="14" x14ac:dyDescent="0.3"/>
  <cols>
    <col min="1" max="1" width="5.54296875" style="3" customWidth="1"/>
    <col min="2" max="2" width="24.7265625" style="3" customWidth="1"/>
    <col min="3" max="3" width="17.26953125" style="3" customWidth="1"/>
    <col min="4" max="8" width="16.1796875" style="3" customWidth="1"/>
    <col min="9" max="9" width="23.453125" style="3" hidden="1" customWidth="1"/>
    <col min="10" max="11" width="16.1796875" style="3" customWidth="1"/>
    <col min="12" max="16384" width="9.1796875" style="3"/>
  </cols>
  <sheetData>
    <row r="1" spans="1:11" x14ac:dyDescent="0.3">
      <c r="B1" s="3" t="s">
        <v>0</v>
      </c>
      <c r="K1" s="10" t="s">
        <v>1</v>
      </c>
    </row>
    <row r="2" spans="1:11" x14ac:dyDescent="0.3">
      <c r="B2" s="56"/>
      <c r="K2" s="11" t="s">
        <v>2</v>
      </c>
    </row>
    <row r="3" spans="1:11" ht="14.5" x14ac:dyDescent="0.35">
      <c r="B3" s="57"/>
    </row>
    <row r="4" spans="1:11" ht="20" x14ac:dyDescent="0.4">
      <c r="B4" s="12" t="s">
        <v>3</v>
      </c>
    </row>
    <row r="5" spans="1:11" ht="15" customHeight="1" x14ac:dyDescent="0.3">
      <c r="B5" s="16"/>
      <c r="C5" s="9"/>
    </row>
    <row r="6" spans="1:11" ht="17.649999999999999" customHeight="1" x14ac:dyDescent="0.3">
      <c r="B6" s="61" t="s">
        <v>853</v>
      </c>
    </row>
    <row r="7" spans="1:11" ht="14.15" customHeight="1" x14ac:dyDescent="0.3">
      <c r="B7" s="62" t="s">
        <v>39</v>
      </c>
      <c r="C7" s="62"/>
      <c r="D7" s="62"/>
      <c r="E7" s="62"/>
      <c r="F7" s="62"/>
      <c r="G7" s="62"/>
      <c r="H7" s="62"/>
      <c r="I7" s="62"/>
      <c r="J7" s="62"/>
      <c r="K7" s="62"/>
    </row>
    <row r="8" spans="1:11" ht="15" customHeight="1" x14ac:dyDescent="0.3">
      <c r="B8" s="164" t="s">
        <v>838</v>
      </c>
      <c r="C8" s="164"/>
      <c r="D8" s="164"/>
      <c r="E8" s="164"/>
      <c r="F8" s="164"/>
      <c r="G8" s="164"/>
      <c r="H8" s="164"/>
      <c r="I8" s="164"/>
      <c r="J8" s="164"/>
      <c r="K8" s="164"/>
    </row>
    <row r="9" spans="1:11" ht="15" customHeight="1" x14ac:dyDescent="0.3">
      <c r="B9" s="40">
        <v>1</v>
      </c>
      <c r="C9" s="40">
        <v>2</v>
      </c>
      <c r="D9" s="40">
        <v>3</v>
      </c>
      <c r="E9" s="40">
        <v>4</v>
      </c>
      <c r="F9" s="40">
        <v>5</v>
      </c>
      <c r="G9" s="40">
        <v>6</v>
      </c>
      <c r="H9" s="40">
        <v>7</v>
      </c>
      <c r="I9" s="40"/>
      <c r="J9" s="40">
        <v>8</v>
      </c>
      <c r="K9" s="40">
        <v>9</v>
      </c>
    </row>
    <row r="10" spans="1:11" ht="31" customHeight="1" x14ac:dyDescent="0.3">
      <c r="B10" s="94"/>
      <c r="C10" s="157" t="s">
        <v>837</v>
      </c>
      <c r="D10" s="158"/>
      <c r="E10" s="158"/>
      <c r="F10" s="158"/>
      <c r="G10" s="158"/>
      <c r="H10" s="159"/>
      <c r="I10" s="118"/>
      <c r="J10" s="160" t="s">
        <v>840</v>
      </c>
      <c r="K10" s="160" t="s">
        <v>839</v>
      </c>
    </row>
    <row r="11" spans="1:11" ht="39.75" customHeight="1" thickBot="1" x14ac:dyDescent="0.35">
      <c r="B11" s="63" t="s">
        <v>36</v>
      </c>
      <c r="C11" s="92" t="s">
        <v>40</v>
      </c>
      <c r="D11" s="92" t="s">
        <v>41</v>
      </c>
      <c r="E11" s="92" t="s">
        <v>42</v>
      </c>
      <c r="F11" s="92" t="s">
        <v>43</v>
      </c>
      <c r="G11" s="92" t="s">
        <v>44</v>
      </c>
      <c r="H11" s="92" t="s">
        <v>45</v>
      </c>
      <c r="I11" s="110" t="s">
        <v>864</v>
      </c>
      <c r="J11" s="161"/>
      <c r="K11" s="161"/>
    </row>
    <row r="12" spans="1:11" x14ac:dyDescent="0.3">
      <c r="A12" s="30">
        <v>1</v>
      </c>
      <c r="B12" s="90" t="str">
        <f>IFERROR(VLOOKUP(A12,'Data for Summary'!$A$3:$B$44,2,0),"")</f>
        <v/>
      </c>
      <c r="C12" s="91" t="str">
        <f>IF($B12="","",SUM(SUMIFS('2 - Import Data'!$X:$X,'2 - Import Data'!$W:$W,$B12,'2 - Import Data'!$S:$S,Lists!$L$3),SUMIFS('2 - Import Data'!$Z:$Z,'2 - Import Data'!$Y:$Y,$B12,'2 - Import Data'!$S:$S,Lists!$L$3),SUMIFS('2 - Import Data'!$AB:$AB,'2 - Import Data'!$AA:$AA,$B12,'2 - Import Data'!$S:$S,Lists!$L$3),SUMIFS('2 - Import Data'!$AD:$AD,'2 - Import Data'!$AC:$AC,$B12,'2 - Import Data'!$S:$S,Lists!$L$3)))</f>
        <v/>
      </c>
      <c r="D12" s="91" t="str">
        <f>IF($B12="","",SUM(SUMIFS('2 - Import Data'!$X:$X,'2 - Import Data'!$W:$W,$B12,'2 - Import Data'!$S:$S,Lists!$L$3,'2 - Import Data'!$T:$T,Lists!$M$5),SUMIFS('2 - Import Data'!$Z:$Z,'2 - Import Data'!$Y:$Y,$B12,'2 - Import Data'!$S:$S,Lists!$L$3,'2 - Import Data'!$T:$T,Lists!$M$5),SUMIFS('2 - Import Data'!$AB:$AB,'2 - Import Data'!$AA:$AA,$B12,'2 - Import Data'!$S:$S,Lists!$L$3,'2 - Import Data'!$T:$T,Lists!$M$5),SUMIFS('2 - Import Data'!$AD:$AD,'2 - Import Data'!$AC:$AC,$B12,'2 - Import Data'!$S:$S,Lists!$L$3,'2 - Import Data'!$T:$T,Lists!$M$5)))</f>
        <v/>
      </c>
      <c r="E12" s="91" t="str">
        <f>IF($B12="","",SUM(SUMIFS('2 - Import Data'!$X:$X,'2 - Import Data'!$W:$W,$B12,'2 - Import Data'!$S:$S,Lists!$L$3,'2 - Import Data'!$T:$T,Lists!$M$6),SUMIFS('2 - Import Data'!$Z:$Z,'2 - Import Data'!$Y:$Y,$B12,'2 - Import Data'!$S:$S,Lists!$L$3,'2 - Import Data'!$T:$T,Lists!$M$6),SUMIFS('2 - Import Data'!$AB:$AB,'2 - Import Data'!$AA:$AA,$B12,'2 - Import Data'!$S:$S,Lists!$L$3,'2 - Import Data'!$T:$T,Lists!$M$6),SUMIFS('2 - Import Data'!$AD:$AD,'2 - Import Data'!$AC:$AC,$B12,'2 - Import Data'!$S:$S,Lists!$L$3,'2 - Import Data'!$T:$T,Lists!$M$6)))</f>
        <v/>
      </c>
      <c r="F12" s="91" t="str">
        <f>IF($B12="","",SUM(SUMIFS('2 - Import Data'!$X:$X,'2 - Import Data'!$W:$W,$B12,'2 - Import Data'!$S:$S,Lists!$L$3,'2 - Import Data'!$T:$T,Lists!$M$7),SUMIFS('2 - Import Data'!$Z:$Z,'2 - Import Data'!$Y:$Y,$B12,'2 - Import Data'!$S:$S,Lists!$L$3,'2 - Import Data'!$T:$T,Lists!$M$7),SUMIFS('2 - Import Data'!$AB:$AB,'2 - Import Data'!$AA:$AA,$B12,'2 - Import Data'!$S:$S,Lists!$L$3,'2 - Import Data'!$T:$T,Lists!$M$7),SUMIFS('2 - Import Data'!$AD:$AD,'2 - Import Data'!$AC:$AC,$B12,'2 - Import Data'!$S:$S,Lists!$L$3,'2 - Import Data'!$T:$T,Lists!$M$7)))</f>
        <v/>
      </c>
      <c r="G12" s="91" t="str">
        <f>IF($B12="","",SUM(SUMIFS('2 - Import Data'!$X:$X,'2 - Import Data'!$W:$W,$B12,'2 - Import Data'!$S:$S,Lists!$L$3,'2 - Import Data'!$T:$T,Lists!$M$8),SUMIFS('2 - Import Data'!$Z:$Z,'2 - Import Data'!$Y:$Y,$B12,'2 - Import Data'!$S:$S,Lists!$L$3,'2 - Import Data'!$T:$T,Lists!$M$8),SUMIFS('2 - Import Data'!$AB:$AB,'2 - Import Data'!$AA:$AA,$B12,'2 - Import Data'!$S:$S,Lists!$L$3,'2 - Import Data'!$T:$T,Lists!$M$8),SUMIFS('2 - Import Data'!$AD:$AD,'2 - Import Data'!$AC:$AC,$B12,'2 - Import Data'!$S:$S,Lists!$L$3,'2 - Import Data'!$T:$T,Lists!$M$8)))</f>
        <v/>
      </c>
      <c r="H12" s="91" t="str">
        <f>IF($B12="","",C12-SUM(D12:G12))</f>
        <v/>
      </c>
      <c r="I12" s="91" t="str">
        <f>IF($B12="","",SUM(SUMIFS('2 - Import Data'!$X:$X,'2 - Import Data'!$W:$W,$B12,'2 - Import Data'!$S:$S,Lists!$L$4,'2 - Import Data'!$T:$T,Lists!$N$10),SUMIFS('2 - Import Data'!$Z:$Z,'2 - Import Data'!$Y:$Y,$B12,'2 - Import Data'!$S:$S,Lists!$L$4,'2 - Import Data'!$T:$T,Lists!$N$10),SUMIFS('2 - Import Data'!$AB:$AB,'2 - Import Data'!$AA:$AA,$B12,'2 - Import Data'!$S:$S,Lists!$L$4,'2 - Import Data'!$T:$T,Lists!$N$10),SUMIFS('2 - Import Data'!$AD:$AD,'2 - Import Data'!$AC:$AC,$B12,'2 - Import Data'!$S:$S,Lists!$L$4,'2 - Import Data'!$T:$T,Lists!$N$10)))</f>
        <v/>
      </c>
      <c r="J12" s="91" t="str">
        <f>IF($B12="","",SUM(SUMIFS('2 - Import Data'!$X:$X,'2 - Import Data'!$W:$W,$B12,'2 - Import Data'!$S:$S,Lists!$L$4),SUMIFS('2 - Import Data'!$Z:$Z,'2 - Import Data'!$Y:$Y,$B12,'2 - Import Data'!$S:$S,Lists!$L$4),SUMIFS('2 - Import Data'!$AB:$AB,'2 - Import Data'!$AA:$AA,$B12,'2 - Import Data'!$S:$S,Lists!$L$4),SUMIFS('2 - Import Data'!$AD:$AD,'2 - Import Data'!$AC:$AC,$B12,'2 - Import Data'!$S:$S,Lists!$L$4)))</f>
        <v/>
      </c>
      <c r="K12" s="91" t="str">
        <f>IF($B12="","",SUM(SUMIFS('2 - Import Data'!$X:$X,'2 - Import Data'!$W:$W,$B12,'2 - Import Data'!$S:$S,Lists!$L$5),SUMIFS('2 - Import Data'!$Z:$Z,'2 - Import Data'!$Y:$Y,$B12,'2 - Import Data'!$S:$S,Lists!$L$5),SUMIFS('2 - Import Data'!$AB:$AB,'2 - Import Data'!$AA:$AA,$B12,'2 - Import Data'!$S:$S,Lists!$L$5),SUMIFS('2 - Import Data'!$AD:$AD,'2 - Import Data'!$AC:$AC,$B12,'2 - Import Data'!$S:$S,Lists!$L$5)))</f>
        <v/>
      </c>
    </row>
    <row r="13" spans="1:11" x14ac:dyDescent="0.3">
      <c r="A13" s="30">
        <v>2</v>
      </c>
      <c r="B13" s="90" t="str">
        <f>IFERROR(VLOOKUP(A13,'Data for Summary'!$A$3:$B$44,2,0),"")</f>
        <v/>
      </c>
      <c r="C13" s="91" t="str">
        <f>IF($B13="","",SUM(SUMIFS('2 - Import Data'!$X:$X,'2 - Import Data'!$W:$W,$B13,'2 - Import Data'!$S:$S,Lists!$L$3),SUMIFS('2 - Import Data'!$Z:$Z,'2 - Import Data'!$Y:$Y,$B13,'2 - Import Data'!$S:$S,Lists!$L$3),SUMIFS('2 - Import Data'!$AB:$AB,'2 - Import Data'!$AA:$AA,$B13,'2 - Import Data'!$S:$S,Lists!$L$3),SUMIFS('2 - Import Data'!$AD:$AD,'2 - Import Data'!$AC:$AC,$B13,'2 - Import Data'!$S:$S,Lists!$L$3)))</f>
        <v/>
      </c>
      <c r="D13" s="91" t="str">
        <f>IF($B13="","",SUM(SUMIFS('2 - Import Data'!$X:$X,'2 - Import Data'!$W:$W,$B13,'2 - Import Data'!$S:$S,Lists!$L$3,'2 - Import Data'!$T:$T,Lists!$M$5),SUMIFS('2 - Import Data'!$Z:$Z,'2 - Import Data'!$Y:$Y,$B13,'2 - Import Data'!$S:$S,Lists!$L$3,'2 - Import Data'!$T:$T,Lists!$M$5),SUMIFS('2 - Import Data'!$AB:$AB,'2 - Import Data'!$AA:$AA,$B13,'2 - Import Data'!$S:$S,Lists!$L$3,'2 - Import Data'!$T:$T,Lists!$M$5),SUMIFS('2 - Import Data'!$AD:$AD,'2 - Import Data'!$AC:$AC,$B13,'2 - Import Data'!$S:$S,Lists!$L$3,'2 - Import Data'!$T:$T,Lists!$M$5)))</f>
        <v/>
      </c>
      <c r="E13" s="91" t="str">
        <f>IF($B13="","",SUM(SUMIFS('2 - Import Data'!$X:$X,'2 - Import Data'!$W:$W,$B13,'2 - Import Data'!$S:$S,Lists!$L$3,'2 - Import Data'!$T:$T,Lists!$M$6),SUMIFS('2 - Import Data'!$Z:$Z,'2 - Import Data'!$Y:$Y,$B13,'2 - Import Data'!$S:$S,Lists!$L$3,'2 - Import Data'!$T:$T,Lists!$M$6),SUMIFS('2 - Import Data'!$AB:$AB,'2 - Import Data'!$AA:$AA,$B13,'2 - Import Data'!$S:$S,Lists!$L$3,'2 - Import Data'!$T:$T,Lists!$M$6),SUMIFS('2 - Import Data'!$AD:$AD,'2 - Import Data'!$AC:$AC,$B13,'2 - Import Data'!$S:$S,Lists!$L$3,'2 - Import Data'!$T:$T,Lists!$M$6)))</f>
        <v/>
      </c>
      <c r="F13" s="91" t="str">
        <f>IF($B13="","",SUM(SUMIFS('2 - Import Data'!$X:$X,'2 - Import Data'!$W:$W,$B13,'2 - Import Data'!$S:$S,Lists!$L$3,'2 - Import Data'!$T:$T,Lists!$M$7),SUMIFS('2 - Import Data'!$Z:$Z,'2 - Import Data'!$Y:$Y,$B13,'2 - Import Data'!$S:$S,Lists!$L$3,'2 - Import Data'!$T:$T,Lists!$M$7),SUMIFS('2 - Import Data'!$AB:$AB,'2 - Import Data'!$AA:$AA,$B13,'2 - Import Data'!$S:$S,Lists!$L$3,'2 - Import Data'!$T:$T,Lists!$M$7),SUMIFS('2 - Import Data'!$AD:$AD,'2 - Import Data'!$AC:$AC,$B13,'2 - Import Data'!$S:$S,Lists!$L$3,'2 - Import Data'!$T:$T,Lists!$M$7)))</f>
        <v/>
      </c>
      <c r="G13" s="91" t="str">
        <f>IF($B13="","",SUM(SUMIFS('2 - Import Data'!$X:$X,'2 - Import Data'!$W:$W,$B13,'2 - Import Data'!$S:$S,Lists!$L$3,'2 - Import Data'!$T:$T,Lists!$M$8),SUMIFS('2 - Import Data'!$Z:$Z,'2 - Import Data'!$Y:$Y,$B13,'2 - Import Data'!$S:$S,Lists!$L$3,'2 - Import Data'!$T:$T,Lists!$M$8),SUMIFS('2 - Import Data'!$AB:$AB,'2 - Import Data'!$AA:$AA,$B13,'2 - Import Data'!$S:$S,Lists!$L$3,'2 - Import Data'!$T:$T,Lists!$M$8),SUMIFS('2 - Import Data'!$AD:$AD,'2 - Import Data'!$AC:$AC,$B13,'2 - Import Data'!$S:$S,Lists!$L$3,'2 - Import Data'!$T:$T,Lists!$M$8)))</f>
        <v/>
      </c>
      <c r="H13" s="91" t="str">
        <f t="shared" ref="H13:H21" si="0">IF($B13="","",C13-SUM(D13:G13))</f>
        <v/>
      </c>
      <c r="I13" s="91" t="str">
        <f>IF($B13="","",SUM(SUMIFS('2 - Import Data'!$X:$X,'2 - Import Data'!$W:$W,$B13,'2 - Import Data'!$S:$S,Lists!$L$4,'2 - Import Data'!$T:$T,Lists!$N$10),SUMIFS('2 - Import Data'!$Z:$Z,'2 - Import Data'!$Y:$Y,$B13,'2 - Import Data'!$S:$S,Lists!$L$4,'2 - Import Data'!$T:$T,Lists!$N$10),SUMIFS('2 - Import Data'!$AB:$AB,'2 - Import Data'!$AA:$AA,$B13,'2 - Import Data'!$S:$S,Lists!$L$4,'2 - Import Data'!$T:$T,Lists!$N$10),SUMIFS('2 - Import Data'!$AD:$AD,'2 - Import Data'!$AC:$AC,$B13,'2 - Import Data'!$S:$S,Lists!$L$4,'2 - Import Data'!$T:$T,Lists!$N$10)))</f>
        <v/>
      </c>
      <c r="J13" s="91" t="str">
        <f>IF($B13="","",SUM(SUMIFS('2 - Import Data'!$X:$X,'2 - Import Data'!$W:$W,$B13,'2 - Import Data'!$S:$S,Lists!$L$4),SUMIFS('2 - Import Data'!$Z:$Z,'2 - Import Data'!$Y:$Y,$B13,'2 - Import Data'!$S:$S,Lists!$L$4),SUMIFS('2 - Import Data'!$AB:$AB,'2 - Import Data'!$AA:$AA,$B13,'2 - Import Data'!$S:$S,Lists!$L$4),SUMIFS('2 - Import Data'!$AD:$AD,'2 - Import Data'!$AC:$AC,$B13,'2 - Import Data'!$S:$S,Lists!$L$4)))</f>
        <v/>
      </c>
      <c r="K13" s="91" t="str">
        <f>IF($B13="","",SUM(SUMIFS('2 - Import Data'!$X:$X,'2 - Import Data'!$W:$W,$B13,'2 - Import Data'!$S:$S,Lists!$L$5),SUMIFS('2 - Import Data'!$Z:$Z,'2 - Import Data'!$Y:$Y,$B13,'2 - Import Data'!$S:$S,Lists!$L$5),SUMIFS('2 - Import Data'!$AB:$AB,'2 - Import Data'!$AA:$AA,$B13,'2 - Import Data'!$S:$S,Lists!$L$5),SUMIFS('2 - Import Data'!$AD:$AD,'2 - Import Data'!$AC:$AC,$B13,'2 - Import Data'!$S:$S,Lists!$L$5)))</f>
        <v/>
      </c>
    </row>
    <row r="14" spans="1:11" x14ac:dyDescent="0.3">
      <c r="A14" s="30">
        <v>3</v>
      </c>
      <c r="B14" s="90" t="str">
        <f>IFERROR(VLOOKUP(A14,'Data for Summary'!$A$3:$B$44,2,0),"")</f>
        <v/>
      </c>
      <c r="C14" s="91" t="str">
        <f>IF($B14="","",SUM(SUMIFS('2 - Import Data'!$X:$X,'2 - Import Data'!$W:$W,$B14,'2 - Import Data'!$S:$S,Lists!$L$3),SUMIFS('2 - Import Data'!$Z:$Z,'2 - Import Data'!$Y:$Y,$B14,'2 - Import Data'!$S:$S,Lists!$L$3),SUMIFS('2 - Import Data'!$AB:$AB,'2 - Import Data'!$AA:$AA,$B14,'2 - Import Data'!$S:$S,Lists!$L$3),SUMIFS('2 - Import Data'!$AD:$AD,'2 - Import Data'!$AC:$AC,$B14,'2 - Import Data'!$S:$S,Lists!$L$3)))</f>
        <v/>
      </c>
      <c r="D14" s="91" t="str">
        <f>IF($B14="","",SUM(SUMIFS('2 - Import Data'!$X:$X,'2 - Import Data'!$W:$W,$B14,'2 - Import Data'!$S:$S,Lists!$L$3,'2 - Import Data'!$T:$T,Lists!$M$5),SUMIFS('2 - Import Data'!$Z:$Z,'2 - Import Data'!$Y:$Y,$B14,'2 - Import Data'!$S:$S,Lists!$L$3,'2 - Import Data'!$T:$T,Lists!$M$5),SUMIFS('2 - Import Data'!$AB:$AB,'2 - Import Data'!$AA:$AA,$B14,'2 - Import Data'!$S:$S,Lists!$L$3,'2 - Import Data'!$T:$T,Lists!$M$5),SUMIFS('2 - Import Data'!$AD:$AD,'2 - Import Data'!$AC:$AC,$B14,'2 - Import Data'!$S:$S,Lists!$L$3,'2 - Import Data'!$T:$T,Lists!$M$5)))</f>
        <v/>
      </c>
      <c r="E14" s="91" t="str">
        <f>IF($B14="","",SUM(SUMIFS('2 - Import Data'!$X:$X,'2 - Import Data'!$W:$W,$B14,'2 - Import Data'!$S:$S,Lists!$L$3,'2 - Import Data'!$T:$T,Lists!$M$6),SUMIFS('2 - Import Data'!$Z:$Z,'2 - Import Data'!$Y:$Y,$B14,'2 - Import Data'!$S:$S,Lists!$L$3,'2 - Import Data'!$T:$T,Lists!$M$6),SUMIFS('2 - Import Data'!$AB:$AB,'2 - Import Data'!$AA:$AA,$B14,'2 - Import Data'!$S:$S,Lists!$L$3,'2 - Import Data'!$T:$T,Lists!$M$6),SUMIFS('2 - Import Data'!$AD:$AD,'2 - Import Data'!$AC:$AC,$B14,'2 - Import Data'!$S:$S,Lists!$L$3,'2 - Import Data'!$T:$T,Lists!$M$6)))</f>
        <v/>
      </c>
      <c r="F14" s="91" t="str">
        <f>IF($B14="","",SUM(SUMIFS('2 - Import Data'!$X:$X,'2 - Import Data'!$W:$W,$B14,'2 - Import Data'!$S:$S,Lists!$L$3,'2 - Import Data'!$T:$T,Lists!$M$7),SUMIFS('2 - Import Data'!$Z:$Z,'2 - Import Data'!$Y:$Y,$B14,'2 - Import Data'!$S:$S,Lists!$L$3,'2 - Import Data'!$T:$T,Lists!$M$7),SUMIFS('2 - Import Data'!$AB:$AB,'2 - Import Data'!$AA:$AA,$B14,'2 - Import Data'!$S:$S,Lists!$L$3,'2 - Import Data'!$T:$T,Lists!$M$7),SUMIFS('2 - Import Data'!$AD:$AD,'2 - Import Data'!$AC:$AC,$B14,'2 - Import Data'!$S:$S,Lists!$L$3,'2 - Import Data'!$T:$T,Lists!$M$7)))</f>
        <v/>
      </c>
      <c r="G14" s="91" t="str">
        <f>IF($B14="","",SUM(SUMIFS('2 - Import Data'!$X:$X,'2 - Import Data'!$W:$W,$B14,'2 - Import Data'!$S:$S,Lists!$L$3,'2 - Import Data'!$T:$T,Lists!$M$8),SUMIFS('2 - Import Data'!$Z:$Z,'2 - Import Data'!$Y:$Y,$B14,'2 - Import Data'!$S:$S,Lists!$L$3,'2 - Import Data'!$T:$T,Lists!$M$8),SUMIFS('2 - Import Data'!$AB:$AB,'2 - Import Data'!$AA:$AA,$B14,'2 - Import Data'!$S:$S,Lists!$L$3,'2 - Import Data'!$T:$T,Lists!$M$8),SUMIFS('2 - Import Data'!$AD:$AD,'2 - Import Data'!$AC:$AC,$B14,'2 - Import Data'!$S:$S,Lists!$L$3,'2 - Import Data'!$T:$T,Lists!$M$8)))</f>
        <v/>
      </c>
      <c r="H14" s="91" t="str">
        <f t="shared" si="0"/>
        <v/>
      </c>
      <c r="I14" s="91" t="str">
        <f>IF($B14="","",SUM(SUMIFS('2 - Import Data'!$X:$X,'2 - Import Data'!$W:$W,$B14,'2 - Import Data'!$S:$S,Lists!$L$4,'2 - Import Data'!$T:$T,Lists!$N$10),SUMIFS('2 - Import Data'!$Z:$Z,'2 - Import Data'!$Y:$Y,$B14,'2 - Import Data'!$S:$S,Lists!$L$4,'2 - Import Data'!$T:$T,Lists!$N$10),SUMIFS('2 - Import Data'!$AB:$AB,'2 - Import Data'!$AA:$AA,$B14,'2 - Import Data'!$S:$S,Lists!$L$4,'2 - Import Data'!$T:$T,Lists!$N$10),SUMIFS('2 - Import Data'!$AD:$AD,'2 - Import Data'!$AC:$AC,$B14,'2 - Import Data'!$S:$S,Lists!$L$4,'2 - Import Data'!$T:$T,Lists!$N$10)))</f>
        <v/>
      </c>
      <c r="J14" s="91" t="str">
        <f>IF($B14="","",SUM(SUMIFS('2 - Import Data'!$X:$X,'2 - Import Data'!$W:$W,$B14,'2 - Import Data'!$S:$S,Lists!$L$4),SUMIFS('2 - Import Data'!$Z:$Z,'2 - Import Data'!$Y:$Y,$B14,'2 - Import Data'!$S:$S,Lists!$L$4),SUMIFS('2 - Import Data'!$AB:$AB,'2 - Import Data'!$AA:$AA,$B14,'2 - Import Data'!$S:$S,Lists!$L$4),SUMIFS('2 - Import Data'!$AD:$AD,'2 - Import Data'!$AC:$AC,$B14,'2 - Import Data'!$S:$S,Lists!$L$4)))</f>
        <v/>
      </c>
      <c r="K14" s="91" t="str">
        <f>IF($B14="","",SUM(SUMIFS('2 - Import Data'!$X:$X,'2 - Import Data'!$W:$W,$B14,'2 - Import Data'!$S:$S,Lists!$L$5),SUMIFS('2 - Import Data'!$Z:$Z,'2 - Import Data'!$Y:$Y,$B14,'2 - Import Data'!$S:$S,Lists!$L$5),SUMIFS('2 - Import Data'!$AB:$AB,'2 - Import Data'!$AA:$AA,$B14,'2 - Import Data'!$S:$S,Lists!$L$5),SUMIFS('2 - Import Data'!$AD:$AD,'2 - Import Data'!$AC:$AC,$B14,'2 - Import Data'!$S:$S,Lists!$L$5)))</f>
        <v/>
      </c>
    </row>
    <row r="15" spans="1:11" x14ac:dyDescent="0.3">
      <c r="A15" s="30">
        <v>4</v>
      </c>
      <c r="B15" s="90" t="str">
        <f>IFERROR(VLOOKUP(A15,'Data for Summary'!$A$3:$B$44,2,0),"")</f>
        <v/>
      </c>
      <c r="C15" s="91" t="str">
        <f>IF($B15="","",SUM(SUMIFS('2 - Import Data'!$X:$X,'2 - Import Data'!$W:$W,$B15,'2 - Import Data'!$S:$S,Lists!$L$3),SUMIFS('2 - Import Data'!$Z:$Z,'2 - Import Data'!$Y:$Y,$B15,'2 - Import Data'!$S:$S,Lists!$L$3),SUMIFS('2 - Import Data'!$AB:$AB,'2 - Import Data'!$AA:$AA,$B15,'2 - Import Data'!$S:$S,Lists!$L$3),SUMIFS('2 - Import Data'!$AD:$AD,'2 - Import Data'!$AC:$AC,$B15,'2 - Import Data'!$S:$S,Lists!$L$3)))</f>
        <v/>
      </c>
      <c r="D15" s="91" t="str">
        <f>IF($B15="","",SUM(SUMIFS('2 - Import Data'!$X:$X,'2 - Import Data'!$W:$W,$B15,'2 - Import Data'!$S:$S,Lists!$L$3,'2 - Import Data'!$T:$T,Lists!$M$5),SUMIFS('2 - Import Data'!$Z:$Z,'2 - Import Data'!$Y:$Y,$B15,'2 - Import Data'!$S:$S,Lists!$L$3,'2 - Import Data'!$T:$T,Lists!$M$5),SUMIFS('2 - Import Data'!$AB:$AB,'2 - Import Data'!$AA:$AA,$B15,'2 - Import Data'!$S:$S,Lists!$L$3,'2 - Import Data'!$T:$T,Lists!$M$5),SUMIFS('2 - Import Data'!$AD:$AD,'2 - Import Data'!$AC:$AC,$B15,'2 - Import Data'!$S:$S,Lists!$L$3,'2 - Import Data'!$T:$T,Lists!$M$5)))</f>
        <v/>
      </c>
      <c r="E15" s="91" t="str">
        <f>IF($B15="","",SUM(SUMIFS('2 - Import Data'!$X:$X,'2 - Import Data'!$W:$W,$B15,'2 - Import Data'!$S:$S,Lists!$L$3,'2 - Import Data'!$T:$T,Lists!$M$6),SUMIFS('2 - Import Data'!$Z:$Z,'2 - Import Data'!$Y:$Y,$B15,'2 - Import Data'!$S:$S,Lists!$L$3,'2 - Import Data'!$T:$T,Lists!$M$6),SUMIFS('2 - Import Data'!$AB:$AB,'2 - Import Data'!$AA:$AA,$B15,'2 - Import Data'!$S:$S,Lists!$L$3,'2 - Import Data'!$T:$T,Lists!$M$6),SUMIFS('2 - Import Data'!$AD:$AD,'2 - Import Data'!$AC:$AC,$B15,'2 - Import Data'!$S:$S,Lists!$L$3,'2 - Import Data'!$T:$T,Lists!$M$6)))</f>
        <v/>
      </c>
      <c r="F15" s="91" t="str">
        <f>IF($B15="","",SUM(SUMIFS('2 - Import Data'!$X:$X,'2 - Import Data'!$W:$W,$B15,'2 - Import Data'!$S:$S,Lists!$L$3,'2 - Import Data'!$T:$T,Lists!$M$7),SUMIFS('2 - Import Data'!$Z:$Z,'2 - Import Data'!$Y:$Y,$B15,'2 - Import Data'!$S:$S,Lists!$L$3,'2 - Import Data'!$T:$T,Lists!$M$7),SUMIFS('2 - Import Data'!$AB:$AB,'2 - Import Data'!$AA:$AA,$B15,'2 - Import Data'!$S:$S,Lists!$L$3,'2 - Import Data'!$T:$T,Lists!$M$7),SUMIFS('2 - Import Data'!$AD:$AD,'2 - Import Data'!$AC:$AC,$B15,'2 - Import Data'!$S:$S,Lists!$L$3,'2 - Import Data'!$T:$T,Lists!$M$7)))</f>
        <v/>
      </c>
      <c r="G15" s="91" t="str">
        <f>IF($B15="","",SUM(SUMIFS('2 - Import Data'!$X:$X,'2 - Import Data'!$W:$W,$B15,'2 - Import Data'!$S:$S,Lists!$L$3,'2 - Import Data'!$T:$T,Lists!$M$8),SUMIFS('2 - Import Data'!$Z:$Z,'2 - Import Data'!$Y:$Y,$B15,'2 - Import Data'!$S:$S,Lists!$L$3,'2 - Import Data'!$T:$T,Lists!$M$8),SUMIFS('2 - Import Data'!$AB:$AB,'2 - Import Data'!$AA:$AA,$B15,'2 - Import Data'!$S:$S,Lists!$L$3,'2 - Import Data'!$T:$T,Lists!$M$8),SUMIFS('2 - Import Data'!$AD:$AD,'2 - Import Data'!$AC:$AC,$B15,'2 - Import Data'!$S:$S,Lists!$L$3,'2 - Import Data'!$T:$T,Lists!$M$8)))</f>
        <v/>
      </c>
      <c r="H15" s="91" t="str">
        <f t="shared" si="0"/>
        <v/>
      </c>
      <c r="I15" s="91" t="str">
        <f>IF($B15="","",SUM(SUMIFS('2 - Import Data'!$X:$X,'2 - Import Data'!$W:$W,$B15,'2 - Import Data'!$S:$S,Lists!$L$4,'2 - Import Data'!$T:$T,Lists!$N$10),SUMIFS('2 - Import Data'!$Z:$Z,'2 - Import Data'!$Y:$Y,$B15,'2 - Import Data'!$S:$S,Lists!$L$4,'2 - Import Data'!$T:$T,Lists!$N$10),SUMIFS('2 - Import Data'!$AB:$AB,'2 - Import Data'!$AA:$AA,$B15,'2 - Import Data'!$S:$S,Lists!$L$4,'2 - Import Data'!$T:$T,Lists!$N$10),SUMIFS('2 - Import Data'!$AD:$AD,'2 - Import Data'!$AC:$AC,$B15,'2 - Import Data'!$S:$S,Lists!$L$4,'2 - Import Data'!$T:$T,Lists!$N$10)))</f>
        <v/>
      </c>
      <c r="J15" s="91" t="str">
        <f>IF($B15="","",SUM(SUMIFS('2 - Import Data'!$X:$X,'2 - Import Data'!$W:$W,$B15,'2 - Import Data'!$S:$S,Lists!$L$4),SUMIFS('2 - Import Data'!$Z:$Z,'2 - Import Data'!$Y:$Y,$B15,'2 - Import Data'!$S:$S,Lists!$L$4),SUMIFS('2 - Import Data'!$AB:$AB,'2 - Import Data'!$AA:$AA,$B15,'2 - Import Data'!$S:$S,Lists!$L$4),SUMIFS('2 - Import Data'!$AD:$AD,'2 - Import Data'!$AC:$AC,$B15,'2 - Import Data'!$S:$S,Lists!$L$4)))</f>
        <v/>
      </c>
      <c r="K15" s="91" t="str">
        <f>IF($B15="","",SUM(SUMIFS('2 - Import Data'!$X:$X,'2 - Import Data'!$W:$W,$B15,'2 - Import Data'!$S:$S,Lists!$L$5),SUMIFS('2 - Import Data'!$Z:$Z,'2 - Import Data'!$Y:$Y,$B15,'2 - Import Data'!$S:$S,Lists!$L$5),SUMIFS('2 - Import Data'!$AB:$AB,'2 - Import Data'!$AA:$AA,$B15,'2 - Import Data'!$S:$S,Lists!$L$5),SUMIFS('2 - Import Data'!$AD:$AD,'2 - Import Data'!$AC:$AC,$B15,'2 - Import Data'!$S:$S,Lists!$L$5)))</f>
        <v/>
      </c>
    </row>
    <row r="16" spans="1:11" x14ac:dyDescent="0.3">
      <c r="A16" s="30">
        <v>5</v>
      </c>
      <c r="B16" s="90" t="str">
        <f>IFERROR(VLOOKUP(A16,'Data for Summary'!$A$3:$B$44,2,0),"")</f>
        <v/>
      </c>
      <c r="C16" s="91" t="str">
        <f>IF($B16="","",SUM(SUMIFS('2 - Import Data'!$X:$X,'2 - Import Data'!$W:$W,$B16,'2 - Import Data'!$S:$S,Lists!$L$3),SUMIFS('2 - Import Data'!$Z:$Z,'2 - Import Data'!$Y:$Y,$B16,'2 - Import Data'!$S:$S,Lists!$L$3),SUMIFS('2 - Import Data'!$AB:$AB,'2 - Import Data'!$AA:$AA,$B16,'2 - Import Data'!$S:$S,Lists!$L$3),SUMIFS('2 - Import Data'!$AD:$AD,'2 - Import Data'!$AC:$AC,$B16,'2 - Import Data'!$S:$S,Lists!$L$3)))</f>
        <v/>
      </c>
      <c r="D16" s="91" t="str">
        <f>IF($B16="","",SUM(SUMIFS('2 - Import Data'!$X:$X,'2 - Import Data'!$W:$W,$B16,'2 - Import Data'!$S:$S,Lists!$L$3,'2 - Import Data'!$T:$T,Lists!$M$5),SUMIFS('2 - Import Data'!$Z:$Z,'2 - Import Data'!$Y:$Y,$B16,'2 - Import Data'!$S:$S,Lists!$L$3,'2 - Import Data'!$T:$T,Lists!$M$5),SUMIFS('2 - Import Data'!$AB:$AB,'2 - Import Data'!$AA:$AA,$B16,'2 - Import Data'!$S:$S,Lists!$L$3,'2 - Import Data'!$T:$T,Lists!$M$5),SUMIFS('2 - Import Data'!$AD:$AD,'2 - Import Data'!$AC:$AC,$B16,'2 - Import Data'!$S:$S,Lists!$L$3,'2 - Import Data'!$T:$T,Lists!$M$5)))</f>
        <v/>
      </c>
      <c r="E16" s="91" t="str">
        <f>IF($B16="","",SUM(SUMIFS('2 - Import Data'!$X:$X,'2 - Import Data'!$W:$W,$B16,'2 - Import Data'!$S:$S,Lists!$L$3,'2 - Import Data'!$T:$T,Lists!$M$6),SUMIFS('2 - Import Data'!$Z:$Z,'2 - Import Data'!$Y:$Y,$B16,'2 - Import Data'!$S:$S,Lists!$L$3,'2 - Import Data'!$T:$T,Lists!$M$6),SUMIFS('2 - Import Data'!$AB:$AB,'2 - Import Data'!$AA:$AA,$B16,'2 - Import Data'!$S:$S,Lists!$L$3,'2 - Import Data'!$T:$T,Lists!$M$6),SUMIFS('2 - Import Data'!$AD:$AD,'2 - Import Data'!$AC:$AC,$B16,'2 - Import Data'!$S:$S,Lists!$L$3,'2 - Import Data'!$T:$T,Lists!$M$6)))</f>
        <v/>
      </c>
      <c r="F16" s="91" t="str">
        <f>IF($B16="","",SUM(SUMIFS('2 - Import Data'!$X:$X,'2 - Import Data'!$W:$W,$B16,'2 - Import Data'!$S:$S,Lists!$L$3,'2 - Import Data'!$T:$T,Lists!$M$7),SUMIFS('2 - Import Data'!$Z:$Z,'2 - Import Data'!$Y:$Y,$B16,'2 - Import Data'!$S:$S,Lists!$L$3,'2 - Import Data'!$T:$T,Lists!$M$7),SUMIFS('2 - Import Data'!$AB:$AB,'2 - Import Data'!$AA:$AA,$B16,'2 - Import Data'!$S:$S,Lists!$L$3,'2 - Import Data'!$T:$T,Lists!$M$7),SUMIFS('2 - Import Data'!$AD:$AD,'2 - Import Data'!$AC:$AC,$B16,'2 - Import Data'!$S:$S,Lists!$L$3,'2 - Import Data'!$T:$T,Lists!$M$7)))</f>
        <v/>
      </c>
      <c r="G16" s="91" t="str">
        <f>IF($B16="","",SUM(SUMIFS('2 - Import Data'!$X:$X,'2 - Import Data'!$W:$W,$B16,'2 - Import Data'!$S:$S,Lists!$L$3,'2 - Import Data'!$T:$T,Lists!$M$8),SUMIFS('2 - Import Data'!$Z:$Z,'2 - Import Data'!$Y:$Y,$B16,'2 - Import Data'!$S:$S,Lists!$L$3,'2 - Import Data'!$T:$T,Lists!$M$8),SUMIFS('2 - Import Data'!$AB:$AB,'2 - Import Data'!$AA:$AA,$B16,'2 - Import Data'!$S:$S,Lists!$L$3,'2 - Import Data'!$T:$T,Lists!$M$8),SUMIFS('2 - Import Data'!$AD:$AD,'2 - Import Data'!$AC:$AC,$B16,'2 - Import Data'!$S:$S,Lists!$L$3,'2 - Import Data'!$T:$T,Lists!$M$8)))</f>
        <v/>
      </c>
      <c r="H16" s="91" t="str">
        <f t="shared" si="0"/>
        <v/>
      </c>
      <c r="I16" s="91" t="str">
        <f>IF($B16="","",SUM(SUMIFS('2 - Import Data'!$X:$X,'2 - Import Data'!$W:$W,$B16,'2 - Import Data'!$S:$S,Lists!$L$4,'2 - Import Data'!$T:$T,Lists!$N$10),SUMIFS('2 - Import Data'!$Z:$Z,'2 - Import Data'!$Y:$Y,$B16,'2 - Import Data'!$S:$S,Lists!$L$4,'2 - Import Data'!$T:$T,Lists!$N$10),SUMIFS('2 - Import Data'!$AB:$AB,'2 - Import Data'!$AA:$AA,$B16,'2 - Import Data'!$S:$S,Lists!$L$4,'2 - Import Data'!$T:$T,Lists!$N$10),SUMIFS('2 - Import Data'!$AD:$AD,'2 - Import Data'!$AC:$AC,$B16,'2 - Import Data'!$S:$S,Lists!$L$4,'2 - Import Data'!$T:$T,Lists!$N$10)))</f>
        <v/>
      </c>
      <c r="J16" s="91" t="str">
        <f>IF($B16="","",SUM(SUMIFS('2 - Import Data'!$X:$X,'2 - Import Data'!$W:$W,$B16,'2 - Import Data'!$S:$S,Lists!$L$4),SUMIFS('2 - Import Data'!$Z:$Z,'2 - Import Data'!$Y:$Y,$B16,'2 - Import Data'!$S:$S,Lists!$L$4),SUMIFS('2 - Import Data'!$AB:$AB,'2 - Import Data'!$AA:$AA,$B16,'2 - Import Data'!$S:$S,Lists!$L$4),SUMIFS('2 - Import Data'!$AD:$AD,'2 - Import Data'!$AC:$AC,$B16,'2 - Import Data'!$S:$S,Lists!$L$4)))</f>
        <v/>
      </c>
      <c r="K16" s="91" t="str">
        <f>IF($B16="","",SUM(SUMIFS('2 - Import Data'!$X:$X,'2 - Import Data'!$W:$W,$B16,'2 - Import Data'!$S:$S,Lists!$L$5),SUMIFS('2 - Import Data'!$Z:$Z,'2 - Import Data'!$Y:$Y,$B16,'2 - Import Data'!$S:$S,Lists!$L$5),SUMIFS('2 - Import Data'!$AB:$AB,'2 - Import Data'!$AA:$AA,$B16,'2 - Import Data'!$S:$S,Lists!$L$5),SUMIFS('2 - Import Data'!$AD:$AD,'2 - Import Data'!$AC:$AC,$B16,'2 - Import Data'!$S:$S,Lists!$L$5)))</f>
        <v/>
      </c>
    </row>
    <row r="17" spans="1:11" x14ac:dyDescent="0.3">
      <c r="A17" s="30">
        <v>6</v>
      </c>
      <c r="B17" s="90" t="str">
        <f>IFERROR(VLOOKUP(A17,'Data for Summary'!$A$3:$B$44,2,0),"")</f>
        <v/>
      </c>
      <c r="C17" s="91" t="str">
        <f>IF($B17="","",SUM(SUMIFS('2 - Import Data'!$X:$X,'2 - Import Data'!$W:$W,$B17,'2 - Import Data'!$S:$S,Lists!$L$3),SUMIFS('2 - Import Data'!$Z:$Z,'2 - Import Data'!$Y:$Y,$B17,'2 - Import Data'!$S:$S,Lists!$L$3),SUMIFS('2 - Import Data'!$AB:$AB,'2 - Import Data'!$AA:$AA,$B17,'2 - Import Data'!$S:$S,Lists!$L$3),SUMIFS('2 - Import Data'!$AD:$AD,'2 - Import Data'!$AC:$AC,$B17,'2 - Import Data'!$S:$S,Lists!$L$3)))</f>
        <v/>
      </c>
      <c r="D17" s="91" t="str">
        <f>IF($B17="","",SUM(SUMIFS('2 - Import Data'!$X:$X,'2 - Import Data'!$W:$W,$B17,'2 - Import Data'!$S:$S,Lists!$L$3,'2 - Import Data'!$T:$T,Lists!$M$5),SUMIFS('2 - Import Data'!$Z:$Z,'2 - Import Data'!$Y:$Y,$B17,'2 - Import Data'!$S:$S,Lists!$L$3,'2 - Import Data'!$T:$T,Lists!$M$5),SUMIFS('2 - Import Data'!$AB:$AB,'2 - Import Data'!$AA:$AA,$B17,'2 - Import Data'!$S:$S,Lists!$L$3,'2 - Import Data'!$T:$T,Lists!$M$5),SUMIFS('2 - Import Data'!$AD:$AD,'2 - Import Data'!$AC:$AC,$B17,'2 - Import Data'!$S:$S,Lists!$L$3,'2 - Import Data'!$T:$T,Lists!$M$5)))</f>
        <v/>
      </c>
      <c r="E17" s="91" t="str">
        <f>IF($B17="","",SUM(SUMIFS('2 - Import Data'!$X:$X,'2 - Import Data'!$W:$W,$B17,'2 - Import Data'!$S:$S,Lists!$L$3,'2 - Import Data'!$T:$T,Lists!$M$6),SUMIFS('2 - Import Data'!$Z:$Z,'2 - Import Data'!$Y:$Y,$B17,'2 - Import Data'!$S:$S,Lists!$L$3,'2 - Import Data'!$T:$T,Lists!$M$6),SUMIFS('2 - Import Data'!$AB:$AB,'2 - Import Data'!$AA:$AA,$B17,'2 - Import Data'!$S:$S,Lists!$L$3,'2 - Import Data'!$T:$T,Lists!$M$6),SUMIFS('2 - Import Data'!$AD:$AD,'2 - Import Data'!$AC:$AC,$B17,'2 - Import Data'!$S:$S,Lists!$L$3,'2 - Import Data'!$T:$T,Lists!$M$6)))</f>
        <v/>
      </c>
      <c r="F17" s="91" t="str">
        <f>IF($B17="","",SUM(SUMIFS('2 - Import Data'!$X:$X,'2 - Import Data'!$W:$W,$B17,'2 - Import Data'!$S:$S,Lists!$L$3,'2 - Import Data'!$T:$T,Lists!$M$7),SUMIFS('2 - Import Data'!$Z:$Z,'2 - Import Data'!$Y:$Y,$B17,'2 - Import Data'!$S:$S,Lists!$L$3,'2 - Import Data'!$T:$T,Lists!$M$7),SUMIFS('2 - Import Data'!$AB:$AB,'2 - Import Data'!$AA:$AA,$B17,'2 - Import Data'!$S:$S,Lists!$L$3,'2 - Import Data'!$T:$T,Lists!$M$7),SUMIFS('2 - Import Data'!$AD:$AD,'2 - Import Data'!$AC:$AC,$B17,'2 - Import Data'!$S:$S,Lists!$L$3,'2 - Import Data'!$T:$T,Lists!$M$7)))</f>
        <v/>
      </c>
      <c r="G17" s="91" t="str">
        <f>IF($B17="","",SUM(SUMIFS('2 - Import Data'!$X:$X,'2 - Import Data'!$W:$W,$B17,'2 - Import Data'!$S:$S,Lists!$L$3,'2 - Import Data'!$T:$T,Lists!$M$8),SUMIFS('2 - Import Data'!$Z:$Z,'2 - Import Data'!$Y:$Y,$B17,'2 - Import Data'!$S:$S,Lists!$L$3,'2 - Import Data'!$T:$T,Lists!$M$8),SUMIFS('2 - Import Data'!$AB:$AB,'2 - Import Data'!$AA:$AA,$B17,'2 - Import Data'!$S:$S,Lists!$L$3,'2 - Import Data'!$T:$T,Lists!$M$8),SUMIFS('2 - Import Data'!$AD:$AD,'2 - Import Data'!$AC:$AC,$B17,'2 - Import Data'!$S:$S,Lists!$L$3,'2 - Import Data'!$T:$T,Lists!$M$8)))</f>
        <v/>
      </c>
      <c r="H17" s="91" t="str">
        <f t="shared" si="0"/>
        <v/>
      </c>
      <c r="I17" s="91" t="str">
        <f>IF($B17="","",SUM(SUMIFS('2 - Import Data'!$X:$X,'2 - Import Data'!$W:$W,$B17,'2 - Import Data'!$S:$S,Lists!$L$4,'2 - Import Data'!$T:$T,Lists!$N$10),SUMIFS('2 - Import Data'!$Z:$Z,'2 - Import Data'!$Y:$Y,$B17,'2 - Import Data'!$S:$S,Lists!$L$4,'2 - Import Data'!$T:$T,Lists!$N$10),SUMIFS('2 - Import Data'!$AB:$AB,'2 - Import Data'!$AA:$AA,$B17,'2 - Import Data'!$S:$S,Lists!$L$4,'2 - Import Data'!$T:$T,Lists!$N$10),SUMIFS('2 - Import Data'!$AD:$AD,'2 - Import Data'!$AC:$AC,$B17,'2 - Import Data'!$S:$S,Lists!$L$4,'2 - Import Data'!$T:$T,Lists!$N$10)))</f>
        <v/>
      </c>
      <c r="J17" s="91" t="str">
        <f>IF($B17="","",SUM(SUMIFS('2 - Import Data'!$X:$X,'2 - Import Data'!$W:$W,$B17,'2 - Import Data'!$S:$S,Lists!$L$4),SUMIFS('2 - Import Data'!$Z:$Z,'2 - Import Data'!$Y:$Y,$B17,'2 - Import Data'!$S:$S,Lists!$L$4),SUMIFS('2 - Import Data'!$AB:$AB,'2 - Import Data'!$AA:$AA,$B17,'2 - Import Data'!$S:$S,Lists!$L$4),SUMIFS('2 - Import Data'!$AD:$AD,'2 - Import Data'!$AC:$AC,$B17,'2 - Import Data'!$S:$S,Lists!$L$4)))</f>
        <v/>
      </c>
      <c r="K17" s="91" t="str">
        <f>IF($B17="","",SUM(SUMIFS('2 - Import Data'!$X:$X,'2 - Import Data'!$W:$W,$B17,'2 - Import Data'!$S:$S,Lists!$L$5),SUMIFS('2 - Import Data'!$Z:$Z,'2 - Import Data'!$Y:$Y,$B17,'2 - Import Data'!$S:$S,Lists!$L$5),SUMIFS('2 - Import Data'!$AB:$AB,'2 - Import Data'!$AA:$AA,$B17,'2 - Import Data'!$S:$S,Lists!$L$5),SUMIFS('2 - Import Data'!$AD:$AD,'2 - Import Data'!$AC:$AC,$B17,'2 - Import Data'!$S:$S,Lists!$L$5)))</f>
        <v/>
      </c>
    </row>
    <row r="18" spans="1:11" x14ac:dyDescent="0.3">
      <c r="A18" s="30">
        <v>7</v>
      </c>
      <c r="B18" s="90" t="str">
        <f>IFERROR(VLOOKUP(A18,'Data for Summary'!$A$3:$B$44,2,0),"")</f>
        <v/>
      </c>
      <c r="C18" s="91" t="str">
        <f>IF($B18="","",SUM(SUMIFS('2 - Import Data'!$X:$X,'2 - Import Data'!$W:$W,$B18,'2 - Import Data'!$S:$S,Lists!$L$3),SUMIFS('2 - Import Data'!$Z:$Z,'2 - Import Data'!$Y:$Y,$B18,'2 - Import Data'!$S:$S,Lists!$L$3),SUMIFS('2 - Import Data'!$AB:$AB,'2 - Import Data'!$AA:$AA,$B18,'2 - Import Data'!$S:$S,Lists!$L$3),SUMIFS('2 - Import Data'!$AD:$AD,'2 - Import Data'!$AC:$AC,$B18,'2 - Import Data'!$S:$S,Lists!$L$3)))</f>
        <v/>
      </c>
      <c r="D18" s="91" t="str">
        <f>IF($B18="","",SUM(SUMIFS('2 - Import Data'!$X:$X,'2 - Import Data'!$W:$W,$B18,'2 - Import Data'!$S:$S,Lists!$L$3,'2 - Import Data'!$T:$T,Lists!$M$5),SUMIFS('2 - Import Data'!$Z:$Z,'2 - Import Data'!$Y:$Y,$B18,'2 - Import Data'!$S:$S,Lists!$L$3,'2 - Import Data'!$T:$T,Lists!$M$5),SUMIFS('2 - Import Data'!$AB:$AB,'2 - Import Data'!$AA:$AA,$B18,'2 - Import Data'!$S:$S,Lists!$L$3,'2 - Import Data'!$T:$T,Lists!$M$5),SUMIFS('2 - Import Data'!$AD:$AD,'2 - Import Data'!$AC:$AC,$B18,'2 - Import Data'!$S:$S,Lists!$L$3,'2 - Import Data'!$T:$T,Lists!$M$5)))</f>
        <v/>
      </c>
      <c r="E18" s="91" t="str">
        <f>IF($B18="","",SUM(SUMIFS('2 - Import Data'!$X:$X,'2 - Import Data'!$W:$W,$B18,'2 - Import Data'!$S:$S,Lists!$L$3,'2 - Import Data'!$T:$T,Lists!$M$6),SUMIFS('2 - Import Data'!$Z:$Z,'2 - Import Data'!$Y:$Y,$B18,'2 - Import Data'!$S:$S,Lists!$L$3,'2 - Import Data'!$T:$T,Lists!$M$6),SUMIFS('2 - Import Data'!$AB:$AB,'2 - Import Data'!$AA:$AA,$B18,'2 - Import Data'!$S:$S,Lists!$L$3,'2 - Import Data'!$T:$T,Lists!$M$6),SUMIFS('2 - Import Data'!$AD:$AD,'2 - Import Data'!$AC:$AC,$B18,'2 - Import Data'!$S:$S,Lists!$L$3,'2 - Import Data'!$T:$T,Lists!$M$6)))</f>
        <v/>
      </c>
      <c r="F18" s="91" t="str">
        <f>IF($B18="","",SUM(SUMIFS('2 - Import Data'!$X:$X,'2 - Import Data'!$W:$W,$B18,'2 - Import Data'!$S:$S,Lists!$L$3,'2 - Import Data'!$T:$T,Lists!$M$7),SUMIFS('2 - Import Data'!$Z:$Z,'2 - Import Data'!$Y:$Y,$B18,'2 - Import Data'!$S:$S,Lists!$L$3,'2 - Import Data'!$T:$T,Lists!$M$7),SUMIFS('2 - Import Data'!$AB:$AB,'2 - Import Data'!$AA:$AA,$B18,'2 - Import Data'!$S:$S,Lists!$L$3,'2 - Import Data'!$T:$T,Lists!$M$7),SUMIFS('2 - Import Data'!$AD:$AD,'2 - Import Data'!$AC:$AC,$B18,'2 - Import Data'!$S:$S,Lists!$L$3,'2 - Import Data'!$T:$T,Lists!$M$7)))</f>
        <v/>
      </c>
      <c r="G18" s="91" t="str">
        <f>IF($B18="","",SUM(SUMIFS('2 - Import Data'!$X:$X,'2 - Import Data'!$W:$W,$B18,'2 - Import Data'!$S:$S,Lists!$L$3,'2 - Import Data'!$T:$T,Lists!$M$8),SUMIFS('2 - Import Data'!$Z:$Z,'2 - Import Data'!$Y:$Y,$B18,'2 - Import Data'!$S:$S,Lists!$L$3,'2 - Import Data'!$T:$T,Lists!$M$8),SUMIFS('2 - Import Data'!$AB:$AB,'2 - Import Data'!$AA:$AA,$B18,'2 - Import Data'!$S:$S,Lists!$L$3,'2 - Import Data'!$T:$T,Lists!$M$8),SUMIFS('2 - Import Data'!$AD:$AD,'2 - Import Data'!$AC:$AC,$B18,'2 - Import Data'!$S:$S,Lists!$L$3,'2 - Import Data'!$T:$T,Lists!$M$8)))</f>
        <v/>
      </c>
      <c r="H18" s="91" t="str">
        <f t="shared" si="0"/>
        <v/>
      </c>
      <c r="I18" s="91" t="str">
        <f>IF($B18="","",SUM(SUMIFS('2 - Import Data'!$X:$X,'2 - Import Data'!$W:$W,$B18,'2 - Import Data'!$S:$S,Lists!$L$4,'2 - Import Data'!$T:$T,Lists!$N$10),SUMIFS('2 - Import Data'!$Z:$Z,'2 - Import Data'!$Y:$Y,$B18,'2 - Import Data'!$S:$S,Lists!$L$4,'2 - Import Data'!$T:$T,Lists!$N$10),SUMIFS('2 - Import Data'!$AB:$AB,'2 - Import Data'!$AA:$AA,$B18,'2 - Import Data'!$S:$S,Lists!$L$4,'2 - Import Data'!$T:$T,Lists!$N$10),SUMIFS('2 - Import Data'!$AD:$AD,'2 - Import Data'!$AC:$AC,$B18,'2 - Import Data'!$S:$S,Lists!$L$4,'2 - Import Data'!$T:$T,Lists!$N$10)))</f>
        <v/>
      </c>
      <c r="J18" s="91" t="str">
        <f>IF($B18="","",SUM(SUMIFS('2 - Import Data'!$X:$X,'2 - Import Data'!$W:$W,$B18,'2 - Import Data'!$S:$S,Lists!$L$4),SUMIFS('2 - Import Data'!$Z:$Z,'2 - Import Data'!$Y:$Y,$B18,'2 - Import Data'!$S:$S,Lists!$L$4),SUMIFS('2 - Import Data'!$AB:$AB,'2 - Import Data'!$AA:$AA,$B18,'2 - Import Data'!$S:$S,Lists!$L$4),SUMIFS('2 - Import Data'!$AD:$AD,'2 - Import Data'!$AC:$AC,$B18,'2 - Import Data'!$S:$S,Lists!$L$4)))</f>
        <v/>
      </c>
      <c r="K18" s="91" t="str">
        <f>IF($B18="","",SUM(SUMIFS('2 - Import Data'!$X:$X,'2 - Import Data'!$W:$W,$B18,'2 - Import Data'!$S:$S,Lists!$L$5),SUMIFS('2 - Import Data'!$Z:$Z,'2 - Import Data'!$Y:$Y,$B18,'2 - Import Data'!$S:$S,Lists!$L$5),SUMIFS('2 - Import Data'!$AB:$AB,'2 - Import Data'!$AA:$AA,$B18,'2 - Import Data'!$S:$S,Lists!$L$5),SUMIFS('2 - Import Data'!$AD:$AD,'2 - Import Data'!$AC:$AC,$B18,'2 - Import Data'!$S:$S,Lists!$L$5)))</f>
        <v/>
      </c>
    </row>
    <row r="19" spans="1:11" x14ac:dyDescent="0.3">
      <c r="A19" s="30">
        <v>8</v>
      </c>
      <c r="B19" s="90" t="str">
        <f>IFERROR(VLOOKUP(A19,'Data for Summary'!$A$3:$B$44,2,0),"")</f>
        <v/>
      </c>
      <c r="C19" s="91" t="str">
        <f>IF($B19="","",SUM(SUMIFS('2 - Import Data'!$X:$X,'2 - Import Data'!$W:$W,$B19,'2 - Import Data'!$S:$S,Lists!$L$3),SUMIFS('2 - Import Data'!$Z:$Z,'2 - Import Data'!$Y:$Y,$B19,'2 - Import Data'!$S:$S,Lists!$L$3),SUMIFS('2 - Import Data'!$AB:$AB,'2 - Import Data'!$AA:$AA,$B19,'2 - Import Data'!$S:$S,Lists!$L$3),SUMIFS('2 - Import Data'!$AD:$AD,'2 - Import Data'!$AC:$AC,$B19,'2 - Import Data'!$S:$S,Lists!$L$3)))</f>
        <v/>
      </c>
      <c r="D19" s="91" t="str">
        <f>IF($B19="","",SUM(SUMIFS('2 - Import Data'!$X:$X,'2 - Import Data'!$W:$W,$B19,'2 - Import Data'!$S:$S,Lists!$L$3,'2 - Import Data'!$T:$T,Lists!$M$5),SUMIFS('2 - Import Data'!$Z:$Z,'2 - Import Data'!$Y:$Y,$B19,'2 - Import Data'!$S:$S,Lists!$L$3,'2 - Import Data'!$T:$T,Lists!$M$5),SUMIFS('2 - Import Data'!$AB:$AB,'2 - Import Data'!$AA:$AA,$B19,'2 - Import Data'!$S:$S,Lists!$L$3,'2 - Import Data'!$T:$T,Lists!$M$5),SUMIFS('2 - Import Data'!$AD:$AD,'2 - Import Data'!$AC:$AC,$B19,'2 - Import Data'!$S:$S,Lists!$L$3,'2 - Import Data'!$T:$T,Lists!$M$5)))</f>
        <v/>
      </c>
      <c r="E19" s="91" t="str">
        <f>IF($B19="","",SUM(SUMIFS('2 - Import Data'!$X:$X,'2 - Import Data'!$W:$W,$B19,'2 - Import Data'!$S:$S,Lists!$L$3,'2 - Import Data'!$T:$T,Lists!$M$6),SUMIFS('2 - Import Data'!$Z:$Z,'2 - Import Data'!$Y:$Y,$B19,'2 - Import Data'!$S:$S,Lists!$L$3,'2 - Import Data'!$T:$T,Lists!$M$6),SUMIFS('2 - Import Data'!$AB:$AB,'2 - Import Data'!$AA:$AA,$B19,'2 - Import Data'!$S:$S,Lists!$L$3,'2 - Import Data'!$T:$T,Lists!$M$6),SUMIFS('2 - Import Data'!$AD:$AD,'2 - Import Data'!$AC:$AC,$B19,'2 - Import Data'!$S:$S,Lists!$L$3,'2 - Import Data'!$T:$T,Lists!$M$6)))</f>
        <v/>
      </c>
      <c r="F19" s="91" t="str">
        <f>IF($B19="","",SUM(SUMIFS('2 - Import Data'!$X:$X,'2 - Import Data'!$W:$W,$B19,'2 - Import Data'!$S:$S,Lists!$L$3,'2 - Import Data'!$T:$T,Lists!$M$7),SUMIFS('2 - Import Data'!$Z:$Z,'2 - Import Data'!$Y:$Y,$B19,'2 - Import Data'!$S:$S,Lists!$L$3,'2 - Import Data'!$T:$T,Lists!$M$7),SUMIFS('2 - Import Data'!$AB:$AB,'2 - Import Data'!$AA:$AA,$B19,'2 - Import Data'!$S:$S,Lists!$L$3,'2 - Import Data'!$T:$T,Lists!$M$7),SUMIFS('2 - Import Data'!$AD:$AD,'2 - Import Data'!$AC:$AC,$B19,'2 - Import Data'!$S:$S,Lists!$L$3,'2 - Import Data'!$T:$T,Lists!$M$7)))</f>
        <v/>
      </c>
      <c r="G19" s="91" t="str">
        <f>IF($B19="","",SUM(SUMIFS('2 - Import Data'!$X:$X,'2 - Import Data'!$W:$W,$B19,'2 - Import Data'!$S:$S,Lists!$L$3,'2 - Import Data'!$T:$T,Lists!$M$8),SUMIFS('2 - Import Data'!$Z:$Z,'2 - Import Data'!$Y:$Y,$B19,'2 - Import Data'!$S:$S,Lists!$L$3,'2 - Import Data'!$T:$T,Lists!$M$8),SUMIFS('2 - Import Data'!$AB:$AB,'2 - Import Data'!$AA:$AA,$B19,'2 - Import Data'!$S:$S,Lists!$L$3,'2 - Import Data'!$T:$T,Lists!$M$8),SUMIFS('2 - Import Data'!$AD:$AD,'2 - Import Data'!$AC:$AC,$B19,'2 - Import Data'!$S:$S,Lists!$L$3,'2 - Import Data'!$T:$T,Lists!$M$8)))</f>
        <v/>
      </c>
      <c r="H19" s="91" t="str">
        <f t="shared" si="0"/>
        <v/>
      </c>
      <c r="I19" s="91" t="str">
        <f>IF($B19="","",SUM(SUMIFS('2 - Import Data'!$X:$X,'2 - Import Data'!$W:$W,$B19,'2 - Import Data'!$S:$S,Lists!$L$4,'2 - Import Data'!$T:$T,Lists!$N$10),SUMIFS('2 - Import Data'!$Z:$Z,'2 - Import Data'!$Y:$Y,$B19,'2 - Import Data'!$S:$S,Lists!$L$4,'2 - Import Data'!$T:$T,Lists!$N$10),SUMIFS('2 - Import Data'!$AB:$AB,'2 - Import Data'!$AA:$AA,$B19,'2 - Import Data'!$S:$S,Lists!$L$4,'2 - Import Data'!$T:$T,Lists!$N$10),SUMIFS('2 - Import Data'!$AD:$AD,'2 - Import Data'!$AC:$AC,$B19,'2 - Import Data'!$S:$S,Lists!$L$4,'2 - Import Data'!$T:$T,Lists!$N$10)))</f>
        <v/>
      </c>
      <c r="J19" s="91" t="str">
        <f>IF($B19="","",SUM(SUMIFS('2 - Import Data'!$X:$X,'2 - Import Data'!$W:$W,$B19,'2 - Import Data'!$S:$S,Lists!$L$4),SUMIFS('2 - Import Data'!$Z:$Z,'2 - Import Data'!$Y:$Y,$B19,'2 - Import Data'!$S:$S,Lists!$L$4),SUMIFS('2 - Import Data'!$AB:$AB,'2 - Import Data'!$AA:$AA,$B19,'2 - Import Data'!$S:$S,Lists!$L$4),SUMIFS('2 - Import Data'!$AD:$AD,'2 - Import Data'!$AC:$AC,$B19,'2 - Import Data'!$S:$S,Lists!$L$4)))</f>
        <v/>
      </c>
      <c r="K19" s="91" t="str">
        <f>IF($B19="","",SUM(SUMIFS('2 - Import Data'!$X:$X,'2 - Import Data'!$W:$W,$B19,'2 - Import Data'!$S:$S,Lists!$L$5),SUMIFS('2 - Import Data'!$Z:$Z,'2 - Import Data'!$Y:$Y,$B19,'2 - Import Data'!$S:$S,Lists!$L$5),SUMIFS('2 - Import Data'!$AB:$AB,'2 - Import Data'!$AA:$AA,$B19,'2 - Import Data'!$S:$S,Lists!$L$5),SUMIFS('2 - Import Data'!$AD:$AD,'2 - Import Data'!$AC:$AC,$B19,'2 - Import Data'!$S:$S,Lists!$L$5)))</f>
        <v/>
      </c>
    </row>
    <row r="20" spans="1:11" x14ac:dyDescent="0.3">
      <c r="A20" s="30">
        <v>9</v>
      </c>
      <c r="B20" s="90" t="str">
        <f>IFERROR(VLOOKUP(A20,'Data for Summary'!$A$3:$B$44,2,0),"")</f>
        <v/>
      </c>
      <c r="C20" s="91" t="str">
        <f>IF($B20="","",SUM(SUMIFS('2 - Import Data'!$X:$X,'2 - Import Data'!$W:$W,$B20,'2 - Import Data'!$S:$S,Lists!$L$3),SUMIFS('2 - Import Data'!$Z:$Z,'2 - Import Data'!$Y:$Y,$B20,'2 - Import Data'!$S:$S,Lists!$L$3),SUMIFS('2 - Import Data'!$AB:$AB,'2 - Import Data'!$AA:$AA,$B20,'2 - Import Data'!$S:$S,Lists!$L$3),SUMIFS('2 - Import Data'!$AD:$AD,'2 - Import Data'!$AC:$AC,$B20,'2 - Import Data'!$S:$S,Lists!$L$3)))</f>
        <v/>
      </c>
      <c r="D20" s="91" t="str">
        <f>IF($B20="","",SUM(SUMIFS('2 - Import Data'!$X:$X,'2 - Import Data'!$W:$W,$B20,'2 - Import Data'!$S:$S,Lists!$L$3,'2 - Import Data'!$T:$T,Lists!$M$5),SUMIFS('2 - Import Data'!$Z:$Z,'2 - Import Data'!$Y:$Y,$B20,'2 - Import Data'!$S:$S,Lists!$L$3,'2 - Import Data'!$T:$T,Lists!$M$5),SUMIFS('2 - Import Data'!$AB:$AB,'2 - Import Data'!$AA:$AA,$B20,'2 - Import Data'!$S:$S,Lists!$L$3,'2 - Import Data'!$T:$T,Lists!$M$5),SUMIFS('2 - Import Data'!$AD:$AD,'2 - Import Data'!$AC:$AC,$B20,'2 - Import Data'!$S:$S,Lists!$L$3,'2 - Import Data'!$T:$T,Lists!$M$5)))</f>
        <v/>
      </c>
      <c r="E20" s="91" t="str">
        <f>IF($B20="","",SUM(SUMIFS('2 - Import Data'!$X:$X,'2 - Import Data'!$W:$W,$B20,'2 - Import Data'!$S:$S,Lists!$L$3,'2 - Import Data'!$T:$T,Lists!$M$6),SUMIFS('2 - Import Data'!$Z:$Z,'2 - Import Data'!$Y:$Y,$B20,'2 - Import Data'!$S:$S,Lists!$L$3,'2 - Import Data'!$T:$T,Lists!$M$6),SUMIFS('2 - Import Data'!$AB:$AB,'2 - Import Data'!$AA:$AA,$B20,'2 - Import Data'!$S:$S,Lists!$L$3,'2 - Import Data'!$T:$T,Lists!$M$6),SUMIFS('2 - Import Data'!$AD:$AD,'2 - Import Data'!$AC:$AC,$B20,'2 - Import Data'!$S:$S,Lists!$L$3,'2 - Import Data'!$T:$T,Lists!$M$6)))</f>
        <v/>
      </c>
      <c r="F20" s="91" t="str">
        <f>IF($B20="","",SUM(SUMIFS('2 - Import Data'!$X:$X,'2 - Import Data'!$W:$W,$B20,'2 - Import Data'!$S:$S,Lists!$L$3,'2 - Import Data'!$T:$T,Lists!$M$7),SUMIFS('2 - Import Data'!$Z:$Z,'2 - Import Data'!$Y:$Y,$B20,'2 - Import Data'!$S:$S,Lists!$L$3,'2 - Import Data'!$T:$T,Lists!$M$7),SUMIFS('2 - Import Data'!$AB:$AB,'2 - Import Data'!$AA:$AA,$B20,'2 - Import Data'!$S:$S,Lists!$L$3,'2 - Import Data'!$T:$T,Lists!$M$7),SUMIFS('2 - Import Data'!$AD:$AD,'2 - Import Data'!$AC:$AC,$B20,'2 - Import Data'!$S:$S,Lists!$L$3,'2 - Import Data'!$T:$T,Lists!$M$7)))</f>
        <v/>
      </c>
      <c r="G20" s="91" t="str">
        <f>IF($B20="","",SUM(SUMIFS('2 - Import Data'!$X:$X,'2 - Import Data'!$W:$W,$B20,'2 - Import Data'!$S:$S,Lists!$L$3,'2 - Import Data'!$T:$T,Lists!$M$8),SUMIFS('2 - Import Data'!$Z:$Z,'2 - Import Data'!$Y:$Y,$B20,'2 - Import Data'!$S:$S,Lists!$L$3,'2 - Import Data'!$T:$T,Lists!$M$8),SUMIFS('2 - Import Data'!$AB:$AB,'2 - Import Data'!$AA:$AA,$B20,'2 - Import Data'!$S:$S,Lists!$L$3,'2 - Import Data'!$T:$T,Lists!$M$8),SUMIFS('2 - Import Data'!$AD:$AD,'2 - Import Data'!$AC:$AC,$B20,'2 - Import Data'!$S:$S,Lists!$L$3,'2 - Import Data'!$T:$T,Lists!$M$8)))</f>
        <v/>
      </c>
      <c r="H20" s="91" t="str">
        <f t="shared" si="0"/>
        <v/>
      </c>
      <c r="I20" s="91" t="str">
        <f>IF($B20="","",SUM(SUMIFS('2 - Import Data'!$X:$X,'2 - Import Data'!$W:$W,$B20,'2 - Import Data'!$S:$S,Lists!$L$4,'2 - Import Data'!$T:$T,Lists!$N$10),SUMIFS('2 - Import Data'!$Z:$Z,'2 - Import Data'!$Y:$Y,$B20,'2 - Import Data'!$S:$S,Lists!$L$4,'2 - Import Data'!$T:$T,Lists!$N$10),SUMIFS('2 - Import Data'!$AB:$AB,'2 - Import Data'!$AA:$AA,$B20,'2 - Import Data'!$S:$S,Lists!$L$4,'2 - Import Data'!$T:$T,Lists!$N$10),SUMIFS('2 - Import Data'!$AD:$AD,'2 - Import Data'!$AC:$AC,$B20,'2 - Import Data'!$S:$S,Lists!$L$4,'2 - Import Data'!$T:$T,Lists!$N$10)))</f>
        <v/>
      </c>
      <c r="J20" s="91" t="str">
        <f>IF($B20="","",SUM(SUMIFS('2 - Import Data'!$X:$X,'2 - Import Data'!$W:$W,$B20,'2 - Import Data'!$S:$S,Lists!$L$4),SUMIFS('2 - Import Data'!$Z:$Z,'2 - Import Data'!$Y:$Y,$B20,'2 - Import Data'!$S:$S,Lists!$L$4),SUMIFS('2 - Import Data'!$AB:$AB,'2 - Import Data'!$AA:$AA,$B20,'2 - Import Data'!$S:$S,Lists!$L$4),SUMIFS('2 - Import Data'!$AD:$AD,'2 - Import Data'!$AC:$AC,$B20,'2 - Import Data'!$S:$S,Lists!$L$4)))</f>
        <v/>
      </c>
      <c r="K20" s="91" t="str">
        <f>IF($B20="","",SUM(SUMIFS('2 - Import Data'!$X:$X,'2 - Import Data'!$W:$W,$B20,'2 - Import Data'!$S:$S,Lists!$L$5),SUMIFS('2 - Import Data'!$Z:$Z,'2 - Import Data'!$Y:$Y,$B20,'2 - Import Data'!$S:$S,Lists!$L$5),SUMIFS('2 - Import Data'!$AB:$AB,'2 - Import Data'!$AA:$AA,$B20,'2 - Import Data'!$S:$S,Lists!$L$5),SUMIFS('2 - Import Data'!$AD:$AD,'2 - Import Data'!$AC:$AC,$B20,'2 - Import Data'!$S:$S,Lists!$L$5)))</f>
        <v/>
      </c>
    </row>
    <row r="21" spans="1:11" x14ac:dyDescent="0.3">
      <c r="A21" s="30">
        <v>10</v>
      </c>
      <c r="B21" s="90" t="str">
        <f>IFERROR(VLOOKUP(A21,'Data for Summary'!$A$3:$B$44,2,0),"")</f>
        <v/>
      </c>
      <c r="C21" s="91" t="str">
        <f>IF($B21="","",SUM(SUMIFS('2 - Import Data'!$X:$X,'2 - Import Data'!$W:$W,$B21,'2 - Import Data'!$S:$S,Lists!$L$3),SUMIFS('2 - Import Data'!$Z:$Z,'2 - Import Data'!$Y:$Y,$B21,'2 - Import Data'!$S:$S,Lists!$L$3),SUMIFS('2 - Import Data'!$AB:$AB,'2 - Import Data'!$AA:$AA,$B21,'2 - Import Data'!$S:$S,Lists!$L$3),SUMIFS('2 - Import Data'!$AD:$AD,'2 - Import Data'!$AC:$AC,$B21,'2 - Import Data'!$S:$S,Lists!$L$3)))</f>
        <v/>
      </c>
      <c r="D21" s="91" t="str">
        <f>IF($B21="","",SUM(SUMIFS('2 - Import Data'!$X:$X,'2 - Import Data'!$W:$W,$B21,'2 - Import Data'!$S:$S,Lists!$L$3,'2 - Import Data'!$T:$T,Lists!$M$5),SUMIFS('2 - Import Data'!$Z:$Z,'2 - Import Data'!$Y:$Y,$B21,'2 - Import Data'!$S:$S,Lists!$L$3,'2 - Import Data'!$T:$T,Lists!$M$5),SUMIFS('2 - Import Data'!$AB:$AB,'2 - Import Data'!$AA:$AA,$B21,'2 - Import Data'!$S:$S,Lists!$L$3,'2 - Import Data'!$T:$T,Lists!$M$5),SUMIFS('2 - Import Data'!$AD:$AD,'2 - Import Data'!$AC:$AC,$B21,'2 - Import Data'!$S:$S,Lists!$L$3,'2 - Import Data'!$T:$T,Lists!$M$5)))</f>
        <v/>
      </c>
      <c r="E21" s="91" t="str">
        <f>IF($B21="","",SUM(SUMIFS('2 - Import Data'!$X:$X,'2 - Import Data'!$W:$W,$B21,'2 - Import Data'!$S:$S,Lists!$L$3,'2 - Import Data'!$T:$T,Lists!$M$6),SUMIFS('2 - Import Data'!$Z:$Z,'2 - Import Data'!$Y:$Y,$B21,'2 - Import Data'!$S:$S,Lists!$L$3,'2 - Import Data'!$T:$T,Lists!$M$6),SUMIFS('2 - Import Data'!$AB:$AB,'2 - Import Data'!$AA:$AA,$B21,'2 - Import Data'!$S:$S,Lists!$L$3,'2 - Import Data'!$T:$T,Lists!$M$6),SUMIFS('2 - Import Data'!$AD:$AD,'2 - Import Data'!$AC:$AC,$B21,'2 - Import Data'!$S:$S,Lists!$L$3,'2 - Import Data'!$T:$T,Lists!$M$6)))</f>
        <v/>
      </c>
      <c r="F21" s="91" t="str">
        <f>IF($B21="","",SUM(SUMIFS('2 - Import Data'!$X:$X,'2 - Import Data'!$W:$W,$B21,'2 - Import Data'!$S:$S,Lists!$L$3,'2 - Import Data'!$T:$T,Lists!$M$7),SUMIFS('2 - Import Data'!$Z:$Z,'2 - Import Data'!$Y:$Y,$B21,'2 - Import Data'!$S:$S,Lists!$L$3,'2 - Import Data'!$T:$T,Lists!$M$7),SUMIFS('2 - Import Data'!$AB:$AB,'2 - Import Data'!$AA:$AA,$B21,'2 - Import Data'!$S:$S,Lists!$L$3,'2 - Import Data'!$T:$T,Lists!$M$7),SUMIFS('2 - Import Data'!$AD:$AD,'2 - Import Data'!$AC:$AC,$B21,'2 - Import Data'!$S:$S,Lists!$L$3,'2 - Import Data'!$T:$T,Lists!$M$7)))</f>
        <v/>
      </c>
      <c r="G21" s="91" t="str">
        <f>IF($B21="","",SUM(SUMIFS('2 - Import Data'!$X:$X,'2 - Import Data'!$W:$W,$B21,'2 - Import Data'!$S:$S,Lists!$L$3,'2 - Import Data'!$T:$T,Lists!$M$8),SUMIFS('2 - Import Data'!$Z:$Z,'2 - Import Data'!$Y:$Y,$B21,'2 - Import Data'!$S:$S,Lists!$L$3,'2 - Import Data'!$T:$T,Lists!$M$8),SUMIFS('2 - Import Data'!$AB:$AB,'2 - Import Data'!$AA:$AA,$B21,'2 - Import Data'!$S:$S,Lists!$L$3,'2 - Import Data'!$T:$T,Lists!$M$8),SUMIFS('2 - Import Data'!$AD:$AD,'2 - Import Data'!$AC:$AC,$B21,'2 - Import Data'!$S:$S,Lists!$L$3,'2 - Import Data'!$T:$T,Lists!$M$8)))</f>
        <v/>
      </c>
      <c r="H21" s="91" t="str">
        <f t="shared" si="0"/>
        <v/>
      </c>
      <c r="I21" s="91" t="str">
        <f>IF($B21="","",SUM(SUMIFS('2 - Import Data'!$X:$X,'2 - Import Data'!$W:$W,$B21,'2 - Import Data'!$S:$S,Lists!$L$4,'2 - Import Data'!$T:$T,Lists!$N$10),SUMIFS('2 - Import Data'!$Z:$Z,'2 - Import Data'!$Y:$Y,$B21,'2 - Import Data'!$S:$S,Lists!$L$4,'2 - Import Data'!$T:$T,Lists!$N$10),SUMIFS('2 - Import Data'!$AB:$AB,'2 - Import Data'!$AA:$AA,$B21,'2 - Import Data'!$S:$S,Lists!$L$4,'2 - Import Data'!$T:$T,Lists!$N$10),SUMIFS('2 - Import Data'!$AD:$AD,'2 - Import Data'!$AC:$AC,$B21,'2 - Import Data'!$S:$S,Lists!$L$4,'2 - Import Data'!$T:$T,Lists!$N$10)))</f>
        <v/>
      </c>
      <c r="J21" s="91" t="str">
        <f>IF($B21="","",SUM(SUMIFS('2 - Import Data'!$X:$X,'2 - Import Data'!$W:$W,$B21,'2 - Import Data'!$S:$S,Lists!$L$4),SUMIFS('2 - Import Data'!$Z:$Z,'2 - Import Data'!$Y:$Y,$B21,'2 - Import Data'!$S:$S,Lists!$L$4),SUMIFS('2 - Import Data'!$AB:$AB,'2 - Import Data'!$AA:$AA,$B21,'2 - Import Data'!$S:$S,Lists!$L$4),SUMIFS('2 - Import Data'!$AD:$AD,'2 - Import Data'!$AC:$AC,$B21,'2 - Import Data'!$S:$S,Lists!$L$4)))</f>
        <v/>
      </c>
      <c r="K21" s="91" t="str">
        <f>IF($B21="","",SUM(SUMIFS('2 - Import Data'!$X:$X,'2 - Import Data'!$W:$W,$B21,'2 - Import Data'!$S:$S,Lists!$L$5),SUMIFS('2 - Import Data'!$Z:$Z,'2 - Import Data'!$Y:$Y,$B21,'2 - Import Data'!$S:$S,Lists!$L$5),SUMIFS('2 - Import Data'!$AB:$AB,'2 - Import Data'!$AA:$AA,$B21,'2 - Import Data'!$S:$S,Lists!$L$5),SUMIFS('2 - Import Data'!$AD:$AD,'2 - Import Data'!$AC:$AC,$B21,'2 - Import Data'!$S:$S,Lists!$L$5)))</f>
        <v/>
      </c>
    </row>
    <row r="22" spans="1:11" x14ac:dyDescent="0.3">
      <c r="B22" s="39"/>
      <c r="C22" s="6"/>
      <c r="D22" s="6"/>
      <c r="E22" s="6"/>
    </row>
    <row r="23" spans="1:11" ht="14.15" customHeight="1" x14ac:dyDescent="0.3">
      <c r="B23" s="162" t="s">
        <v>46</v>
      </c>
      <c r="C23" s="163"/>
      <c r="F23" s="26"/>
    </row>
    <row r="24" spans="1:11" x14ac:dyDescent="0.3">
      <c r="B24" s="93">
        <v>1</v>
      </c>
      <c r="C24" s="93">
        <v>2</v>
      </c>
      <c r="F24" s="26"/>
    </row>
    <row r="25" spans="1:11" ht="64" customHeight="1" thickBot="1" x14ac:dyDescent="0.35">
      <c r="B25" s="63" t="s">
        <v>36</v>
      </c>
      <c r="C25" s="63" t="s">
        <v>841</v>
      </c>
      <c r="F25" s="26"/>
    </row>
    <row r="26" spans="1:11" x14ac:dyDescent="0.3">
      <c r="A26" s="30">
        <v>1</v>
      </c>
      <c r="B26" s="90" t="str">
        <f>IFERROR(VLOOKUP(A26,'Data for Summary'!$E$3:$F$9,2,0),"")</f>
        <v/>
      </c>
      <c r="C26" s="140" t="str">
        <f>IF(B26="","",SUM(INDEX($H$12:$H$21,MATCH($B26,$B$12:$B$21,0)),INDEX($I$12:$I$21,MATCH($B26,$B$12:$B$21,0)),0))</f>
        <v/>
      </c>
      <c r="F26" s="26"/>
    </row>
    <row r="27" spans="1:11" x14ac:dyDescent="0.3">
      <c r="A27" s="30">
        <v>2</v>
      </c>
      <c r="B27" s="90" t="str">
        <f>IFERROR(VLOOKUP(A27,'Data for Summary'!$E$3:$F$9,2,0),"")</f>
        <v/>
      </c>
      <c r="C27" s="141" t="str">
        <f>IF(B27="","",SUM(INDEX($H$12:$H$21,MATCH($B27,$B$12:$B$21,0)),INDEX($I$12:$I$21,MATCH($B27,$B$12:$B$21,0)),0))</f>
        <v/>
      </c>
      <c r="F27" s="26"/>
    </row>
  </sheetData>
  <sheetProtection algorithmName="SHA-512" hashValue="S7YRnEkDKEFu6GaO92UFm5rgn/uMxLZ0h4r3hwlsdlTM4EWV3BmXnvQ0G2S4FyfVaHVYYnujMPqLJPhY/4L3Fw==" saltValue="aW7PF929Mn2rSQnBEDvyyA==" spinCount="100000" sheet="1" objects="1" scenarios="1"/>
  <mergeCells count="5">
    <mergeCell ref="C10:H10"/>
    <mergeCell ref="J10:J11"/>
    <mergeCell ref="K10:K11"/>
    <mergeCell ref="B23:C23"/>
    <mergeCell ref="B8:K8"/>
  </mergeCells>
  <dataValidations count="4">
    <dataValidation errorStyle="warning" allowBlank="1" errorTitle="U.S. EPA" error="Warning!  The form has auto calculated this value for you.  If you change the value in this cell, you may be misreporting data.  Press cancel to exit this cell without changing the data." sqref="B25 B11:G11 B22 J10:K10" xr:uid="{00000000-0002-0000-0400-000000000000}"/>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sqref="H11:I11" xr:uid="{00000000-0002-0000-0400-000001000000}"/>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based on data entered in Section 2." sqref="B26:B27 B12:B21" xr:uid="{00000000-0002-0000-0400-000002000000}"/>
    <dataValidation allowBlank="1" showInputMessage="1" showErrorMessage="1" prompt="This field is auto-populated based on data entered in Section 2." sqref="C12:K21 C26:C27" xr:uid="{00000000-0002-0000-0400-000003000000}"/>
  </dataValidations>
  <pageMargins left="0.7" right="0.7" top="0.75" bottom="0.75" header="0.3" footer="0.3"/>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0" tint="-0.249977111117893"/>
  </sheetPr>
  <dimension ref="A1:I50"/>
  <sheetViews>
    <sheetView showGridLines="0" zoomScaleNormal="100" workbookViewId="0"/>
  </sheetViews>
  <sheetFormatPr defaultColWidth="9.1796875" defaultRowHeight="14.5" x14ac:dyDescent="0.35"/>
  <cols>
    <col min="1" max="1" width="17" customWidth="1"/>
    <col min="2" max="4" width="11.1796875" customWidth="1"/>
    <col min="5" max="5" width="13.54296875" customWidth="1"/>
    <col min="6" max="6" width="10.1796875" customWidth="1"/>
    <col min="7" max="7" width="9.453125" customWidth="1"/>
  </cols>
  <sheetData>
    <row r="1" spans="1:4" ht="18" customHeight="1" x14ac:dyDescent="0.35">
      <c r="A1" s="37" t="s">
        <v>407</v>
      </c>
      <c r="B1" s="37" t="s">
        <v>47</v>
      </c>
      <c r="C1" s="38" t="s">
        <v>48</v>
      </c>
      <c r="D1" s="38" t="s">
        <v>49</v>
      </c>
    </row>
    <row r="2" spans="1:4" ht="13.5" customHeight="1" x14ac:dyDescent="0.35">
      <c r="A2" s="69" t="s">
        <v>50</v>
      </c>
      <c r="B2" s="66">
        <v>0.53</v>
      </c>
      <c r="C2" s="66">
        <v>0.34</v>
      </c>
      <c r="D2" s="67"/>
    </row>
    <row r="3" spans="1:4" ht="13.5" customHeight="1" x14ac:dyDescent="0.35">
      <c r="A3" s="69" t="s">
        <v>51</v>
      </c>
      <c r="B3" s="66">
        <v>0.61</v>
      </c>
      <c r="C3" s="66">
        <v>0.28000000000000003</v>
      </c>
      <c r="D3" s="67"/>
    </row>
    <row r="4" spans="1:4" ht="13.5" customHeight="1" x14ac:dyDescent="0.35">
      <c r="A4" s="70" t="s">
        <v>52</v>
      </c>
      <c r="B4" s="66">
        <v>0.33</v>
      </c>
      <c r="C4" s="66">
        <v>0.52</v>
      </c>
      <c r="D4" s="67"/>
    </row>
    <row r="5" spans="1:4" ht="13.5" customHeight="1" x14ac:dyDescent="0.35">
      <c r="A5" s="70" t="s">
        <v>53</v>
      </c>
      <c r="B5" s="66">
        <v>0.38</v>
      </c>
      <c r="C5" s="67"/>
      <c r="D5" s="67"/>
    </row>
    <row r="6" spans="1:4" ht="13.5" customHeight="1" x14ac:dyDescent="0.35">
      <c r="A6" s="70" t="s">
        <v>54</v>
      </c>
      <c r="B6" s="66">
        <v>0.6</v>
      </c>
      <c r="C6" s="67"/>
      <c r="D6" s="67"/>
    </row>
    <row r="7" spans="1:4" ht="13.5" customHeight="1" x14ac:dyDescent="0.35">
      <c r="A7" s="70" t="s">
        <v>55</v>
      </c>
      <c r="B7" s="66">
        <v>0.75</v>
      </c>
      <c r="C7" s="67"/>
      <c r="D7" s="67"/>
    </row>
    <row r="8" spans="1:4" ht="13.5" customHeight="1" x14ac:dyDescent="0.35">
      <c r="A8" s="70" t="s">
        <v>56</v>
      </c>
      <c r="B8" s="67">
        <v>0.56000000000000005</v>
      </c>
      <c r="C8" s="67"/>
      <c r="D8" s="67"/>
    </row>
    <row r="9" spans="1:4" ht="13.5" customHeight="1" x14ac:dyDescent="0.35">
      <c r="A9" s="70" t="s">
        <v>57</v>
      </c>
      <c r="B9" s="66">
        <v>0.45</v>
      </c>
      <c r="C9" s="67"/>
      <c r="D9" s="68">
        <v>5.5E-2</v>
      </c>
    </row>
    <row r="10" spans="1:4" ht="13.5" customHeight="1" x14ac:dyDescent="0.35">
      <c r="A10" s="70" t="s">
        <v>58</v>
      </c>
      <c r="B10" s="67">
        <v>0.55000000000000004</v>
      </c>
      <c r="C10" s="67"/>
      <c r="D10" s="67">
        <v>0.41</v>
      </c>
    </row>
    <row r="11" spans="1:4" ht="13.5" customHeight="1" x14ac:dyDescent="0.35">
      <c r="A11" s="70" t="s">
        <v>59</v>
      </c>
      <c r="B11" s="66">
        <v>0.46</v>
      </c>
      <c r="C11" s="66"/>
      <c r="D11" s="66"/>
    </row>
    <row r="12" spans="1:4" ht="13.5" customHeight="1" x14ac:dyDescent="0.35">
      <c r="A12" s="70" t="s">
        <v>60</v>
      </c>
      <c r="B12" s="66">
        <v>0.6</v>
      </c>
      <c r="C12" s="66">
        <v>0.25</v>
      </c>
      <c r="D12" s="66">
        <v>0.15</v>
      </c>
    </row>
    <row r="13" spans="1:4" ht="13.5" customHeight="1" x14ac:dyDescent="0.35">
      <c r="A13" s="70" t="s">
        <v>61</v>
      </c>
      <c r="B13" s="66">
        <v>0.65</v>
      </c>
      <c r="C13" s="66">
        <v>0.25</v>
      </c>
      <c r="D13" s="67">
        <v>0.1</v>
      </c>
    </row>
    <row r="14" spans="1:4" ht="13.5" customHeight="1" x14ac:dyDescent="0.35">
      <c r="A14" s="70" t="s">
        <v>62</v>
      </c>
      <c r="B14" s="68">
        <v>0.875</v>
      </c>
      <c r="C14" s="67"/>
      <c r="D14" s="67"/>
    </row>
    <row r="15" spans="1:4" ht="13.5" customHeight="1" x14ac:dyDescent="0.35">
      <c r="A15" s="70" t="s">
        <v>63</v>
      </c>
      <c r="B15" s="66">
        <v>0.94</v>
      </c>
      <c r="C15" s="67"/>
      <c r="D15" s="67"/>
    </row>
    <row r="16" spans="1:4" ht="13.5" customHeight="1" x14ac:dyDescent="0.35">
      <c r="A16" s="70" t="s">
        <v>64</v>
      </c>
      <c r="B16" s="68">
        <v>0.95499999999999996</v>
      </c>
      <c r="C16" s="67"/>
      <c r="D16" s="67"/>
    </row>
    <row r="17" spans="1:9" ht="13.5" customHeight="1" x14ac:dyDescent="0.35">
      <c r="A17" s="70" t="s">
        <v>65</v>
      </c>
      <c r="B17" s="66">
        <v>0.7</v>
      </c>
      <c r="C17" s="67"/>
      <c r="D17" s="66">
        <v>0.25</v>
      </c>
    </row>
    <row r="18" spans="1:9" ht="13.5" customHeight="1" x14ac:dyDescent="0.35">
      <c r="A18" s="70" t="s">
        <v>66</v>
      </c>
      <c r="B18" s="66">
        <v>0.51</v>
      </c>
      <c r="C18" s="68">
        <v>0.28499999999999998</v>
      </c>
      <c r="D18" s="68">
        <v>0.16500000000000001</v>
      </c>
    </row>
    <row r="19" spans="1:9" ht="13.5" customHeight="1" x14ac:dyDescent="0.35">
      <c r="A19" s="70" t="s">
        <v>67</v>
      </c>
      <c r="B19" s="66">
        <v>0.5</v>
      </c>
      <c r="C19" s="66">
        <v>0.39</v>
      </c>
      <c r="D19" s="68">
        <v>9.5000000000000001E-2</v>
      </c>
    </row>
    <row r="20" spans="1:9" ht="13.5" customHeight="1" x14ac:dyDescent="0.35">
      <c r="A20" s="70" t="s">
        <v>68</v>
      </c>
      <c r="B20" s="66">
        <v>0.82</v>
      </c>
      <c r="C20" s="67"/>
      <c r="D20" s="67"/>
    </row>
    <row r="21" spans="1:9" ht="13.5" customHeight="1" x14ac:dyDescent="0.35">
      <c r="A21" s="70" t="s">
        <v>69</v>
      </c>
      <c r="B21" s="66">
        <v>0.25</v>
      </c>
      <c r="C21" s="67"/>
      <c r="D21" s="67"/>
    </row>
    <row r="22" spans="1:9" ht="13.5" customHeight="1" x14ac:dyDescent="0.35">
      <c r="A22" s="70" t="s">
        <v>70</v>
      </c>
      <c r="B22" s="67"/>
      <c r="C22" s="66">
        <v>0.39</v>
      </c>
      <c r="D22" s="67"/>
    </row>
    <row r="23" spans="1:9" ht="13.5" customHeight="1" x14ac:dyDescent="0.35">
      <c r="A23" s="70" t="s">
        <v>71</v>
      </c>
      <c r="B23" s="66">
        <v>0.96</v>
      </c>
      <c r="C23" s="67"/>
      <c r="D23" s="67"/>
    </row>
    <row r="24" spans="1:9" ht="13.5" customHeight="1" x14ac:dyDescent="0.35">
      <c r="A24" s="70" t="s">
        <v>72</v>
      </c>
      <c r="B24" s="67"/>
      <c r="C24" s="67"/>
      <c r="D24" s="66">
        <v>0.12</v>
      </c>
    </row>
    <row r="25" spans="1:9" ht="15" customHeight="1" x14ac:dyDescent="0.35"/>
    <row r="27" spans="1:9" ht="26" hidden="1" x14ac:dyDescent="0.35">
      <c r="A27" s="113" t="s">
        <v>36</v>
      </c>
      <c r="B27" s="113" t="s">
        <v>856</v>
      </c>
      <c r="C27" s="113" t="s">
        <v>857</v>
      </c>
      <c r="D27" s="113" t="s">
        <v>858</v>
      </c>
      <c r="E27" s="113" t="s">
        <v>859</v>
      </c>
      <c r="F27" s="113" t="s">
        <v>860</v>
      </c>
      <c r="G27" s="113" t="s">
        <v>861</v>
      </c>
      <c r="H27" s="113" t="s">
        <v>862</v>
      </c>
      <c r="I27" s="113" t="s">
        <v>863</v>
      </c>
    </row>
    <row r="28" spans="1:9" hidden="1" x14ac:dyDescent="0.35">
      <c r="A28" s="114" t="s">
        <v>50</v>
      </c>
      <c r="B28" s="114" t="s">
        <v>47</v>
      </c>
      <c r="C28" s="115">
        <f>IFERROR(VLOOKUP($A28,$A$2:$D$24,MATCH(B28,$A$1:$D$1,0),0),"")</f>
        <v>0.53</v>
      </c>
      <c r="D28" s="114" t="s">
        <v>48</v>
      </c>
      <c r="E28" s="115">
        <f>IFERROR(VLOOKUP($A28,$A$2:$D$24,MATCH(D28,$A$1:$D$1,0),0),"")</f>
        <v>0.34</v>
      </c>
      <c r="F28" s="116" t="str">
        <f>""</f>
        <v/>
      </c>
      <c r="G28" s="115" t="str">
        <f>IFERROR(VLOOKUP($A28,$A$2:$D$24,MATCH(F28,$A$1:$D$1,0),0),"")</f>
        <v/>
      </c>
      <c r="H28" s="116" t="str">
        <f>""</f>
        <v/>
      </c>
      <c r="I28" s="116" t="str">
        <f>""</f>
        <v/>
      </c>
    </row>
    <row r="29" spans="1:9" hidden="1" x14ac:dyDescent="0.35">
      <c r="A29" s="114" t="s">
        <v>51</v>
      </c>
      <c r="B29" s="114" t="s">
        <v>47</v>
      </c>
      <c r="C29" s="115">
        <f t="shared" ref="C29:C50" si="0">IFERROR(VLOOKUP($A29,$A$2:$D$24,MATCH(B29,$A$1:$D$1,0),0),"")</f>
        <v>0.61</v>
      </c>
      <c r="D29" s="114" t="s">
        <v>48</v>
      </c>
      <c r="E29" s="115">
        <f t="shared" ref="E29:E50" si="1">IFERROR(VLOOKUP($A29,$A$2:$D$24,MATCH(D29,$A$1:$D$1,0),0),"")</f>
        <v>0.28000000000000003</v>
      </c>
      <c r="F29" s="116" t="str">
        <f>""</f>
        <v/>
      </c>
      <c r="G29" s="115" t="str">
        <f t="shared" ref="G29:G50" si="2">IFERROR(VLOOKUP($A29,$A$2:$D$24,MATCH(F29,$A$1:$D$1,0),0),"")</f>
        <v/>
      </c>
      <c r="H29" s="116" t="str">
        <f>""</f>
        <v/>
      </c>
      <c r="I29" s="116" t="str">
        <f>""</f>
        <v/>
      </c>
    </row>
    <row r="30" spans="1:9" hidden="1" x14ac:dyDescent="0.35">
      <c r="A30" s="116" t="s">
        <v>52</v>
      </c>
      <c r="B30" s="116" t="s">
        <v>47</v>
      </c>
      <c r="C30" s="115">
        <f t="shared" si="0"/>
        <v>0.33</v>
      </c>
      <c r="D30" s="116" t="s">
        <v>48</v>
      </c>
      <c r="E30" s="115">
        <f t="shared" si="1"/>
        <v>0.52</v>
      </c>
      <c r="F30" s="116" t="str">
        <f>""</f>
        <v/>
      </c>
      <c r="G30" s="115" t="str">
        <f t="shared" si="2"/>
        <v/>
      </c>
      <c r="H30" s="116" t="str">
        <f>""</f>
        <v/>
      </c>
      <c r="I30" s="116" t="str">
        <f>""</f>
        <v/>
      </c>
    </row>
    <row r="31" spans="1:9" hidden="1" x14ac:dyDescent="0.35">
      <c r="A31" s="116" t="s">
        <v>53</v>
      </c>
      <c r="B31" s="116" t="s">
        <v>47</v>
      </c>
      <c r="C31" s="115">
        <f t="shared" si="0"/>
        <v>0.38</v>
      </c>
      <c r="D31" s="116" t="str">
        <f>""</f>
        <v/>
      </c>
      <c r="E31" s="115" t="str">
        <f t="shared" si="1"/>
        <v/>
      </c>
      <c r="F31" s="116" t="str">
        <f>""</f>
        <v/>
      </c>
      <c r="G31" s="115" t="str">
        <f t="shared" si="2"/>
        <v/>
      </c>
      <c r="H31" s="116" t="str">
        <f>""</f>
        <v/>
      </c>
      <c r="I31" s="116" t="str">
        <f>""</f>
        <v/>
      </c>
    </row>
    <row r="32" spans="1:9" hidden="1" x14ac:dyDescent="0.35">
      <c r="A32" s="116" t="s">
        <v>54</v>
      </c>
      <c r="B32" s="116" t="s">
        <v>47</v>
      </c>
      <c r="C32" s="115">
        <f t="shared" si="0"/>
        <v>0.6</v>
      </c>
      <c r="D32" s="116" t="str">
        <f>""</f>
        <v/>
      </c>
      <c r="E32" s="115" t="str">
        <f t="shared" si="1"/>
        <v/>
      </c>
      <c r="F32" s="116" t="str">
        <f>""</f>
        <v/>
      </c>
      <c r="G32" s="115" t="str">
        <f t="shared" si="2"/>
        <v/>
      </c>
      <c r="H32" s="116" t="str">
        <f>""</f>
        <v/>
      </c>
      <c r="I32" s="116" t="str">
        <f>""</f>
        <v/>
      </c>
    </row>
    <row r="33" spans="1:9" hidden="1" x14ac:dyDescent="0.35">
      <c r="A33" s="116" t="s">
        <v>55</v>
      </c>
      <c r="B33" s="116" t="s">
        <v>47</v>
      </c>
      <c r="C33" s="115">
        <f t="shared" si="0"/>
        <v>0.75</v>
      </c>
      <c r="D33" s="116" t="str">
        <f>""</f>
        <v/>
      </c>
      <c r="E33" s="115" t="str">
        <f t="shared" si="1"/>
        <v/>
      </c>
      <c r="F33" s="116" t="str">
        <f>""</f>
        <v/>
      </c>
      <c r="G33" s="115" t="str">
        <f t="shared" si="2"/>
        <v/>
      </c>
      <c r="H33" s="116" t="str">
        <f>""</f>
        <v/>
      </c>
      <c r="I33" s="116" t="str">
        <f>""</f>
        <v/>
      </c>
    </row>
    <row r="34" spans="1:9" hidden="1" x14ac:dyDescent="0.35">
      <c r="A34" s="116" t="s">
        <v>56</v>
      </c>
      <c r="B34" s="116" t="s">
        <v>47</v>
      </c>
      <c r="C34" s="115">
        <f t="shared" si="0"/>
        <v>0.56000000000000005</v>
      </c>
      <c r="D34" s="116" t="str">
        <f>""</f>
        <v/>
      </c>
      <c r="E34" s="115" t="str">
        <f t="shared" si="1"/>
        <v/>
      </c>
      <c r="F34" s="116" t="str">
        <f>""</f>
        <v/>
      </c>
      <c r="G34" s="115" t="str">
        <f t="shared" si="2"/>
        <v/>
      </c>
      <c r="H34" s="116" t="str">
        <f>""</f>
        <v/>
      </c>
      <c r="I34" s="116" t="str">
        <f>""</f>
        <v/>
      </c>
    </row>
    <row r="35" spans="1:9" hidden="1" x14ac:dyDescent="0.35">
      <c r="A35" s="116" t="s">
        <v>57</v>
      </c>
      <c r="B35" s="116" t="s">
        <v>47</v>
      </c>
      <c r="C35" s="115">
        <f t="shared" si="0"/>
        <v>0.45</v>
      </c>
      <c r="D35" s="116" t="s">
        <v>49</v>
      </c>
      <c r="E35" s="115">
        <f t="shared" si="1"/>
        <v>5.5E-2</v>
      </c>
      <c r="F35" s="116" t="str">
        <f>""</f>
        <v/>
      </c>
      <c r="G35" s="115" t="str">
        <f t="shared" si="2"/>
        <v/>
      </c>
      <c r="H35" s="116" t="str">
        <f>""</f>
        <v/>
      </c>
      <c r="I35" s="116" t="str">
        <f>""</f>
        <v/>
      </c>
    </row>
    <row r="36" spans="1:9" hidden="1" x14ac:dyDescent="0.35">
      <c r="A36" s="116" t="s">
        <v>58</v>
      </c>
      <c r="B36" s="116" t="s">
        <v>47</v>
      </c>
      <c r="C36" s="115">
        <f t="shared" si="0"/>
        <v>0.55000000000000004</v>
      </c>
      <c r="D36" s="116" t="s">
        <v>49</v>
      </c>
      <c r="E36" s="115">
        <f t="shared" si="1"/>
        <v>0.41</v>
      </c>
      <c r="F36" s="116" t="str">
        <f>""</f>
        <v/>
      </c>
      <c r="G36" s="115" t="str">
        <f t="shared" si="2"/>
        <v/>
      </c>
      <c r="H36" s="116" t="str">
        <f>""</f>
        <v/>
      </c>
      <c r="I36" s="116" t="str">
        <f>""</f>
        <v/>
      </c>
    </row>
    <row r="37" spans="1:9" hidden="1" x14ac:dyDescent="0.35">
      <c r="A37" s="116" t="s">
        <v>59</v>
      </c>
      <c r="B37" s="116" t="s">
        <v>47</v>
      </c>
      <c r="C37" s="115">
        <f t="shared" si="0"/>
        <v>0.46</v>
      </c>
      <c r="D37" s="116" t="str">
        <f>""</f>
        <v/>
      </c>
      <c r="E37" s="115" t="str">
        <f t="shared" si="1"/>
        <v/>
      </c>
      <c r="F37" s="116" t="str">
        <f>""</f>
        <v/>
      </c>
      <c r="G37" s="115" t="str">
        <f t="shared" si="2"/>
        <v/>
      </c>
      <c r="H37" s="116" t="str">
        <f>""</f>
        <v/>
      </c>
      <c r="I37" s="116" t="str">
        <f>""</f>
        <v/>
      </c>
    </row>
    <row r="38" spans="1:9" hidden="1" x14ac:dyDescent="0.35">
      <c r="A38" s="116" t="s">
        <v>60</v>
      </c>
      <c r="B38" s="116" t="s">
        <v>47</v>
      </c>
      <c r="C38" s="115">
        <f t="shared" si="0"/>
        <v>0.6</v>
      </c>
      <c r="D38" s="116" t="s">
        <v>48</v>
      </c>
      <c r="E38" s="115">
        <f t="shared" si="1"/>
        <v>0.25</v>
      </c>
      <c r="F38" s="116" t="s">
        <v>49</v>
      </c>
      <c r="G38" s="115">
        <f t="shared" si="2"/>
        <v>0.15</v>
      </c>
      <c r="H38" s="116" t="str">
        <f>""</f>
        <v/>
      </c>
      <c r="I38" s="116" t="str">
        <f>""</f>
        <v/>
      </c>
    </row>
    <row r="39" spans="1:9" hidden="1" x14ac:dyDescent="0.35">
      <c r="A39" s="116" t="s">
        <v>61</v>
      </c>
      <c r="B39" s="116" t="s">
        <v>47</v>
      </c>
      <c r="C39" s="115">
        <f t="shared" si="0"/>
        <v>0.65</v>
      </c>
      <c r="D39" s="116" t="s">
        <v>48</v>
      </c>
      <c r="E39" s="115">
        <f t="shared" si="1"/>
        <v>0.25</v>
      </c>
      <c r="F39" s="116" t="s">
        <v>49</v>
      </c>
      <c r="G39" s="115">
        <f t="shared" si="2"/>
        <v>0.1</v>
      </c>
      <c r="H39" s="116" t="str">
        <f>""</f>
        <v/>
      </c>
      <c r="I39" s="116" t="str">
        <f>""</f>
        <v/>
      </c>
    </row>
    <row r="40" spans="1:9" hidden="1" x14ac:dyDescent="0.35">
      <c r="A40" s="116" t="s">
        <v>62</v>
      </c>
      <c r="B40" s="116" t="s">
        <v>47</v>
      </c>
      <c r="C40" s="115">
        <f t="shared" si="0"/>
        <v>0.875</v>
      </c>
      <c r="D40" s="116" t="str">
        <f>""</f>
        <v/>
      </c>
      <c r="E40" s="115" t="str">
        <f t="shared" si="1"/>
        <v/>
      </c>
      <c r="F40" s="116" t="str">
        <f>""</f>
        <v/>
      </c>
      <c r="G40" s="115" t="str">
        <f t="shared" si="2"/>
        <v/>
      </c>
      <c r="H40" s="116" t="str">
        <f>""</f>
        <v/>
      </c>
      <c r="I40" s="116" t="str">
        <f>""</f>
        <v/>
      </c>
    </row>
    <row r="41" spans="1:9" hidden="1" x14ac:dyDescent="0.35">
      <c r="A41" s="116" t="s">
        <v>63</v>
      </c>
      <c r="B41" s="116" t="s">
        <v>47</v>
      </c>
      <c r="C41" s="115">
        <f t="shared" si="0"/>
        <v>0.94</v>
      </c>
      <c r="D41" s="116" t="str">
        <f>""</f>
        <v/>
      </c>
      <c r="E41" s="115" t="str">
        <f t="shared" si="1"/>
        <v/>
      </c>
      <c r="F41" s="116" t="str">
        <f>""</f>
        <v/>
      </c>
      <c r="G41" s="115" t="str">
        <f t="shared" si="2"/>
        <v/>
      </c>
      <c r="H41" s="116" t="str">
        <f>""</f>
        <v/>
      </c>
      <c r="I41" s="116" t="str">
        <f>""</f>
        <v/>
      </c>
    </row>
    <row r="42" spans="1:9" hidden="1" x14ac:dyDescent="0.35">
      <c r="A42" s="116" t="s">
        <v>64</v>
      </c>
      <c r="B42" s="116" t="s">
        <v>47</v>
      </c>
      <c r="C42" s="115">
        <f t="shared" si="0"/>
        <v>0.95499999999999996</v>
      </c>
      <c r="D42" s="116" t="str">
        <f>""</f>
        <v/>
      </c>
      <c r="E42" s="115" t="str">
        <f t="shared" si="1"/>
        <v/>
      </c>
      <c r="F42" s="116" t="str">
        <f>""</f>
        <v/>
      </c>
      <c r="G42" s="115" t="str">
        <f t="shared" si="2"/>
        <v/>
      </c>
      <c r="H42" s="116" t="str">
        <f>""</f>
        <v/>
      </c>
      <c r="I42" s="116" t="str">
        <f>""</f>
        <v/>
      </c>
    </row>
    <row r="43" spans="1:9" hidden="1" x14ac:dyDescent="0.35">
      <c r="A43" s="116" t="s">
        <v>65</v>
      </c>
      <c r="B43" s="116" t="s">
        <v>47</v>
      </c>
      <c r="C43" s="115">
        <f t="shared" si="0"/>
        <v>0.7</v>
      </c>
      <c r="D43" s="116" t="s">
        <v>49</v>
      </c>
      <c r="E43" s="115">
        <f t="shared" si="1"/>
        <v>0.25</v>
      </c>
      <c r="F43" s="116" t="str">
        <f>""</f>
        <v/>
      </c>
      <c r="G43" s="115" t="str">
        <f t="shared" si="2"/>
        <v/>
      </c>
      <c r="H43" s="116" t="str">
        <f>""</f>
        <v/>
      </c>
      <c r="I43" s="116" t="str">
        <f>""</f>
        <v/>
      </c>
    </row>
    <row r="44" spans="1:9" hidden="1" x14ac:dyDescent="0.35">
      <c r="A44" s="116" t="s">
        <v>66</v>
      </c>
      <c r="B44" s="116" t="s">
        <v>47</v>
      </c>
      <c r="C44" s="115">
        <f t="shared" si="0"/>
        <v>0.51</v>
      </c>
      <c r="D44" s="116" t="s">
        <v>48</v>
      </c>
      <c r="E44" s="115">
        <f t="shared" si="1"/>
        <v>0.28499999999999998</v>
      </c>
      <c r="F44" s="116" t="s">
        <v>49</v>
      </c>
      <c r="G44" s="115">
        <f t="shared" si="2"/>
        <v>0.16500000000000001</v>
      </c>
      <c r="H44" s="116" t="str">
        <f>""</f>
        <v/>
      </c>
      <c r="I44" s="116" t="str">
        <f>""</f>
        <v/>
      </c>
    </row>
    <row r="45" spans="1:9" hidden="1" x14ac:dyDescent="0.35">
      <c r="A45" s="116" t="s">
        <v>67</v>
      </c>
      <c r="B45" s="116" t="s">
        <v>47</v>
      </c>
      <c r="C45" s="115">
        <f t="shared" si="0"/>
        <v>0.5</v>
      </c>
      <c r="D45" s="116" t="s">
        <v>48</v>
      </c>
      <c r="E45" s="115">
        <f t="shared" si="1"/>
        <v>0.39</v>
      </c>
      <c r="F45" s="116" t="s">
        <v>49</v>
      </c>
      <c r="G45" s="115">
        <f t="shared" si="2"/>
        <v>9.5000000000000001E-2</v>
      </c>
      <c r="H45" s="116" t="str">
        <f>""</f>
        <v/>
      </c>
      <c r="I45" s="116" t="str">
        <f>""</f>
        <v/>
      </c>
    </row>
    <row r="46" spans="1:9" hidden="1" x14ac:dyDescent="0.35">
      <c r="A46" s="116" t="s">
        <v>68</v>
      </c>
      <c r="B46" s="116" t="s">
        <v>47</v>
      </c>
      <c r="C46" s="115">
        <f t="shared" si="0"/>
        <v>0.82</v>
      </c>
      <c r="D46" s="116" t="str">
        <f>""</f>
        <v/>
      </c>
      <c r="E46" s="115" t="str">
        <f t="shared" si="1"/>
        <v/>
      </c>
      <c r="F46" s="116" t="str">
        <f>""</f>
        <v/>
      </c>
      <c r="G46" s="115" t="str">
        <f t="shared" si="2"/>
        <v/>
      </c>
      <c r="H46" s="116" t="str">
        <f>""</f>
        <v/>
      </c>
      <c r="I46" s="116" t="str">
        <f>""</f>
        <v/>
      </c>
    </row>
    <row r="47" spans="1:9" hidden="1" x14ac:dyDescent="0.35">
      <c r="A47" s="116" t="s">
        <v>69</v>
      </c>
      <c r="B47" s="116" t="s">
        <v>47</v>
      </c>
      <c r="C47" s="115">
        <f t="shared" si="0"/>
        <v>0.25</v>
      </c>
      <c r="D47" s="116" t="str">
        <f>""</f>
        <v/>
      </c>
      <c r="E47" s="115" t="str">
        <f t="shared" si="1"/>
        <v/>
      </c>
      <c r="F47" s="116" t="str">
        <f>""</f>
        <v/>
      </c>
      <c r="G47" s="115" t="str">
        <f t="shared" si="2"/>
        <v/>
      </c>
      <c r="H47" s="116" t="str">
        <f>""</f>
        <v/>
      </c>
      <c r="I47" s="116" t="str">
        <f>""</f>
        <v/>
      </c>
    </row>
    <row r="48" spans="1:9" hidden="1" x14ac:dyDescent="0.35">
      <c r="A48" s="116" t="s">
        <v>70</v>
      </c>
      <c r="B48" s="116" t="s">
        <v>48</v>
      </c>
      <c r="C48" s="115">
        <f t="shared" si="0"/>
        <v>0.39</v>
      </c>
      <c r="D48" s="116" t="str">
        <f>""</f>
        <v/>
      </c>
      <c r="E48" s="115" t="str">
        <f t="shared" si="1"/>
        <v/>
      </c>
      <c r="F48" s="116" t="str">
        <f>""</f>
        <v/>
      </c>
      <c r="G48" s="115" t="str">
        <f t="shared" si="2"/>
        <v/>
      </c>
      <c r="H48" s="116" t="str">
        <f>""</f>
        <v/>
      </c>
      <c r="I48" s="116" t="str">
        <f>""</f>
        <v/>
      </c>
    </row>
    <row r="49" spans="1:9" hidden="1" x14ac:dyDescent="0.35">
      <c r="A49" s="116" t="s">
        <v>71</v>
      </c>
      <c r="B49" s="116" t="s">
        <v>47</v>
      </c>
      <c r="C49" s="115">
        <f t="shared" si="0"/>
        <v>0.96</v>
      </c>
      <c r="D49" s="116" t="str">
        <f>""</f>
        <v/>
      </c>
      <c r="E49" s="115" t="str">
        <f t="shared" si="1"/>
        <v/>
      </c>
      <c r="F49" s="116" t="str">
        <f>""</f>
        <v/>
      </c>
      <c r="G49" s="115" t="str">
        <f t="shared" si="2"/>
        <v/>
      </c>
      <c r="H49" s="116" t="str">
        <f>""</f>
        <v/>
      </c>
      <c r="I49" s="116" t="str">
        <f>""</f>
        <v/>
      </c>
    </row>
    <row r="50" spans="1:9" hidden="1" x14ac:dyDescent="0.35">
      <c r="A50" s="116" t="s">
        <v>72</v>
      </c>
      <c r="B50" s="116" t="s">
        <v>49</v>
      </c>
      <c r="C50" s="115">
        <f t="shared" si="0"/>
        <v>0.12</v>
      </c>
      <c r="D50" s="116" t="str">
        <f>""</f>
        <v/>
      </c>
      <c r="E50" s="115" t="str">
        <f t="shared" si="1"/>
        <v/>
      </c>
      <c r="F50" s="116" t="str">
        <f>""</f>
        <v/>
      </c>
      <c r="G50" s="115" t="str">
        <f t="shared" si="2"/>
        <v/>
      </c>
      <c r="H50" s="116" t="str">
        <f>""</f>
        <v/>
      </c>
      <c r="I50" s="116" t="str">
        <f>""</f>
        <v/>
      </c>
    </row>
  </sheetData>
  <sheetProtection algorithmName="SHA-512" hashValue="TLLJVsAsxedkEWbtjOYGONnfF4VgmCLKVT9zKyTIZr4WjUY0KQnKgopoZc/tPdQEeXazv6lMAJBAC97lY2Vviw==" saltValue="/f00B3YNrj8NoeCmTWtsRQ==" spinCount="100000" sheet="1" objects="1" scenarios="1"/>
  <conditionalFormatting sqref="B5:B6">
    <cfRule type="cellIs" dxfId="5" priority="5" stopIfTrue="1" operator="equal">
      <formula>#REF!</formula>
    </cfRule>
  </conditionalFormatting>
  <conditionalFormatting sqref="B7">
    <cfRule type="cellIs" dxfId="4" priority="4" stopIfTrue="1" operator="equal">
      <formula>$J$29</formula>
    </cfRule>
  </conditionalFormatting>
  <conditionalFormatting sqref="B9">
    <cfRule type="cellIs" dxfId="3" priority="3" stopIfTrue="1" operator="equal">
      <formula>$J$29</formula>
    </cfRule>
  </conditionalFormatting>
  <conditionalFormatting sqref="B13">
    <cfRule type="cellIs" dxfId="2" priority="1" stopIfTrue="1" operator="equal">
      <formula>$J$29</formula>
    </cfRule>
  </conditionalFormatting>
  <conditionalFormatting sqref="B4:C4">
    <cfRule type="cellIs" dxfId="1" priority="7" stopIfTrue="1" operator="equal">
      <formula>$J$29</formula>
    </cfRule>
  </conditionalFormatting>
  <conditionalFormatting sqref="D9">
    <cfRule type="cellIs" dxfId="0" priority="2" stopIfTrue="1" operator="equal">
      <formula>$J$29</formula>
    </cfRule>
  </conditionalFormatting>
  <pageMargins left="0.7" right="0.7" top="0.75" bottom="0.75" header="0.3" footer="0.3"/>
  <pageSetup orientation="portrait" r:id="rId1"/>
  <colBreaks count="1" manualBreakCount="1">
    <brk id="5"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0"/>
  </sheetPr>
  <dimension ref="B1:V428"/>
  <sheetViews>
    <sheetView workbookViewId="0">
      <selection activeCell="M3" sqref="M3:O4"/>
    </sheetView>
  </sheetViews>
  <sheetFormatPr defaultColWidth="9.1796875" defaultRowHeight="13" x14ac:dyDescent="0.3"/>
  <cols>
    <col min="1" max="1" width="4.7265625" style="108" customWidth="1"/>
    <col min="2" max="2" width="14.7265625" style="108" customWidth="1"/>
    <col min="3" max="3" width="18.7265625" style="108" bestFit="1" customWidth="1"/>
    <col min="4" max="4" width="12.7265625" style="108" bestFit="1" customWidth="1"/>
    <col min="5" max="5" width="10.1796875" style="108" customWidth="1"/>
    <col min="6" max="7" width="15.453125" style="108" customWidth="1"/>
    <col min="8" max="8" width="44.26953125" style="108" customWidth="1"/>
    <col min="9" max="9" width="46.453125" style="108" customWidth="1"/>
    <col min="10" max="10" width="14.7265625" style="108" bestFit="1" customWidth="1"/>
    <col min="11" max="11" width="13.453125" style="108" bestFit="1" customWidth="1"/>
    <col min="12" max="12" width="14.1796875" style="108" bestFit="1" customWidth="1"/>
    <col min="13" max="13" width="21.26953125" style="108" customWidth="1"/>
    <col min="14" max="14" width="17" style="108" customWidth="1"/>
    <col min="15" max="15" width="23.453125" style="108" bestFit="1" customWidth="1"/>
    <col min="16" max="16" width="9.1796875" style="108"/>
    <col min="17" max="17" width="23.26953125" style="108" customWidth="1"/>
    <col min="18" max="18" width="15.1796875" style="108" customWidth="1"/>
    <col min="19" max="19" width="16.453125" style="108" customWidth="1"/>
    <col min="20" max="20" width="9.1796875" style="108"/>
    <col min="21" max="21" width="21.1796875" style="108" customWidth="1"/>
    <col min="22" max="22" width="14.54296875" style="108" customWidth="1"/>
    <col min="23" max="16384" width="9.1796875" style="108"/>
  </cols>
  <sheetData>
    <row r="1" spans="2:22" x14ac:dyDescent="0.3">
      <c r="R1" s="165" t="s">
        <v>73</v>
      </c>
      <c r="S1" s="165"/>
      <c r="U1" s="165" t="s">
        <v>74</v>
      </c>
      <c r="V1" s="165"/>
    </row>
    <row r="2" spans="2:22" ht="26" x14ac:dyDescent="0.3">
      <c r="B2" s="120" t="s">
        <v>76</v>
      </c>
      <c r="C2" s="120" t="s">
        <v>77</v>
      </c>
      <c r="D2" s="120" t="s">
        <v>78</v>
      </c>
      <c r="E2" s="120" t="s">
        <v>79</v>
      </c>
      <c r="F2" s="120" t="s">
        <v>80</v>
      </c>
      <c r="G2" s="120" t="s">
        <v>852</v>
      </c>
      <c r="H2" s="120" t="s">
        <v>75</v>
      </c>
      <c r="I2" s="120" t="s">
        <v>408</v>
      </c>
      <c r="J2" s="120" t="s">
        <v>27</v>
      </c>
      <c r="K2" s="120" t="s">
        <v>38</v>
      </c>
      <c r="L2" s="120" t="s">
        <v>32</v>
      </c>
      <c r="M2" s="120" t="s">
        <v>81</v>
      </c>
      <c r="N2" s="120" t="s">
        <v>82</v>
      </c>
      <c r="O2" s="120" t="s">
        <v>83</v>
      </c>
      <c r="R2" s="121" t="s">
        <v>36</v>
      </c>
      <c r="S2" s="121" t="s">
        <v>27</v>
      </c>
      <c r="U2" s="122" t="s">
        <v>84</v>
      </c>
      <c r="V2" s="122" t="s">
        <v>85</v>
      </c>
    </row>
    <row r="3" spans="2:22" x14ac:dyDescent="0.3">
      <c r="B3" s="123" t="s">
        <v>88</v>
      </c>
      <c r="C3" s="123" t="s">
        <v>88</v>
      </c>
      <c r="D3" s="119">
        <v>2020</v>
      </c>
      <c r="E3" s="119">
        <v>1</v>
      </c>
      <c r="F3" s="119">
        <v>1</v>
      </c>
      <c r="G3" s="124">
        <f>IF(OR(ISBLANK(ReportYr),ISBLANK(ReportQtr)),DATE(2020,1,1),DATE(ReportYr,VLOOKUP(ReportQtr,$E$3:$F$6,2,0),1))</f>
        <v>43831</v>
      </c>
      <c r="H3" s="125" t="s">
        <v>86</v>
      </c>
      <c r="I3" s="125" t="s">
        <v>409</v>
      </c>
      <c r="J3" s="125" t="s">
        <v>87</v>
      </c>
      <c r="K3" s="126" t="s">
        <v>89</v>
      </c>
      <c r="L3" s="126" t="s">
        <v>90</v>
      </c>
      <c r="M3" s="127" t="s">
        <v>90</v>
      </c>
      <c r="N3" s="128" t="s">
        <v>91</v>
      </c>
      <c r="O3" s="127" t="s">
        <v>92</v>
      </c>
      <c r="R3" s="123" t="s">
        <v>88</v>
      </c>
      <c r="S3" s="119" t="s">
        <v>93</v>
      </c>
      <c r="U3" s="119" t="s">
        <v>94</v>
      </c>
      <c r="V3" s="119" t="s">
        <v>95</v>
      </c>
    </row>
    <row r="4" spans="2:22" x14ac:dyDescent="0.3">
      <c r="B4" s="123" t="s">
        <v>47</v>
      </c>
      <c r="C4" s="123" t="s">
        <v>47</v>
      </c>
      <c r="D4" s="119">
        <v>2021</v>
      </c>
      <c r="E4" s="119">
        <v>2</v>
      </c>
      <c r="F4" s="119">
        <v>4</v>
      </c>
      <c r="G4" s="124">
        <f>IF(OR(ISBLANK(ReportYr),ISBLANK(ReportQtr)),DATE(2030,1,1),IF(ReportQtr=4,DATE(ReportYr+1,1,1)-1,DATE(ReportYr,VLOOKUP(ReportQtr,$E$3:$F$6,2,0)+3,1)-1))</f>
        <v>47484</v>
      </c>
      <c r="H4" s="125" t="s">
        <v>96</v>
      </c>
      <c r="I4" s="125" t="s">
        <v>410</v>
      </c>
      <c r="J4" s="125" t="s">
        <v>97</v>
      </c>
      <c r="K4" s="126" t="s">
        <v>98</v>
      </c>
      <c r="L4" s="126" t="s">
        <v>91</v>
      </c>
      <c r="M4" s="129" t="s">
        <v>99</v>
      </c>
      <c r="N4" s="130" t="s">
        <v>100</v>
      </c>
      <c r="O4" s="129" t="s">
        <v>101</v>
      </c>
      <c r="R4" s="123" t="s">
        <v>47</v>
      </c>
      <c r="S4" s="119" t="s">
        <v>87</v>
      </c>
      <c r="U4" s="119" t="s">
        <v>102</v>
      </c>
      <c r="V4" s="119" t="s">
        <v>103</v>
      </c>
    </row>
    <row r="5" spans="2:22" x14ac:dyDescent="0.3">
      <c r="B5" s="123" t="s">
        <v>106</v>
      </c>
      <c r="C5" s="123" t="s">
        <v>106</v>
      </c>
      <c r="D5" s="119">
        <v>2022</v>
      </c>
      <c r="E5" s="119">
        <v>3</v>
      </c>
      <c r="F5" s="119">
        <v>7</v>
      </c>
      <c r="H5" s="125" t="s">
        <v>104</v>
      </c>
      <c r="I5" s="125" t="s">
        <v>411</v>
      </c>
      <c r="J5" s="125" t="s">
        <v>105</v>
      </c>
      <c r="L5" s="126" t="s">
        <v>92</v>
      </c>
      <c r="M5" s="119" t="s">
        <v>107</v>
      </c>
      <c r="N5" s="119" t="s">
        <v>107</v>
      </c>
      <c r="O5" s="119" t="s">
        <v>108</v>
      </c>
      <c r="R5" s="123" t="s">
        <v>106</v>
      </c>
      <c r="S5" s="119" t="s">
        <v>93</v>
      </c>
      <c r="U5" s="119" t="s">
        <v>109</v>
      </c>
      <c r="V5" s="119" t="s">
        <v>110</v>
      </c>
    </row>
    <row r="6" spans="2:22" x14ac:dyDescent="0.3">
      <c r="B6" s="123" t="s">
        <v>113</v>
      </c>
      <c r="C6" s="123" t="s">
        <v>113</v>
      </c>
      <c r="D6" s="119">
        <v>2023</v>
      </c>
      <c r="E6" s="119">
        <v>4</v>
      </c>
      <c r="F6" s="119">
        <v>10</v>
      </c>
      <c r="H6" s="125" t="s">
        <v>111</v>
      </c>
      <c r="I6" s="125" t="s">
        <v>412</v>
      </c>
      <c r="J6" s="125" t="s">
        <v>112</v>
      </c>
      <c r="M6" s="119" t="s">
        <v>114</v>
      </c>
      <c r="N6" s="119" t="s">
        <v>114</v>
      </c>
      <c r="O6" s="119" t="s">
        <v>89</v>
      </c>
      <c r="R6" s="123" t="s">
        <v>113</v>
      </c>
      <c r="S6" s="119" t="s">
        <v>93</v>
      </c>
      <c r="U6" s="119" t="s">
        <v>115</v>
      </c>
      <c r="V6" s="119" t="s">
        <v>116</v>
      </c>
    </row>
    <row r="7" spans="2:22" x14ac:dyDescent="0.3">
      <c r="B7" s="123" t="s">
        <v>119</v>
      </c>
      <c r="C7" s="123" t="s">
        <v>119</v>
      </c>
      <c r="D7" s="119">
        <v>2024</v>
      </c>
      <c r="H7" s="125" t="s">
        <v>117</v>
      </c>
      <c r="I7" s="125" t="s">
        <v>413</v>
      </c>
      <c r="J7" s="125" t="s">
        <v>118</v>
      </c>
      <c r="M7" s="119" t="s">
        <v>120</v>
      </c>
      <c r="N7" s="119" t="s">
        <v>120</v>
      </c>
      <c r="O7" s="119" t="s">
        <v>98</v>
      </c>
      <c r="R7" s="123" t="s">
        <v>119</v>
      </c>
      <c r="S7" s="119" t="s">
        <v>93</v>
      </c>
      <c r="U7" s="119" t="s">
        <v>121</v>
      </c>
      <c r="V7" s="119" t="s">
        <v>122</v>
      </c>
    </row>
    <row r="8" spans="2:22" x14ac:dyDescent="0.3">
      <c r="B8" s="123" t="s">
        <v>125</v>
      </c>
      <c r="C8" s="123" t="s">
        <v>125</v>
      </c>
      <c r="D8" s="119">
        <v>2025</v>
      </c>
      <c r="H8" s="125" t="s">
        <v>123</v>
      </c>
      <c r="I8" s="125" t="s">
        <v>414</v>
      </c>
      <c r="J8" s="125" t="s">
        <v>124</v>
      </c>
      <c r="M8" s="119" t="s">
        <v>126</v>
      </c>
      <c r="N8" s="119" t="s">
        <v>126</v>
      </c>
      <c r="O8" s="119" t="s">
        <v>127</v>
      </c>
      <c r="R8" s="123" t="s">
        <v>125</v>
      </c>
      <c r="S8" s="119" t="s">
        <v>97</v>
      </c>
      <c r="U8" s="119" t="s">
        <v>128</v>
      </c>
      <c r="V8" s="119" t="s">
        <v>129</v>
      </c>
    </row>
    <row r="9" spans="2:22" x14ac:dyDescent="0.3">
      <c r="B9" s="123" t="s">
        <v>131</v>
      </c>
      <c r="C9" s="123" t="s">
        <v>131</v>
      </c>
      <c r="D9" s="119">
        <v>2026</v>
      </c>
      <c r="H9" s="125" t="s">
        <v>130</v>
      </c>
      <c r="I9" s="125" t="s">
        <v>415</v>
      </c>
      <c r="J9" s="125" t="s">
        <v>93</v>
      </c>
      <c r="M9" s="119" t="s">
        <v>132</v>
      </c>
      <c r="N9" s="119" t="s">
        <v>865</v>
      </c>
      <c r="R9" s="123" t="s">
        <v>131</v>
      </c>
      <c r="S9" s="119" t="s">
        <v>97</v>
      </c>
      <c r="U9" s="119" t="s">
        <v>134</v>
      </c>
      <c r="V9" s="119" t="s">
        <v>135</v>
      </c>
    </row>
    <row r="10" spans="2:22" x14ac:dyDescent="0.3">
      <c r="B10" s="123" t="s">
        <v>138</v>
      </c>
      <c r="C10" s="123" t="s">
        <v>138</v>
      </c>
      <c r="D10" s="119">
        <v>2027</v>
      </c>
      <c r="G10" s="109"/>
      <c r="H10" s="125" t="s">
        <v>136</v>
      </c>
      <c r="I10" s="125" t="s">
        <v>416</v>
      </c>
      <c r="J10" s="125" t="s">
        <v>137</v>
      </c>
      <c r="N10" s="119" t="s">
        <v>866</v>
      </c>
      <c r="R10" s="123" t="s">
        <v>138</v>
      </c>
      <c r="S10" s="119" t="s">
        <v>97</v>
      </c>
      <c r="U10" s="119" t="s">
        <v>139</v>
      </c>
      <c r="V10" s="119" t="s">
        <v>140</v>
      </c>
    </row>
    <row r="11" spans="2:22" x14ac:dyDescent="0.3">
      <c r="B11" s="123" t="s">
        <v>48</v>
      </c>
      <c r="C11" s="123" t="s">
        <v>48</v>
      </c>
      <c r="D11" s="119">
        <v>2028</v>
      </c>
      <c r="H11" s="125" t="s">
        <v>141</v>
      </c>
      <c r="I11" s="125" t="s">
        <v>417</v>
      </c>
      <c r="J11" s="125" t="s">
        <v>142</v>
      </c>
      <c r="R11" s="123" t="s">
        <v>48</v>
      </c>
      <c r="S11" s="119" t="s">
        <v>124</v>
      </c>
      <c r="U11" s="119" t="s">
        <v>143</v>
      </c>
      <c r="V11" s="119" t="s">
        <v>144</v>
      </c>
    </row>
    <row r="12" spans="2:22" x14ac:dyDescent="0.3">
      <c r="B12" s="123" t="s">
        <v>147</v>
      </c>
      <c r="C12" s="123" t="s">
        <v>147</v>
      </c>
      <c r="D12" s="119">
        <v>2029</v>
      </c>
      <c r="H12" s="125" t="s">
        <v>145</v>
      </c>
      <c r="I12" s="125" t="s">
        <v>418</v>
      </c>
      <c r="J12" s="125" t="s">
        <v>146</v>
      </c>
      <c r="R12" s="123" t="s">
        <v>147</v>
      </c>
      <c r="S12" s="119" t="s">
        <v>93</v>
      </c>
      <c r="U12" s="119" t="s">
        <v>148</v>
      </c>
      <c r="V12" s="119" t="s">
        <v>149</v>
      </c>
    </row>
    <row r="13" spans="2:22" x14ac:dyDescent="0.3">
      <c r="B13" s="123" t="s">
        <v>151</v>
      </c>
      <c r="C13" s="123" t="s">
        <v>151</v>
      </c>
      <c r="H13" s="125" t="s">
        <v>150</v>
      </c>
      <c r="I13" s="125" t="s">
        <v>419</v>
      </c>
      <c r="R13" s="123" t="s">
        <v>151</v>
      </c>
      <c r="S13" s="119" t="s">
        <v>93</v>
      </c>
      <c r="U13" s="119" t="s">
        <v>152</v>
      </c>
      <c r="V13" s="119" t="s">
        <v>153</v>
      </c>
    </row>
    <row r="14" spans="2:22" x14ac:dyDescent="0.3">
      <c r="B14" s="123" t="s">
        <v>155</v>
      </c>
      <c r="C14" s="123" t="s">
        <v>155</v>
      </c>
      <c r="H14" s="125" t="s">
        <v>154</v>
      </c>
      <c r="I14" s="125" t="s">
        <v>420</v>
      </c>
      <c r="R14" s="123" t="s">
        <v>156</v>
      </c>
      <c r="S14" s="119" t="s">
        <v>93</v>
      </c>
      <c r="U14" s="119" t="s">
        <v>157</v>
      </c>
      <c r="V14" s="119" t="s">
        <v>158</v>
      </c>
    </row>
    <row r="15" spans="2:22" x14ac:dyDescent="0.3">
      <c r="B15" s="123" t="s">
        <v>160</v>
      </c>
      <c r="C15" s="123" t="s">
        <v>160</v>
      </c>
      <c r="H15" s="125" t="s">
        <v>159</v>
      </c>
      <c r="I15" s="125" t="s">
        <v>421</v>
      </c>
      <c r="R15" s="123" t="s">
        <v>161</v>
      </c>
      <c r="S15" s="119" t="s">
        <v>93</v>
      </c>
      <c r="U15" s="119" t="s">
        <v>162</v>
      </c>
      <c r="V15" s="119" t="s">
        <v>163</v>
      </c>
    </row>
    <row r="16" spans="2:22" x14ac:dyDescent="0.3">
      <c r="B16" s="123" t="s">
        <v>165</v>
      </c>
      <c r="C16" s="123" t="s">
        <v>165</v>
      </c>
      <c r="H16" s="125" t="s">
        <v>164</v>
      </c>
      <c r="I16" s="125" t="s">
        <v>422</v>
      </c>
      <c r="R16" s="123" t="s">
        <v>165</v>
      </c>
      <c r="S16" s="119" t="s">
        <v>105</v>
      </c>
      <c r="U16" s="119" t="s">
        <v>166</v>
      </c>
      <c r="V16" s="119" t="s">
        <v>167</v>
      </c>
    </row>
    <row r="17" spans="2:22" x14ac:dyDescent="0.3">
      <c r="B17" s="123" t="s">
        <v>169</v>
      </c>
      <c r="C17" s="123" t="s">
        <v>169</v>
      </c>
      <c r="H17" s="125" t="s">
        <v>168</v>
      </c>
      <c r="I17" s="125" t="s">
        <v>423</v>
      </c>
      <c r="R17" s="123" t="s">
        <v>169</v>
      </c>
      <c r="S17" s="119" t="s">
        <v>105</v>
      </c>
      <c r="U17" s="119" t="s">
        <v>170</v>
      </c>
      <c r="V17" s="119" t="s">
        <v>171</v>
      </c>
    </row>
    <row r="18" spans="2:22" x14ac:dyDescent="0.3">
      <c r="B18" s="123" t="s">
        <v>173</v>
      </c>
      <c r="C18" s="123" t="s">
        <v>173</v>
      </c>
      <c r="H18" s="125" t="s">
        <v>172</v>
      </c>
      <c r="I18" s="125" t="s">
        <v>424</v>
      </c>
      <c r="R18" s="123" t="s">
        <v>173</v>
      </c>
      <c r="S18" s="119" t="s">
        <v>105</v>
      </c>
      <c r="U18" s="119" t="s">
        <v>174</v>
      </c>
      <c r="V18" s="119" t="s">
        <v>175</v>
      </c>
    </row>
    <row r="19" spans="2:22" x14ac:dyDescent="0.3">
      <c r="B19" s="123" t="s">
        <v>177</v>
      </c>
      <c r="C19" s="123" t="s">
        <v>177</v>
      </c>
      <c r="H19" s="125" t="s">
        <v>176</v>
      </c>
      <c r="I19" s="125" t="s">
        <v>425</v>
      </c>
      <c r="R19" s="123" t="s">
        <v>177</v>
      </c>
      <c r="S19" s="119" t="s">
        <v>112</v>
      </c>
      <c r="U19" s="119" t="s">
        <v>178</v>
      </c>
      <c r="V19" s="119" t="s">
        <v>179</v>
      </c>
    </row>
    <row r="20" spans="2:22" x14ac:dyDescent="0.3">
      <c r="B20" s="123" t="s">
        <v>181</v>
      </c>
      <c r="C20" s="123" t="s">
        <v>181</v>
      </c>
      <c r="H20" s="125" t="s">
        <v>180</v>
      </c>
      <c r="I20" s="125" t="s">
        <v>426</v>
      </c>
      <c r="R20" s="123" t="s">
        <v>181</v>
      </c>
      <c r="S20" s="119" t="s">
        <v>112</v>
      </c>
      <c r="U20" s="119" t="s">
        <v>182</v>
      </c>
      <c r="V20" s="119" t="s">
        <v>183</v>
      </c>
    </row>
    <row r="21" spans="2:22" x14ac:dyDescent="0.3">
      <c r="B21" s="123" t="s">
        <v>49</v>
      </c>
      <c r="C21" s="123" t="s">
        <v>49</v>
      </c>
      <c r="H21" s="125" t="s">
        <v>184</v>
      </c>
      <c r="I21" s="125" t="s">
        <v>427</v>
      </c>
      <c r="R21" s="123" t="s">
        <v>49</v>
      </c>
      <c r="S21" s="119" t="s">
        <v>112</v>
      </c>
      <c r="U21" s="119" t="s">
        <v>185</v>
      </c>
      <c r="V21" s="119" t="s">
        <v>186</v>
      </c>
    </row>
    <row r="22" spans="2:22" x14ac:dyDescent="0.3">
      <c r="B22" s="123" t="s">
        <v>188</v>
      </c>
      <c r="C22" s="123" t="s">
        <v>188</v>
      </c>
      <c r="H22" s="125" t="s">
        <v>187</v>
      </c>
      <c r="I22" s="125" t="s">
        <v>428</v>
      </c>
      <c r="R22" s="123" t="s">
        <v>188</v>
      </c>
      <c r="S22" s="119" t="s">
        <v>93</v>
      </c>
      <c r="U22" s="119" t="s">
        <v>189</v>
      </c>
      <c r="V22" s="119" t="s">
        <v>190</v>
      </c>
    </row>
    <row r="23" spans="2:22" x14ac:dyDescent="0.3">
      <c r="B23" s="123" t="s">
        <v>192</v>
      </c>
      <c r="C23" s="123" t="s">
        <v>192</v>
      </c>
      <c r="H23" s="125" t="s">
        <v>191</v>
      </c>
      <c r="I23" s="125" t="s">
        <v>429</v>
      </c>
      <c r="R23" s="123" t="s">
        <v>192</v>
      </c>
      <c r="S23" s="119" t="s">
        <v>93</v>
      </c>
      <c r="U23" s="119" t="s">
        <v>193</v>
      </c>
      <c r="V23" s="119" t="s">
        <v>194</v>
      </c>
    </row>
    <row r="24" spans="2:22" x14ac:dyDescent="0.3">
      <c r="B24" s="123" t="s">
        <v>196</v>
      </c>
      <c r="C24" s="123" t="s">
        <v>196</v>
      </c>
      <c r="H24" s="125" t="s">
        <v>195</v>
      </c>
      <c r="I24" s="125" t="s">
        <v>430</v>
      </c>
      <c r="R24" s="123" t="s">
        <v>196</v>
      </c>
      <c r="S24" s="119" t="s">
        <v>93</v>
      </c>
      <c r="U24" s="119" t="s">
        <v>197</v>
      </c>
      <c r="V24" s="119" t="s">
        <v>198</v>
      </c>
    </row>
    <row r="25" spans="2:22" x14ac:dyDescent="0.3">
      <c r="B25" s="123" t="s">
        <v>200</v>
      </c>
      <c r="C25" s="123" t="s">
        <v>200</v>
      </c>
      <c r="H25" s="125" t="s">
        <v>199</v>
      </c>
      <c r="I25" s="125" t="s">
        <v>431</v>
      </c>
      <c r="R25" s="123" t="s">
        <v>200</v>
      </c>
      <c r="S25" s="119" t="s">
        <v>93</v>
      </c>
      <c r="U25" s="119" t="s">
        <v>201</v>
      </c>
      <c r="V25" s="119" t="s">
        <v>202</v>
      </c>
    </row>
    <row r="26" spans="2:22" x14ac:dyDescent="0.3">
      <c r="B26" s="123" t="s">
        <v>204</v>
      </c>
      <c r="C26" s="123" t="s">
        <v>204</v>
      </c>
      <c r="H26" s="125" t="s">
        <v>203</v>
      </c>
      <c r="I26" s="125" t="s">
        <v>432</v>
      </c>
      <c r="R26" s="123" t="s">
        <v>204</v>
      </c>
      <c r="S26" s="119" t="s">
        <v>93</v>
      </c>
    </row>
    <row r="27" spans="2:22" x14ac:dyDescent="0.3">
      <c r="B27" s="123" t="s">
        <v>206</v>
      </c>
      <c r="C27" s="123" t="s">
        <v>206</v>
      </c>
      <c r="H27" s="125" t="s">
        <v>205</v>
      </c>
      <c r="I27" s="125" t="s">
        <v>433</v>
      </c>
      <c r="R27" s="123" t="s">
        <v>206</v>
      </c>
      <c r="S27" s="119" t="s">
        <v>118</v>
      </c>
    </row>
    <row r="28" spans="2:22" x14ac:dyDescent="0.3">
      <c r="B28" s="123" t="s">
        <v>208</v>
      </c>
      <c r="C28" s="123" t="s">
        <v>208</v>
      </c>
      <c r="H28" s="125" t="s">
        <v>207</v>
      </c>
      <c r="I28" s="125" t="s">
        <v>434</v>
      </c>
      <c r="R28" s="123" t="s">
        <v>208</v>
      </c>
      <c r="S28" s="119" t="s">
        <v>118</v>
      </c>
    </row>
    <row r="29" spans="2:22" x14ac:dyDescent="0.3">
      <c r="B29" s="123" t="s">
        <v>210</v>
      </c>
      <c r="C29" s="123" t="s">
        <v>210</v>
      </c>
      <c r="H29" s="125" t="s">
        <v>209</v>
      </c>
      <c r="I29" s="125" t="s">
        <v>435</v>
      </c>
      <c r="R29" s="123" t="s">
        <v>210</v>
      </c>
      <c r="S29" s="119" t="s">
        <v>93</v>
      </c>
    </row>
    <row r="30" spans="2:22" x14ac:dyDescent="0.3">
      <c r="B30" s="123" t="s">
        <v>212</v>
      </c>
      <c r="C30" s="123" t="s">
        <v>212</v>
      </c>
      <c r="H30" s="125" t="s">
        <v>211</v>
      </c>
      <c r="I30" s="125" t="s">
        <v>436</v>
      </c>
      <c r="R30" s="123" t="s">
        <v>212</v>
      </c>
      <c r="S30" s="119" t="s">
        <v>93</v>
      </c>
    </row>
    <row r="31" spans="2:22" x14ac:dyDescent="0.3">
      <c r="B31" s="123" t="s">
        <v>214</v>
      </c>
      <c r="C31" s="123" t="s">
        <v>214</v>
      </c>
      <c r="H31" s="125" t="s">
        <v>213</v>
      </c>
      <c r="I31" s="125" t="s">
        <v>437</v>
      </c>
      <c r="R31" s="123" t="s">
        <v>214</v>
      </c>
      <c r="S31" s="119" t="s">
        <v>93</v>
      </c>
    </row>
    <row r="32" spans="2:22" x14ac:dyDescent="0.3">
      <c r="B32" s="131" t="s">
        <v>216</v>
      </c>
      <c r="C32" s="131" t="s">
        <v>216</v>
      </c>
      <c r="H32" s="125" t="s">
        <v>215</v>
      </c>
      <c r="I32" s="125" t="s">
        <v>438</v>
      </c>
      <c r="R32" s="119" t="s">
        <v>50</v>
      </c>
      <c r="S32" s="119" t="s">
        <v>137</v>
      </c>
    </row>
    <row r="33" spans="2:19" x14ac:dyDescent="0.3">
      <c r="B33" s="131" t="s">
        <v>218</v>
      </c>
      <c r="C33" s="131" t="s">
        <v>218</v>
      </c>
      <c r="H33" s="125" t="s">
        <v>217</v>
      </c>
      <c r="I33" s="125" t="s">
        <v>439</v>
      </c>
      <c r="R33" s="119" t="s">
        <v>51</v>
      </c>
      <c r="S33" s="119" t="s">
        <v>137</v>
      </c>
    </row>
    <row r="34" spans="2:19" x14ac:dyDescent="0.3">
      <c r="B34" s="131" t="s">
        <v>220</v>
      </c>
      <c r="C34" s="131" t="s">
        <v>220</v>
      </c>
      <c r="H34" s="125" t="s">
        <v>219</v>
      </c>
      <c r="I34" s="125" t="s">
        <v>440</v>
      </c>
      <c r="R34" s="119" t="s">
        <v>52</v>
      </c>
      <c r="S34" s="119" t="s">
        <v>137</v>
      </c>
    </row>
    <row r="35" spans="2:19" x14ac:dyDescent="0.3">
      <c r="B35" s="131" t="s">
        <v>222</v>
      </c>
      <c r="C35" s="131" t="s">
        <v>222</v>
      </c>
      <c r="H35" s="125" t="s">
        <v>221</v>
      </c>
      <c r="I35" s="125" t="s">
        <v>441</v>
      </c>
      <c r="R35" s="119" t="s">
        <v>53</v>
      </c>
      <c r="S35" s="119" t="s">
        <v>137</v>
      </c>
    </row>
    <row r="36" spans="2:19" x14ac:dyDescent="0.3">
      <c r="B36" s="131" t="s">
        <v>224</v>
      </c>
      <c r="C36" s="131" t="s">
        <v>224</v>
      </c>
      <c r="H36" s="125" t="s">
        <v>223</v>
      </c>
      <c r="I36" s="125" t="s">
        <v>442</v>
      </c>
      <c r="R36" s="119" t="s">
        <v>54</v>
      </c>
      <c r="S36" s="119" t="s">
        <v>137</v>
      </c>
    </row>
    <row r="37" spans="2:19" x14ac:dyDescent="0.3">
      <c r="B37" s="131" t="s">
        <v>226</v>
      </c>
      <c r="C37" s="131" t="s">
        <v>226</v>
      </c>
      <c r="H37" s="125" t="s">
        <v>225</v>
      </c>
      <c r="I37" s="125" t="s">
        <v>443</v>
      </c>
      <c r="R37" s="119" t="s">
        <v>55</v>
      </c>
      <c r="S37" s="119" t="s">
        <v>142</v>
      </c>
    </row>
    <row r="38" spans="2:19" x14ac:dyDescent="0.3">
      <c r="B38" s="131" t="s">
        <v>228</v>
      </c>
      <c r="C38" s="131" t="s">
        <v>228</v>
      </c>
      <c r="H38" s="125" t="s">
        <v>227</v>
      </c>
      <c r="I38" s="125" t="s">
        <v>444</v>
      </c>
      <c r="R38" s="119" t="s">
        <v>56</v>
      </c>
      <c r="S38" s="119" t="s">
        <v>142</v>
      </c>
    </row>
    <row r="39" spans="2:19" x14ac:dyDescent="0.3">
      <c r="B39" s="131" t="s">
        <v>230</v>
      </c>
      <c r="C39" s="131" t="s">
        <v>230</v>
      </c>
      <c r="H39" s="125" t="s">
        <v>229</v>
      </c>
      <c r="I39" s="125" t="s">
        <v>445</v>
      </c>
      <c r="R39" s="119" t="s">
        <v>57</v>
      </c>
      <c r="S39" s="119" t="s">
        <v>137</v>
      </c>
    </row>
    <row r="40" spans="2:19" x14ac:dyDescent="0.3">
      <c r="B40" s="131" t="s">
        <v>232</v>
      </c>
      <c r="C40" s="131" t="s">
        <v>232</v>
      </c>
      <c r="H40" s="125" t="s">
        <v>231</v>
      </c>
      <c r="I40" s="125" t="s">
        <v>446</v>
      </c>
      <c r="R40" s="119" t="s">
        <v>58</v>
      </c>
      <c r="S40" s="119" t="s">
        <v>142</v>
      </c>
    </row>
    <row r="41" spans="2:19" x14ac:dyDescent="0.3">
      <c r="B41" s="131" t="s">
        <v>234</v>
      </c>
      <c r="C41" s="131" t="s">
        <v>234</v>
      </c>
      <c r="H41" s="125" t="s">
        <v>233</v>
      </c>
      <c r="I41" s="125" t="s">
        <v>447</v>
      </c>
      <c r="R41" s="119" t="s">
        <v>59</v>
      </c>
      <c r="S41" s="119" t="s">
        <v>137</v>
      </c>
    </row>
    <row r="42" spans="2:19" x14ac:dyDescent="0.3">
      <c r="B42" s="131" t="s">
        <v>236</v>
      </c>
      <c r="C42" s="131" t="s">
        <v>236</v>
      </c>
      <c r="H42" s="125" t="s">
        <v>235</v>
      </c>
      <c r="I42" s="125" t="s">
        <v>448</v>
      </c>
      <c r="R42" s="119" t="s">
        <v>60</v>
      </c>
      <c r="S42" s="119" t="s">
        <v>142</v>
      </c>
    </row>
    <row r="43" spans="2:19" x14ac:dyDescent="0.3">
      <c r="B43" s="131" t="s">
        <v>238</v>
      </c>
      <c r="C43" s="131" t="s">
        <v>238</v>
      </c>
      <c r="H43" s="125" t="s">
        <v>237</v>
      </c>
      <c r="I43" s="125" t="s">
        <v>449</v>
      </c>
      <c r="R43" s="119" t="s">
        <v>61</v>
      </c>
      <c r="S43" s="119" t="s">
        <v>142</v>
      </c>
    </row>
    <row r="44" spans="2:19" x14ac:dyDescent="0.3">
      <c r="B44" s="132" t="s">
        <v>240</v>
      </c>
      <c r="C44" s="131" t="s">
        <v>240</v>
      </c>
      <c r="H44" s="125" t="s">
        <v>239</v>
      </c>
      <c r="I44" s="125" t="s">
        <v>450</v>
      </c>
      <c r="R44" s="119" t="s">
        <v>62</v>
      </c>
      <c r="S44" s="119" t="s">
        <v>137</v>
      </c>
    </row>
    <row r="45" spans="2:19" x14ac:dyDescent="0.3">
      <c r="B45" s="119" t="s">
        <v>50</v>
      </c>
      <c r="H45" s="125" t="s">
        <v>241</v>
      </c>
      <c r="I45" s="125" t="s">
        <v>451</v>
      </c>
      <c r="R45" s="119" t="s">
        <v>63</v>
      </c>
      <c r="S45" s="119" t="s">
        <v>137</v>
      </c>
    </row>
    <row r="46" spans="2:19" x14ac:dyDescent="0.3">
      <c r="B46" s="119" t="s">
        <v>51</v>
      </c>
      <c r="H46" s="125" t="s">
        <v>242</v>
      </c>
      <c r="I46" s="125" t="s">
        <v>452</v>
      </c>
      <c r="R46" s="119" t="s">
        <v>64</v>
      </c>
      <c r="S46" s="119" t="s">
        <v>137</v>
      </c>
    </row>
    <row r="47" spans="2:19" x14ac:dyDescent="0.3">
      <c r="B47" s="119" t="s">
        <v>52</v>
      </c>
      <c r="H47" s="125" t="s">
        <v>243</v>
      </c>
      <c r="I47" s="125" t="s">
        <v>453</v>
      </c>
      <c r="R47" s="119" t="s">
        <v>65</v>
      </c>
      <c r="S47" s="119" t="s">
        <v>142</v>
      </c>
    </row>
    <row r="48" spans="2:19" x14ac:dyDescent="0.3">
      <c r="B48" s="119" t="s">
        <v>53</v>
      </c>
      <c r="H48" s="125" t="s">
        <v>244</v>
      </c>
      <c r="I48" s="125" t="s">
        <v>454</v>
      </c>
      <c r="R48" s="119" t="s">
        <v>66</v>
      </c>
      <c r="S48" s="119" t="s">
        <v>142</v>
      </c>
    </row>
    <row r="49" spans="2:19" x14ac:dyDescent="0.3">
      <c r="B49" s="119" t="s">
        <v>54</v>
      </c>
      <c r="H49" s="125" t="s">
        <v>245</v>
      </c>
      <c r="I49" s="125" t="s">
        <v>455</v>
      </c>
      <c r="R49" s="119" t="s">
        <v>67</v>
      </c>
      <c r="S49" s="119" t="s">
        <v>142</v>
      </c>
    </row>
    <row r="50" spans="2:19" x14ac:dyDescent="0.3">
      <c r="B50" s="119" t="s">
        <v>55</v>
      </c>
      <c r="H50" s="125" t="s">
        <v>246</v>
      </c>
      <c r="I50" s="125" t="s">
        <v>456</v>
      </c>
      <c r="R50" s="119" t="s">
        <v>68</v>
      </c>
      <c r="S50" s="119" t="s">
        <v>137</v>
      </c>
    </row>
    <row r="51" spans="2:19" x14ac:dyDescent="0.3">
      <c r="B51" s="119" t="s">
        <v>56</v>
      </c>
      <c r="H51" s="125" t="s">
        <v>247</v>
      </c>
      <c r="I51" s="125" t="s">
        <v>457</v>
      </c>
      <c r="R51" s="119" t="s">
        <v>69</v>
      </c>
      <c r="S51" s="119" t="s">
        <v>137</v>
      </c>
    </row>
    <row r="52" spans="2:19" x14ac:dyDescent="0.3">
      <c r="B52" s="119" t="s">
        <v>57</v>
      </c>
      <c r="H52" s="125" t="s">
        <v>248</v>
      </c>
      <c r="I52" s="125" t="s">
        <v>458</v>
      </c>
      <c r="R52" s="119" t="s">
        <v>70</v>
      </c>
      <c r="S52" s="119" t="s">
        <v>137</v>
      </c>
    </row>
    <row r="53" spans="2:19" x14ac:dyDescent="0.3">
      <c r="B53" s="119" t="s">
        <v>58</v>
      </c>
      <c r="H53" s="125" t="s">
        <v>249</v>
      </c>
      <c r="I53" s="125" t="s">
        <v>459</v>
      </c>
      <c r="R53" s="119" t="s">
        <v>71</v>
      </c>
      <c r="S53" s="119" t="s">
        <v>137</v>
      </c>
    </row>
    <row r="54" spans="2:19" x14ac:dyDescent="0.3">
      <c r="B54" s="119" t="s">
        <v>59</v>
      </c>
      <c r="H54" s="125" t="s">
        <v>250</v>
      </c>
      <c r="I54" s="125" t="s">
        <v>460</v>
      </c>
      <c r="R54" s="119" t="s">
        <v>72</v>
      </c>
      <c r="S54" s="119" t="s">
        <v>137</v>
      </c>
    </row>
    <row r="55" spans="2:19" x14ac:dyDescent="0.3">
      <c r="B55" s="119" t="s">
        <v>60</v>
      </c>
      <c r="H55" s="125" t="s">
        <v>251</v>
      </c>
      <c r="I55" s="125" t="s">
        <v>461</v>
      </c>
      <c r="R55" s="119" t="s">
        <v>133</v>
      </c>
      <c r="S55" s="119" t="s">
        <v>146</v>
      </c>
    </row>
    <row r="56" spans="2:19" x14ac:dyDescent="0.3">
      <c r="B56" s="119" t="s">
        <v>61</v>
      </c>
      <c r="H56" s="125" t="s">
        <v>252</v>
      </c>
      <c r="I56" s="125" t="s">
        <v>462</v>
      </c>
    </row>
    <row r="57" spans="2:19" x14ac:dyDescent="0.3">
      <c r="B57" s="119" t="s">
        <v>62</v>
      </c>
      <c r="H57" s="125" t="s">
        <v>253</v>
      </c>
      <c r="I57" s="125" t="s">
        <v>463</v>
      </c>
    </row>
    <row r="58" spans="2:19" x14ac:dyDescent="0.3">
      <c r="B58" s="119" t="s">
        <v>63</v>
      </c>
      <c r="H58" s="125" t="s">
        <v>254</v>
      </c>
      <c r="I58" s="125" t="s">
        <v>464</v>
      </c>
    </row>
    <row r="59" spans="2:19" x14ac:dyDescent="0.3">
      <c r="B59" s="119" t="s">
        <v>64</v>
      </c>
      <c r="H59" s="125" t="s">
        <v>255</v>
      </c>
      <c r="I59" s="125" t="s">
        <v>465</v>
      </c>
    </row>
    <row r="60" spans="2:19" x14ac:dyDescent="0.3">
      <c r="B60" s="119" t="s">
        <v>65</v>
      </c>
      <c r="H60" s="125" t="s">
        <v>256</v>
      </c>
      <c r="I60" s="125" t="s">
        <v>466</v>
      </c>
    </row>
    <row r="61" spans="2:19" x14ac:dyDescent="0.3">
      <c r="B61" s="119" t="s">
        <v>66</v>
      </c>
      <c r="H61" s="125" t="s">
        <v>257</v>
      </c>
      <c r="I61" s="125" t="s">
        <v>467</v>
      </c>
    </row>
    <row r="62" spans="2:19" x14ac:dyDescent="0.3">
      <c r="B62" s="119" t="s">
        <v>67</v>
      </c>
      <c r="H62" s="125" t="s">
        <v>258</v>
      </c>
      <c r="I62" s="125" t="s">
        <v>468</v>
      </c>
    </row>
    <row r="63" spans="2:19" x14ac:dyDescent="0.3">
      <c r="B63" s="119" t="s">
        <v>68</v>
      </c>
      <c r="H63" s="125" t="s">
        <v>259</v>
      </c>
      <c r="I63" s="125" t="s">
        <v>469</v>
      </c>
    </row>
    <row r="64" spans="2:19" x14ac:dyDescent="0.3">
      <c r="B64" s="119" t="s">
        <v>69</v>
      </c>
      <c r="H64" s="125" t="s">
        <v>260</v>
      </c>
      <c r="I64" s="125" t="s">
        <v>470</v>
      </c>
    </row>
    <row r="65" spans="2:9" x14ac:dyDescent="0.3">
      <c r="B65" s="119" t="s">
        <v>70</v>
      </c>
      <c r="H65" s="125" t="s">
        <v>261</v>
      </c>
      <c r="I65" s="125" t="s">
        <v>471</v>
      </c>
    </row>
    <row r="66" spans="2:9" x14ac:dyDescent="0.3">
      <c r="B66" s="119" t="s">
        <v>71</v>
      </c>
      <c r="H66" s="125" t="s">
        <v>262</v>
      </c>
      <c r="I66" s="125" t="s">
        <v>472</v>
      </c>
    </row>
    <row r="67" spans="2:9" x14ac:dyDescent="0.3">
      <c r="B67" s="119" t="s">
        <v>72</v>
      </c>
      <c r="H67" s="125" t="s">
        <v>263</v>
      </c>
      <c r="I67" s="125" t="s">
        <v>473</v>
      </c>
    </row>
    <row r="68" spans="2:9" x14ac:dyDescent="0.3">
      <c r="B68" s="119" t="s">
        <v>133</v>
      </c>
      <c r="H68" s="125" t="s">
        <v>264</v>
      </c>
      <c r="I68" s="125" t="s">
        <v>474</v>
      </c>
    </row>
    <row r="69" spans="2:9" x14ac:dyDescent="0.3">
      <c r="B69" s="133">
        <v>0</v>
      </c>
      <c r="H69" s="125" t="s">
        <v>265</v>
      </c>
      <c r="I69" s="125" t="s">
        <v>475</v>
      </c>
    </row>
    <row r="70" spans="2:9" x14ac:dyDescent="0.3">
      <c r="H70" s="125" t="s">
        <v>266</v>
      </c>
      <c r="I70" s="125" t="s">
        <v>476</v>
      </c>
    </row>
    <row r="71" spans="2:9" x14ac:dyDescent="0.3">
      <c r="H71" s="125" t="s">
        <v>267</v>
      </c>
      <c r="I71" s="125" t="s">
        <v>477</v>
      </c>
    </row>
    <row r="72" spans="2:9" x14ac:dyDescent="0.3">
      <c r="H72" s="125" t="s">
        <v>268</v>
      </c>
      <c r="I72" s="125" t="s">
        <v>478</v>
      </c>
    </row>
    <row r="73" spans="2:9" x14ac:dyDescent="0.3">
      <c r="H73" s="125" t="s">
        <v>269</v>
      </c>
      <c r="I73" s="125" t="s">
        <v>479</v>
      </c>
    </row>
    <row r="74" spans="2:9" x14ac:dyDescent="0.3">
      <c r="H74" s="125" t="s">
        <v>270</v>
      </c>
      <c r="I74" s="125" t="s">
        <v>480</v>
      </c>
    </row>
    <row r="75" spans="2:9" x14ac:dyDescent="0.3">
      <c r="H75" s="125" t="s">
        <v>271</v>
      </c>
      <c r="I75" s="125" t="s">
        <v>481</v>
      </c>
    </row>
    <row r="76" spans="2:9" x14ac:dyDescent="0.3">
      <c r="H76" s="125" t="s">
        <v>272</v>
      </c>
      <c r="I76" s="125" t="s">
        <v>482</v>
      </c>
    </row>
    <row r="77" spans="2:9" x14ac:dyDescent="0.3">
      <c r="H77" s="125" t="s">
        <v>273</v>
      </c>
      <c r="I77" s="125" t="s">
        <v>483</v>
      </c>
    </row>
    <row r="78" spans="2:9" x14ac:dyDescent="0.3">
      <c r="H78" s="125" t="s">
        <v>274</v>
      </c>
      <c r="I78" s="125" t="s">
        <v>484</v>
      </c>
    </row>
    <row r="79" spans="2:9" x14ac:dyDescent="0.3">
      <c r="H79" s="125" t="s">
        <v>275</v>
      </c>
      <c r="I79" s="125" t="s">
        <v>485</v>
      </c>
    </row>
    <row r="80" spans="2:9" x14ac:dyDescent="0.3">
      <c r="H80" s="125" t="s">
        <v>276</v>
      </c>
      <c r="I80" s="125" t="s">
        <v>486</v>
      </c>
    </row>
    <row r="81" spans="8:9" x14ac:dyDescent="0.3">
      <c r="H81" s="125" t="s">
        <v>277</v>
      </c>
      <c r="I81" s="125" t="s">
        <v>487</v>
      </c>
    </row>
    <row r="82" spans="8:9" x14ac:dyDescent="0.3">
      <c r="H82" s="125" t="s">
        <v>278</v>
      </c>
      <c r="I82" s="125" t="s">
        <v>488</v>
      </c>
    </row>
    <row r="83" spans="8:9" x14ac:dyDescent="0.3">
      <c r="H83" s="125" t="s">
        <v>279</v>
      </c>
      <c r="I83" s="125" t="s">
        <v>489</v>
      </c>
    </row>
    <row r="84" spans="8:9" x14ac:dyDescent="0.3">
      <c r="H84" s="125" t="s">
        <v>280</v>
      </c>
      <c r="I84" s="125" t="s">
        <v>490</v>
      </c>
    </row>
    <row r="85" spans="8:9" x14ac:dyDescent="0.3">
      <c r="H85" s="125" t="s">
        <v>281</v>
      </c>
      <c r="I85" s="125" t="s">
        <v>491</v>
      </c>
    </row>
    <row r="86" spans="8:9" x14ac:dyDescent="0.3">
      <c r="H86" s="125" t="s">
        <v>282</v>
      </c>
      <c r="I86" s="125" t="s">
        <v>492</v>
      </c>
    </row>
    <row r="87" spans="8:9" x14ac:dyDescent="0.3">
      <c r="H87" s="125" t="s">
        <v>283</v>
      </c>
      <c r="I87" s="125" t="s">
        <v>493</v>
      </c>
    </row>
    <row r="88" spans="8:9" x14ac:dyDescent="0.3">
      <c r="H88" s="125" t="s">
        <v>284</v>
      </c>
      <c r="I88" s="125" t="s">
        <v>494</v>
      </c>
    </row>
    <row r="89" spans="8:9" x14ac:dyDescent="0.3">
      <c r="H89" s="125" t="s">
        <v>285</v>
      </c>
      <c r="I89" s="125" t="s">
        <v>495</v>
      </c>
    </row>
    <row r="90" spans="8:9" x14ac:dyDescent="0.3">
      <c r="H90" s="125" t="s">
        <v>286</v>
      </c>
      <c r="I90" s="125" t="s">
        <v>496</v>
      </c>
    </row>
    <row r="91" spans="8:9" x14ac:dyDescent="0.3">
      <c r="H91" s="125" t="s">
        <v>287</v>
      </c>
      <c r="I91" s="125" t="s">
        <v>497</v>
      </c>
    </row>
    <row r="92" spans="8:9" x14ac:dyDescent="0.3">
      <c r="H92" s="125" t="s">
        <v>288</v>
      </c>
      <c r="I92" s="125" t="s">
        <v>498</v>
      </c>
    </row>
    <row r="93" spans="8:9" x14ac:dyDescent="0.3">
      <c r="H93" s="125" t="s">
        <v>289</v>
      </c>
      <c r="I93" s="125" t="s">
        <v>499</v>
      </c>
    </row>
    <row r="94" spans="8:9" x14ac:dyDescent="0.3">
      <c r="H94" s="125" t="s">
        <v>290</v>
      </c>
      <c r="I94" s="125" t="s">
        <v>500</v>
      </c>
    </row>
    <row r="95" spans="8:9" x14ac:dyDescent="0.3">
      <c r="H95" s="125" t="s">
        <v>291</v>
      </c>
      <c r="I95" s="125" t="s">
        <v>501</v>
      </c>
    </row>
    <row r="96" spans="8:9" x14ac:dyDescent="0.3">
      <c r="H96" s="125" t="s">
        <v>292</v>
      </c>
      <c r="I96" s="125" t="s">
        <v>502</v>
      </c>
    </row>
    <row r="97" spans="8:9" x14ac:dyDescent="0.3">
      <c r="H97" s="125" t="s">
        <v>293</v>
      </c>
      <c r="I97" s="125" t="s">
        <v>503</v>
      </c>
    </row>
    <row r="98" spans="8:9" x14ac:dyDescent="0.3">
      <c r="H98" s="125" t="s">
        <v>294</v>
      </c>
      <c r="I98" s="125" t="s">
        <v>504</v>
      </c>
    </row>
    <row r="99" spans="8:9" x14ac:dyDescent="0.3">
      <c r="H99" s="125" t="s">
        <v>295</v>
      </c>
      <c r="I99" s="125" t="s">
        <v>505</v>
      </c>
    </row>
    <row r="100" spans="8:9" x14ac:dyDescent="0.3">
      <c r="H100" s="125" t="s">
        <v>296</v>
      </c>
      <c r="I100" s="125" t="s">
        <v>506</v>
      </c>
    </row>
    <row r="101" spans="8:9" x14ac:dyDescent="0.3">
      <c r="H101" s="125" t="s">
        <v>297</v>
      </c>
      <c r="I101" s="125" t="s">
        <v>507</v>
      </c>
    </row>
    <row r="102" spans="8:9" x14ac:dyDescent="0.3">
      <c r="H102" s="125" t="s">
        <v>298</v>
      </c>
      <c r="I102" s="125" t="s">
        <v>508</v>
      </c>
    </row>
    <row r="103" spans="8:9" x14ac:dyDescent="0.3">
      <c r="H103" s="125" t="s">
        <v>299</v>
      </c>
      <c r="I103" s="125" t="s">
        <v>509</v>
      </c>
    </row>
    <row r="104" spans="8:9" x14ac:dyDescent="0.3">
      <c r="H104" s="125" t="s">
        <v>300</v>
      </c>
      <c r="I104" s="125" t="s">
        <v>510</v>
      </c>
    </row>
    <row r="105" spans="8:9" x14ac:dyDescent="0.3">
      <c r="H105" s="125" t="s">
        <v>301</v>
      </c>
      <c r="I105" s="125" t="s">
        <v>511</v>
      </c>
    </row>
    <row r="106" spans="8:9" x14ac:dyDescent="0.3">
      <c r="H106" s="125" t="s">
        <v>302</v>
      </c>
      <c r="I106" s="125" t="s">
        <v>512</v>
      </c>
    </row>
    <row r="107" spans="8:9" x14ac:dyDescent="0.3">
      <c r="H107" s="125" t="s">
        <v>303</v>
      </c>
      <c r="I107" s="125" t="s">
        <v>513</v>
      </c>
    </row>
    <row r="108" spans="8:9" x14ac:dyDescent="0.3">
      <c r="H108" s="125" t="s">
        <v>304</v>
      </c>
      <c r="I108" s="125" t="s">
        <v>514</v>
      </c>
    </row>
    <row r="109" spans="8:9" x14ac:dyDescent="0.3">
      <c r="H109" s="125" t="s">
        <v>305</v>
      </c>
      <c r="I109" s="125" t="s">
        <v>515</v>
      </c>
    </row>
    <row r="110" spans="8:9" x14ac:dyDescent="0.3">
      <c r="H110" s="125" t="s">
        <v>306</v>
      </c>
      <c r="I110" s="125" t="s">
        <v>516</v>
      </c>
    </row>
    <row r="111" spans="8:9" x14ac:dyDescent="0.3">
      <c r="H111" s="125" t="s">
        <v>307</v>
      </c>
      <c r="I111" s="125" t="s">
        <v>517</v>
      </c>
    </row>
    <row r="112" spans="8:9" x14ac:dyDescent="0.3">
      <c r="H112" s="125" t="s">
        <v>308</v>
      </c>
      <c r="I112" s="125" t="s">
        <v>518</v>
      </c>
    </row>
    <row r="113" spans="8:9" x14ac:dyDescent="0.3">
      <c r="H113" s="125" t="s">
        <v>309</v>
      </c>
      <c r="I113" s="125" t="s">
        <v>519</v>
      </c>
    </row>
    <row r="114" spans="8:9" x14ac:dyDescent="0.3">
      <c r="H114" s="125" t="s">
        <v>310</v>
      </c>
      <c r="I114" s="125" t="s">
        <v>520</v>
      </c>
    </row>
    <row r="115" spans="8:9" x14ac:dyDescent="0.3">
      <c r="H115" s="125" t="s">
        <v>311</v>
      </c>
      <c r="I115" s="125" t="s">
        <v>521</v>
      </c>
    </row>
    <row r="116" spans="8:9" x14ac:dyDescent="0.3">
      <c r="H116" s="125" t="s">
        <v>312</v>
      </c>
      <c r="I116" s="125" t="s">
        <v>522</v>
      </c>
    </row>
    <row r="117" spans="8:9" x14ac:dyDescent="0.3">
      <c r="H117" s="125" t="s">
        <v>313</v>
      </c>
      <c r="I117" s="125" t="s">
        <v>523</v>
      </c>
    </row>
    <row r="118" spans="8:9" x14ac:dyDescent="0.3">
      <c r="H118" s="125" t="s">
        <v>314</v>
      </c>
      <c r="I118" s="125" t="s">
        <v>524</v>
      </c>
    </row>
    <row r="119" spans="8:9" x14ac:dyDescent="0.3">
      <c r="H119" s="125" t="s">
        <v>315</v>
      </c>
      <c r="I119" s="125" t="s">
        <v>525</v>
      </c>
    </row>
    <row r="120" spans="8:9" x14ac:dyDescent="0.3">
      <c r="H120" s="125" t="s">
        <v>316</v>
      </c>
      <c r="I120" s="125" t="s">
        <v>526</v>
      </c>
    </row>
    <row r="121" spans="8:9" x14ac:dyDescent="0.3">
      <c r="H121" s="125" t="s">
        <v>317</v>
      </c>
      <c r="I121" s="125" t="s">
        <v>527</v>
      </c>
    </row>
    <row r="122" spans="8:9" x14ac:dyDescent="0.3">
      <c r="H122" s="125" t="s">
        <v>318</v>
      </c>
      <c r="I122" s="125" t="s">
        <v>528</v>
      </c>
    </row>
    <row r="123" spans="8:9" x14ac:dyDescent="0.3">
      <c r="H123" s="125" t="s">
        <v>319</v>
      </c>
      <c r="I123" s="125" t="s">
        <v>529</v>
      </c>
    </row>
    <row r="124" spans="8:9" x14ac:dyDescent="0.3">
      <c r="H124" s="125" t="s">
        <v>320</v>
      </c>
      <c r="I124" s="125" t="s">
        <v>530</v>
      </c>
    </row>
    <row r="125" spans="8:9" x14ac:dyDescent="0.3">
      <c r="H125" s="125" t="s">
        <v>321</v>
      </c>
      <c r="I125" s="125" t="s">
        <v>531</v>
      </c>
    </row>
    <row r="126" spans="8:9" x14ac:dyDescent="0.3">
      <c r="H126" s="125" t="s">
        <v>322</v>
      </c>
      <c r="I126" s="125" t="s">
        <v>532</v>
      </c>
    </row>
    <row r="127" spans="8:9" x14ac:dyDescent="0.3">
      <c r="H127" s="125" t="s">
        <v>323</v>
      </c>
      <c r="I127" s="125" t="s">
        <v>533</v>
      </c>
    </row>
    <row r="128" spans="8:9" x14ac:dyDescent="0.3">
      <c r="H128" s="125" t="s">
        <v>324</v>
      </c>
      <c r="I128" s="125" t="s">
        <v>534</v>
      </c>
    </row>
    <row r="129" spans="8:9" x14ac:dyDescent="0.3">
      <c r="H129" s="125" t="s">
        <v>325</v>
      </c>
      <c r="I129" s="125" t="s">
        <v>535</v>
      </c>
    </row>
    <row r="130" spans="8:9" x14ac:dyDescent="0.3">
      <c r="H130" s="125" t="s">
        <v>326</v>
      </c>
      <c r="I130" s="125" t="s">
        <v>536</v>
      </c>
    </row>
    <row r="131" spans="8:9" x14ac:dyDescent="0.3">
      <c r="H131" s="125" t="s">
        <v>327</v>
      </c>
      <c r="I131" s="125" t="s">
        <v>537</v>
      </c>
    </row>
    <row r="132" spans="8:9" x14ac:dyDescent="0.3">
      <c r="H132" s="125" t="s">
        <v>328</v>
      </c>
      <c r="I132" s="125" t="s">
        <v>538</v>
      </c>
    </row>
    <row r="133" spans="8:9" x14ac:dyDescent="0.3">
      <c r="H133" s="125" t="s">
        <v>329</v>
      </c>
      <c r="I133" s="125" t="s">
        <v>539</v>
      </c>
    </row>
    <row r="134" spans="8:9" x14ac:dyDescent="0.3">
      <c r="H134" s="125" t="s">
        <v>330</v>
      </c>
      <c r="I134" s="125" t="s">
        <v>540</v>
      </c>
    </row>
    <row r="135" spans="8:9" x14ac:dyDescent="0.3">
      <c r="H135" s="125" t="s">
        <v>331</v>
      </c>
      <c r="I135" s="125" t="s">
        <v>541</v>
      </c>
    </row>
    <row r="136" spans="8:9" x14ac:dyDescent="0.3">
      <c r="H136" s="125" t="s">
        <v>332</v>
      </c>
      <c r="I136" s="125" t="s">
        <v>542</v>
      </c>
    </row>
    <row r="137" spans="8:9" x14ac:dyDescent="0.3">
      <c r="H137" s="125" t="s">
        <v>333</v>
      </c>
      <c r="I137" s="125" t="s">
        <v>543</v>
      </c>
    </row>
    <row r="138" spans="8:9" x14ac:dyDescent="0.3">
      <c r="H138" s="125" t="s">
        <v>334</v>
      </c>
      <c r="I138" s="125" t="s">
        <v>544</v>
      </c>
    </row>
    <row r="139" spans="8:9" x14ac:dyDescent="0.3">
      <c r="H139" s="125" t="s">
        <v>335</v>
      </c>
      <c r="I139" s="125" t="s">
        <v>545</v>
      </c>
    </row>
    <row r="140" spans="8:9" x14ac:dyDescent="0.3">
      <c r="H140" s="125" t="s">
        <v>336</v>
      </c>
      <c r="I140" s="125" t="s">
        <v>546</v>
      </c>
    </row>
    <row r="141" spans="8:9" x14ac:dyDescent="0.3">
      <c r="H141" s="125" t="s">
        <v>337</v>
      </c>
      <c r="I141" s="125" t="s">
        <v>547</v>
      </c>
    </row>
    <row r="142" spans="8:9" x14ac:dyDescent="0.3">
      <c r="H142" s="125" t="s">
        <v>338</v>
      </c>
      <c r="I142" s="125" t="s">
        <v>548</v>
      </c>
    </row>
    <row r="143" spans="8:9" x14ac:dyDescent="0.3">
      <c r="H143" s="125" t="s">
        <v>339</v>
      </c>
      <c r="I143" s="125" t="s">
        <v>549</v>
      </c>
    </row>
    <row r="144" spans="8:9" x14ac:dyDescent="0.3">
      <c r="H144" s="125" t="s">
        <v>340</v>
      </c>
      <c r="I144" s="125" t="s">
        <v>550</v>
      </c>
    </row>
    <row r="145" spans="8:9" x14ac:dyDescent="0.3">
      <c r="H145" s="125" t="s">
        <v>341</v>
      </c>
      <c r="I145" s="125" t="s">
        <v>551</v>
      </c>
    </row>
    <row r="146" spans="8:9" x14ac:dyDescent="0.3">
      <c r="H146" s="125" t="s">
        <v>342</v>
      </c>
      <c r="I146" s="125" t="s">
        <v>552</v>
      </c>
    </row>
    <row r="147" spans="8:9" x14ac:dyDescent="0.3">
      <c r="H147" s="125" t="s">
        <v>343</v>
      </c>
      <c r="I147" s="125" t="s">
        <v>553</v>
      </c>
    </row>
    <row r="148" spans="8:9" x14ac:dyDescent="0.3">
      <c r="H148" s="125" t="s">
        <v>344</v>
      </c>
      <c r="I148" s="125" t="s">
        <v>554</v>
      </c>
    </row>
    <row r="149" spans="8:9" x14ac:dyDescent="0.3">
      <c r="H149" s="125" t="s">
        <v>345</v>
      </c>
      <c r="I149" s="125" t="s">
        <v>555</v>
      </c>
    </row>
    <row r="150" spans="8:9" x14ac:dyDescent="0.3">
      <c r="H150" s="125" t="s">
        <v>346</v>
      </c>
      <c r="I150" s="125" t="s">
        <v>556</v>
      </c>
    </row>
    <row r="151" spans="8:9" x14ac:dyDescent="0.3">
      <c r="H151" s="125" t="s">
        <v>347</v>
      </c>
      <c r="I151" s="125" t="s">
        <v>557</v>
      </c>
    </row>
    <row r="152" spans="8:9" x14ac:dyDescent="0.3">
      <c r="H152" s="125" t="s">
        <v>348</v>
      </c>
      <c r="I152" s="125" t="s">
        <v>558</v>
      </c>
    </row>
    <row r="153" spans="8:9" x14ac:dyDescent="0.3">
      <c r="H153" s="125" t="s">
        <v>349</v>
      </c>
      <c r="I153" s="125" t="s">
        <v>559</v>
      </c>
    </row>
    <row r="154" spans="8:9" x14ac:dyDescent="0.3">
      <c r="H154" s="125" t="s">
        <v>350</v>
      </c>
      <c r="I154" s="125" t="s">
        <v>560</v>
      </c>
    </row>
    <row r="155" spans="8:9" x14ac:dyDescent="0.3">
      <c r="H155" s="125" t="s">
        <v>351</v>
      </c>
      <c r="I155" s="125" t="s">
        <v>561</v>
      </c>
    </row>
    <row r="156" spans="8:9" x14ac:dyDescent="0.3">
      <c r="H156" s="125" t="s">
        <v>352</v>
      </c>
      <c r="I156" s="125" t="s">
        <v>562</v>
      </c>
    </row>
    <row r="157" spans="8:9" x14ac:dyDescent="0.3">
      <c r="H157" s="125" t="s">
        <v>353</v>
      </c>
      <c r="I157" s="125" t="s">
        <v>563</v>
      </c>
    </row>
    <row r="158" spans="8:9" x14ac:dyDescent="0.3">
      <c r="H158" s="125" t="s">
        <v>354</v>
      </c>
      <c r="I158" s="125" t="s">
        <v>564</v>
      </c>
    </row>
    <row r="159" spans="8:9" x14ac:dyDescent="0.3">
      <c r="H159" s="125" t="s">
        <v>355</v>
      </c>
      <c r="I159" s="125" t="s">
        <v>565</v>
      </c>
    </row>
    <row r="160" spans="8:9" x14ac:dyDescent="0.3">
      <c r="H160" s="125" t="s">
        <v>356</v>
      </c>
      <c r="I160" s="125" t="s">
        <v>566</v>
      </c>
    </row>
    <row r="161" spans="8:9" x14ac:dyDescent="0.3">
      <c r="H161" s="125" t="s">
        <v>357</v>
      </c>
      <c r="I161" s="125" t="s">
        <v>567</v>
      </c>
    </row>
    <row r="162" spans="8:9" x14ac:dyDescent="0.3">
      <c r="H162" s="125" t="s">
        <v>358</v>
      </c>
      <c r="I162" s="125" t="s">
        <v>568</v>
      </c>
    </row>
    <row r="163" spans="8:9" x14ac:dyDescent="0.3">
      <c r="H163" s="125" t="s">
        <v>359</v>
      </c>
      <c r="I163" s="125" t="s">
        <v>569</v>
      </c>
    </row>
    <row r="164" spans="8:9" x14ac:dyDescent="0.3">
      <c r="H164" s="125" t="s">
        <v>360</v>
      </c>
      <c r="I164" s="125" t="s">
        <v>570</v>
      </c>
    </row>
    <row r="165" spans="8:9" x14ac:dyDescent="0.3">
      <c r="H165" s="125" t="s">
        <v>361</v>
      </c>
      <c r="I165" s="125" t="s">
        <v>571</v>
      </c>
    </row>
    <row r="166" spans="8:9" x14ac:dyDescent="0.3">
      <c r="H166" s="125" t="s">
        <v>362</v>
      </c>
      <c r="I166" s="125" t="s">
        <v>572</v>
      </c>
    </row>
    <row r="167" spans="8:9" x14ac:dyDescent="0.3">
      <c r="H167" s="125" t="s">
        <v>363</v>
      </c>
      <c r="I167" s="125" t="s">
        <v>573</v>
      </c>
    </row>
    <row r="168" spans="8:9" x14ac:dyDescent="0.3">
      <c r="H168" s="125" t="s">
        <v>364</v>
      </c>
      <c r="I168" s="125" t="s">
        <v>574</v>
      </c>
    </row>
    <row r="169" spans="8:9" x14ac:dyDescent="0.3">
      <c r="H169" s="125" t="s">
        <v>365</v>
      </c>
      <c r="I169" s="125" t="s">
        <v>575</v>
      </c>
    </row>
    <row r="170" spans="8:9" x14ac:dyDescent="0.3">
      <c r="H170" s="125" t="s">
        <v>366</v>
      </c>
      <c r="I170" s="125" t="s">
        <v>576</v>
      </c>
    </row>
    <row r="171" spans="8:9" x14ac:dyDescent="0.3">
      <c r="H171" s="125" t="s">
        <v>367</v>
      </c>
      <c r="I171" s="125" t="s">
        <v>577</v>
      </c>
    </row>
    <row r="172" spans="8:9" x14ac:dyDescent="0.3">
      <c r="H172" s="125" t="s">
        <v>368</v>
      </c>
      <c r="I172" s="125" t="s">
        <v>578</v>
      </c>
    </row>
    <row r="173" spans="8:9" x14ac:dyDescent="0.3">
      <c r="H173" s="125" t="s">
        <v>369</v>
      </c>
      <c r="I173" s="125" t="s">
        <v>579</v>
      </c>
    </row>
    <row r="174" spans="8:9" x14ac:dyDescent="0.3">
      <c r="H174" s="125" t="s">
        <v>370</v>
      </c>
      <c r="I174" s="125" t="s">
        <v>580</v>
      </c>
    </row>
    <row r="175" spans="8:9" x14ac:dyDescent="0.3">
      <c r="H175" s="125" t="s">
        <v>371</v>
      </c>
      <c r="I175" s="125" t="s">
        <v>581</v>
      </c>
    </row>
    <row r="176" spans="8:9" x14ac:dyDescent="0.3">
      <c r="H176" s="125" t="s">
        <v>372</v>
      </c>
      <c r="I176" s="125" t="s">
        <v>582</v>
      </c>
    </row>
    <row r="177" spans="8:9" x14ac:dyDescent="0.3">
      <c r="H177" s="125" t="s">
        <v>373</v>
      </c>
      <c r="I177" s="125" t="s">
        <v>583</v>
      </c>
    </row>
    <row r="178" spans="8:9" x14ac:dyDescent="0.3">
      <c r="H178" s="125" t="s">
        <v>374</v>
      </c>
      <c r="I178" s="125" t="s">
        <v>584</v>
      </c>
    </row>
    <row r="179" spans="8:9" x14ac:dyDescent="0.3">
      <c r="H179" s="125" t="s">
        <v>375</v>
      </c>
      <c r="I179" s="125" t="s">
        <v>585</v>
      </c>
    </row>
    <row r="180" spans="8:9" x14ac:dyDescent="0.3">
      <c r="H180" s="125" t="s">
        <v>376</v>
      </c>
      <c r="I180" s="125" t="s">
        <v>586</v>
      </c>
    </row>
    <row r="181" spans="8:9" x14ac:dyDescent="0.3">
      <c r="H181" s="125" t="s">
        <v>377</v>
      </c>
      <c r="I181" s="125" t="s">
        <v>587</v>
      </c>
    </row>
    <row r="182" spans="8:9" x14ac:dyDescent="0.3">
      <c r="H182" s="125" t="s">
        <v>378</v>
      </c>
      <c r="I182" s="125" t="s">
        <v>588</v>
      </c>
    </row>
    <row r="183" spans="8:9" x14ac:dyDescent="0.3">
      <c r="H183" s="125" t="s">
        <v>379</v>
      </c>
      <c r="I183" s="125" t="s">
        <v>589</v>
      </c>
    </row>
    <row r="184" spans="8:9" x14ac:dyDescent="0.3">
      <c r="H184" s="125" t="s">
        <v>380</v>
      </c>
      <c r="I184" s="125" t="s">
        <v>590</v>
      </c>
    </row>
    <row r="185" spans="8:9" x14ac:dyDescent="0.3">
      <c r="H185" s="125" t="s">
        <v>381</v>
      </c>
      <c r="I185" s="125" t="s">
        <v>591</v>
      </c>
    </row>
    <row r="186" spans="8:9" x14ac:dyDescent="0.3">
      <c r="H186" s="125" t="s">
        <v>382</v>
      </c>
      <c r="I186" s="125" t="s">
        <v>592</v>
      </c>
    </row>
    <row r="187" spans="8:9" x14ac:dyDescent="0.3">
      <c r="H187" s="125" t="s">
        <v>383</v>
      </c>
      <c r="I187" s="125" t="s">
        <v>593</v>
      </c>
    </row>
    <row r="188" spans="8:9" x14ac:dyDescent="0.3">
      <c r="H188" s="125" t="s">
        <v>384</v>
      </c>
      <c r="I188" s="125" t="s">
        <v>594</v>
      </c>
    </row>
    <row r="189" spans="8:9" x14ac:dyDescent="0.3">
      <c r="H189" s="125" t="s">
        <v>385</v>
      </c>
      <c r="I189" s="125" t="s">
        <v>595</v>
      </c>
    </row>
    <row r="190" spans="8:9" x14ac:dyDescent="0.3">
      <c r="H190" s="125" t="s">
        <v>386</v>
      </c>
      <c r="I190" s="125" t="s">
        <v>596</v>
      </c>
    </row>
    <row r="191" spans="8:9" x14ac:dyDescent="0.3">
      <c r="H191" s="125" t="s">
        <v>387</v>
      </c>
      <c r="I191" s="125" t="s">
        <v>597</v>
      </c>
    </row>
    <row r="192" spans="8:9" x14ac:dyDescent="0.3">
      <c r="H192" s="125" t="s">
        <v>388</v>
      </c>
      <c r="I192" s="125" t="s">
        <v>598</v>
      </c>
    </row>
    <row r="193" spans="8:9" x14ac:dyDescent="0.3">
      <c r="H193" s="125" t="s">
        <v>389</v>
      </c>
      <c r="I193" s="125" t="s">
        <v>599</v>
      </c>
    </row>
    <row r="194" spans="8:9" x14ac:dyDescent="0.3">
      <c r="H194" s="125" t="s">
        <v>390</v>
      </c>
      <c r="I194" s="125" t="s">
        <v>600</v>
      </c>
    </row>
    <row r="195" spans="8:9" x14ac:dyDescent="0.3">
      <c r="H195" s="125" t="s">
        <v>391</v>
      </c>
      <c r="I195" s="125" t="s">
        <v>601</v>
      </c>
    </row>
    <row r="196" spans="8:9" x14ac:dyDescent="0.3">
      <c r="H196" s="125" t="s">
        <v>392</v>
      </c>
      <c r="I196" s="125" t="s">
        <v>602</v>
      </c>
    </row>
    <row r="197" spans="8:9" x14ac:dyDescent="0.3">
      <c r="H197" s="125" t="s">
        <v>393</v>
      </c>
      <c r="I197" s="125" t="s">
        <v>603</v>
      </c>
    </row>
    <row r="198" spans="8:9" x14ac:dyDescent="0.3">
      <c r="H198" s="125" t="s">
        <v>394</v>
      </c>
      <c r="I198" s="125" t="s">
        <v>604</v>
      </c>
    </row>
    <row r="199" spans="8:9" x14ac:dyDescent="0.3">
      <c r="H199" s="125" t="s">
        <v>395</v>
      </c>
      <c r="I199" s="125" t="s">
        <v>605</v>
      </c>
    </row>
    <row r="200" spans="8:9" x14ac:dyDescent="0.3">
      <c r="H200" s="125" t="s">
        <v>396</v>
      </c>
      <c r="I200" s="125" t="s">
        <v>606</v>
      </c>
    </row>
    <row r="201" spans="8:9" x14ac:dyDescent="0.3">
      <c r="H201" s="125" t="s">
        <v>397</v>
      </c>
      <c r="I201" s="125" t="s">
        <v>607</v>
      </c>
    </row>
    <row r="202" spans="8:9" x14ac:dyDescent="0.3">
      <c r="H202" s="125" t="s">
        <v>398</v>
      </c>
      <c r="I202" s="125" t="s">
        <v>608</v>
      </c>
    </row>
    <row r="203" spans="8:9" x14ac:dyDescent="0.3">
      <c r="H203" s="125" t="s">
        <v>399</v>
      </c>
      <c r="I203" s="125" t="s">
        <v>609</v>
      </c>
    </row>
    <row r="204" spans="8:9" x14ac:dyDescent="0.3">
      <c r="H204" s="125" t="s">
        <v>400</v>
      </c>
      <c r="I204" s="125" t="s">
        <v>610</v>
      </c>
    </row>
    <row r="205" spans="8:9" x14ac:dyDescent="0.3">
      <c r="I205" s="119" t="s">
        <v>611</v>
      </c>
    </row>
    <row r="206" spans="8:9" x14ac:dyDescent="0.3">
      <c r="I206" s="119" t="s">
        <v>612</v>
      </c>
    </row>
    <row r="207" spans="8:9" x14ac:dyDescent="0.3">
      <c r="I207" s="119" t="s">
        <v>613</v>
      </c>
    </row>
    <row r="208" spans="8:9" x14ac:dyDescent="0.3">
      <c r="I208" s="119" t="s">
        <v>614</v>
      </c>
    </row>
    <row r="209" spans="9:9" x14ac:dyDescent="0.3">
      <c r="I209" s="119" t="s">
        <v>615</v>
      </c>
    </row>
    <row r="210" spans="9:9" x14ac:dyDescent="0.3">
      <c r="I210" s="119" t="s">
        <v>616</v>
      </c>
    </row>
    <row r="211" spans="9:9" x14ac:dyDescent="0.3">
      <c r="I211" s="119" t="s">
        <v>617</v>
      </c>
    </row>
    <row r="212" spans="9:9" x14ac:dyDescent="0.3">
      <c r="I212" s="119" t="s">
        <v>618</v>
      </c>
    </row>
    <row r="213" spans="9:9" x14ac:dyDescent="0.3">
      <c r="I213" s="119" t="s">
        <v>619</v>
      </c>
    </row>
    <row r="214" spans="9:9" x14ac:dyDescent="0.3">
      <c r="I214" s="119" t="s">
        <v>620</v>
      </c>
    </row>
    <row r="215" spans="9:9" x14ac:dyDescent="0.3">
      <c r="I215" s="119" t="s">
        <v>621</v>
      </c>
    </row>
    <row r="216" spans="9:9" x14ac:dyDescent="0.3">
      <c r="I216" s="119" t="s">
        <v>622</v>
      </c>
    </row>
    <row r="217" spans="9:9" x14ac:dyDescent="0.3">
      <c r="I217" s="119" t="s">
        <v>623</v>
      </c>
    </row>
    <row r="218" spans="9:9" x14ac:dyDescent="0.3">
      <c r="I218" s="119" t="s">
        <v>624</v>
      </c>
    </row>
    <row r="219" spans="9:9" x14ac:dyDescent="0.3">
      <c r="I219" s="119" t="s">
        <v>625</v>
      </c>
    </row>
    <row r="220" spans="9:9" x14ac:dyDescent="0.3">
      <c r="I220" s="119" t="s">
        <v>626</v>
      </c>
    </row>
    <row r="221" spans="9:9" x14ac:dyDescent="0.3">
      <c r="I221" s="119" t="s">
        <v>627</v>
      </c>
    </row>
    <row r="222" spans="9:9" x14ac:dyDescent="0.3">
      <c r="I222" s="119" t="s">
        <v>628</v>
      </c>
    </row>
    <row r="223" spans="9:9" x14ac:dyDescent="0.3">
      <c r="I223" s="119" t="s">
        <v>629</v>
      </c>
    </row>
    <row r="224" spans="9:9" x14ac:dyDescent="0.3">
      <c r="I224" s="119" t="s">
        <v>630</v>
      </c>
    </row>
    <row r="225" spans="9:9" x14ac:dyDescent="0.3">
      <c r="I225" s="119" t="s">
        <v>631</v>
      </c>
    </row>
    <row r="226" spans="9:9" x14ac:dyDescent="0.3">
      <c r="I226" s="119" t="s">
        <v>632</v>
      </c>
    </row>
    <row r="227" spans="9:9" x14ac:dyDescent="0.3">
      <c r="I227" s="119" t="s">
        <v>633</v>
      </c>
    </row>
    <row r="228" spans="9:9" x14ac:dyDescent="0.3">
      <c r="I228" s="119" t="s">
        <v>634</v>
      </c>
    </row>
    <row r="229" spans="9:9" x14ac:dyDescent="0.3">
      <c r="I229" s="119" t="s">
        <v>635</v>
      </c>
    </row>
    <row r="230" spans="9:9" x14ac:dyDescent="0.3">
      <c r="I230" s="119" t="s">
        <v>636</v>
      </c>
    </row>
    <row r="231" spans="9:9" x14ac:dyDescent="0.3">
      <c r="I231" s="119" t="s">
        <v>637</v>
      </c>
    </row>
    <row r="232" spans="9:9" x14ac:dyDescent="0.3">
      <c r="I232" s="119" t="s">
        <v>638</v>
      </c>
    </row>
    <row r="233" spans="9:9" x14ac:dyDescent="0.3">
      <c r="I233" s="119" t="s">
        <v>639</v>
      </c>
    </row>
    <row r="234" spans="9:9" x14ac:dyDescent="0.3">
      <c r="I234" s="119" t="s">
        <v>640</v>
      </c>
    </row>
    <row r="235" spans="9:9" x14ac:dyDescent="0.3">
      <c r="I235" s="119" t="s">
        <v>641</v>
      </c>
    </row>
    <row r="236" spans="9:9" x14ac:dyDescent="0.3">
      <c r="I236" s="119" t="s">
        <v>642</v>
      </c>
    </row>
    <row r="237" spans="9:9" x14ac:dyDescent="0.3">
      <c r="I237" s="119" t="s">
        <v>643</v>
      </c>
    </row>
    <row r="238" spans="9:9" x14ac:dyDescent="0.3">
      <c r="I238" s="119" t="s">
        <v>644</v>
      </c>
    </row>
    <row r="239" spans="9:9" x14ac:dyDescent="0.3">
      <c r="I239" s="119" t="s">
        <v>645</v>
      </c>
    </row>
    <row r="240" spans="9:9" x14ac:dyDescent="0.3">
      <c r="I240" s="119" t="s">
        <v>646</v>
      </c>
    </row>
    <row r="241" spans="9:9" x14ac:dyDescent="0.3">
      <c r="I241" s="119" t="s">
        <v>647</v>
      </c>
    </row>
    <row r="242" spans="9:9" x14ac:dyDescent="0.3">
      <c r="I242" s="119" t="s">
        <v>648</v>
      </c>
    </row>
    <row r="243" spans="9:9" x14ac:dyDescent="0.3">
      <c r="I243" s="119" t="s">
        <v>649</v>
      </c>
    </row>
    <row r="244" spans="9:9" x14ac:dyDescent="0.3">
      <c r="I244" s="119" t="s">
        <v>650</v>
      </c>
    </row>
    <row r="245" spans="9:9" x14ac:dyDescent="0.3">
      <c r="I245" s="119" t="s">
        <v>651</v>
      </c>
    </row>
    <row r="246" spans="9:9" x14ac:dyDescent="0.3">
      <c r="I246" s="119" t="s">
        <v>652</v>
      </c>
    </row>
    <row r="247" spans="9:9" x14ac:dyDescent="0.3">
      <c r="I247" s="119" t="s">
        <v>653</v>
      </c>
    </row>
    <row r="248" spans="9:9" x14ac:dyDescent="0.3">
      <c r="I248" s="119" t="s">
        <v>654</v>
      </c>
    </row>
    <row r="249" spans="9:9" x14ac:dyDescent="0.3">
      <c r="I249" s="119" t="s">
        <v>655</v>
      </c>
    </row>
    <row r="250" spans="9:9" x14ac:dyDescent="0.3">
      <c r="I250" s="119" t="s">
        <v>656</v>
      </c>
    </row>
    <row r="251" spans="9:9" x14ac:dyDescent="0.3">
      <c r="I251" s="119" t="s">
        <v>657</v>
      </c>
    </row>
    <row r="252" spans="9:9" x14ac:dyDescent="0.3">
      <c r="I252" s="119" t="s">
        <v>658</v>
      </c>
    </row>
    <row r="253" spans="9:9" x14ac:dyDescent="0.3">
      <c r="I253" s="119" t="s">
        <v>659</v>
      </c>
    </row>
    <row r="254" spans="9:9" x14ac:dyDescent="0.3">
      <c r="I254" s="119" t="s">
        <v>660</v>
      </c>
    </row>
    <row r="255" spans="9:9" x14ac:dyDescent="0.3">
      <c r="I255" s="119" t="s">
        <v>661</v>
      </c>
    </row>
    <row r="256" spans="9:9" x14ac:dyDescent="0.3">
      <c r="I256" s="119" t="s">
        <v>662</v>
      </c>
    </row>
    <row r="257" spans="9:9" x14ac:dyDescent="0.3">
      <c r="I257" s="119" t="s">
        <v>663</v>
      </c>
    </row>
    <row r="258" spans="9:9" x14ac:dyDescent="0.3">
      <c r="I258" s="119" t="s">
        <v>664</v>
      </c>
    </row>
    <row r="259" spans="9:9" x14ac:dyDescent="0.3">
      <c r="I259" s="119" t="s">
        <v>665</v>
      </c>
    </row>
    <row r="260" spans="9:9" x14ac:dyDescent="0.3">
      <c r="I260" s="119" t="s">
        <v>666</v>
      </c>
    </row>
    <row r="261" spans="9:9" x14ac:dyDescent="0.3">
      <c r="I261" s="119" t="s">
        <v>667</v>
      </c>
    </row>
    <row r="262" spans="9:9" x14ac:dyDescent="0.3">
      <c r="I262" s="119" t="s">
        <v>668</v>
      </c>
    </row>
    <row r="263" spans="9:9" x14ac:dyDescent="0.3">
      <c r="I263" s="119" t="s">
        <v>669</v>
      </c>
    </row>
    <row r="264" spans="9:9" x14ac:dyDescent="0.3">
      <c r="I264" s="119" t="s">
        <v>670</v>
      </c>
    </row>
    <row r="265" spans="9:9" x14ac:dyDescent="0.3">
      <c r="I265" s="119" t="s">
        <v>671</v>
      </c>
    </row>
    <row r="266" spans="9:9" x14ac:dyDescent="0.3">
      <c r="I266" s="119" t="s">
        <v>672</v>
      </c>
    </row>
    <row r="267" spans="9:9" x14ac:dyDescent="0.3">
      <c r="I267" s="119" t="s">
        <v>673</v>
      </c>
    </row>
    <row r="268" spans="9:9" x14ac:dyDescent="0.3">
      <c r="I268" s="119" t="s">
        <v>674</v>
      </c>
    </row>
    <row r="269" spans="9:9" x14ac:dyDescent="0.3">
      <c r="I269" s="119" t="s">
        <v>675</v>
      </c>
    </row>
    <row r="270" spans="9:9" x14ac:dyDescent="0.3">
      <c r="I270" s="119" t="s">
        <v>676</v>
      </c>
    </row>
    <row r="271" spans="9:9" x14ac:dyDescent="0.3">
      <c r="I271" s="119" t="s">
        <v>677</v>
      </c>
    </row>
    <row r="272" spans="9:9" x14ac:dyDescent="0.3">
      <c r="I272" s="119" t="s">
        <v>678</v>
      </c>
    </row>
    <row r="273" spans="9:9" x14ac:dyDescent="0.3">
      <c r="I273" s="119" t="s">
        <v>679</v>
      </c>
    </row>
    <row r="274" spans="9:9" x14ac:dyDescent="0.3">
      <c r="I274" s="119" t="s">
        <v>680</v>
      </c>
    </row>
    <row r="275" spans="9:9" x14ac:dyDescent="0.3">
      <c r="I275" s="119" t="s">
        <v>681</v>
      </c>
    </row>
    <row r="276" spans="9:9" x14ac:dyDescent="0.3">
      <c r="I276" s="119" t="s">
        <v>682</v>
      </c>
    </row>
    <row r="277" spans="9:9" x14ac:dyDescent="0.3">
      <c r="I277" s="119" t="s">
        <v>683</v>
      </c>
    </row>
    <row r="278" spans="9:9" x14ac:dyDescent="0.3">
      <c r="I278" s="119" t="s">
        <v>684</v>
      </c>
    </row>
    <row r="279" spans="9:9" x14ac:dyDescent="0.3">
      <c r="I279" s="119" t="s">
        <v>685</v>
      </c>
    </row>
    <row r="280" spans="9:9" x14ac:dyDescent="0.3">
      <c r="I280" s="119" t="s">
        <v>686</v>
      </c>
    </row>
    <row r="281" spans="9:9" x14ac:dyDescent="0.3">
      <c r="I281" s="119" t="s">
        <v>687</v>
      </c>
    </row>
    <row r="282" spans="9:9" x14ac:dyDescent="0.3">
      <c r="I282" s="119" t="s">
        <v>688</v>
      </c>
    </row>
    <row r="283" spans="9:9" x14ac:dyDescent="0.3">
      <c r="I283" s="119" t="s">
        <v>689</v>
      </c>
    </row>
    <row r="284" spans="9:9" x14ac:dyDescent="0.3">
      <c r="I284" s="119" t="s">
        <v>690</v>
      </c>
    </row>
    <row r="285" spans="9:9" x14ac:dyDescent="0.3">
      <c r="I285" s="119" t="s">
        <v>691</v>
      </c>
    </row>
    <row r="286" spans="9:9" x14ac:dyDescent="0.3">
      <c r="I286" s="119" t="s">
        <v>692</v>
      </c>
    </row>
    <row r="287" spans="9:9" x14ac:dyDescent="0.3">
      <c r="I287" s="119" t="s">
        <v>868</v>
      </c>
    </row>
    <row r="288" spans="9:9" x14ac:dyDescent="0.3">
      <c r="I288" s="119" t="s">
        <v>693</v>
      </c>
    </row>
    <row r="289" spans="9:9" x14ac:dyDescent="0.3">
      <c r="I289" s="119" t="s">
        <v>694</v>
      </c>
    </row>
    <row r="290" spans="9:9" x14ac:dyDescent="0.3">
      <c r="I290" s="119" t="s">
        <v>695</v>
      </c>
    </row>
    <row r="291" spans="9:9" x14ac:dyDescent="0.3">
      <c r="I291" s="119" t="s">
        <v>696</v>
      </c>
    </row>
    <row r="292" spans="9:9" x14ac:dyDescent="0.3">
      <c r="I292" s="119" t="s">
        <v>697</v>
      </c>
    </row>
    <row r="293" spans="9:9" x14ac:dyDescent="0.3">
      <c r="I293" s="119" t="s">
        <v>698</v>
      </c>
    </row>
    <row r="294" spans="9:9" x14ac:dyDescent="0.3">
      <c r="I294" s="119" t="s">
        <v>699</v>
      </c>
    </row>
    <row r="295" spans="9:9" x14ac:dyDescent="0.3">
      <c r="I295" s="119" t="s">
        <v>700</v>
      </c>
    </row>
    <row r="296" spans="9:9" x14ac:dyDescent="0.3">
      <c r="I296" s="119" t="s">
        <v>701</v>
      </c>
    </row>
    <row r="297" spans="9:9" x14ac:dyDescent="0.3">
      <c r="I297" s="119" t="s">
        <v>702</v>
      </c>
    </row>
    <row r="298" spans="9:9" x14ac:dyDescent="0.3">
      <c r="I298" s="119" t="s">
        <v>703</v>
      </c>
    </row>
    <row r="299" spans="9:9" x14ac:dyDescent="0.3">
      <c r="I299" s="119" t="s">
        <v>704</v>
      </c>
    </row>
    <row r="300" spans="9:9" x14ac:dyDescent="0.3">
      <c r="I300" s="119" t="s">
        <v>705</v>
      </c>
    </row>
    <row r="301" spans="9:9" x14ac:dyDescent="0.3">
      <c r="I301" s="119" t="s">
        <v>706</v>
      </c>
    </row>
    <row r="302" spans="9:9" x14ac:dyDescent="0.3">
      <c r="I302" s="119" t="s">
        <v>707</v>
      </c>
    </row>
    <row r="303" spans="9:9" x14ac:dyDescent="0.3">
      <c r="I303" s="119" t="s">
        <v>708</v>
      </c>
    </row>
    <row r="304" spans="9:9" x14ac:dyDescent="0.3">
      <c r="I304" s="119" t="s">
        <v>709</v>
      </c>
    </row>
    <row r="305" spans="9:9" x14ac:dyDescent="0.3">
      <c r="I305" s="119" t="s">
        <v>710</v>
      </c>
    </row>
    <row r="306" spans="9:9" x14ac:dyDescent="0.3">
      <c r="I306" s="119" t="s">
        <v>711</v>
      </c>
    </row>
    <row r="307" spans="9:9" x14ac:dyDescent="0.3">
      <c r="I307" s="119" t="s">
        <v>712</v>
      </c>
    </row>
    <row r="308" spans="9:9" x14ac:dyDescent="0.3">
      <c r="I308" s="119" t="s">
        <v>713</v>
      </c>
    </row>
    <row r="309" spans="9:9" x14ac:dyDescent="0.3">
      <c r="I309" s="119" t="s">
        <v>714</v>
      </c>
    </row>
    <row r="310" spans="9:9" x14ac:dyDescent="0.3">
      <c r="I310" s="119" t="s">
        <v>715</v>
      </c>
    </row>
    <row r="311" spans="9:9" x14ac:dyDescent="0.3">
      <c r="I311" s="119" t="s">
        <v>716</v>
      </c>
    </row>
    <row r="312" spans="9:9" x14ac:dyDescent="0.3">
      <c r="I312" s="119" t="s">
        <v>717</v>
      </c>
    </row>
    <row r="313" spans="9:9" x14ac:dyDescent="0.3">
      <c r="I313" s="119" t="s">
        <v>718</v>
      </c>
    </row>
    <row r="314" spans="9:9" x14ac:dyDescent="0.3">
      <c r="I314" s="119" t="s">
        <v>719</v>
      </c>
    </row>
    <row r="315" spans="9:9" x14ac:dyDescent="0.3">
      <c r="I315" s="119" t="s">
        <v>720</v>
      </c>
    </row>
    <row r="316" spans="9:9" x14ac:dyDescent="0.3">
      <c r="I316" s="119" t="s">
        <v>721</v>
      </c>
    </row>
    <row r="317" spans="9:9" x14ac:dyDescent="0.3">
      <c r="I317" s="119" t="s">
        <v>722</v>
      </c>
    </row>
    <row r="318" spans="9:9" x14ac:dyDescent="0.3">
      <c r="I318" s="119" t="s">
        <v>723</v>
      </c>
    </row>
    <row r="319" spans="9:9" x14ac:dyDescent="0.3">
      <c r="I319" s="119" t="s">
        <v>724</v>
      </c>
    </row>
    <row r="320" spans="9:9" x14ac:dyDescent="0.3">
      <c r="I320" s="119" t="s">
        <v>725</v>
      </c>
    </row>
    <row r="321" spans="9:9" x14ac:dyDescent="0.3">
      <c r="I321" s="119" t="s">
        <v>726</v>
      </c>
    </row>
    <row r="322" spans="9:9" x14ac:dyDescent="0.3">
      <c r="I322" s="119" t="s">
        <v>727</v>
      </c>
    </row>
    <row r="323" spans="9:9" x14ac:dyDescent="0.3">
      <c r="I323" s="119" t="s">
        <v>728</v>
      </c>
    </row>
    <row r="324" spans="9:9" x14ac:dyDescent="0.3">
      <c r="I324" s="119" t="s">
        <v>729</v>
      </c>
    </row>
    <row r="325" spans="9:9" x14ac:dyDescent="0.3">
      <c r="I325" s="119" t="s">
        <v>730</v>
      </c>
    </row>
    <row r="326" spans="9:9" x14ac:dyDescent="0.3">
      <c r="I326" s="119" t="s">
        <v>731</v>
      </c>
    </row>
    <row r="327" spans="9:9" x14ac:dyDescent="0.3">
      <c r="I327" s="119" t="s">
        <v>732</v>
      </c>
    </row>
    <row r="328" spans="9:9" x14ac:dyDescent="0.3">
      <c r="I328" s="119" t="s">
        <v>733</v>
      </c>
    </row>
    <row r="329" spans="9:9" x14ac:dyDescent="0.3">
      <c r="I329" s="119" t="s">
        <v>734</v>
      </c>
    </row>
    <row r="330" spans="9:9" x14ac:dyDescent="0.3">
      <c r="I330" s="119" t="s">
        <v>735</v>
      </c>
    </row>
    <row r="331" spans="9:9" x14ac:dyDescent="0.3">
      <c r="I331" s="119" t="s">
        <v>736</v>
      </c>
    </row>
    <row r="332" spans="9:9" x14ac:dyDescent="0.3">
      <c r="I332" s="119" t="s">
        <v>737</v>
      </c>
    </row>
    <row r="333" spans="9:9" x14ac:dyDescent="0.3">
      <c r="I333" s="119" t="s">
        <v>738</v>
      </c>
    </row>
    <row r="334" spans="9:9" x14ac:dyDescent="0.3">
      <c r="I334" s="119" t="s">
        <v>739</v>
      </c>
    </row>
    <row r="335" spans="9:9" x14ac:dyDescent="0.3">
      <c r="I335" s="119" t="s">
        <v>740</v>
      </c>
    </row>
    <row r="336" spans="9:9" x14ac:dyDescent="0.3">
      <c r="I336" s="119" t="s">
        <v>741</v>
      </c>
    </row>
    <row r="337" spans="9:9" x14ac:dyDescent="0.3">
      <c r="I337" s="119" t="s">
        <v>742</v>
      </c>
    </row>
    <row r="338" spans="9:9" x14ac:dyDescent="0.3">
      <c r="I338" s="119" t="s">
        <v>743</v>
      </c>
    </row>
    <row r="339" spans="9:9" x14ac:dyDescent="0.3">
      <c r="I339" s="119" t="s">
        <v>744</v>
      </c>
    </row>
    <row r="340" spans="9:9" x14ac:dyDescent="0.3">
      <c r="I340" s="119" t="s">
        <v>745</v>
      </c>
    </row>
    <row r="341" spans="9:9" x14ac:dyDescent="0.3">
      <c r="I341" s="119" t="s">
        <v>746</v>
      </c>
    </row>
    <row r="342" spans="9:9" x14ac:dyDescent="0.3">
      <c r="I342" s="119" t="s">
        <v>747</v>
      </c>
    </row>
    <row r="343" spans="9:9" x14ac:dyDescent="0.3">
      <c r="I343" s="119" t="s">
        <v>748</v>
      </c>
    </row>
    <row r="344" spans="9:9" x14ac:dyDescent="0.3">
      <c r="I344" s="119" t="s">
        <v>749</v>
      </c>
    </row>
    <row r="345" spans="9:9" x14ac:dyDescent="0.3">
      <c r="I345" s="119" t="s">
        <v>750</v>
      </c>
    </row>
    <row r="346" spans="9:9" x14ac:dyDescent="0.3">
      <c r="I346" s="119" t="s">
        <v>751</v>
      </c>
    </row>
    <row r="347" spans="9:9" x14ac:dyDescent="0.3">
      <c r="I347" s="119" t="s">
        <v>752</v>
      </c>
    </row>
    <row r="348" spans="9:9" x14ac:dyDescent="0.3">
      <c r="I348" s="119" t="s">
        <v>753</v>
      </c>
    </row>
    <row r="349" spans="9:9" x14ac:dyDescent="0.3">
      <c r="I349" s="119" t="s">
        <v>754</v>
      </c>
    </row>
    <row r="350" spans="9:9" x14ac:dyDescent="0.3">
      <c r="I350" s="119" t="s">
        <v>755</v>
      </c>
    </row>
    <row r="351" spans="9:9" x14ac:dyDescent="0.3">
      <c r="I351" s="119" t="s">
        <v>756</v>
      </c>
    </row>
    <row r="352" spans="9:9" x14ac:dyDescent="0.3">
      <c r="I352" s="119" t="s">
        <v>757</v>
      </c>
    </row>
    <row r="353" spans="9:9" x14ac:dyDescent="0.3">
      <c r="I353" s="119" t="s">
        <v>758</v>
      </c>
    </row>
    <row r="354" spans="9:9" x14ac:dyDescent="0.3">
      <c r="I354" s="119" t="s">
        <v>759</v>
      </c>
    </row>
    <row r="355" spans="9:9" x14ac:dyDescent="0.3">
      <c r="I355" s="119" t="s">
        <v>760</v>
      </c>
    </row>
    <row r="356" spans="9:9" x14ac:dyDescent="0.3">
      <c r="I356" s="119" t="s">
        <v>761</v>
      </c>
    </row>
    <row r="357" spans="9:9" x14ac:dyDescent="0.3">
      <c r="I357" s="119" t="s">
        <v>762</v>
      </c>
    </row>
    <row r="358" spans="9:9" x14ac:dyDescent="0.3">
      <c r="I358" s="119" t="s">
        <v>763</v>
      </c>
    </row>
    <row r="359" spans="9:9" x14ac:dyDescent="0.3">
      <c r="I359" s="119" t="s">
        <v>764</v>
      </c>
    </row>
    <row r="360" spans="9:9" x14ac:dyDescent="0.3">
      <c r="I360" s="119" t="s">
        <v>765</v>
      </c>
    </row>
    <row r="361" spans="9:9" x14ac:dyDescent="0.3">
      <c r="I361" s="119" t="s">
        <v>766</v>
      </c>
    </row>
    <row r="362" spans="9:9" x14ac:dyDescent="0.3">
      <c r="I362" s="119" t="s">
        <v>767</v>
      </c>
    </row>
    <row r="363" spans="9:9" x14ac:dyDescent="0.3">
      <c r="I363" s="119" t="s">
        <v>768</v>
      </c>
    </row>
    <row r="364" spans="9:9" x14ac:dyDescent="0.3">
      <c r="I364" s="119" t="s">
        <v>769</v>
      </c>
    </row>
    <row r="365" spans="9:9" x14ac:dyDescent="0.3">
      <c r="I365" s="119" t="s">
        <v>770</v>
      </c>
    </row>
    <row r="366" spans="9:9" x14ac:dyDescent="0.3">
      <c r="I366" s="119" t="s">
        <v>771</v>
      </c>
    </row>
    <row r="367" spans="9:9" x14ac:dyDescent="0.3">
      <c r="I367" s="119" t="s">
        <v>772</v>
      </c>
    </row>
    <row r="368" spans="9:9" x14ac:dyDescent="0.3">
      <c r="I368" s="119" t="s">
        <v>773</v>
      </c>
    </row>
    <row r="369" spans="9:9" x14ac:dyDescent="0.3">
      <c r="I369" s="119" t="s">
        <v>774</v>
      </c>
    </row>
    <row r="370" spans="9:9" x14ac:dyDescent="0.3">
      <c r="I370" s="119" t="s">
        <v>775</v>
      </c>
    </row>
    <row r="371" spans="9:9" x14ac:dyDescent="0.3">
      <c r="I371" s="119" t="s">
        <v>776</v>
      </c>
    </row>
    <row r="372" spans="9:9" x14ac:dyDescent="0.3">
      <c r="I372" s="119" t="s">
        <v>777</v>
      </c>
    </row>
    <row r="373" spans="9:9" x14ac:dyDescent="0.3">
      <c r="I373" s="119" t="s">
        <v>778</v>
      </c>
    </row>
    <row r="374" spans="9:9" x14ac:dyDescent="0.3">
      <c r="I374" s="119" t="s">
        <v>779</v>
      </c>
    </row>
    <row r="375" spans="9:9" x14ac:dyDescent="0.3">
      <c r="I375" s="119" t="s">
        <v>780</v>
      </c>
    </row>
    <row r="376" spans="9:9" x14ac:dyDescent="0.3">
      <c r="I376" s="119" t="s">
        <v>781</v>
      </c>
    </row>
    <row r="377" spans="9:9" x14ac:dyDescent="0.3">
      <c r="I377" s="119" t="s">
        <v>782</v>
      </c>
    </row>
    <row r="378" spans="9:9" x14ac:dyDescent="0.3">
      <c r="I378" s="119" t="s">
        <v>783</v>
      </c>
    </row>
    <row r="379" spans="9:9" x14ac:dyDescent="0.3">
      <c r="I379" s="119" t="s">
        <v>784</v>
      </c>
    </row>
    <row r="380" spans="9:9" x14ac:dyDescent="0.3">
      <c r="I380" s="119" t="s">
        <v>785</v>
      </c>
    </row>
    <row r="381" spans="9:9" x14ac:dyDescent="0.3">
      <c r="I381" s="119" t="s">
        <v>786</v>
      </c>
    </row>
    <row r="382" spans="9:9" x14ac:dyDescent="0.3">
      <c r="I382" s="119" t="s">
        <v>787</v>
      </c>
    </row>
    <row r="383" spans="9:9" x14ac:dyDescent="0.3">
      <c r="I383" s="119" t="s">
        <v>788</v>
      </c>
    </row>
    <row r="384" spans="9:9" x14ac:dyDescent="0.3">
      <c r="I384" s="119" t="s">
        <v>789</v>
      </c>
    </row>
    <row r="385" spans="9:9" x14ac:dyDescent="0.3">
      <c r="I385" s="119" t="s">
        <v>790</v>
      </c>
    </row>
    <row r="386" spans="9:9" x14ac:dyDescent="0.3">
      <c r="I386" s="119" t="s">
        <v>791</v>
      </c>
    </row>
    <row r="387" spans="9:9" x14ac:dyDescent="0.3">
      <c r="I387" s="119" t="s">
        <v>792</v>
      </c>
    </row>
    <row r="388" spans="9:9" x14ac:dyDescent="0.3">
      <c r="I388" s="119" t="s">
        <v>793</v>
      </c>
    </row>
    <row r="389" spans="9:9" x14ac:dyDescent="0.3">
      <c r="I389" s="119" t="s">
        <v>794</v>
      </c>
    </row>
    <row r="390" spans="9:9" x14ac:dyDescent="0.3">
      <c r="I390" s="119" t="s">
        <v>795</v>
      </c>
    </row>
    <row r="391" spans="9:9" x14ac:dyDescent="0.3">
      <c r="I391" s="119" t="s">
        <v>796</v>
      </c>
    </row>
    <row r="392" spans="9:9" x14ac:dyDescent="0.3">
      <c r="I392" s="119" t="s">
        <v>797</v>
      </c>
    </row>
    <row r="393" spans="9:9" x14ac:dyDescent="0.3">
      <c r="I393" s="119" t="s">
        <v>798</v>
      </c>
    </row>
    <row r="394" spans="9:9" x14ac:dyDescent="0.3">
      <c r="I394" s="119" t="s">
        <v>799</v>
      </c>
    </row>
    <row r="395" spans="9:9" x14ac:dyDescent="0.3">
      <c r="I395" s="119" t="s">
        <v>800</v>
      </c>
    </row>
    <row r="396" spans="9:9" x14ac:dyDescent="0.3">
      <c r="I396" s="119" t="s">
        <v>801</v>
      </c>
    </row>
    <row r="397" spans="9:9" x14ac:dyDescent="0.3">
      <c r="I397" s="119" t="s">
        <v>802</v>
      </c>
    </row>
    <row r="398" spans="9:9" x14ac:dyDescent="0.3">
      <c r="I398" s="119" t="s">
        <v>803</v>
      </c>
    </row>
    <row r="399" spans="9:9" x14ac:dyDescent="0.3">
      <c r="I399" s="119" t="s">
        <v>804</v>
      </c>
    </row>
    <row r="400" spans="9:9" x14ac:dyDescent="0.3">
      <c r="I400" s="119" t="s">
        <v>805</v>
      </c>
    </row>
    <row r="401" spans="9:9" x14ac:dyDescent="0.3">
      <c r="I401" s="119" t="s">
        <v>806</v>
      </c>
    </row>
    <row r="402" spans="9:9" x14ac:dyDescent="0.3">
      <c r="I402" s="119" t="s">
        <v>807</v>
      </c>
    </row>
    <row r="403" spans="9:9" x14ac:dyDescent="0.3">
      <c r="I403" s="119" t="s">
        <v>808</v>
      </c>
    </row>
    <row r="404" spans="9:9" x14ac:dyDescent="0.3">
      <c r="I404" s="119" t="s">
        <v>809</v>
      </c>
    </row>
    <row r="405" spans="9:9" x14ac:dyDescent="0.3">
      <c r="I405" s="119" t="s">
        <v>810</v>
      </c>
    </row>
    <row r="406" spans="9:9" x14ac:dyDescent="0.3">
      <c r="I406" s="119" t="s">
        <v>811</v>
      </c>
    </row>
    <row r="407" spans="9:9" x14ac:dyDescent="0.3">
      <c r="I407" s="119" t="s">
        <v>812</v>
      </c>
    </row>
    <row r="408" spans="9:9" x14ac:dyDescent="0.3">
      <c r="I408" s="119" t="s">
        <v>813</v>
      </c>
    </row>
    <row r="409" spans="9:9" x14ac:dyDescent="0.3">
      <c r="I409" s="119" t="s">
        <v>814</v>
      </c>
    </row>
    <row r="410" spans="9:9" x14ac:dyDescent="0.3">
      <c r="I410" s="119" t="s">
        <v>815</v>
      </c>
    </row>
    <row r="411" spans="9:9" x14ac:dyDescent="0.3">
      <c r="I411" s="119" t="s">
        <v>816</v>
      </c>
    </row>
    <row r="412" spans="9:9" x14ac:dyDescent="0.3">
      <c r="I412" s="119" t="s">
        <v>817</v>
      </c>
    </row>
    <row r="413" spans="9:9" x14ac:dyDescent="0.3">
      <c r="I413" s="119" t="s">
        <v>818</v>
      </c>
    </row>
    <row r="414" spans="9:9" x14ac:dyDescent="0.3">
      <c r="I414" s="119" t="s">
        <v>819</v>
      </c>
    </row>
    <row r="415" spans="9:9" x14ac:dyDescent="0.3">
      <c r="I415" s="119" t="s">
        <v>820</v>
      </c>
    </row>
    <row r="416" spans="9:9" x14ac:dyDescent="0.3">
      <c r="I416" s="119" t="s">
        <v>821</v>
      </c>
    </row>
    <row r="417" spans="9:9" x14ac:dyDescent="0.3">
      <c r="I417" s="119" t="s">
        <v>822</v>
      </c>
    </row>
    <row r="418" spans="9:9" x14ac:dyDescent="0.3">
      <c r="I418" s="119" t="s">
        <v>823</v>
      </c>
    </row>
    <row r="419" spans="9:9" x14ac:dyDescent="0.3">
      <c r="I419" s="119" t="s">
        <v>824</v>
      </c>
    </row>
    <row r="420" spans="9:9" x14ac:dyDescent="0.3">
      <c r="I420" s="119" t="s">
        <v>825</v>
      </c>
    </row>
    <row r="421" spans="9:9" x14ac:dyDescent="0.3">
      <c r="I421" s="119" t="s">
        <v>826</v>
      </c>
    </row>
    <row r="422" spans="9:9" x14ac:dyDescent="0.3">
      <c r="I422" s="119" t="s">
        <v>827</v>
      </c>
    </row>
    <row r="423" spans="9:9" x14ac:dyDescent="0.3">
      <c r="I423" s="119" t="s">
        <v>828</v>
      </c>
    </row>
    <row r="424" spans="9:9" x14ac:dyDescent="0.3">
      <c r="I424" s="119" t="s">
        <v>829</v>
      </c>
    </row>
    <row r="425" spans="9:9" x14ac:dyDescent="0.3">
      <c r="I425" s="119" t="s">
        <v>830</v>
      </c>
    </row>
    <row r="426" spans="9:9" x14ac:dyDescent="0.3">
      <c r="I426" s="119" t="s">
        <v>831</v>
      </c>
    </row>
    <row r="427" spans="9:9" x14ac:dyDescent="0.3">
      <c r="I427" s="119" t="s">
        <v>832</v>
      </c>
    </row>
    <row r="428" spans="9:9" x14ac:dyDescent="0.3">
      <c r="I428" s="119" t="s">
        <v>833</v>
      </c>
    </row>
  </sheetData>
  <sortState xmlns:xlrd2="http://schemas.microsoft.com/office/spreadsheetml/2017/richdata2" ref="H3:H207">
    <sortCondition ref="H3:H207"/>
  </sortState>
  <mergeCells count="2">
    <mergeCell ref="R1:S1"/>
    <mergeCell ref="U1:V1"/>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0"/>
  </sheetPr>
  <dimension ref="A2:F44"/>
  <sheetViews>
    <sheetView zoomScale="91" workbookViewId="0">
      <pane xSplit="1" ySplit="2" topLeftCell="B3" activePane="bottomRight" state="frozen"/>
      <selection pane="topRight" activeCell="B1" sqref="B1"/>
      <selection pane="bottomLeft" activeCell="B1" sqref="B1"/>
      <selection pane="bottomRight" activeCell="A3" sqref="A3"/>
    </sheetView>
  </sheetViews>
  <sheetFormatPr defaultColWidth="8.7265625" defaultRowHeight="14.5" x14ac:dyDescent="0.35"/>
  <cols>
    <col min="2" max="2" width="10" customWidth="1"/>
    <col min="3" max="5" width="7.7265625" customWidth="1"/>
    <col min="6" max="6" width="11.26953125" customWidth="1"/>
    <col min="7" max="7" width="2.7265625" customWidth="1"/>
  </cols>
  <sheetData>
    <row r="2" spans="1:6" ht="39" x14ac:dyDescent="0.35">
      <c r="B2" s="1" t="s">
        <v>401</v>
      </c>
      <c r="F2" s="1" t="s">
        <v>402</v>
      </c>
    </row>
    <row r="3" spans="1:6" x14ac:dyDescent="0.35">
      <c r="A3">
        <f>IF(SUM(COUNTIF('2 - Import Data'!$W$14:$W$313,B3),COUNTIF('2 - Import Data'!$Y$14:$Y$313,'Data for Summary'!B3),COUNTIF('2 - Import Data'!$AA$14:$AA$313,B3),COUNTIF('2 - Import Data'!$AC$14:$AC$313,B3))&gt;0,1,0)</f>
        <v>0</v>
      </c>
      <c r="B3" s="2" t="str">
        <f>Lists!C3</f>
        <v>HCFC-21</v>
      </c>
      <c r="E3">
        <f>IF(INDEX(A:A,MATCH(F3,B:B,0))&gt;0,1,0)</f>
        <v>0</v>
      </c>
      <c r="F3" s="2" t="s">
        <v>125</v>
      </c>
    </row>
    <row r="4" spans="1:6" x14ac:dyDescent="0.35">
      <c r="A4">
        <f>IF(SUM(COUNTIF('2 - Import Data'!$W$14:$W$313,B4),COUNTIF('2 - Import Data'!$Y$14:$Y$313,'Data for Summary'!B4),COUNTIF('2 - Import Data'!$AA$14:$AA$313,B4),COUNTIF('2 - Import Data'!$AC$14:$AC$313,B4))&gt;0,MAX(A$3:A3)+1,0)</f>
        <v>0</v>
      </c>
      <c r="B4" s="2" t="str">
        <f>Lists!C4</f>
        <v>HCFC-22</v>
      </c>
      <c r="E4">
        <f>IF(INDEX(A:A,MATCH(F4,B:B,0))&gt;0,MAX(E$3:E3)+1,0)</f>
        <v>0</v>
      </c>
      <c r="F4" s="2" t="s">
        <v>48</v>
      </c>
    </row>
    <row r="5" spans="1:6" x14ac:dyDescent="0.35">
      <c r="A5">
        <f>IF(SUM(COUNTIF('2 - Import Data'!$W$14:$W$313,B5),COUNTIF('2 - Import Data'!$Y$14:$Y$313,'Data for Summary'!B5),COUNTIF('2 - Import Data'!$AA$14:$AA$313,B5),COUNTIF('2 - Import Data'!$AC$14:$AC$313,B5))&gt;0,MAX(A$3:A4)+1,0)</f>
        <v>0</v>
      </c>
      <c r="B5" s="2" t="str">
        <f>Lists!C5</f>
        <v>HCFC-31</v>
      </c>
    </row>
    <row r="6" spans="1:6" x14ac:dyDescent="0.35">
      <c r="A6">
        <f>IF(SUM(COUNTIF('2 - Import Data'!$W$14:$W$313,B6),COUNTIF('2 - Import Data'!$Y$14:$Y$313,'Data for Summary'!B6),COUNTIF('2 - Import Data'!$AA$14:$AA$313,B6),COUNTIF('2 - Import Data'!$AC$14:$AC$313,B6))&gt;0,MAX(A$3:A5)+1,0)</f>
        <v>0</v>
      </c>
      <c r="B6" s="2" t="str">
        <f>Lists!C6</f>
        <v>HCFC-121</v>
      </c>
    </row>
    <row r="7" spans="1:6" x14ac:dyDescent="0.35">
      <c r="A7">
        <f>IF(SUM(COUNTIF('2 - Import Data'!$W$14:$W$313,B7),COUNTIF('2 - Import Data'!$Y$14:$Y$313,'Data for Summary'!B7),COUNTIF('2 - Import Data'!$AA$14:$AA$313,B7),COUNTIF('2 - Import Data'!$AC$14:$AC$313,B7))&gt;0,MAX(A$3:A6)+1,0)</f>
        <v>0</v>
      </c>
      <c r="B7" s="2" t="str">
        <f>Lists!C7</f>
        <v>HCFC-122</v>
      </c>
    </row>
    <row r="8" spans="1:6" x14ac:dyDescent="0.35">
      <c r="A8">
        <f>IF(SUM(COUNTIF('2 - Import Data'!$W$14:$W$313,B8),COUNTIF('2 - Import Data'!$Y$14:$Y$313,'Data for Summary'!B8),COUNTIF('2 - Import Data'!$AA$14:$AA$313,B8),COUNTIF('2 - Import Data'!$AC$14:$AC$313,B8))&gt;0,MAX(A$3:A7)+1,0)</f>
        <v>0</v>
      </c>
      <c r="B8" s="2" t="str">
        <f>Lists!C8</f>
        <v>HCFC-123</v>
      </c>
    </row>
    <row r="9" spans="1:6" x14ac:dyDescent="0.35">
      <c r="A9">
        <f>IF(SUM(COUNTIF('2 - Import Data'!$W$14:$W$313,B9),COUNTIF('2 - Import Data'!$Y$14:$Y$313,'Data for Summary'!B9),COUNTIF('2 - Import Data'!$AA$14:$AA$313,B9),COUNTIF('2 - Import Data'!$AC$14:$AC$313,B9))&gt;0,MAX(A$3:A8)+1,0)</f>
        <v>0</v>
      </c>
      <c r="B9" s="2" t="str">
        <f>Lists!C9</f>
        <v>HCFC-123a</v>
      </c>
    </row>
    <row r="10" spans="1:6" x14ac:dyDescent="0.35">
      <c r="A10">
        <f>IF(SUM(COUNTIF('2 - Import Data'!$W$14:$W$313,B10),COUNTIF('2 - Import Data'!$Y$14:$Y$313,'Data for Summary'!B10),COUNTIF('2 - Import Data'!$AA$14:$AA$313,B10),COUNTIF('2 - Import Data'!$AC$14:$AC$313,B10))&gt;0,MAX(A$3:A9)+1,0)</f>
        <v>0</v>
      </c>
      <c r="B10" s="2" t="str">
        <f>Lists!C10</f>
        <v>HCFC-123b</v>
      </c>
    </row>
    <row r="11" spans="1:6" x14ac:dyDescent="0.35">
      <c r="A11">
        <f>IF(SUM(COUNTIF('2 - Import Data'!$W$14:$W$313,B11),COUNTIF('2 - Import Data'!$Y$14:$Y$313,'Data for Summary'!B11),COUNTIF('2 - Import Data'!$AA$14:$AA$313,B11),COUNTIF('2 - Import Data'!$AC$14:$AC$313,B11))&gt;0,MAX(A$3:A10)+1,0)</f>
        <v>0</v>
      </c>
      <c r="B11" s="2" t="str">
        <f>Lists!C11</f>
        <v>HCFC-124</v>
      </c>
    </row>
    <row r="12" spans="1:6" x14ac:dyDescent="0.35">
      <c r="A12">
        <f>IF(SUM(COUNTIF('2 - Import Data'!$W$14:$W$313,B12),COUNTIF('2 - Import Data'!$Y$14:$Y$313,'Data for Summary'!B12),COUNTIF('2 - Import Data'!$AA$14:$AA$313,B12),COUNTIF('2 - Import Data'!$AC$14:$AC$313,B12))&gt;0,MAX(A$3:A11)+1,0)</f>
        <v>0</v>
      </c>
      <c r="B12" s="2" t="str">
        <f>Lists!C12</f>
        <v>HCFC-124a</v>
      </c>
    </row>
    <row r="13" spans="1:6" x14ac:dyDescent="0.35">
      <c r="A13">
        <f>IF(SUM(COUNTIF('2 - Import Data'!$W$14:$W$313,B13),COUNTIF('2 - Import Data'!$Y$14:$Y$313,'Data for Summary'!B13),COUNTIF('2 - Import Data'!$AA$14:$AA$313,B13),COUNTIF('2 - Import Data'!$AC$14:$AC$313,B13))&gt;0,MAX(A$3:A12)+1,0)</f>
        <v>0</v>
      </c>
      <c r="B13" s="2" t="str">
        <f>Lists!C13</f>
        <v>HCFC-131</v>
      </c>
    </row>
    <row r="14" spans="1:6" x14ac:dyDescent="0.35">
      <c r="A14">
        <f>IF(SUM(COUNTIF('2 - Import Data'!$W$14:$W$313,B14),COUNTIF('2 - Import Data'!$Y$14:$Y$313,'Data for Summary'!B14),COUNTIF('2 - Import Data'!$AA$14:$AA$313,B14),COUNTIF('2 - Import Data'!$AC$14:$AC$313,B14))&gt;0,MAX(A$3:A13)+1,0)</f>
        <v>0</v>
      </c>
      <c r="B14" s="2" t="str">
        <f>Lists!C14</f>
        <v>HCFC-132b</v>
      </c>
    </row>
    <row r="15" spans="1:6" x14ac:dyDescent="0.35">
      <c r="A15">
        <f>IF(SUM(COUNTIF('2 - Import Data'!$W$14:$W$313,B15),COUNTIF('2 - Import Data'!$Y$14:$Y$313,'Data for Summary'!B15),COUNTIF('2 - Import Data'!$AA$14:$AA$313,B15),COUNTIF('2 - Import Data'!$AC$14:$AC$313,B15))&gt;0,MAX(A$3:A14)+1,0)</f>
        <v>0</v>
      </c>
      <c r="B15" s="2" t="str">
        <f>Lists!C15</f>
        <v>HCFC-133a</v>
      </c>
    </row>
    <row r="16" spans="1:6" x14ac:dyDescent="0.35">
      <c r="A16">
        <f>IF(SUM(COUNTIF('2 - Import Data'!$W$14:$W$313,B16),COUNTIF('2 - Import Data'!$Y$14:$Y$313,'Data for Summary'!B16),COUNTIF('2 - Import Data'!$AA$14:$AA$313,B16),COUNTIF('2 - Import Data'!$AC$14:$AC$313,B16))&gt;0,MAX(A$3:A15)+1,0)</f>
        <v>0</v>
      </c>
      <c r="B16" s="2" t="str">
        <f>Lists!C16</f>
        <v>HCFC-141</v>
      </c>
    </row>
    <row r="17" spans="1:2" x14ac:dyDescent="0.35">
      <c r="A17">
        <f>IF(SUM(COUNTIF('2 - Import Data'!$W$14:$W$313,B17),COUNTIF('2 - Import Data'!$Y$14:$Y$313,'Data for Summary'!B17),COUNTIF('2 - Import Data'!$AA$14:$AA$313,B17),COUNTIF('2 - Import Data'!$AC$14:$AC$313,B17))&gt;0,MAX(A$3:A16)+1,0)</f>
        <v>0</v>
      </c>
      <c r="B17" s="2" t="str">
        <f>Lists!C17</f>
        <v>HCFC-141a</v>
      </c>
    </row>
    <row r="18" spans="1:2" x14ac:dyDescent="0.35">
      <c r="A18">
        <f>IF(SUM(COUNTIF('2 - Import Data'!$W$14:$W$313,B18),COUNTIF('2 - Import Data'!$Y$14:$Y$313,'Data for Summary'!B18),COUNTIF('2 - Import Data'!$AA$14:$AA$313,B18),COUNTIF('2 - Import Data'!$AC$14:$AC$313,B18))&gt;0,MAX(A$3:A17)+1,0)</f>
        <v>0</v>
      </c>
      <c r="B18" s="2" t="str">
        <f>Lists!C18</f>
        <v>HCFC-141b</v>
      </c>
    </row>
    <row r="19" spans="1:2" x14ac:dyDescent="0.35">
      <c r="A19">
        <f>IF(SUM(COUNTIF('2 - Import Data'!$W$14:$W$313,B19),COUNTIF('2 - Import Data'!$Y$14:$Y$313,'Data for Summary'!B19),COUNTIF('2 - Import Data'!$AA$14:$AA$313,B19),COUNTIF('2 - Import Data'!$AC$14:$AC$313,B19))&gt;0,MAX(A$3:A18)+1,0)</f>
        <v>0</v>
      </c>
      <c r="B19" s="2" t="str">
        <f>Lists!C19</f>
        <v>HCFC-142</v>
      </c>
    </row>
    <row r="20" spans="1:2" x14ac:dyDescent="0.35">
      <c r="A20">
        <f>IF(SUM(COUNTIF('2 - Import Data'!$W$14:$W$313,B20),COUNTIF('2 - Import Data'!$Y$14:$Y$313,'Data for Summary'!B20),COUNTIF('2 - Import Data'!$AA$14:$AA$313,B20),COUNTIF('2 - Import Data'!$AC$14:$AC$313,B20))&gt;0,MAX(A$3:A19)+1,0)</f>
        <v>0</v>
      </c>
      <c r="B20" s="2" t="str">
        <f>Lists!C20</f>
        <v>HCFC-142a</v>
      </c>
    </row>
    <row r="21" spans="1:2" x14ac:dyDescent="0.35">
      <c r="A21">
        <f>IF(SUM(COUNTIF('2 - Import Data'!$W$14:$W$313,B21),COUNTIF('2 - Import Data'!$Y$14:$Y$313,'Data for Summary'!B21),COUNTIF('2 - Import Data'!$AA$14:$AA$313,B21),COUNTIF('2 - Import Data'!$AC$14:$AC$313,B21))&gt;0,MAX(A$3:A20)+1,0)</f>
        <v>0</v>
      </c>
      <c r="B21" s="2" t="str">
        <f>Lists!C21</f>
        <v>HCFC-142b</v>
      </c>
    </row>
    <row r="22" spans="1:2" x14ac:dyDescent="0.35">
      <c r="A22">
        <f>IF(SUM(COUNTIF('2 - Import Data'!$W$14:$W$313,B22),COUNTIF('2 - Import Data'!$Y$14:$Y$313,'Data for Summary'!B22),COUNTIF('2 - Import Data'!$AA$14:$AA$313,B22),COUNTIF('2 - Import Data'!$AC$14:$AC$313,B22))&gt;0,MAX(A$3:A21)+1,0)</f>
        <v>0</v>
      </c>
      <c r="B22" s="2" t="str">
        <f>Lists!C22</f>
        <v>HCFC-151</v>
      </c>
    </row>
    <row r="23" spans="1:2" x14ac:dyDescent="0.35">
      <c r="A23">
        <f>IF(SUM(COUNTIF('2 - Import Data'!$W$14:$W$313,B23),COUNTIF('2 - Import Data'!$Y$14:$Y$313,'Data for Summary'!B23),COUNTIF('2 - Import Data'!$AA$14:$AA$313,B23),COUNTIF('2 - Import Data'!$AC$14:$AC$313,B23))&gt;0,MAX(A$3:A22)+1,0)</f>
        <v>0</v>
      </c>
      <c r="B23" s="2" t="str">
        <f>Lists!C23</f>
        <v>HCFC-221</v>
      </c>
    </row>
    <row r="24" spans="1:2" x14ac:dyDescent="0.35">
      <c r="A24">
        <f>IF(SUM(COUNTIF('2 - Import Data'!$W$14:$W$313,B24),COUNTIF('2 - Import Data'!$Y$14:$Y$313,'Data for Summary'!B24),COUNTIF('2 - Import Data'!$AA$14:$AA$313,B24),COUNTIF('2 - Import Data'!$AC$14:$AC$313,B24))&gt;0,MAX(A$3:A23)+1,0)</f>
        <v>0</v>
      </c>
      <c r="B24" s="2" t="str">
        <f>Lists!C24</f>
        <v>HCFC-222</v>
      </c>
    </row>
    <row r="25" spans="1:2" x14ac:dyDescent="0.35">
      <c r="A25">
        <f>IF(SUM(COUNTIF('2 - Import Data'!$W$14:$W$313,B25),COUNTIF('2 - Import Data'!$Y$14:$Y$313,'Data for Summary'!B25),COUNTIF('2 - Import Data'!$AA$14:$AA$313,B25),COUNTIF('2 - Import Data'!$AC$14:$AC$313,B25))&gt;0,MAX(A$3:A24)+1,0)</f>
        <v>0</v>
      </c>
      <c r="B25" s="2" t="str">
        <f>Lists!C25</f>
        <v>HCFC-223</v>
      </c>
    </row>
    <row r="26" spans="1:2" x14ac:dyDescent="0.35">
      <c r="A26">
        <f>IF(SUM(COUNTIF('2 - Import Data'!$W$14:$W$313,B26),COUNTIF('2 - Import Data'!$Y$14:$Y$313,'Data for Summary'!B26),COUNTIF('2 - Import Data'!$AA$14:$AA$313,B26),COUNTIF('2 - Import Data'!$AC$14:$AC$313,B26))&gt;0,MAX(A$3:A25)+1,0)</f>
        <v>0</v>
      </c>
      <c r="B26" s="2" t="str">
        <f>Lists!C26</f>
        <v>HCFC-224</v>
      </c>
    </row>
    <row r="27" spans="1:2" x14ac:dyDescent="0.35">
      <c r="A27">
        <f>IF(SUM(COUNTIF('2 - Import Data'!$W$14:$W$313,B27),COUNTIF('2 - Import Data'!$Y$14:$Y$313,'Data for Summary'!B27),COUNTIF('2 - Import Data'!$AA$14:$AA$313,B27),COUNTIF('2 - Import Data'!$AC$14:$AC$313,B27))&gt;0,MAX(A$3:A26)+1,0)</f>
        <v>0</v>
      </c>
      <c r="B27" s="2" t="str">
        <f>Lists!C27</f>
        <v>HCFC-225ca</v>
      </c>
    </row>
    <row r="28" spans="1:2" x14ac:dyDescent="0.35">
      <c r="A28">
        <f>IF(SUM(COUNTIF('2 - Import Data'!$W$14:$W$313,B28),COUNTIF('2 - Import Data'!$Y$14:$Y$313,'Data for Summary'!B28),COUNTIF('2 - Import Data'!$AA$14:$AA$313,B28),COUNTIF('2 - Import Data'!$AC$14:$AC$313,B28))&gt;0,MAX(A$3:A27)+1,0)</f>
        <v>0</v>
      </c>
      <c r="B28" s="2" t="str">
        <f>Lists!C28</f>
        <v>HCFC-225cb</v>
      </c>
    </row>
    <row r="29" spans="1:2" x14ac:dyDescent="0.35">
      <c r="A29">
        <f>IF(SUM(COUNTIF('2 - Import Data'!$W$14:$W$313,B29),COUNTIF('2 - Import Data'!$Y$14:$Y$313,'Data for Summary'!B29),COUNTIF('2 - Import Data'!$AA$14:$AA$313,B29),COUNTIF('2 - Import Data'!$AC$14:$AC$313,B29))&gt;0,MAX(A$3:A28)+1,0)</f>
        <v>0</v>
      </c>
      <c r="B29" s="2" t="str">
        <f>Lists!C29</f>
        <v>HCFC-226</v>
      </c>
    </row>
    <row r="30" spans="1:2" x14ac:dyDescent="0.35">
      <c r="A30">
        <f>IF(SUM(COUNTIF('2 - Import Data'!$W$14:$W$313,B30),COUNTIF('2 - Import Data'!$Y$14:$Y$313,'Data for Summary'!B30),COUNTIF('2 - Import Data'!$AA$14:$AA$313,B30),COUNTIF('2 - Import Data'!$AC$14:$AC$313,B30))&gt;0,MAX(A$3:A29)+1,0)</f>
        <v>0</v>
      </c>
      <c r="B30" s="2" t="str">
        <f>Lists!C30</f>
        <v>HCFC-231</v>
      </c>
    </row>
    <row r="31" spans="1:2" x14ac:dyDescent="0.35">
      <c r="A31">
        <f>IF(SUM(COUNTIF('2 - Import Data'!$W$14:$W$313,B31),COUNTIF('2 - Import Data'!$Y$14:$Y$313,'Data for Summary'!B31),COUNTIF('2 - Import Data'!$AA$14:$AA$313,B31),COUNTIF('2 - Import Data'!$AC$14:$AC$313,B31))&gt;0,MAX(A$3:A30)+1,0)</f>
        <v>0</v>
      </c>
      <c r="B31" s="2" t="str">
        <f>Lists!C31</f>
        <v>HCFC-232</v>
      </c>
    </row>
    <row r="32" spans="1:2" x14ac:dyDescent="0.35">
      <c r="A32">
        <f>IF(SUM(COUNTIF('2 - Import Data'!$W$14:$W$313,B32),COUNTIF('2 - Import Data'!$Y$14:$Y$313,'Data for Summary'!B32),COUNTIF('2 - Import Data'!$AA$14:$AA$313,B32),COUNTIF('2 - Import Data'!$AC$14:$AC$313,B32))&gt;0,MAX(A$3:A31)+1,0)</f>
        <v>0</v>
      </c>
      <c r="B32" s="2" t="str">
        <f>Lists!C32</f>
        <v>HCFC-233</v>
      </c>
    </row>
    <row r="33" spans="1:2" x14ac:dyDescent="0.35">
      <c r="A33">
        <f>IF(SUM(COUNTIF('2 - Import Data'!$W$14:$W$313,B33),COUNTIF('2 - Import Data'!$Y$14:$Y$313,'Data for Summary'!B33),COUNTIF('2 - Import Data'!$AA$14:$AA$313,B33),COUNTIF('2 - Import Data'!$AC$14:$AC$313,B33))&gt;0,MAX(A$3:A32)+1,0)</f>
        <v>0</v>
      </c>
      <c r="B33" s="2" t="str">
        <f>Lists!C33</f>
        <v>HCFC-234</v>
      </c>
    </row>
    <row r="34" spans="1:2" x14ac:dyDescent="0.35">
      <c r="A34">
        <f>IF(SUM(COUNTIF('2 - Import Data'!$W$14:$W$313,B34),COUNTIF('2 - Import Data'!$Y$14:$Y$313,'Data for Summary'!B34),COUNTIF('2 - Import Data'!$AA$14:$AA$313,B34),COUNTIF('2 - Import Data'!$AC$14:$AC$313,B34))&gt;0,MAX(A$3:A33)+1,0)</f>
        <v>0</v>
      </c>
      <c r="B34" s="2" t="str">
        <f>Lists!C34</f>
        <v>HCFC-235</v>
      </c>
    </row>
    <row r="35" spans="1:2" x14ac:dyDescent="0.35">
      <c r="A35">
        <f>IF(SUM(COUNTIF('2 - Import Data'!$W$14:$W$313,B35),COUNTIF('2 - Import Data'!$Y$14:$Y$313,'Data for Summary'!B35),COUNTIF('2 - Import Data'!$AA$14:$AA$313,B35),COUNTIF('2 - Import Data'!$AC$14:$AC$313,B35))&gt;0,MAX(A$3:A34)+1,0)</f>
        <v>0</v>
      </c>
      <c r="B35" s="2" t="str">
        <f>Lists!C35</f>
        <v>HCFC-241</v>
      </c>
    </row>
    <row r="36" spans="1:2" x14ac:dyDescent="0.35">
      <c r="A36">
        <f>IF(SUM(COUNTIF('2 - Import Data'!$W$14:$W$313,B36),COUNTIF('2 - Import Data'!$Y$14:$Y$313,'Data for Summary'!B36),COUNTIF('2 - Import Data'!$AA$14:$AA$313,B36),COUNTIF('2 - Import Data'!$AC$14:$AC$313,B36))&gt;0,MAX(A$3:A35)+1,0)</f>
        <v>0</v>
      </c>
      <c r="B36" s="2" t="str">
        <f>Lists!C36</f>
        <v>HCFC-242</v>
      </c>
    </row>
    <row r="37" spans="1:2" x14ac:dyDescent="0.35">
      <c r="A37">
        <f>IF(SUM(COUNTIF('2 - Import Data'!$W$14:$W$313,B37),COUNTIF('2 - Import Data'!$Y$14:$Y$313,'Data for Summary'!B37),COUNTIF('2 - Import Data'!$AA$14:$AA$313,B37),COUNTIF('2 - Import Data'!$AC$14:$AC$313,B37))&gt;0,MAX(A$3:A36)+1,0)</f>
        <v>0</v>
      </c>
      <c r="B37" s="2" t="str">
        <f>Lists!C37</f>
        <v>HCFC-243</v>
      </c>
    </row>
    <row r="38" spans="1:2" x14ac:dyDescent="0.35">
      <c r="A38">
        <f>IF(SUM(COUNTIF('2 - Import Data'!$W$14:$W$313,B38),COUNTIF('2 - Import Data'!$Y$14:$Y$313,'Data for Summary'!B38),COUNTIF('2 - Import Data'!$AA$14:$AA$313,B38),COUNTIF('2 - Import Data'!$AC$14:$AC$313,B38))&gt;0,MAX(A$3:A37)+1,0)</f>
        <v>0</v>
      </c>
      <c r="B38" s="2" t="str">
        <f>Lists!C38</f>
        <v>HCFC-244</v>
      </c>
    </row>
    <row r="39" spans="1:2" x14ac:dyDescent="0.35">
      <c r="A39">
        <f>IF(SUM(COUNTIF('2 - Import Data'!$W$14:$W$313,B39),COUNTIF('2 - Import Data'!$Y$14:$Y$313,'Data for Summary'!B39),COUNTIF('2 - Import Data'!$AA$14:$AA$313,B39),COUNTIF('2 - Import Data'!$AC$14:$AC$313,B39))&gt;0,MAX(A$3:A38)+1,0)</f>
        <v>0</v>
      </c>
      <c r="B39" s="2" t="str">
        <f>Lists!C39</f>
        <v>HCFC-251</v>
      </c>
    </row>
    <row r="40" spans="1:2" x14ac:dyDescent="0.35">
      <c r="A40">
        <f>IF(SUM(COUNTIF('2 - Import Data'!$W$14:$W$313,B40),COUNTIF('2 - Import Data'!$Y$14:$Y$313,'Data for Summary'!B40),COUNTIF('2 - Import Data'!$AA$14:$AA$313,B40),COUNTIF('2 - Import Data'!$AC$14:$AC$313,B40))&gt;0,MAX(A$3:A39)+1,0)</f>
        <v>0</v>
      </c>
      <c r="B40" s="2" t="str">
        <f>Lists!C40</f>
        <v>HCFC-252</v>
      </c>
    </row>
    <row r="41" spans="1:2" x14ac:dyDescent="0.35">
      <c r="A41">
        <f>IF(SUM(COUNTIF('2 - Import Data'!$W$14:$W$313,B41),COUNTIF('2 - Import Data'!$Y$14:$Y$313,'Data for Summary'!B41),COUNTIF('2 - Import Data'!$AA$14:$AA$313,B41),COUNTIF('2 - Import Data'!$AC$14:$AC$313,B41))&gt;0,MAX(A$3:A40)+1,0)</f>
        <v>0</v>
      </c>
      <c r="B41" s="2" t="str">
        <f>Lists!C41</f>
        <v>HCFC-253</v>
      </c>
    </row>
    <row r="42" spans="1:2" x14ac:dyDescent="0.35">
      <c r="A42">
        <f>IF(SUM(COUNTIF('2 - Import Data'!$W$14:$W$313,B42),COUNTIF('2 - Import Data'!$Y$14:$Y$313,'Data for Summary'!B42),COUNTIF('2 - Import Data'!$AA$14:$AA$313,B42),COUNTIF('2 - Import Data'!$AC$14:$AC$313,B42))&gt;0,MAX(A$3:A41)+1,0)</f>
        <v>0</v>
      </c>
      <c r="B42" s="2" t="str">
        <f>Lists!C42</f>
        <v>HCFC-261</v>
      </c>
    </row>
    <row r="43" spans="1:2" x14ac:dyDescent="0.35">
      <c r="A43">
        <f>IF(SUM(COUNTIF('2 - Import Data'!$W$14:$W$313,B43),COUNTIF('2 - Import Data'!$Y$14:$Y$313,'Data for Summary'!B43),COUNTIF('2 - Import Data'!$AA$14:$AA$313,B43),COUNTIF('2 - Import Data'!$AC$14:$AC$313,B43))&gt;0,MAX(A$3:A42)+1,0)</f>
        <v>0</v>
      </c>
      <c r="B43" s="2" t="str">
        <f>Lists!C43</f>
        <v>HCFC-262</v>
      </c>
    </row>
    <row r="44" spans="1:2" x14ac:dyDescent="0.35">
      <c r="A44">
        <f>IF(SUM(COUNTIF('2 - Import Data'!$W$14:$W$313,B44),COUNTIF('2 - Import Data'!$Y$14:$Y$313,'Data for Summary'!B44),COUNTIF('2 - Import Data'!$AA$14:$AA$313,B44),COUNTIF('2 - Import Data'!$AC$14:$AC$313,B44))&gt;0,MAX(A$3:A43)+1,0)</f>
        <v>0</v>
      </c>
      <c r="B44" s="2" t="str">
        <f>Lists!C44</f>
        <v>HCFC-271</v>
      </c>
    </row>
  </sheetData>
  <phoneticPr fontId="3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865e57-ccbe-4a80-9f9d-664959cf0aa4" xsi:nil="true"/>
    <lcf76f155ced4ddcb4097134ff3c332f xmlns="7a19f0ce-0b6b-404b-81b4-393268daf871">
      <Terms xmlns="http://schemas.microsoft.com/office/infopath/2007/PartnerControls"/>
    </lcf76f155ced4ddcb4097134ff3c332f>
    <SharedWithUsers xmlns="2f865e57-ccbe-4a80-9f9d-664959cf0aa4">
      <UserInfo>
        <DisplayName>Winicov, Meryl</DisplayName>
        <AccountId>95</AccountId>
        <AccountType/>
      </UserInfo>
      <UserInfo>
        <DisplayName>Garfinkel, Johanna</DisplayName>
        <AccountId>30</AccountId>
        <AccountType/>
      </UserInfo>
      <UserInfo>
        <DisplayName>Krauss, Hannah</DisplayName>
        <AccountId>123</AccountId>
        <AccountType/>
      </UserInfo>
      <UserInfo>
        <DisplayName>Golla, Emily</DisplayName>
        <AccountId>14</AccountId>
        <AccountType/>
      </UserInfo>
      <UserInfo>
        <DisplayName>Adkins, Emily</DisplayName>
        <AccountId>106</AccountId>
        <AccountType/>
      </UserInfo>
      <UserInfo>
        <DisplayName>Stein, Kaila</DisplayName>
        <AccountId>147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86234F-142F-43D6-A86D-CAC9F8BFBFB0}">
  <ds:schemaRefs>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2f865e57-ccbe-4a80-9f9d-664959cf0aa4"/>
    <ds:schemaRef ds:uri="7a19f0ce-0b6b-404b-81b4-393268daf871"/>
    <ds:schemaRef ds:uri="http://purl.org/dc/terms/"/>
  </ds:schemaRefs>
</ds:datastoreItem>
</file>

<file path=customXml/itemProps2.xml><?xml version="1.0" encoding="utf-8"?>
<ds:datastoreItem xmlns:ds="http://schemas.openxmlformats.org/officeDocument/2006/customXml" ds:itemID="{90609A6F-B378-4D45-99F7-D7BCF3A1C3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B34CDB-ADE3-4C3B-8454-B833D7042CE8}">
  <ds:schemaRefs>
    <ds:schemaRef ds:uri="http://schemas.microsoft.com/sharepoint/v3/contenttype/form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26</vt:i4>
      </vt:variant>
    </vt:vector>
  </HeadingPairs>
  <TitlesOfParts>
    <vt:vector size="34" baseType="lpstr">
      <vt:lpstr>Instructions</vt:lpstr>
      <vt:lpstr>1 - Report Identification</vt:lpstr>
      <vt:lpstr>2 - Import Data</vt:lpstr>
      <vt:lpstr>3 - Shipment and Sales</vt:lpstr>
      <vt:lpstr>4 - Summary</vt:lpstr>
      <vt:lpstr>Blend Breakout</vt:lpstr>
      <vt:lpstr>Lists</vt:lpstr>
      <vt:lpstr>Data for Summary</vt:lpstr>
      <vt:lpstr>ChemicalList</vt:lpstr>
      <vt:lpstr>ClassIIChemicals</vt:lpstr>
      <vt:lpstr>ClassIIFormula</vt:lpstr>
      <vt:lpstr>ClassIIOther</vt:lpstr>
      <vt:lpstr>CommodityCodes</vt:lpstr>
      <vt:lpstr>Countries</vt:lpstr>
      <vt:lpstr>EndDate</vt:lpstr>
      <vt:lpstr>HeelsIntendedUses</vt:lpstr>
      <vt:lpstr>ImporterCol</vt:lpstr>
      <vt:lpstr>ImportNum</vt:lpstr>
      <vt:lpstr>LockStatus</vt:lpstr>
      <vt:lpstr>NewIntendedUses</vt:lpstr>
      <vt:lpstr>'1 - Report Identification'!Print_Area</vt:lpstr>
      <vt:lpstr>'2 - Import Data'!Print_Area</vt:lpstr>
      <vt:lpstr>'3 - Shipment and Sales'!Print_Area</vt:lpstr>
      <vt:lpstr>'4 - Summary'!Print_Area</vt:lpstr>
      <vt:lpstr>'Blend Breakout'!Print_Area</vt:lpstr>
      <vt:lpstr>Instructions!Print_Area</vt:lpstr>
      <vt:lpstr>Purpose</vt:lpstr>
      <vt:lpstr>ReportingQuarter</vt:lpstr>
      <vt:lpstr>ReportingYear</vt:lpstr>
      <vt:lpstr>ReportQtr</vt:lpstr>
      <vt:lpstr>ReportYr</vt:lpstr>
      <vt:lpstr>StartDate</vt:lpstr>
      <vt:lpstr>TransactionType</vt:lpstr>
      <vt:lpstr>UsedIntendedUses</vt:lpstr>
    </vt:vector>
  </TitlesOfParts>
  <Manager/>
  <Company>ICF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Golla</dc:creator>
  <cp:keywords/>
  <dc:description/>
  <cp:lastModifiedBy>Golla, Emily</cp:lastModifiedBy>
  <cp:revision/>
  <dcterms:created xsi:type="dcterms:W3CDTF">2015-03-18T20:34:42Z</dcterms:created>
  <dcterms:modified xsi:type="dcterms:W3CDTF">2026-09-15T19:13:57Z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AuthorIds_UIVersion_1024">
    <vt:lpwstr>24</vt:lpwstr>
  </property>
  <property fmtid="{D5CDD505-2E9C-101B-9397-08002B2CF9AE}" pid="4" name="AuthorIds_UIVersion_7680">
    <vt:lpwstr>14</vt:lpwstr>
  </property>
  <property fmtid="{D5CDD505-2E9C-101B-9397-08002B2CF9AE}" pid="5" name="MediaServiceImageTags">
    <vt:lpwstr/>
  </property>
</Properties>
</file>