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https://icfonline.sharepoint.com/sites/TrackingSystem/Shared Documents/General/2_Tracking System Support/SPDS Support/ODS Reporting Forms/Ready for GDIT/Final Locked_for Sept 2026 release/"/>
    </mc:Choice>
  </mc:AlternateContent>
  <xr:revisionPtr revIDLastSave="503" documentId="8_{2732133F-CF8A-4F6B-95BA-5A29E40739B6}" xr6:coauthVersionLast="47" xr6:coauthVersionMax="47" xr10:uidLastSave="{64FAFD77-5C9F-4AF1-83A9-22EB0BDA37F9}"/>
  <workbookProtection workbookAlgorithmName="SHA-512" workbookHashValue="FN+LlDMdQ/ur95KyQbKTEh29alONZDx2JQ2mfU6OHQZnUsPQUozXmoMoSjXzfGgnLzLQ+zVWfLZvVwQ8W4nGeg==" workbookSaltValue="9W8QnV+/1LWEkXK84FGpCA==" workbookSpinCount="100000" lockStructure="1"/>
  <bookViews>
    <workbookView xWindow="33720" yWindow="-120" windowWidth="29040" windowHeight="15720" tabRatio="830" xr2:uid="{00000000-000D-0000-FFFF-FFFF00000000}"/>
  </bookViews>
  <sheets>
    <sheet name="Instructions" sheetId="2" r:id="rId1"/>
    <sheet name="1 - Transferor Identification" sheetId="1" r:id="rId2"/>
    <sheet name="2 - Transaction Data" sheetId="3" r:id="rId3"/>
    <sheet name="3 - Allowance Summary" sheetId="8" r:id="rId4"/>
    <sheet name="Lists" sheetId="7" state="hidden" r:id="rId5"/>
  </sheets>
  <definedNames>
    <definedName name="ClassIIAllowanceTypes">Lists!$E$3:$E$4</definedName>
    <definedName name="ClassIIChemAllowance">Lists!$H$3:$H$4</definedName>
    <definedName name="ClassIPurpose">Lists!$E$3:$E$4</definedName>
    <definedName name="Countries">Lists!$B$3:$B$205</definedName>
    <definedName name="HeelsIntendedUses">Lists!$H$4:$H$4</definedName>
    <definedName name="LockStatus">Instructions!$H$15</definedName>
    <definedName name="MeBrPurpose">Lists!$E$3:$E$4</definedName>
    <definedName name="MeBrTransactionType">Lists!$F$3:$F$4</definedName>
    <definedName name="_xlnm.Print_Area" localSheetId="1">'1 - Transferor Identification'!$A$2:$D$11</definedName>
    <definedName name="_xlnm.Print_Area" localSheetId="2">'2 - Transaction Data'!$A$2:$T$29</definedName>
    <definedName name="_xlnm.Print_Area" localSheetId="3">'3 - Allowance Summary'!$A$2:$E$14</definedName>
    <definedName name="_xlnm.Print_Area" localSheetId="0">Instructions!$B$2:$D$22</definedName>
    <definedName name="Purpose">Lists!$E$3:$E$4</definedName>
    <definedName name="ReportingYear">Lists!$D$3:$D$12</definedName>
    <definedName name="ReportYr">'1 - Transferor Identification'!$C$10</definedName>
    <definedName name="States">Lists!$C$3:$C$55</definedName>
    <definedName name="Table2">Lists!$H$3:$I$4</definedName>
    <definedName name="TransfereeCompany">#REF!</definedName>
    <definedName name="ValidChemical">#REF!</definedName>
    <definedName name="ValidCountry">#REF!</definedName>
    <definedName name="ValidState">Lists!$C$3:$C$55</definedName>
    <definedName name="ValidStateifUS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3" i="8" l="1"/>
  <c r="G12" i="8"/>
  <c r="B12" i="8" s="1"/>
  <c r="J19" i="3"/>
  <c r="G19" i="3"/>
  <c r="B13" i="8" l="1"/>
  <c r="D13" i="8" l="1"/>
  <c r="O12" i="3" l="1"/>
  <c r="B19" i="3"/>
  <c r="A3" i="3"/>
  <c r="I230" i="3"/>
  <c r="I231" i="3"/>
  <c r="I227" i="3"/>
  <c r="I228" i="3"/>
  <c r="I229" i="3"/>
  <c r="I225" i="3"/>
  <c r="I226"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38" i="3"/>
  <c r="I139" i="3"/>
  <c r="I140" i="3"/>
  <c r="I141" i="3"/>
  <c r="I142" i="3"/>
  <c r="I143" i="3"/>
  <c r="I144" i="3"/>
  <c r="I145" i="3"/>
  <c r="I146" i="3"/>
  <c r="I147" i="3"/>
  <c r="I148" i="3"/>
  <c r="I149" i="3"/>
  <c r="I150" i="3"/>
  <c r="I151" i="3"/>
  <c r="I152" i="3"/>
  <c r="I153" i="3"/>
  <c r="I154" i="3"/>
  <c r="I155" i="3"/>
  <c r="I156" i="3"/>
  <c r="I157" i="3"/>
  <c r="I158" i="3"/>
  <c r="I159" i="3"/>
  <c r="I120" i="3"/>
  <c r="I121" i="3"/>
  <c r="I122" i="3"/>
  <c r="I123" i="3"/>
  <c r="I124" i="3"/>
  <c r="I125" i="3"/>
  <c r="I126" i="3"/>
  <c r="I127" i="3"/>
  <c r="I128" i="3"/>
  <c r="I129" i="3"/>
  <c r="I130" i="3"/>
  <c r="I131" i="3"/>
  <c r="I132" i="3"/>
  <c r="I133" i="3"/>
  <c r="I134" i="3"/>
  <c r="I135" i="3"/>
  <c r="I136" i="3"/>
  <c r="I137" i="3"/>
  <c r="I85" i="3"/>
  <c r="I86" i="3"/>
  <c r="I87" i="3"/>
  <c r="I88" i="3"/>
  <c r="I89" i="3"/>
  <c r="I90" i="3"/>
  <c r="I91" i="3"/>
  <c r="I92" i="3"/>
  <c r="I93" i="3"/>
  <c r="I94" i="3"/>
  <c r="I95" i="3"/>
  <c r="I96" i="3"/>
  <c r="I97" i="3"/>
  <c r="I98" i="3"/>
  <c r="I99" i="3"/>
  <c r="I100" i="3"/>
  <c r="I101" i="3"/>
  <c r="I102" i="3"/>
  <c r="I103" i="3"/>
  <c r="I104" i="3"/>
  <c r="I105" i="3"/>
  <c r="I106" i="3"/>
  <c r="I107" i="3"/>
  <c r="I108" i="3"/>
  <c r="I109" i="3"/>
  <c r="I110" i="3"/>
  <c r="I111" i="3"/>
  <c r="I112" i="3"/>
  <c r="I113" i="3"/>
  <c r="I114" i="3"/>
  <c r="I115" i="3"/>
  <c r="I116" i="3"/>
  <c r="I117" i="3"/>
  <c r="I118" i="3"/>
  <c r="I119" i="3"/>
  <c r="I83" i="3"/>
  <c r="I84" i="3"/>
  <c r="K20" i="3"/>
  <c r="K21" i="3"/>
  <c r="K22" i="3"/>
  <c r="L22" i="3" s="1"/>
  <c r="K23" i="3"/>
  <c r="L23" i="3" s="1"/>
  <c r="K24" i="3"/>
  <c r="M24" i="3" s="1"/>
  <c r="K25" i="3"/>
  <c r="M25" i="3" s="1"/>
  <c r="K26" i="3"/>
  <c r="L26" i="3" s="1"/>
  <c r="K27" i="3"/>
  <c r="M27" i="3" s="1"/>
  <c r="K28" i="3"/>
  <c r="M28" i="3" s="1"/>
  <c r="J20" i="3"/>
  <c r="J21" i="3"/>
  <c r="J22" i="3"/>
  <c r="J23" i="3"/>
  <c r="J24" i="3"/>
  <c r="J25" i="3"/>
  <c r="J26" i="3"/>
  <c r="J27" i="3"/>
  <c r="J28" i="3"/>
  <c r="G20" i="3"/>
  <c r="G21" i="3"/>
  <c r="G22" i="3"/>
  <c r="G23" i="3"/>
  <c r="G24" i="3"/>
  <c r="G25" i="3"/>
  <c r="G26" i="3"/>
  <c r="G27" i="3"/>
  <c r="G28" i="3"/>
  <c r="M26" i="3"/>
  <c r="K19" i="3"/>
  <c r="L19" i="3" s="1"/>
  <c r="C12" i="8" s="1"/>
  <c r="B20" i="3"/>
  <c r="E10" i="1"/>
  <c r="M21" i="3" l="1"/>
  <c r="M20" i="3"/>
  <c r="M23" i="3"/>
  <c r="L24" i="3"/>
  <c r="L28" i="3"/>
  <c r="L25" i="3"/>
  <c r="L27" i="3"/>
  <c r="B21" i="3"/>
  <c r="L21" i="3"/>
  <c r="D12" i="8" s="1"/>
  <c r="O19" i="3"/>
  <c r="M22" i="3"/>
  <c r="M19" i="3"/>
  <c r="L20" i="3"/>
  <c r="C13" i="8" s="1"/>
  <c r="O21" i="3" l="1"/>
  <c r="B22" i="3"/>
  <c r="O20" i="3"/>
  <c r="B23" i="3" l="1"/>
  <c r="O22" i="3" l="1"/>
  <c r="B24" i="3"/>
  <c r="O23" i="3"/>
  <c r="B25" i="3"/>
  <c r="O25" i="3" l="1"/>
  <c r="O24" i="3"/>
  <c r="B27" i="3"/>
  <c r="B26" i="3"/>
  <c r="B28" i="3" l="1"/>
  <c r="O26" i="3"/>
  <c r="O27" i="3"/>
  <c r="O28" i="3" l="1"/>
</calcChain>
</file>

<file path=xl/sharedStrings.xml><?xml version="1.0" encoding="utf-8"?>
<sst xmlns="http://schemas.openxmlformats.org/spreadsheetml/2006/main" count="401" uniqueCount="374">
  <si>
    <t>Chemical Name</t>
  </si>
  <si>
    <t>Reporting Year</t>
  </si>
  <si>
    <t>Form Type</t>
  </si>
  <si>
    <t>Transaction Number</t>
  </si>
  <si>
    <t>Afghanistan</t>
  </si>
  <si>
    <t>Albania</t>
  </si>
  <si>
    <t>Algeria</t>
  </si>
  <si>
    <t>Angola</t>
  </si>
  <si>
    <t>Antigua and Barbuda</t>
  </si>
  <si>
    <t>Argentina</t>
  </si>
  <si>
    <t>Armenia</t>
  </si>
  <si>
    <t>Australia</t>
  </si>
  <si>
    <t>Austria</t>
  </si>
  <si>
    <t>Azerbaijan</t>
  </si>
  <si>
    <t>Bahamas</t>
  </si>
  <si>
    <t>Bahrain</t>
  </si>
  <si>
    <t>Bangladesh</t>
  </si>
  <si>
    <t>Barbados</t>
  </si>
  <si>
    <t>Belarus</t>
  </si>
  <si>
    <t>Belgium</t>
  </si>
  <si>
    <t>Belize</t>
  </si>
  <si>
    <t>Benin</t>
  </si>
  <si>
    <t>Bhutan</t>
  </si>
  <si>
    <t>Bosnia and Herzegovina</t>
  </si>
  <si>
    <t>Botswana</t>
  </si>
  <si>
    <t>Brazil</t>
  </si>
  <si>
    <t>Brunei Darussalam</t>
  </si>
  <si>
    <t>Bulgaria</t>
  </si>
  <si>
    <t>Burkina Faso</t>
  </si>
  <si>
    <t>Burundi</t>
  </si>
  <si>
    <t>Cambodia</t>
  </si>
  <si>
    <t>Cameroon</t>
  </si>
  <si>
    <t>Canada</t>
  </si>
  <si>
    <t>Central African Republic</t>
  </si>
  <si>
    <t>Chad</t>
  </si>
  <si>
    <t>Chile</t>
  </si>
  <si>
    <t>China</t>
  </si>
  <si>
    <t>Colombia</t>
  </si>
  <si>
    <t>Comoros</t>
  </si>
  <si>
    <t>Cook Islands</t>
  </si>
  <si>
    <t>Costa Rica</t>
  </si>
  <si>
    <t>Croatia</t>
  </si>
  <si>
    <t>Cuba</t>
  </si>
  <si>
    <t>Cyprus</t>
  </si>
  <si>
    <t>Czech Republic</t>
  </si>
  <si>
    <t>Democratic Republic of the Congo</t>
  </si>
  <si>
    <t>Denmark</t>
  </si>
  <si>
    <t>Djibouti</t>
  </si>
  <si>
    <t>Dominica</t>
  </si>
  <si>
    <t>Dominican Republic</t>
  </si>
  <si>
    <t>Ecuador</t>
  </si>
  <si>
    <t>Egypt</t>
  </si>
  <si>
    <t>El Salvador</t>
  </si>
  <si>
    <t>Eritrea</t>
  </si>
  <si>
    <t>Estonia</t>
  </si>
  <si>
    <t>Ethiopia</t>
  </si>
  <si>
    <t>Fiji</t>
  </si>
  <si>
    <t>Finland</t>
  </si>
  <si>
    <t>France</t>
  </si>
  <si>
    <t>Gabon</t>
  </si>
  <si>
    <t>Gambia</t>
  </si>
  <si>
    <t>Georgia</t>
  </si>
  <si>
    <t>Germany</t>
  </si>
  <si>
    <t>Ghana</t>
  </si>
  <si>
    <t>Greece</t>
  </si>
  <si>
    <t>Grenada</t>
  </si>
  <si>
    <t>Guatemala</t>
  </si>
  <si>
    <t>Guinea</t>
  </si>
  <si>
    <t>Guinea-Bissau</t>
  </si>
  <si>
    <t>Guyana</t>
  </si>
  <si>
    <t>Haiti</t>
  </si>
  <si>
    <t>Honduras</t>
  </si>
  <si>
    <t>Hungary</t>
  </si>
  <si>
    <t>Iceland</t>
  </si>
  <si>
    <t>India</t>
  </si>
  <si>
    <t>Indonesia</t>
  </si>
  <si>
    <t>Ireland</t>
  </si>
  <si>
    <t>Israel</t>
  </si>
  <si>
    <t>Italy</t>
  </si>
  <si>
    <t>Jamaica</t>
  </si>
  <si>
    <t>Japan</t>
  </si>
  <si>
    <t>Jordan</t>
  </si>
  <si>
    <t>Kazakhstan</t>
  </si>
  <si>
    <t>Kenya</t>
  </si>
  <si>
    <t>Kiribati</t>
  </si>
  <si>
    <t>Kuwait</t>
  </si>
  <si>
    <t>Kyrgyzstan</t>
  </si>
  <si>
    <t>Lao People's Democratic Republic</t>
  </si>
  <si>
    <t>Latvia</t>
  </si>
  <si>
    <t>Lebanon</t>
  </si>
  <si>
    <t>Lesotho</t>
  </si>
  <si>
    <t>Liberia</t>
  </si>
  <si>
    <t>Libya</t>
  </si>
  <si>
    <t>Liechtenstein</t>
  </si>
  <si>
    <t>Lithuania</t>
  </si>
  <si>
    <t>Luxembourg</t>
  </si>
  <si>
    <t>Madagascar</t>
  </si>
  <si>
    <t>Malawi</t>
  </si>
  <si>
    <t>Malaysia</t>
  </si>
  <si>
    <t>Maldives</t>
  </si>
  <si>
    <t>Mali</t>
  </si>
  <si>
    <t>Malta</t>
  </si>
  <si>
    <t>Marshall Islands</t>
  </si>
  <si>
    <t>Mauritania</t>
  </si>
  <si>
    <t>Mauritius</t>
  </si>
  <si>
    <t>Mexico</t>
  </si>
  <si>
    <t>Monaco</t>
  </si>
  <si>
    <t>Mongolia</t>
  </si>
  <si>
    <t>Morocco</t>
  </si>
  <si>
    <t>Mozambique</t>
  </si>
  <si>
    <t>Myanmar</t>
  </si>
  <si>
    <t>Namibia</t>
  </si>
  <si>
    <t>Nauru</t>
  </si>
  <si>
    <t>Nepal</t>
  </si>
  <si>
    <t>Netherlands</t>
  </si>
  <si>
    <t>New Zealand</t>
  </si>
  <si>
    <t>Nicaragua</t>
  </si>
  <si>
    <t>Niger</t>
  </si>
  <si>
    <t>Nigeria</t>
  </si>
  <si>
    <t>Niue</t>
  </si>
  <si>
    <t>Norway</t>
  </si>
  <si>
    <t>Oman</t>
  </si>
  <si>
    <t>Pakistan</t>
  </si>
  <si>
    <t>Palau</t>
  </si>
  <si>
    <t>Panama</t>
  </si>
  <si>
    <t>Papua New Guinea</t>
  </si>
  <si>
    <t>Paraguay</t>
  </si>
  <si>
    <t>Peru</t>
  </si>
  <si>
    <t>Philippines</t>
  </si>
  <si>
    <t>Poland</t>
  </si>
  <si>
    <t>Portugal</t>
  </si>
  <si>
    <t>Qatar</t>
  </si>
  <si>
    <t>Romania</t>
  </si>
  <si>
    <t>Russian Federation</t>
  </si>
  <si>
    <t>Rwanda</t>
  </si>
  <si>
    <t>Saint Kitts and Nevis</t>
  </si>
  <si>
    <t>Saint Lucia</t>
  </si>
  <si>
    <t>Saint Vincent and the Grenadines</t>
  </si>
  <si>
    <t>Samoa</t>
  </si>
  <si>
    <t>Sao Tome and Principe</t>
  </si>
  <si>
    <t>Saudi Arabia</t>
  </si>
  <si>
    <t>Senegal</t>
  </si>
  <si>
    <t>Seychelles</t>
  </si>
  <si>
    <t>Sierra Leone</t>
  </si>
  <si>
    <t>Singapore</t>
  </si>
  <si>
    <t>Slovakia</t>
  </si>
  <si>
    <t>Slovenia</t>
  </si>
  <si>
    <t>Solomon Islands</t>
  </si>
  <si>
    <t>South Africa</t>
  </si>
  <si>
    <t>South Korea (Republic of Korea)</t>
  </si>
  <si>
    <t>Spain</t>
  </si>
  <si>
    <t>Sri Lanka</t>
  </si>
  <si>
    <t>Sudan</t>
  </si>
  <si>
    <t>Suriname</t>
  </si>
  <si>
    <t>Sweden</t>
  </si>
  <si>
    <t>Switzerland</t>
  </si>
  <si>
    <t>Taiwan</t>
  </si>
  <si>
    <t>Tajikistan</t>
  </si>
  <si>
    <t>Thailand</t>
  </si>
  <si>
    <t>Togo</t>
  </si>
  <si>
    <t>Tonga</t>
  </si>
  <si>
    <t>Trinidad and Tobago</t>
  </si>
  <si>
    <t>Tunisia</t>
  </si>
  <si>
    <t>Turkey</t>
  </si>
  <si>
    <t>Turkmenistan</t>
  </si>
  <si>
    <t>Tuvalu</t>
  </si>
  <si>
    <t>Uganda</t>
  </si>
  <si>
    <t>Ukraine</t>
  </si>
  <si>
    <t>United Arab Emirates</t>
  </si>
  <si>
    <t>United Kingdom of Great Britain and Northern Ireland</t>
  </si>
  <si>
    <t>Uruguay</t>
  </si>
  <si>
    <t>Uzbekistan</t>
  </si>
  <si>
    <t>Vanuatu</t>
  </si>
  <si>
    <t>Viet Nam</t>
  </si>
  <si>
    <t>Yemen</t>
  </si>
  <si>
    <t>Zambia</t>
  </si>
  <si>
    <t>Zimbabwe</t>
  </si>
  <si>
    <t>Andorra</t>
  </si>
  <si>
    <t>Equatorial Guinea</t>
  </si>
  <si>
    <t>Iraq</t>
  </si>
  <si>
    <t>Serbia</t>
  </si>
  <si>
    <t>South Sudan</t>
  </si>
  <si>
    <t>Timor-Leste</t>
  </si>
  <si>
    <t>Form Code</t>
  </si>
  <si>
    <t>Class I Producer</t>
  </si>
  <si>
    <t>PROD1</t>
  </si>
  <si>
    <t>MeBr Producer</t>
  </si>
  <si>
    <t>PROD3</t>
  </si>
  <si>
    <t>Class II Producer</t>
  </si>
  <si>
    <t>PROD2</t>
  </si>
  <si>
    <t>Class I Importer</t>
  </si>
  <si>
    <t>IMPT1</t>
  </si>
  <si>
    <t>MeBr Importer</t>
  </si>
  <si>
    <t>IMPT3</t>
  </si>
  <si>
    <t>Class II Importer</t>
  </si>
  <si>
    <t>IMPT2</t>
  </si>
  <si>
    <t>Class I Exporter</t>
  </si>
  <si>
    <t>EXPT1</t>
  </si>
  <si>
    <t>MeBr Exporter</t>
  </si>
  <si>
    <t>EXPT3</t>
  </si>
  <si>
    <t>Class II Exporter</t>
  </si>
  <si>
    <t>EXPT2</t>
  </si>
  <si>
    <t>Class I Lab Supplier</t>
  </si>
  <si>
    <t>LABS1</t>
  </si>
  <si>
    <t>Class I Destruction</t>
  </si>
  <si>
    <t>DEST1</t>
  </si>
  <si>
    <t>MeBr Destruction</t>
  </si>
  <si>
    <t>DEST3</t>
  </si>
  <si>
    <t>Class II Destruction</t>
  </si>
  <si>
    <t>DEST2</t>
  </si>
  <si>
    <t>Class I Transformation</t>
  </si>
  <si>
    <t>TRAN1</t>
  </si>
  <si>
    <t>MeBr Transformation</t>
  </si>
  <si>
    <t>TRAN3</t>
  </si>
  <si>
    <t>Class II Transformation</t>
  </si>
  <si>
    <t>TRAN2</t>
  </si>
  <si>
    <t>MeBr Trades</t>
  </si>
  <si>
    <t>TRAD3</t>
  </si>
  <si>
    <t>Class II Trades</t>
  </si>
  <si>
    <t>TRAD2</t>
  </si>
  <si>
    <t>Class II RACA</t>
  </si>
  <si>
    <t>RACA2</t>
  </si>
  <si>
    <t>MeBr Distributor of QPS</t>
  </si>
  <si>
    <t>MBQPS</t>
  </si>
  <si>
    <t>MeBr Pre-2005 Stocks</t>
  </si>
  <si>
    <t>MB05S</t>
  </si>
  <si>
    <t>MeBr Sales of CU</t>
  </si>
  <si>
    <t>MBCUE</t>
  </si>
  <si>
    <t>FOR REFERENCE ONLY</t>
  </si>
  <si>
    <t xml:space="preserve">All information submitted to EPA will be treated as confidential in accordance with 40 CFR Part 2, Subpart B, and will only be disclosed by the means set forth in the subpart. </t>
  </si>
  <si>
    <t>Transferee Company Name</t>
  </si>
  <si>
    <t>Transferee Contact Phone Number</t>
  </si>
  <si>
    <t>Transferee Street Address</t>
  </si>
  <si>
    <t>Transferee City</t>
  </si>
  <si>
    <t>Allowance Type</t>
  </si>
  <si>
    <t>Amount of Offset</t>
  </si>
  <si>
    <t>Transferee Country</t>
  </si>
  <si>
    <t>Transferee Postal Code</t>
  </si>
  <si>
    <t>Current or Baseline</t>
  </si>
  <si>
    <t>Country List</t>
  </si>
  <si>
    <t>Bermuda</t>
  </si>
  <si>
    <t>Holy See</t>
  </si>
  <si>
    <t>Montenegro</t>
  </si>
  <si>
    <t>North Korea (Democratic People's Republic of Korea)</t>
  </si>
  <si>
    <t>San Marino</t>
  </si>
  <si>
    <t>United States of America</t>
  </si>
  <si>
    <t>Class II Chemicals</t>
  </si>
  <si>
    <t>HCFC-124</t>
  </si>
  <si>
    <t>Class II Allownace Types</t>
  </si>
  <si>
    <t>Allowance Type: Current or Baseline</t>
  </si>
  <si>
    <t>Allowance Type: Domestic or International</t>
  </si>
  <si>
    <t>Class II Chemicals w/ Allowances</t>
  </si>
  <si>
    <t>Production</t>
  </si>
  <si>
    <t>Consumption</t>
  </si>
  <si>
    <t>Domestic</t>
  </si>
  <si>
    <t>ODP Table</t>
  </si>
  <si>
    <t>ODP</t>
  </si>
  <si>
    <t>British Virgin Islands</t>
  </si>
  <si>
    <t>Hong Kong</t>
  </si>
  <si>
    <t>Tahiti</t>
  </si>
  <si>
    <t>Domestic or International</t>
  </si>
  <si>
    <t>Number of Allowances Subtracted from Transferor's Class II Allowance Balance</t>
  </si>
  <si>
    <t>Number of Class II Allowances Being Received</t>
  </si>
  <si>
    <t>Transferee Contact Name</t>
  </si>
  <si>
    <t>ODP of Class II Chemical Being Received</t>
  </si>
  <si>
    <t>Class II Chemical Name</t>
  </si>
  <si>
    <t>Quantity of Class II Allowances</t>
  </si>
  <si>
    <t>Conversion Calculation</t>
  </si>
  <si>
    <t>HCFC-123</t>
  </si>
  <si>
    <t>Transferee State/Province</t>
  </si>
  <si>
    <t>States</t>
  </si>
  <si>
    <t>Alaska</t>
  </si>
  <si>
    <t>Alabama</t>
  </si>
  <si>
    <t>Arkansas</t>
  </si>
  <si>
    <t>Arizona</t>
  </si>
  <si>
    <t>California</t>
  </si>
  <si>
    <t>Colorado</t>
  </si>
  <si>
    <t>Connecticut</t>
  </si>
  <si>
    <t>District of Columbia</t>
  </si>
  <si>
    <t>Delaware</t>
  </si>
  <si>
    <t>Florida</t>
  </si>
  <si>
    <t>Hawaii</t>
  </si>
  <si>
    <t>Iowa</t>
  </si>
  <si>
    <t>Idaho</t>
  </si>
  <si>
    <t>Illinois</t>
  </si>
  <si>
    <t>Indiana</t>
  </si>
  <si>
    <t>Kansas</t>
  </si>
  <si>
    <t>Kentucky</t>
  </si>
  <si>
    <t>Louisiana</t>
  </si>
  <si>
    <t>Massachusetts</t>
  </si>
  <si>
    <t>Maryland</t>
  </si>
  <si>
    <t>Maine</t>
  </si>
  <si>
    <t>Michigan</t>
  </si>
  <si>
    <t>Minnesota</t>
  </si>
  <si>
    <t>Missouri</t>
  </si>
  <si>
    <t>Mississippi</t>
  </si>
  <si>
    <t>Montana</t>
  </si>
  <si>
    <t>North Carolina</t>
  </si>
  <si>
    <t>North Dakota</t>
  </si>
  <si>
    <t>Nebraska</t>
  </si>
  <si>
    <t>New Hampshire</t>
  </si>
  <si>
    <t>New Jersey</t>
  </si>
  <si>
    <t>New Mexico</t>
  </si>
  <si>
    <t>Nevada</t>
  </si>
  <si>
    <t>New York</t>
  </si>
  <si>
    <t>Ohio</t>
  </si>
  <si>
    <t>Oklahoma</t>
  </si>
  <si>
    <t>Oregon</t>
  </si>
  <si>
    <t>Pennsylvania</t>
  </si>
  <si>
    <t>Puerto Rico</t>
  </si>
  <si>
    <t>Rhode Island</t>
  </si>
  <si>
    <t>South Carolina</t>
  </si>
  <si>
    <t>South Dakota</t>
  </si>
  <si>
    <t>Tennessee</t>
  </si>
  <si>
    <t>Texas</t>
  </si>
  <si>
    <t>Utah</t>
  </si>
  <si>
    <t>Virginia</t>
  </si>
  <si>
    <t>US Virgin Islands</t>
  </si>
  <si>
    <t>Vermont</t>
  </si>
  <si>
    <t>Washington</t>
  </si>
  <si>
    <t>Wisconsin</t>
  </si>
  <si>
    <t>West Virginia</t>
  </si>
  <si>
    <t>Wyoming</t>
  </si>
  <si>
    <t>Allowances Being Transferred</t>
  </si>
  <si>
    <t>Allowances Being Received</t>
  </si>
  <si>
    <t>ODP of Class II Chemical Being Transferred</t>
  </si>
  <si>
    <t>EPA Form #5900-205</t>
  </si>
  <si>
    <t/>
  </si>
  <si>
    <t>x</t>
  </si>
  <si>
    <t>Allowance Summary</t>
  </si>
  <si>
    <t>Allowances Expended by Transferor (kg)</t>
  </si>
  <si>
    <t>Current</t>
  </si>
  <si>
    <t>Baseline</t>
  </si>
  <si>
    <t>Cote d'Ivoire</t>
  </si>
  <si>
    <t>Production or Consumption</t>
  </si>
  <si>
    <t>OMB Control Number: 2060-0170</t>
  </si>
  <si>
    <t>This collection of information is approved by OMB under the Paperwork Reduction Act, 44 U.S.C. 3501 et seq. (OMB Control No. 2060-0170). Responses to this collection of information are mandatory (40 CFR 82.23). An agency may not conduct or sponsor, and a person is not required to respond to, a collection of information unless it displays a currently valid OMB control number. The number and expiration date are displayed in the upper right corner of the form. The public reporting and recordkeeping burden for this collection of information is estimated to be 4 hours per response. Send comments on the Agency’s need this formation, the accuracy of the provided burden estimates and any suggested methods for minimizing respondent burden including through the use of automated collection techniques to the Director, Regulatory Support Division, U.S. Environmental Protection Agency (2821T), 1200 Pennsylvania Ave., NW, Washington, D.C. 20460.  Include the OMB control number in any correspondence.  Do not send the completed form to this address.</t>
  </si>
  <si>
    <t>Bolivia</t>
  </si>
  <si>
    <t>Cabo Verde</t>
  </si>
  <si>
    <t>Congo (Brazzaville)</t>
  </si>
  <si>
    <t>Iran</t>
  </si>
  <si>
    <t>Micronesia</t>
  </si>
  <si>
    <t>New Caledonia</t>
  </si>
  <si>
    <t>Palestine State</t>
  </si>
  <si>
    <t>Moldova</t>
  </si>
  <si>
    <t>Somalia</t>
  </si>
  <si>
    <t>Eswatini</t>
  </si>
  <si>
    <t>Syria (Syrian Arab Republic)</t>
  </si>
  <si>
    <t>North Macedonia</t>
  </si>
  <si>
    <t>Tanzania</t>
  </si>
  <si>
    <t>Venezuela</t>
  </si>
  <si>
    <t>U.S. Environmental Protection Agency (EPA)</t>
  </si>
  <si>
    <t>Expiration Date: 8/31/2027</t>
  </si>
  <si>
    <t>Clean Air Act - Class II Trades Report</t>
  </si>
  <si>
    <t>Worksheet Instructions:</t>
  </si>
  <si>
    <t>Version:</t>
  </si>
  <si>
    <t>Updated:</t>
  </si>
  <si>
    <t>External Links</t>
  </si>
  <si>
    <t>ODS Recordkeeping and Reporting webpage</t>
  </si>
  <si>
    <t>Reporting Form Navigation:</t>
  </si>
  <si>
    <t xml:space="preserve">Section 1 - Transferor Identification Information </t>
  </si>
  <si>
    <t>Instructions: Complete the following company information.</t>
  </si>
  <si>
    <t>Section 1 - Transferor Identification</t>
  </si>
  <si>
    <t>Section 2 - Transaction Data</t>
  </si>
  <si>
    <t>Go to Section 2 - Transaction Data</t>
  </si>
  <si>
    <t>Go to Section 3 - Allowance Summary</t>
  </si>
  <si>
    <t>Recipient Information</t>
  </si>
  <si>
    <t>Transaction Data</t>
  </si>
  <si>
    <t>Section 3 - Allowance Summary</t>
  </si>
  <si>
    <t>The values in the table below are calculated based on data entered in Section 2. If the totals appear to be incorrect, please return to Section 2 to review your data.</t>
  </si>
  <si>
    <t>Company Name</t>
  </si>
  <si>
    <t xml:space="preserve">Instructions: Enter the contact information for the recipient of the trade. If reporting on an inter-pollutant, intra-company trade, enter your company's name as the transferee company; the other fields may be left blank. </t>
  </si>
  <si>
    <t>Instructions: Enter data for each trade request.  For all controlled substances that are transferred, all fields are required unless otherwise indicated. Note that inter-pollutant trades of baseline year allowances will not be approved.</t>
  </si>
  <si>
    <t xml:space="preserve">Complete and submit a Class II Trades Report if your company would like to transfer class II ozone depleting substances (ODS) production or consumption allowances to another company. All sections of the report must be completed prior to submission.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</si>
</sst>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26" x14ac:knownFonts="1">
    <font>
      <sz val="11"/>
      <color theme="1"/>
      <name val="Calibri"/>
      <family val="2"/>
      <scheme val="minor"/>
    </font>
    <font>
      <sz val="11"/>
      <color theme="1"/>
      <name val="Calibri"/>
      <family val="2"/>
      <scheme val="minor"/>
    </font>
    <font>
      <i/>
      <sz val="10"/>
      <name val="Arial"/>
      <family val="2"/>
    </font>
    <font>
      <sz val="10"/>
      <color theme="1"/>
      <name val="Arial"/>
      <family val="2"/>
    </font>
    <font>
      <u/>
      <sz val="11"/>
      <color theme="10"/>
      <name val="Calibri"/>
      <family val="2"/>
      <scheme val="minor"/>
    </font>
    <font>
      <b/>
      <u/>
      <sz val="10"/>
      <name val="Arial"/>
      <family val="2"/>
    </font>
    <font>
      <sz val="10"/>
      <name val="Arial"/>
      <family val="2"/>
    </font>
    <font>
      <sz val="10"/>
      <color indexed="8"/>
      <name val="Arial"/>
      <family val="2"/>
    </font>
    <font>
      <sz val="11"/>
      <color theme="1"/>
      <name val="Arial"/>
      <family val="2"/>
    </font>
    <font>
      <b/>
      <sz val="14"/>
      <color theme="1"/>
      <name val="Arial"/>
      <family val="2"/>
    </font>
    <font>
      <b/>
      <sz val="11"/>
      <color theme="1"/>
      <name val="Arial"/>
      <family val="2"/>
    </font>
    <font>
      <b/>
      <sz val="12"/>
      <color theme="1"/>
      <name val="Arial"/>
      <family val="2"/>
    </font>
    <font>
      <b/>
      <sz val="10"/>
      <color theme="1"/>
      <name val="Arial"/>
      <family val="2"/>
    </font>
    <font>
      <b/>
      <sz val="16"/>
      <color theme="1"/>
      <name val="Arial"/>
      <family val="2"/>
    </font>
    <font>
      <u/>
      <sz val="11"/>
      <color theme="10"/>
      <name val="Arial"/>
      <family val="2"/>
    </font>
    <font>
      <sz val="11"/>
      <name val="Arial"/>
      <family val="2"/>
    </font>
    <font>
      <sz val="11"/>
      <color theme="0"/>
      <name val="Arial"/>
      <family val="2"/>
    </font>
    <font>
      <sz val="11"/>
      <color rgb="FFFF0000"/>
      <name val="Arial"/>
      <family val="2"/>
    </font>
    <font>
      <sz val="11"/>
      <color theme="0" tint="-4.9989318521683403E-2"/>
      <name val="Arial"/>
      <family val="2"/>
    </font>
    <font>
      <i/>
      <sz val="10"/>
      <color theme="1"/>
      <name val="Arial"/>
      <family val="2"/>
    </font>
    <font>
      <b/>
      <sz val="10"/>
      <name val="Arial"/>
      <family val="2"/>
    </font>
    <font>
      <sz val="10"/>
      <color rgb="FFFF0000"/>
      <name val="Arial"/>
      <family val="2"/>
    </font>
    <font>
      <b/>
      <sz val="11"/>
      <name val="Arial"/>
      <family val="2"/>
    </font>
    <font>
      <sz val="11"/>
      <color theme="1" tint="0.34998626667073579"/>
      <name val="Arial"/>
      <family val="2"/>
    </font>
    <font>
      <i/>
      <sz val="11"/>
      <color theme="1"/>
      <name val="Arial"/>
      <family val="2"/>
    </font>
    <font>
      <sz val="10"/>
      <color rgb="FF000000"/>
      <name val="Arial"/>
      <family val="2"/>
    </font>
  </fonts>
  <fills count="4">
    <fill>
      <patternFill patternType="none"/>
    </fill>
    <fill>
      <patternFill patternType="gray125"/>
    </fill>
    <fill>
      <patternFill patternType="solid">
        <fgColor theme="0" tint="-0.249977111117893"/>
        <bgColor indexed="64"/>
      </patternFill>
    </fill>
    <fill>
      <patternFill patternType="solid">
        <fgColor rgb="FF99CCFF"/>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6">
    <xf numFmtId="0" fontId="0" fillId="0" borderId="0"/>
    <xf numFmtId="43" fontId="1" fillId="0" borderId="0" applyFont="0" applyFill="0" applyBorder="0" applyAlignment="0" applyProtection="0"/>
    <xf numFmtId="0" fontId="4" fillId="0" borderId="0" applyNumberFormat="0" applyFill="0" applyBorder="0" applyAlignment="0" applyProtection="0"/>
    <xf numFmtId="0" fontId="6" fillId="0" borderId="0"/>
    <xf numFmtId="0" fontId="6" fillId="0" borderId="0"/>
    <xf numFmtId="0" fontId="7" fillId="0" borderId="0"/>
  </cellStyleXfs>
  <cellXfs count="90">
    <xf numFmtId="0" fontId="0" fillId="0" borderId="0" xfId="0"/>
    <xf numFmtId="0" fontId="8" fillId="0" borderId="0" xfId="0" applyFont="1"/>
    <xf numFmtId="0" fontId="9" fillId="0" borderId="0" xfId="0" applyFont="1" applyAlignment="1">
      <alignment horizontal="center"/>
    </xf>
    <xf numFmtId="0" fontId="8" fillId="0" borderId="0" xfId="0" applyFont="1" applyAlignment="1">
      <alignment horizontal="left"/>
    </xf>
    <xf numFmtId="0" fontId="3" fillId="0" borderId="0" xfId="0" applyFont="1"/>
    <xf numFmtId="0" fontId="11" fillId="0" borderId="0" xfId="0" applyFont="1" applyAlignment="1">
      <alignment vertical="center"/>
    </xf>
    <xf numFmtId="0" fontId="10" fillId="0" borderId="0" xfId="0" applyFont="1" applyProtection="1">
      <protection locked="0"/>
    </xf>
    <xf numFmtId="164" fontId="3" fillId="0" borderId="0" xfId="0" applyNumberFormat="1" applyFont="1" applyAlignment="1">
      <alignment horizontal="left"/>
    </xf>
    <xf numFmtId="0" fontId="8" fillId="0" borderId="0" xfId="0" applyFont="1" applyAlignment="1">
      <alignment horizontal="right"/>
    </xf>
    <xf numFmtId="0" fontId="13" fillId="0" borderId="0" xfId="0" applyFont="1"/>
    <xf numFmtId="0" fontId="15" fillId="0" borderId="0" xfId="0" applyFont="1" applyAlignment="1">
      <alignment wrapText="1"/>
    </xf>
    <xf numFmtId="0" fontId="12" fillId="0" borderId="0" xfId="0" applyFont="1" applyAlignment="1">
      <alignment horizontal="left"/>
    </xf>
    <xf numFmtId="0" fontId="16" fillId="0" borderId="0" xfId="0" applyFont="1"/>
    <xf numFmtId="0" fontId="16" fillId="0" borderId="0" xfId="0" applyFont="1" applyAlignment="1">
      <alignment horizontal="left"/>
    </xf>
    <xf numFmtId="0" fontId="17" fillId="0" borderId="0" xfId="0" applyFont="1"/>
    <xf numFmtId="0" fontId="8" fillId="0" borderId="0" xfId="0" quotePrefix="1" applyFont="1"/>
    <xf numFmtId="0" fontId="18" fillId="0" borderId="0" xfId="0" applyFont="1"/>
    <xf numFmtId="49" fontId="8" fillId="0" borderId="0" xfId="0" applyNumberFormat="1" applyFont="1"/>
    <xf numFmtId="0" fontId="14" fillId="0" borderId="0" xfId="2" applyFont="1" applyFill="1" applyBorder="1"/>
    <xf numFmtId="0" fontId="5" fillId="0" borderId="0" xfId="0" applyFont="1"/>
    <xf numFmtId="0" fontId="2" fillId="0" borderId="0" xfId="0" applyFont="1"/>
    <xf numFmtId="39" fontId="8" fillId="0" borderId="0" xfId="0" applyNumberFormat="1" applyFont="1"/>
    <xf numFmtId="0" fontId="19" fillId="0" borderId="0" xfId="0" applyFont="1" applyAlignment="1">
      <alignment vertical="center"/>
    </xf>
    <xf numFmtId="0" fontId="21" fillId="0" borderId="0" xfId="0" applyFont="1" applyAlignment="1">
      <alignment horizontal="left" indent="1"/>
    </xf>
    <xf numFmtId="0" fontId="8" fillId="0" borderId="0" xfId="0" applyFont="1" applyAlignment="1">
      <alignment vertical="top"/>
    </xf>
    <xf numFmtId="0" fontId="22" fillId="2" borderId="1" xfId="0" applyFont="1" applyFill="1" applyBorder="1" applyAlignment="1">
      <alignment horizontal="center" vertical="center" wrapText="1"/>
    </xf>
    <xf numFmtId="49" fontId="7" fillId="3" borderId="1" xfId="0" applyNumberFormat="1" applyFont="1" applyFill="1" applyBorder="1" applyProtection="1">
      <protection locked="0"/>
    </xf>
    <xf numFmtId="0" fontId="10" fillId="2" borderId="1" xfId="0" applyFont="1" applyFill="1" applyBorder="1" applyAlignment="1">
      <alignment horizontal="center" vertical="center" wrapText="1"/>
    </xf>
    <xf numFmtId="0" fontId="6" fillId="2" borderId="1" xfId="0" applyFont="1" applyFill="1" applyBorder="1" applyAlignment="1">
      <alignment horizontal="center"/>
    </xf>
    <xf numFmtId="4" fontId="7" fillId="3" borderId="1" xfId="0" applyNumberFormat="1" applyFont="1" applyFill="1" applyBorder="1" applyProtection="1">
      <protection locked="0"/>
    </xf>
    <xf numFmtId="0" fontId="7" fillId="2" borderId="1" xfId="0" applyFont="1" applyFill="1" applyBorder="1"/>
    <xf numFmtId="4" fontId="7" fillId="2" borderId="1" xfId="0" applyNumberFormat="1" applyFont="1" applyFill="1" applyBorder="1"/>
    <xf numFmtId="3" fontId="6" fillId="2" borderId="1" xfId="0" applyNumberFormat="1" applyFont="1" applyFill="1" applyBorder="1"/>
    <xf numFmtId="3" fontId="6" fillId="2" borderId="1" xfId="1" applyNumberFormat="1" applyFont="1" applyFill="1" applyBorder="1" applyProtection="1"/>
    <xf numFmtId="0" fontId="23" fillId="0" borderId="0" xfId="0" applyFont="1"/>
    <xf numFmtId="0" fontId="8" fillId="0" borderId="0" xfId="0" applyFont="1" applyAlignment="1">
      <alignment vertical="center"/>
    </xf>
    <xf numFmtId="0" fontId="3" fillId="0" borderId="0" xfId="0" applyFont="1" applyAlignment="1">
      <alignment horizontal="left"/>
    </xf>
    <xf numFmtId="0" fontId="10" fillId="2" borderId="1" xfId="0" applyFont="1" applyFill="1" applyBorder="1" applyAlignment="1">
      <alignment horizontal="center" vertical="top" wrapText="1"/>
    </xf>
    <xf numFmtId="0" fontId="8" fillId="2" borderId="4" xfId="0" applyFont="1" applyFill="1" applyBorder="1"/>
    <xf numFmtId="0" fontId="8" fillId="2" borderId="8" xfId="0" applyFont="1" applyFill="1" applyBorder="1"/>
    <xf numFmtId="0" fontId="8" fillId="2" borderId="6" xfId="0" applyFont="1" applyFill="1" applyBorder="1"/>
    <xf numFmtId="0" fontId="10" fillId="2" borderId="4" xfId="0" applyFont="1" applyFill="1" applyBorder="1"/>
    <xf numFmtId="0" fontId="24" fillId="0" borderId="0" xfId="0" applyFont="1" applyAlignment="1">
      <alignment horizontal="right"/>
    </xf>
    <xf numFmtId="0" fontId="10" fillId="0" borderId="0" xfId="0" applyFont="1"/>
    <xf numFmtId="0" fontId="9" fillId="0" borderId="0" xfId="0" applyFont="1" applyAlignment="1">
      <alignment vertical="center"/>
    </xf>
    <xf numFmtId="3" fontId="15" fillId="2" borderId="1" xfId="0" applyNumberFormat="1" applyFont="1" applyFill="1" applyBorder="1" applyAlignment="1">
      <alignment horizontal="center" vertical="center" wrapText="1"/>
    </xf>
    <xf numFmtId="0" fontId="10" fillId="2" borderId="1" xfId="0" applyFont="1" applyFill="1" applyBorder="1" applyAlignment="1">
      <alignment horizontal="left"/>
    </xf>
    <xf numFmtId="0" fontId="8" fillId="3" borderId="1" xfId="0" applyFont="1" applyFill="1" applyBorder="1" applyAlignment="1" applyProtection="1">
      <alignment horizontal="left" wrapText="1"/>
      <protection locked="0"/>
    </xf>
    <xf numFmtId="0" fontId="8" fillId="3" borderId="1" xfId="0" applyFont="1" applyFill="1" applyBorder="1" applyAlignment="1" applyProtection="1">
      <alignment horizontal="left"/>
      <protection locked="0"/>
    </xf>
    <xf numFmtId="0" fontId="12" fillId="0" borderId="1" xfId="0" applyFont="1" applyBorder="1" applyAlignment="1">
      <alignment horizontal="center" vertical="center" wrapText="1"/>
    </xf>
    <xf numFmtId="0" fontId="3" fillId="0" borderId="0" xfId="0" applyFont="1" applyAlignment="1">
      <alignment horizontal="center" vertical="center" wrapText="1"/>
    </xf>
    <xf numFmtId="0" fontId="25" fillId="0" borderId="1" xfId="0" applyFont="1" applyBorder="1" applyAlignment="1">
      <alignment vertical="center" wrapText="1"/>
    </xf>
    <xf numFmtId="0" fontId="7" fillId="0" borderId="1" xfId="5" applyBorder="1" applyAlignment="1">
      <alignment wrapText="1"/>
    </xf>
    <xf numFmtId="0" fontId="3" fillId="0" borderId="1" xfId="0" applyFont="1" applyBorder="1"/>
    <xf numFmtId="0" fontId="3" fillId="0" borderId="1" xfId="0" applyFont="1" applyBorder="1" applyAlignment="1">
      <alignment vertical="center" wrapText="1"/>
    </xf>
    <xf numFmtId="0" fontId="7" fillId="0" borderId="0" xfId="0" applyFont="1" applyAlignment="1">
      <alignment horizontal="left" vertical="center" wrapText="1"/>
    </xf>
    <xf numFmtId="0" fontId="6" fillId="0" borderId="0" xfId="0" applyFont="1" applyAlignment="1">
      <alignment horizontal="left" vertical="center" wrapText="1"/>
    </xf>
    <xf numFmtId="0" fontId="20" fillId="0" borderId="1" xfId="0" applyFont="1" applyBorder="1" applyAlignment="1">
      <alignment horizontal="center" vertical="center" wrapText="1"/>
    </xf>
    <xf numFmtId="0" fontId="12"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24" fillId="0" borderId="0" xfId="0" applyFont="1"/>
    <xf numFmtId="0" fontId="15" fillId="2" borderId="5" xfId="0" applyFont="1" applyFill="1" applyBorder="1" applyAlignment="1">
      <alignment horizontal="center"/>
    </xf>
    <xf numFmtId="49" fontId="7" fillId="3" borderId="1" xfId="0" applyNumberFormat="1" applyFont="1" applyFill="1" applyBorder="1" applyAlignment="1" applyProtection="1">
      <alignment wrapText="1"/>
      <protection locked="0"/>
    </xf>
    <xf numFmtId="49" fontId="7" fillId="3" borderId="1" xfId="0" applyNumberFormat="1" applyFont="1" applyFill="1" applyBorder="1" applyAlignment="1" applyProtection="1">
      <alignment horizontal="center" wrapText="1"/>
      <protection locked="0"/>
    </xf>
    <xf numFmtId="0" fontId="16" fillId="0" borderId="0" xfId="0" applyFont="1" applyAlignment="1">
      <alignment wrapText="1"/>
    </xf>
    <xf numFmtId="0" fontId="8" fillId="0" borderId="0" xfId="0" applyFont="1" applyAlignment="1">
      <alignment wrapText="1"/>
    </xf>
    <xf numFmtId="0" fontId="21" fillId="0" borderId="0" xfId="0" applyFont="1" applyAlignment="1">
      <alignment horizontal="left" wrapText="1"/>
    </xf>
    <xf numFmtId="3" fontId="15" fillId="2" borderId="5" xfId="0" applyNumberFormat="1" applyFont="1" applyFill="1" applyBorder="1" applyAlignment="1">
      <alignment horizontal="center" vertical="center" wrapText="1"/>
    </xf>
    <xf numFmtId="0" fontId="22" fillId="2" borderId="9" xfId="0" applyFont="1" applyFill="1" applyBorder="1" applyAlignment="1">
      <alignment horizontal="center" vertical="center" wrapText="1"/>
    </xf>
    <xf numFmtId="0" fontId="8" fillId="0" borderId="5" xfId="0" applyFont="1" applyBorder="1" applyAlignment="1">
      <alignment vertical="top" wrapText="1"/>
    </xf>
    <xf numFmtId="164" fontId="8" fillId="0" borderId="4" xfId="0" applyNumberFormat="1" applyFont="1" applyBorder="1" applyAlignment="1">
      <alignment horizontal="left"/>
    </xf>
    <xf numFmtId="164" fontId="8" fillId="0" borderId="8" xfId="0" applyNumberFormat="1" applyFont="1" applyBorder="1" applyAlignment="1">
      <alignment horizontal="left"/>
    </xf>
    <xf numFmtId="164" fontId="8" fillId="0" borderId="6" xfId="0" applyNumberFormat="1" applyFont="1" applyBorder="1" applyAlignment="1">
      <alignment horizontal="left"/>
    </xf>
    <xf numFmtId="14" fontId="8" fillId="0" borderId="4" xfId="0" applyNumberFormat="1" applyFont="1" applyBorder="1" applyAlignment="1">
      <alignment horizontal="left"/>
    </xf>
    <xf numFmtId="14" fontId="8" fillId="0" borderId="8" xfId="0" applyNumberFormat="1" applyFont="1" applyBorder="1" applyAlignment="1">
      <alignment horizontal="left"/>
    </xf>
    <xf numFmtId="14" fontId="8" fillId="0" borderId="6" xfId="0" applyNumberFormat="1" applyFont="1" applyBorder="1" applyAlignment="1">
      <alignment horizontal="left"/>
    </xf>
    <xf numFmtId="0" fontId="10" fillId="0" borderId="0" xfId="0" applyFont="1" applyAlignment="1">
      <alignment wrapText="1"/>
    </xf>
    <xf numFmtId="0" fontId="15" fillId="0" borderId="0" xfId="0" applyFont="1" applyAlignment="1">
      <alignment vertical="center" wrapText="1"/>
    </xf>
    <xf numFmtId="0" fontId="14" fillId="0" borderId="1" xfId="2" applyFont="1" applyFill="1" applyBorder="1"/>
    <xf numFmtId="0" fontId="14" fillId="0" borderId="3" xfId="2" applyFont="1" applyFill="1" applyBorder="1"/>
    <xf numFmtId="0" fontId="14" fillId="0" borderId="7" xfId="2" applyFont="1" applyFill="1" applyBorder="1"/>
    <xf numFmtId="0" fontId="14" fillId="0" borderId="5" xfId="2" applyFont="1" applyFill="1" applyBorder="1"/>
    <xf numFmtId="0" fontId="8" fillId="0" borderId="0" xfId="0" applyFont="1" applyAlignment="1">
      <alignment horizontal="left" vertical="top" wrapText="1"/>
    </xf>
    <xf numFmtId="0" fontId="24" fillId="0" borderId="0" xfId="0" applyFont="1" applyAlignment="1">
      <alignment horizontal="left" wrapText="1"/>
    </xf>
    <xf numFmtId="0" fontId="22"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22" fillId="2" borderId="9" xfId="0" applyFont="1" applyFill="1" applyBorder="1" applyAlignment="1">
      <alignment horizontal="center" vertical="center" wrapText="1"/>
    </xf>
    <xf numFmtId="0" fontId="10" fillId="2" borderId="1" xfId="0" applyFont="1" applyFill="1" applyBorder="1" applyAlignment="1">
      <alignment horizontal="center" vertical="top" wrapText="1"/>
    </xf>
    <xf numFmtId="0" fontId="3" fillId="0" borderId="2" xfId="0" applyFont="1" applyBorder="1" applyAlignment="1">
      <alignment horizontal="center"/>
    </xf>
    <xf numFmtId="0" fontId="12" fillId="0" borderId="2" xfId="0" applyFont="1" applyBorder="1" applyAlignment="1">
      <alignment horizontal="center"/>
    </xf>
  </cellXfs>
  <cellStyles count="6">
    <cellStyle name="Comma" xfId="1" builtinId="3"/>
    <cellStyle name="Hyperlink" xfId="2" builtinId="8"/>
    <cellStyle name="Normal" xfId="0" builtinId="0"/>
    <cellStyle name="Normal 2" xfId="3" xr:uid="{00000000-0005-0000-0000-000003000000}"/>
    <cellStyle name="Normal 3" xfId="4" xr:uid="{00000000-0005-0000-0000-000004000000}"/>
    <cellStyle name="Normal_Lists" xfId="5" xr:uid="{00000000-0005-0000-0000-000005000000}"/>
  </cellStyles>
  <dxfs count="0"/>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8</xdr:col>
      <xdr:colOff>438150</xdr:colOff>
      <xdr:row>12</xdr:row>
      <xdr:rowOff>109537</xdr:rowOff>
    </xdr:from>
    <xdr:ext cx="65" cy="172227"/>
    <xdr:sp macro="" textlink="">
      <xdr:nvSpPr>
        <xdr:cNvPr id="4" name="TextBox 3">
          <a:extLst>
            <a:ext uri="{FF2B5EF4-FFF2-40B4-BE49-F238E27FC236}">
              <a16:creationId xmlns:a16="http://schemas.microsoft.com/office/drawing/2014/main" id="{40869904-A71E-48B9-8E3A-8CEF20C0875D}"/>
            </a:ext>
          </a:extLst>
        </xdr:cNvPr>
        <xdr:cNvSpPr txBox="1"/>
      </xdr:nvSpPr>
      <xdr:spPr>
        <a:xfrm>
          <a:off x="8458200" y="317658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pa.gov/ods-phaseout/ods-recordkeeping-and-reportin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0.249977111117893"/>
  </sheetPr>
  <dimension ref="B1:H30"/>
  <sheetViews>
    <sheetView showGridLines="0" tabSelected="1" zoomScale="90" zoomScaleNormal="90" zoomScaleSheetLayoutView="100" workbookViewId="0"/>
  </sheetViews>
  <sheetFormatPr defaultColWidth="9.1796875" defaultRowHeight="14" x14ac:dyDescent="0.3"/>
  <cols>
    <col min="1" max="1" width="5.36328125" style="1" customWidth="1"/>
    <col min="2" max="2" width="15" style="1" customWidth="1"/>
    <col min="3" max="3" width="82.26953125" style="1" customWidth="1"/>
    <col min="4" max="4" width="22.453125" style="1" customWidth="1"/>
    <col min="5" max="16384" width="9.1796875" style="1"/>
  </cols>
  <sheetData>
    <row r="1" spans="2:8" x14ac:dyDescent="0.3">
      <c r="B1" s="1" t="s">
        <v>351</v>
      </c>
      <c r="D1" s="8" t="s">
        <v>335</v>
      </c>
    </row>
    <row r="2" spans="2:8" ht="14.5" x14ac:dyDescent="0.35">
      <c r="C2" s="42"/>
      <c r="D2" s="8" t="s">
        <v>352</v>
      </c>
    </row>
    <row r="3" spans="2:8" ht="14.5" x14ac:dyDescent="0.35">
      <c r="C3" s="42"/>
    </row>
    <row r="4" spans="2:8" ht="20" x14ac:dyDescent="0.4">
      <c r="B4" s="9" t="s">
        <v>353</v>
      </c>
      <c r="C4" s="2"/>
    </row>
    <row r="5" spans="2:8" x14ac:dyDescent="0.3">
      <c r="B5" s="41" t="s">
        <v>354</v>
      </c>
      <c r="C5" s="39"/>
      <c r="D5" s="40"/>
    </row>
    <row r="6" spans="2:8" ht="30.5" customHeight="1" x14ac:dyDescent="0.3">
      <c r="B6" s="69" t="s">
        <v>373</v>
      </c>
      <c r="C6" s="69"/>
      <c r="D6" s="69"/>
    </row>
    <row r="7" spans="2:8" x14ac:dyDescent="0.3">
      <c r="B7" s="41" t="s">
        <v>355</v>
      </c>
      <c r="C7" s="39"/>
      <c r="D7" s="40"/>
    </row>
    <row r="8" spans="2:8" x14ac:dyDescent="0.3">
      <c r="B8" s="70">
        <v>6</v>
      </c>
      <c r="C8" s="71"/>
      <c r="D8" s="72"/>
    </row>
    <row r="9" spans="2:8" x14ac:dyDescent="0.3">
      <c r="B9" s="38" t="s">
        <v>356</v>
      </c>
      <c r="C9" s="39"/>
      <c r="D9" s="40"/>
    </row>
    <row r="10" spans="2:8" x14ac:dyDescent="0.3">
      <c r="B10" s="73">
        <v>46280</v>
      </c>
      <c r="C10" s="74"/>
      <c r="D10" s="75"/>
    </row>
    <row r="11" spans="2:8" x14ac:dyDescent="0.3">
      <c r="B11" s="41" t="s">
        <v>357</v>
      </c>
      <c r="C11" s="39"/>
      <c r="D11" s="40"/>
    </row>
    <row r="12" spans="2:8" x14ac:dyDescent="0.3">
      <c r="B12" s="78" t="s">
        <v>358</v>
      </c>
      <c r="C12" s="78"/>
      <c r="D12" s="78"/>
    </row>
    <row r="13" spans="2:8" x14ac:dyDescent="0.3">
      <c r="B13" s="41" t="s">
        <v>359</v>
      </c>
      <c r="C13" s="39"/>
      <c r="D13" s="40"/>
    </row>
    <row r="14" spans="2:8" x14ac:dyDescent="0.3">
      <c r="B14" s="79" t="s">
        <v>362</v>
      </c>
      <c r="C14" s="79"/>
      <c r="D14" s="79"/>
    </row>
    <row r="15" spans="2:8" x14ac:dyDescent="0.3">
      <c r="B15" s="80" t="s">
        <v>363</v>
      </c>
      <c r="C15" s="80"/>
      <c r="D15" s="80"/>
      <c r="H15" s="6"/>
    </row>
    <row r="16" spans="2:8" s="4" customFormat="1" x14ac:dyDescent="0.3">
      <c r="B16" s="81" t="s">
        <v>368</v>
      </c>
      <c r="C16" s="81"/>
      <c r="D16" s="81"/>
    </row>
    <row r="18" spans="2:4" ht="32.5" customHeight="1" x14ac:dyDescent="0.3">
      <c r="B18" s="76" t="s">
        <v>229</v>
      </c>
      <c r="C18" s="76"/>
      <c r="D18" s="76"/>
    </row>
    <row r="19" spans="2:4" x14ac:dyDescent="0.3">
      <c r="C19" s="10"/>
      <c r="D19" s="10"/>
    </row>
    <row r="20" spans="2:4" x14ac:dyDescent="0.3">
      <c r="B20" s="77" t="s">
        <v>336</v>
      </c>
      <c r="C20" s="77"/>
      <c r="D20" s="77"/>
    </row>
    <row r="21" spans="2:4" x14ac:dyDescent="0.3">
      <c r="B21" s="77"/>
      <c r="C21" s="77"/>
      <c r="D21" s="77"/>
    </row>
    <row r="22" spans="2:4" x14ac:dyDescent="0.3">
      <c r="B22" s="77"/>
      <c r="C22" s="77"/>
      <c r="D22" s="77"/>
    </row>
    <row r="23" spans="2:4" x14ac:dyDescent="0.3">
      <c r="B23" s="77"/>
      <c r="C23" s="77"/>
      <c r="D23" s="77"/>
    </row>
    <row r="24" spans="2:4" x14ac:dyDescent="0.3">
      <c r="B24" s="77"/>
      <c r="C24" s="77"/>
      <c r="D24" s="77"/>
    </row>
    <row r="25" spans="2:4" x14ac:dyDescent="0.3">
      <c r="B25" s="77"/>
      <c r="C25" s="77"/>
      <c r="D25" s="77"/>
    </row>
    <row r="26" spans="2:4" x14ac:dyDescent="0.3">
      <c r="B26" s="77"/>
      <c r="C26" s="77"/>
      <c r="D26" s="77"/>
    </row>
    <row r="27" spans="2:4" x14ac:dyDescent="0.3">
      <c r="B27" s="77"/>
      <c r="C27" s="77"/>
      <c r="D27" s="77"/>
    </row>
    <row r="28" spans="2:4" ht="17" customHeight="1" x14ac:dyDescent="0.3">
      <c r="B28" s="77"/>
      <c r="C28" s="77"/>
      <c r="D28" s="77"/>
    </row>
    <row r="30" spans="2:4" x14ac:dyDescent="0.3">
      <c r="B30" s="1" t="s">
        <v>326</v>
      </c>
    </row>
  </sheetData>
  <sheetProtection algorithmName="SHA-512" hashValue="sgHXhJPimuQkg/ZeyLszB0le+zQgf2O+Uuc5JBulASY3GVrq7LOI4cZ86c/G904UBrjjIayLHBIkPErB+oeySQ==" saltValue="/g3gvAAqmQiberMoLynZOA==" spinCount="100000" sheet="1" objects="1" scenarios="1"/>
  <mergeCells count="9">
    <mergeCell ref="B6:D6"/>
    <mergeCell ref="B8:D8"/>
    <mergeCell ref="B10:D10"/>
    <mergeCell ref="B18:D18"/>
    <mergeCell ref="B20:D28"/>
    <mergeCell ref="B12:D12"/>
    <mergeCell ref="B14:D14"/>
    <mergeCell ref="B15:D15"/>
    <mergeCell ref="B16:D16"/>
  </mergeCells>
  <hyperlinks>
    <hyperlink ref="B12" r:id="rId1" xr:uid="{C4566C62-5B69-405A-9AF5-5133F7C82373}"/>
    <hyperlink ref="B14:D14" location="'1 - Transferor Identification'!A1" display="Section 1 - Transferor Identification" xr:uid="{14439B6C-4149-4C22-B605-800E3038B2B2}"/>
    <hyperlink ref="B15:D15" location="'2 - Transaction Data'!A1" display="Section 2 - Transaction Data" xr:uid="{5C05A1AC-84A5-40CF-BCC7-0042F13FD5C6}"/>
    <hyperlink ref="B16:D16" location="'3 - Allowance Summary'!A1" display="Section 3 - Allowance Summary" xr:uid="{DB65B2FE-9279-4DB8-9406-3D62814C7390}"/>
  </hyperlinks>
  <pageMargins left="0.7" right="0.7" top="0.75" bottom="0.75" header="0.3" footer="0.3"/>
  <pageSetup orientation="portrait" r:id="rId2"/>
  <colBreaks count="1" manualBreakCount="1">
    <brk id="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99CCFF"/>
  </sheetPr>
  <dimension ref="B1:G16"/>
  <sheetViews>
    <sheetView showGridLines="0" zoomScale="90" zoomScaleNormal="90" workbookViewId="0"/>
  </sheetViews>
  <sheetFormatPr defaultColWidth="9.1796875" defaultRowHeight="14" x14ac:dyDescent="0.3"/>
  <cols>
    <col min="1" max="1" width="5.54296875" style="1" customWidth="1"/>
    <col min="2" max="2" width="28" style="1" customWidth="1"/>
    <col min="3" max="3" width="45.26953125" style="1" customWidth="1"/>
    <col min="4" max="4" width="15.36328125" style="1" customWidth="1"/>
    <col min="5" max="16384" width="9.1796875" style="1"/>
  </cols>
  <sheetData>
    <row r="1" spans="2:7" x14ac:dyDescent="0.3">
      <c r="B1" s="1" t="s">
        <v>351</v>
      </c>
      <c r="D1" s="8" t="s">
        <v>335</v>
      </c>
    </row>
    <row r="2" spans="2:7" x14ac:dyDescent="0.3">
      <c r="B2" s="43"/>
      <c r="D2" s="8" t="s">
        <v>352</v>
      </c>
    </row>
    <row r="3" spans="2:7" ht="14.5" x14ac:dyDescent="0.35">
      <c r="B3" s="83"/>
      <c r="C3" s="83"/>
    </row>
    <row r="4" spans="2:7" ht="20" x14ac:dyDescent="0.4">
      <c r="B4" s="9" t="s">
        <v>353</v>
      </c>
    </row>
    <row r="5" spans="2:7" ht="15" customHeight="1" x14ac:dyDescent="0.3">
      <c r="B5" s="18" t="s">
        <v>364</v>
      </c>
    </row>
    <row r="6" spans="2:7" x14ac:dyDescent="0.3">
      <c r="B6" s="11"/>
      <c r="C6" s="7"/>
    </row>
    <row r="7" spans="2:7" ht="18" x14ac:dyDescent="0.3">
      <c r="B7" s="44" t="s">
        <v>360</v>
      </c>
    </row>
    <row r="8" spans="2:7" ht="18" customHeight="1" x14ac:dyDescent="0.3">
      <c r="B8" s="82" t="s">
        <v>361</v>
      </c>
      <c r="C8" s="82"/>
    </row>
    <row r="9" spans="2:7" x14ac:dyDescent="0.3">
      <c r="B9" s="46" t="s">
        <v>370</v>
      </c>
      <c r="C9" s="47"/>
      <c r="E9" s="14"/>
    </row>
    <row r="10" spans="2:7" x14ac:dyDescent="0.3">
      <c r="B10" s="46" t="s">
        <v>1</v>
      </c>
      <c r="C10" s="48"/>
      <c r="E10" s="14" t="str">
        <f ca="1">IF(C10&gt;YEAR(TODAY()),"PLEASE CHOOSE A CURRENT OR PAST YEAR","")</f>
        <v/>
      </c>
    </row>
    <row r="11" spans="2:7" ht="14.25" customHeight="1" x14ac:dyDescent="0.3">
      <c r="C11" s="15" t="s">
        <v>327</v>
      </c>
    </row>
    <row r="12" spans="2:7" x14ac:dyDescent="0.3">
      <c r="C12" s="16"/>
    </row>
    <row r="13" spans="2:7" x14ac:dyDescent="0.3">
      <c r="C13" s="16"/>
    </row>
    <row r="16" spans="2:7" x14ac:dyDescent="0.3">
      <c r="G16" s="17"/>
    </row>
  </sheetData>
  <sheetProtection algorithmName="SHA-512" hashValue="IR7HPf7b8BOOUA7VBtUtwpnjuzWjiHIdRRkUcDME3+rdED/aCHLWemDKhWzC7UwNy2A1PGhzH3tuY13l3h7Bbg==" saltValue="kPad/7EhIcePemFJ1g8bCA==" spinCount="100000" sheet="1" objects="1" scenarios="1"/>
  <mergeCells count="2">
    <mergeCell ref="B8:C8"/>
    <mergeCell ref="B3:C3"/>
  </mergeCells>
  <dataValidations count="2">
    <dataValidation type="list" allowBlank="1" showInputMessage="1" showErrorMessage="1" error="Please select a reporting year from the drop down menu" prompt="Select the reporting year for which data in this report applies." sqref="C10" xr:uid="{00000000-0002-0000-0100-000001000000}">
      <formula1>ReportingYear</formula1>
    </dataValidation>
    <dataValidation type="textLength" operator="lessThanOrEqual" allowBlank="1" showInputMessage="1" showErrorMessage="1" error="The Company Name may not exceed 200 characters." prompt="Enter the name of the company for which the data in this report applies. The company name must match the CDX organization name under which this report is submitted to EPA." sqref="C9" xr:uid="{450E9337-3B1F-4B84-8B0A-DA90EE9BB4D9}">
      <formula1>200</formula1>
    </dataValidation>
  </dataValidations>
  <hyperlinks>
    <hyperlink ref="B5" location="'2 - Transaction Data'!A1" display="Go to Section 2 - Transaction Data" xr:uid="{09B6BE0A-F701-4D4C-820A-FA01D9293AD8}"/>
  </hyperlink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99CCFF"/>
  </sheetPr>
  <dimension ref="A1:AD233"/>
  <sheetViews>
    <sheetView showGridLines="0" zoomScale="90" zoomScaleNormal="90" workbookViewId="0"/>
  </sheetViews>
  <sheetFormatPr defaultColWidth="9.1796875" defaultRowHeight="14" x14ac:dyDescent="0.3"/>
  <cols>
    <col min="1" max="1" width="5.6328125" style="1" customWidth="1"/>
    <col min="2" max="2" width="24.36328125" style="1" customWidth="1"/>
    <col min="3" max="3" width="18.26953125" style="1" customWidth="1"/>
    <col min="4" max="4" width="16.7265625" style="1" customWidth="1"/>
    <col min="5" max="5" width="14.54296875" style="1" customWidth="1"/>
    <col min="6" max="6" width="16.7265625" style="1" customWidth="1"/>
    <col min="7" max="7" width="17" style="1" customWidth="1"/>
    <col min="8" max="8" width="20.26953125" style="1" customWidth="1"/>
    <col min="9" max="9" width="14" style="1" customWidth="1"/>
    <col min="10" max="10" width="17.81640625" style="1" customWidth="1"/>
    <col min="11" max="11" width="12.26953125" style="1" customWidth="1"/>
    <col min="12" max="12" width="25.90625" style="1" customWidth="1"/>
    <col min="13" max="13" width="20.26953125" style="1" customWidth="1"/>
    <col min="14" max="14" width="12.26953125" style="1" customWidth="1"/>
    <col min="15" max="15" width="12.7265625" style="1" customWidth="1"/>
    <col min="16" max="16" width="14.54296875" style="1" customWidth="1"/>
    <col min="17" max="17" width="10" style="1" customWidth="1"/>
    <col min="18" max="18" width="10.1796875" style="1" customWidth="1"/>
    <col min="19" max="19" width="7" style="1" customWidth="1"/>
    <col min="20" max="20" width="7.81640625" style="1" customWidth="1"/>
    <col min="21" max="21" width="7.54296875" style="1" customWidth="1"/>
    <col min="22" max="22" width="18" style="1" customWidth="1"/>
    <col min="23" max="23" width="9.1796875" style="1" customWidth="1"/>
    <col min="24" max="24" width="10.453125" style="1" hidden="1" customWidth="1"/>
    <col min="25" max="30" width="9.1796875" style="1" hidden="1" customWidth="1"/>
    <col min="31" max="31" width="10.81640625" style="1" customWidth="1"/>
    <col min="32" max="16384" width="9.1796875" style="1"/>
  </cols>
  <sheetData>
    <row r="1" spans="1:19" x14ac:dyDescent="0.3">
      <c r="B1" s="1" t="s">
        <v>351</v>
      </c>
      <c r="M1" s="8" t="s">
        <v>335</v>
      </c>
    </row>
    <row r="2" spans="1:19" x14ac:dyDescent="0.3">
      <c r="B2" s="43"/>
      <c r="M2" s="8" t="s">
        <v>352</v>
      </c>
    </row>
    <row r="3" spans="1:19" ht="14.5" x14ac:dyDescent="0.35">
      <c r="A3" s="1" t="str">
        <f>IFERROR(VLOOKUP(#REF!,'2 - Transaction Data'!C$19:$M$28,COLUMNS('2 - Transaction Data'!$B$15:B$16),0),"")</f>
        <v/>
      </c>
      <c r="B3" s="60"/>
    </row>
    <row r="4" spans="1:19" ht="20" x14ac:dyDescent="0.4">
      <c r="B4" s="9" t="s">
        <v>353</v>
      </c>
    </row>
    <row r="5" spans="1:19" ht="15" customHeight="1" x14ac:dyDescent="0.3">
      <c r="B5" s="18" t="s">
        <v>365</v>
      </c>
      <c r="O5" s="21"/>
    </row>
    <row r="6" spans="1:19" x14ac:dyDescent="0.3">
      <c r="O6" s="21"/>
    </row>
    <row r="7" spans="1:19" ht="18" x14ac:dyDescent="0.3">
      <c r="B7" s="44" t="s">
        <v>363</v>
      </c>
    </row>
    <row r="8" spans="1:19" ht="17.5" customHeight="1" x14ac:dyDescent="0.3">
      <c r="B8" s="24" t="s">
        <v>371</v>
      </c>
      <c r="C8" s="22"/>
      <c r="D8" s="22"/>
      <c r="E8" s="22"/>
      <c r="F8" s="22"/>
      <c r="G8" s="22"/>
      <c r="H8" s="22"/>
      <c r="I8" s="22"/>
      <c r="J8" s="22"/>
      <c r="K8" s="22"/>
      <c r="L8" s="22"/>
      <c r="M8" s="22"/>
    </row>
    <row r="9" spans="1:19" x14ac:dyDescent="0.3">
      <c r="B9" s="84" t="s">
        <v>366</v>
      </c>
      <c r="C9" s="84"/>
      <c r="D9" s="84"/>
      <c r="E9" s="84"/>
      <c r="F9" s="84"/>
      <c r="G9" s="84"/>
      <c r="H9" s="84"/>
      <c r="I9" s="84"/>
    </row>
    <row r="10" spans="1:19" x14ac:dyDescent="0.3">
      <c r="B10" s="25">
        <v>1</v>
      </c>
      <c r="C10" s="25">
        <v>2</v>
      </c>
      <c r="D10" s="25">
        <v>3</v>
      </c>
      <c r="E10" s="25">
        <v>4</v>
      </c>
      <c r="F10" s="25">
        <v>5</v>
      </c>
      <c r="G10" s="25">
        <v>6</v>
      </c>
      <c r="H10" s="25">
        <v>7</v>
      </c>
      <c r="I10" s="25">
        <v>8</v>
      </c>
      <c r="Q10" s="19"/>
    </row>
    <row r="11" spans="1:19" ht="54" customHeight="1" x14ac:dyDescent="0.3">
      <c r="B11" s="25" t="s">
        <v>230</v>
      </c>
      <c r="C11" s="25" t="s">
        <v>263</v>
      </c>
      <c r="D11" s="25" t="s">
        <v>231</v>
      </c>
      <c r="E11" s="25" t="s">
        <v>232</v>
      </c>
      <c r="F11" s="25" t="s">
        <v>233</v>
      </c>
      <c r="G11" s="25" t="s">
        <v>269</v>
      </c>
      <c r="H11" s="25" t="s">
        <v>236</v>
      </c>
      <c r="I11" s="25" t="s">
        <v>237</v>
      </c>
      <c r="R11" s="4"/>
      <c r="S11" s="4"/>
    </row>
    <row r="12" spans="1:19" s="65" customFormat="1" x14ac:dyDescent="0.3">
      <c r="A12" s="64"/>
      <c r="B12" s="62"/>
      <c r="C12" s="62"/>
      <c r="D12" s="62"/>
      <c r="E12" s="62"/>
      <c r="F12" s="62"/>
      <c r="G12" s="62"/>
      <c r="H12" s="62"/>
      <c r="I12" s="63"/>
      <c r="O12" s="66" t="str">
        <f>IF($Q$12&gt;0,"ROW INCOMPLETE OR INVALID DATA ENTERED; ENTER/EDIT DATA IN REQUIRED FIELDS","")</f>
        <v/>
      </c>
    </row>
    <row r="13" spans="1:19" ht="14.5" customHeight="1" x14ac:dyDescent="0.3"/>
    <row r="14" spans="1:19" ht="14.5" customHeight="1" x14ac:dyDescent="0.3">
      <c r="B14" s="35" t="s">
        <v>372</v>
      </c>
      <c r="C14" s="22"/>
      <c r="D14" s="22"/>
      <c r="E14" s="22"/>
      <c r="F14" s="22"/>
      <c r="G14" s="22"/>
      <c r="H14" s="22"/>
      <c r="I14" s="22"/>
      <c r="J14" s="22"/>
      <c r="K14" s="22"/>
      <c r="L14" s="22"/>
      <c r="M14" s="22"/>
    </row>
    <row r="15" spans="1:19" ht="15.75" customHeight="1" x14ac:dyDescent="0.3">
      <c r="B15" s="84" t="s">
        <v>367</v>
      </c>
      <c r="C15" s="84"/>
      <c r="D15" s="84"/>
      <c r="E15" s="84"/>
      <c r="F15" s="84"/>
      <c r="G15" s="84"/>
      <c r="H15" s="84"/>
      <c r="I15" s="84"/>
      <c r="J15" s="84"/>
      <c r="K15" s="84"/>
      <c r="L15" s="84"/>
      <c r="M15" s="84"/>
    </row>
    <row r="16" spans="1:19" ht="15" customHeight="1" x14ac:dyDescent="0.3">
      <c r="B16" s="25">
        <v>1</v>
      </c>
      <c r="C16" s="25">
        <v>2</v>
      </c>
      <c r="D16" s="25">
        <v>3</v>
      </c>
      <c r="E16" s="25">
        <v>4</v>
      </c>
      <c r="F16" s="25">
        <v>5</v>
      </c>
      <c r="G16" s="25">
        <v>6</v>
      </c>
      <c r="H16" s="25">
        <v>7</v>
      </c>
      <c r="I16" s="25">
        <v>8</v>
      </c>
      <c r="J16" s="25">
        <v>9</v>
      </c>
      <c r="K16" s="25">
        <v>10</v>
      </c>
      <c r="L16" s="25">
        <v>11</v>
      </c>
      <c r="M16" s="25">
        <v>12</v>
      </c>
    </row>
    <row r="17" spans="1:19" s="20" customFormat="1" ht="14.5" customHeight="1" x14ac:dyDescent="0.3">
      <c r="B17" s="25"/>
      <c r="C17" s="84" t="s">
        <v>234</v>
      </c>
      <c r="D17" s="84"/>
      <c r="E17" s="84"/>
      <c r="F17" s="84" t="s">
        <v>323</v>
      </c>
      <c r="G17" s="84"/>
      <c r="H17" s="84"/>
      <c r="I17" s="85" t="s">
        <v>324</v>
      </c>
      <c r="J17" s="85"/>
      <c r="K17" s="84" t="s">
        <v>267</v>
      </c>
      <c r="L17" s="84"/>
      <c r="M17" s="84"/>
      <c r="Q17" s="19"/>
    </row>
    <row r="18" spans="1:19" s="4" customFormat="1" ht="56" x14ac:dyDescent="0.3">
      <c r="B18" s="25" t="s">
        <v>3</v>
      </c>
      <c r="C18" s="25" t="s">
        <v>334</v>
      </c>
      <c r="D18" s="25" t="s">
        <v>238</v>
      </c>
      <c r="E18" s="25" t="s">
        <v>260</v>
      </c>
      <c r="F18" s="25" t="s">
        <v>265</v>
      </c>
      <c r="G18" s="25" t="s">
        <v>325</v>
      </c>
      <c r="H18" s="25" t="s">
        <v>266</v>
      </c>
      <c r="I18" s="25" t="s">
        <v>265</v>
      </c>
      <c r="J18" s="25" t="s">
        <v>264</v>
      </c>
      <c r="K18" s="25" t="s">
        <v>235</v>
      </c>
      <c r="L18" s="25" t="s">
        <v>261</v>
      </c>
      <c r="M18" s="27" t="s">
        <v>262</v>
      </c>
      <c r="R18" s="1"/>
    </row>
    <row r="19" spans="1:19" x14ac:dyDescent="0.3">
      <c r="A19" s="34">
        <v>1</v>
      </c>
      <c r="B19" s="28" t="str">
        <f>IF(F19="","",1)</f>
        <v/>
      </c>
      <c r="C19" s="26"/>
      <c r="D19" s="26"/>
      <c r="E19" s="26"/>
      <c r="F19" s="26"/>
      <c r="G19" s="30" t="str">
        <f>IF(F19="","",VLOOKUP(F19,Lists!$I$2:$J$9,2,FALSE))</f>
        <v/>
      </c>
      <c r="H19" s="29"/>
      <c r="I19" s="26"/>
      <c r="J19" s="30" t="str">
        <f>IF(I19="","",VLOOKUP(I19,Lists!$I$2:$J$9,2,FALSE))</f>
        <v/>
      </c>
      <c r="K19" s="31" t="str">
        <f t="shared" ref="K19:K28" si="0">IF(H19="","",0.001*H19)</f>
        <v/>
      </c>
      <c r="L19" s="32" t="str">
        <f t="shared" ref="L19:L28" si="1">IFERROR(ROUND(K19+H19,0), "")</f>
        <v/>
      </c>
      <c r="M19" s="33" t="str">
        <f>IF(K19="","",ROUND(H19*G19/J19,0))</f>
        <v/>
      </c>
      <c r="O19" s="23" t="str">
        <f>IF(SUM(R19:U19)&gt;0,"ROW INCOMPLETE OR INVALID DATA ENTERED; ENTER/EDIT DATA IN REQUIRED FIELDS","")</f>
        <v/>
      </c>
      <c r="Q19" s="4"/>
      <c r="S19" s="4"/>
    </row>
    <row r="20" spans="1:19" x14ac:dyDescent="0.3">
      <c r="A20" s="34">
        <v>2</v>
      </c>
      <c r="B20" s="28" t="str">
        <f>IF(F20="","",MAX($B$19:B19)+1)</f>
        <v/>
      </c>
      <c r="C20" s="26"/>
      <c r="D20" s="26"/>
      <c r="E20" s="26"/>
      <c r="F20" s="26"/>
      <c r="G20" s="30" t="str">
        <f>IF(F20="","",VLOOKUP(F20,Lists!$I$2:$J$9,2,FALSE))</f>
        <v/>
      </c>
      <c r="H20" s="29"/>
      <c r="I20" s="26"/>
      <c r="J20" s="30" t="str">
        <f>IF(I20="","",VLOOKUP(I20,Lists!$I$2:$J$9,2,FALSE))</f>
        <v/>
      </c>
      <c r="K20" s="31" t="str">
        <f t="shared" si="0"/>
        <v/>
      </c>
      <c r="L20" s="32" t="str">
        <f t="shared" si="1"/>
        <v/>
      </c>
      <c r="M20" s="33" t="str">
        <f t="shared" ref="M20:M28" si="2">IF(K20="","",ROUND(H20*G20/J20,0))</f>
        <v/>
      </c>
      <c r="O20" s="23" t="str">
        <f t="shared" ref="O20:O28" si="3">IF(SUM(R20:U20)&gt;0,"ROW INCOMPLETE OR INVALID DATA ENTERED; ENTER/EDIT DATA IN REQUIRED FIELDS","")</f>
        <v/>
      </c>
      <c r="Q20" s="4"/>
      <c r="S20" s="4"/>
    </row>
    <row r="21" spans="1:19" x14ac:dyDescent="0.3">
      <c r="A21" s="34">
        <v>3</v>
      </c>
      <c r="B21" s="28" t="str">
        <f>IF(F21="","",MAX($B$19:B20)+1)</f>
        <v/>
      </c>
      <c r="C21" s="26"/>
      <c r="D21" s="26"/>
      <c r="E21" s="26"/>
      <c r="F21" s="26"/>
      <c r="G21" s="30" t="str">
        <f>IF(F21="","",VLOOKUP(F21,Lists!$I$2:$J$9,2,FALSE))</f>
        <v/>
      </c>
      <c r="H21" s="29"/>
      <c r="I21" s="26"/>
      <c r="J21" s="30" t="str">
        <f>IF(I21="","",VLOOKUP(I21,Lists!$I$2:$J$9,2,FALSE))</f>
        <v/>
      </c>
      <c r="K21" s="31" t="str">
        <f t="shared" si="0"/>
        <v/>
      </c>
      <c r="L21" s="32" t="str">
        <f t="shared" si="1"/>
        <v/>
      </c>
      <c r="M21" s="33" t="str">
        <f t="shared" si="2"/>
        <v/>
      </c>
      <c r="O21" s="23" t="str">
        <f t="shared" si="3"/>
        <v/>
      </c>
      <c r="Q21" s="4"/>
      <c r="S21" s="4"/>
    </row>
    <row r="22" spans="1:19" x14ac:dyDescent="0.3">
      <c r="A22" s="34">
        <v>4</v>
      </c>
      <c r="B22" s="28" t="str">
        <f>IF(F22="","",MAX($B$19:B21)+1)</f>
        <v/>
      </c>
      <c r="C22" s="26"/>
      <c r="D22" s="26"/>
      <c r="E22" s="26"/>
      <c r="F22" s="26"/>
      <c r="G22" s="30" t="str">
        <f>IF(F22="","",VLOOKUP(F22,Lists!$I$2:$J$9,2,FALSE))</f>
        <v/>
      </c>
      <c r="H22" s="29"/>
      <c r="I22" s="26"/>
      <c r="J22" s="30" t="str">
        <f>IF(I22="","",VLOOKUP(I22,Lists!$I$2:$J$9,2,FALSE))</f>
        <v/>
      </c>
      <c r="K22" s="31" t="str">
        <f t="shared" si="0"/>
        <v/>
      </c>
      <c r="L22" s="32" t="str">
        <f t="shared" si="1"/>
        <v/>
      </c>
      <c r="M22" s="33" t="str">
        <f t="shared" si="2"/>
        <v/>
      </c>
      <c r="O22" s="23" t="str">
        <f t="shared" si="3"/>
        <v/>
      </c>
      <c r="Q22" s="4"/>
      <c r="S22" s="4"/>
    </row>
    <row r="23" spans="1:19" x14ac:dyDescent="0.3">
      <c r="A23" s="34">
        <v>5</v>
      </c>
      <c r="B23" s="28" t="str">
        <f>IF(F23="","",MAX($B$19:B22)+1)</f>
        <v/>
      </c>
      <c r="C23" s="26"/>
      <c r="D23" s="26"/>
      <c r="E23" s="26"/>
      <c r="F23" s="26"/>
      <c r="G23" s="30" t="str">
        <f>IF(F23="","",VLOOKUP(F23,Lists!$I$2:$J$9,2,FALSE))</f>
        <v/>
      </c>
      <c r="H23" s="29"/>
      <c r="I23" s="26"/>
      <c r="J23" s="30" t="str">
        <f>IF(I23="","",VLOOKUP(I23,Lists!$I$2:$J$9,2,FALSE))</f>
        <v/>
      </c>
      <c r="K23" s="31" t="str">
        <f t="shared" si="0"/>
        <v/>
      </c>
      <c r="L23" s="32" t="str">
        <f t="shared" si="1"/>
        <v/>
      </c>
      <c r="M23" s="33" t="str">
        <f t="shared" si="2"/>
        <v/>
      </c>
      <c r="O23" s="23" t="str">
        <f t="shared" si="3"/>
        <v/>
      </c>
      <c r="Q23" s="4"/>
      <c r="S23" s="4"/>
    </row>
    <row r="24" spans="1:19" x14ac:dyDescent="0.3">
      <c r="A24" s="34">
        <v>6</v>
      </c>
      <c r="B24" s="28" t="str">
        <f>IF(F24="","",MAX($B$19:B23)+1)</f>
        <v/>
      </c>
      <c r="C24" s="26"/>
      <c r="D24" s="26"/>
      <c r="E24" s="26"/>
      <c r="F24" s="26"/>
      <c r="G24" s="30" t="str">
        <f>IF(F24="","",VLOOKUP(F24,Lists!$I$2:$J$9,2,FALSE))</f>
        <v/>
      </c>
      <c r="H24" s="29"/>
      <c r="I24" s="26"/>
      <c r="J24" s="30" t="str">
        <f>IF(I24="","",VLOOKUP(I24,Lists!$I$2:$J$9,2,FALSE))</f>
        <v/>
      </c>
      <c r="K24" s="31" t="str">
        <f t="shared" si="0"/>
        <v/>
      </c>
      <c r="L24" s="32" t="str">
        <f t="shared" si="1"/>
        <v/>
      </c>
      <c r="M24" s="33" t="str">
        <f>IF(K24="","",ROUND(H24*G24/J24,0))</f>
        <v/>
      </c>
      <c r="O24" s="23" t="str">
        <f t="shared" si="3"/>
        <v/>
      </c>
      <c r="Q24" s="4"/>
      <c r="S24" s="4"/>
    </row>
    <row r="25" spans="1:19" x14ac:dyDescent="0.3">
      <c r="A25" s="34">
        <v>7</v>
      </c>
      <c r="B25" s="28" t="str">
        <f>IF(F25="","",MAX($B$19:B24)+1)</f>
        <v/>
      </c>
      <c r="C25" s="26"/>
      <c r="D25" s="26"/>
      <c r="E25" s="26"/>
      <c r="F25" s="26"/>
      <c r="G25" s="30" t="str">
        <f>IF(F25="","",VLOOKUP(F25,Lists!$I$2:$J$9,2,FALSE))</f>
        <v/>
      </c>
      <c r="H25" s="29"/>
      <c r="I25" s="26"/>
      <c r="J25" s="30" t="str">
        <f>IF(I25="","",VLOOKUP(I25,Lists!$I$2:$J$9,2,FALSE))</f>
        <v/>
      </c>
      <c r="K25" s="31" t="str">
        <f t="shared" si="0"/>
        <v/>
      </c>
      <c r="L25" s="32" t="str">
        <f t="shared" si="1"/>
        <v/>
      </c>
      <c r="M25" s="33" t="str">
        <f t="shared" si="2"/>
        <v/>
      </c>
      <c r="O25" s="23" t="str">
        <f>IF(SUM(R25:U25)&gt;0,"ROW INCOMPLETE OR INVALID DATA ENTERED; ENTER/EDIT DATA IN REQUIRED FIELDS","")</f>
        <v/>
      </c>
      <c r="Q25" s="4"/>
      <c r="S25" s="4"/>
    </row>
    <row r="26" spans="1:19" x14ac:dyDescent="0.3">
      <c r="A26" s="34">
        <v>8</v>
      </c>
      <c r="B26" s="28" t="str">
        <f>IF(F26="","",MAX($B$19:B25)+1)</f>
        <v/>
      </c>
      <c r="C26" s="26"/>
      <c r="D26" s="26"/>
      <c r="E26" s="26"/>
      <c r="F26" s="26"/>
      <c r="G26" s="30" t="str">
        <f>IF(F26="","",VLOOKUP(F26,Lists!$I$2:$J$9,2,FALSE))</f>
        <v/>
      </c>
      <c r="H26" s="29"/>
      <c r="I26" s="26"/>
      <c r="J26" s="30" t="str">
        <f>IF(I26="","",VLOOKUP(I26,Lists!$I$2:$J$9,2,FALSE))</f>
        <v/>
      </c>
      <c r="K26" s="31" t="str">
        <f t="shared" si="0"/>
        <v/>
      </c>
      <c r="L26" s="32" t="str">
        <f t="shared" si="1"/>
        <v/>
      </c>
      <c r="M26" s="33" t="str">
        <f t="shared" si="2"/>
        <v/>
      </c>
      <c r="O26" s="23" t="str">
        <f t="shared" si="3"/>
        <v/>
      </c>
      <c r="Q26" s="4"/>
      <c r="S26" s="4"/>
    </row>
    <row r="27" spans="1:19" x14ac:dyDescent="0.3">
      <c r="A27" s="34">
        <v>9</v>
      </c>
      <c r="B27" s="28" t="str">
        <f>IF(F27="","",MAX($B$19:B26)+1)</f>
        <v/>
      </c>
      <c r="C27" s="26"/>
      <c r="D27" s="26"/>
      <c r="E27" s="26"/>
      <c r="F27" s="26"/>
      <c r="G27" s="30" t="str">
        <f>IF(F27="","",VLOOKUP(F27,Lists!$I$2:$J$9,2,FALSE))</f>
        <v/>
      </c>
      <c r="H27" s="29"/>
      <c r="I27" s="26"/>
      <c r="J27" s="30" t="str">
        <f>IF(I27="","",VLOOKUP(I27,Lists!$I$2:$J$9,2,FALSE))</f>
        <v/>
      </c>
      <c r="K27" s="31" t="str">
        <f t="shared" si="0"/>
        <v/>
      </c>
      <c r="L27" s="32" t="str">
        <f t="shared" si="1"/>
        <v/>
      </c>
      <c r="M27" s="33" t="str">
        <f t="shared" si="2"/>
        <v/>
      </c>
      <c r="O27" s="23" t="str">
        <f t="shared" si="3"/>
        <v/>
      </c>
      <c r="Q27" s="4"/>
      <c r="S27" s="4"/>
    </row>
    <row r="28" spans="1:19" ht="14.25" customHeight="1" x14ac:dyDescent="0.3">
      <c r="A28" s="34">
        <v>10</v>
      </c>
      <c r="B28" s="28" t="str">
        <f>IF(F28="","",MAX($B$19:B27)+1)</f>
        <v/>
      </c>
      <c r="C28" s="26"/>
      <c r="D28" s="26"/>
      <c r="E28" s="26"/>
      <c r="F28" s="26"/>
      <c r="G28" s="30" t="str">
        <f>IF(F28="","",VLOOKUP(F28,Lists!$I$2:$J$9,2,FALSE))</f>
        <v/>
      </c>
      <c r="H28" s="29"/>
      <c r="I28" s="26"/>
      <c r="J28" s="30" t="str">
        <f>IF(I28="","",VLOOKUP(I28,Lists!$I$2:$J$9,2,FALSE))</f>
        <v/>
      </c>
      <c r="K28" s="31" t="str">
        <f t="shared" si="0"/>
        <v/>
      </c>
      <c r="L28" s="32" t="str">
        <f t="shared" si="1"/>
        <v/>
      </c>
      <c r="M28" s="33" t="str">
        <f t="shared" si="2"/>
        <v/>
      </c>
      <c r="O28" s="23" t="str">
        <f t="shared" si="3"/>
        <v/>
      </c>
      <c r="Q28" s="4"/>
      <c r="S28" s="4"/>
    </row>
    <row r="29" spans="1:19" ht="14.25" customHeight="1" x14ac:dyDescent="0.3">
      <c r="C29" s="12" t="s">
        <v>328</v>
      </c>
      <c r="D29" s="12" t="s">
        <v>328</v>
      </c>
      <c r="E29" s="13" t="s">
        <v>328</v>
      </c>
      <c r="F29" s="13" t="s">
        <v>328</v>
      </c>
      <c r="G29" s="13"/>
      <c r="H29" s="13"/>
      <c r="I29" s="13" t="s">
        <v>328</v>
      </c>
      <c r="J29" s="3"/>
      <c r="K29" s="3"/>
    </row>
    <row r="30" spans="1:19" x14ac:dyDescent="0.3">
      <c r="H30" s="16"/>
      <c r="I30" s="16"/>
      <c r="J30" s="16"/>
      <c r="K30" s="16"/>
      <c r="L30" s="16"/>
      <c r="M30" s="16"/>
      <c r="N30" s="16"/>
      <c r="O30" s="16"/>
    </row>
    <row r="31" spans="1:19" x14ac:dyDescent="0.3">
      <c r="H31" s="16"/>
      <c r="I31" s="16"/>
      <c r="J31" s="16"/>
      <c r="K31" s="16"/>
      <c r="L31" s="16"/>
      <c r="M31" s="16"/>
      <c r="N31" s="16"/>
      <c r="O31" s="16"/>
    </row>
    <row r="32" spans="1:19" x14ac:dyDescent="0.3">
      <c r="H32" s="16"/>
      <c r="I32" s="16"/>
      <c r="J32" s="16"/>
      <c r="K32" s="16"/>
      <c r="L32" s="16"/>
      <c r="M32" s="16"/>
      <c r="N32" s="16"/>
      <c r="O32" s="16"/>
    </row>
    <row r="33" spans="8:15" x14ac:dyDescent="0.3">
      <c r="H33" s="16"/>
      <c r="I33" s="16"/>
      <c r="J33" s="16"/>
      <c r="K33" s="16"/>
      <c r="L33" s="16"/>
      <c r="M33" s="16"/>
      <c r="N33" s="16"/>
      <c r="O33" s="16"/>
    </row>
    <row r="34" spans="8:15" x14ac:dyDescent="0.3">
      <c r="H34" s="16"/>
      <c r="I34" s="16"/>
      <c r="J34" s="16"/>
      <c r="K34" s="16"/>
      <c r="L34" s="16"/>
      <c r="M34" s="16"/>
      <c r="N34" s="16"/>
      <c r="O34" s="16"/>
    </row>
    <row r="35" spans="8:15" x14ac:dyDescent="0.3">
      <c r="H35" s="16"/>
      <c r="I35" s="16"/>
      <c r="J35" s="16"/>
      <c r="K35" s="16"/>
      <c r="L35" s="16"/>
      <c r="M35" s="16"/>
      <c r="N35" s="16"/>
      <c r="O35" s="16"/>
    </row>
    <row r="36" spans="8:15" x14ac:dyDescent="0.3">
      <c r="H36" s="16"/>
      <c r="I36" s="16"/>
      <c r="J36" s="16"/>
      <c r="K36" s="16"/>
      <c r="L36" s="16"/>
      <c r="M36" s="16"/>
      <c r="N36" s="16"/>
      <c r="O36" s="16"/>
    </row>
    <row r="37" spans="8:15" x14ac:dyDescent="0.3">
      <c r="H37" s="16"/>
      <c r="I37" s="16"/>
      <c r="J37" s="16"/>
      <c r="K37" s="16"/>
      <c r="L37" s="16"/>
      <c r="M37" s="16"/>
      <c r="N37" s="16"/>
      <c r="O37" s="16"/>
    </row>
    <row r="38" spans="8:15" x14ac:dyDescent="0.3">
      <c r="H38" s="16"/>
      <c r="I38" s="16"/>
      <c r="J38" s="16"/>
      <c r="K38" s="16"/>
      <c r="L38" s="16"/>
      <c r="M38" s="16"/>
      <c r="N38" s="16"/>
      <c r="O38" s="16"/>
    </row>
    <row r="39" spans="8:15" x14ac:dyDescent="0.3">
      <c r="H39" s="16"/>
      <c r="I39" s="16"/>
      <c r="J39" s="16"/>
      <c r="K39" s="16"/>
      <c r="L39" s="16"/>
      <c r="M39" s="16"/>
      <c r="N39" s="16"/>
      <c r="O39" s="16"/>
    </row>
    <row r="40" spans="8:15" x14ac:dyDescent="0.3">
      <c r="H40" s="16"/>
      <c r="I40" s="16"/>
      <c r="J40" s="16"/>
      <c r="K40" s="16"/>
      <c r="L40" s="16"/>
      <c r="M40" s="16"/>
      <c r="N40" s="16"/>
      <c r="O40" s="16"/>
    </row>
    <row r="41" spans="8:15" x14ac:dyDescent="0.3">
      <c r="H41" s="16"/>
      <c r="I41" s="16"/>
      <c r="J41" s="16"/>
      <c r="K41" s="16"/>
      <c r="L41" s="16"/>
      <c r="M41" s="16"/>
      <c r="N41" s="16"/>
      <c r="O41" s="16"/>
    </row>
    <row r="42" spans="8:15" x14ac:dyDescent="0.3">
      <c r="H42" s="16"/>
      <c r="I42" s="16"/>
      <c r="J42" s="16"/>
      <c r="K42" s="16"/>
      <c r="L42" s="16"/>
      <c r="M42" s="16"/>
      <c r="N42" s="16"/>
      <c r="O42" s="16"/>
    </row>
    <row r="43" spans="8:15" x14ac:dyDescent="0.3">
      <c r="H43" s="16"/>
      <c r="I43" s="16"/>
      <c r="J43" s="16"/>
      <c r="K43" s="16"/>
      <c r="L43" s="16"/>
      <c r="M43" s="16"/>
      <c r="N43" s="16"/>
      <c r="O43" s="16"/>
    </row>
    <row r="44" spans="8:15" x14ac:dyDescent="0.3">
      <c r="H44" s="16"/>
      <c r="I44" s="16"/>
      <c r="J44" s="16"/>
      <c r="K44" s="16"/>
      <c r="L44" s="16"/>
      <c r="M44" s="16"/>
      <c r="N44" s="16"/>
      <c r="O44" s="16"/>
    </row>
    <row r="45" spans="8:15" x14ac:dyDescent="0.3">
      <c r="H45" s="16"/>
      <c r="I45" s="16"/>
      <c r="J45" s="16"/>
      <c r="K45" s="16"/>
      <c r="L45" s="16"/>
      <c r="M45" s="16"/>
      <c r="N45" s="16"/>
      <c r="O45" s="16"/>
    </row>
    <row r="46" spans="8:15" x14ac:dyDescent="0.3">
      <c r="H46" s="16"/>
      <c r="I46" s="16"/>
      <c r="J46" s="16"/>
      <c r="K46" s="16"/>
      <c r="L46" s="16"/>
      <c r="M46" s="16"/>
      <c r="N46" s="16"/>
      <c r="O46" s="16"/>
    </row>
    <row r="47" spans="8:15" x14ac:dyDescent="0.3">
      <c r="H47" s="16"/>
      <c r="I47" s="16"/>
      <c r="J47" s="16"/>
      <c r="K47" s="16"/>
      <c r="L47" s="16"/>
      <c r="M47" s="16"/>
      <c r="N47" s="16"/>
      <c r="O47" s="16"/>
    </row>
    <row r="48" spans="8:15" x14ac:dyDescent="0.3">
      <c r="H48" s="16"/>
      <c r="I48" s="16"/>
      <c r="J48" s="16"/>
      <c r="K48" s="16"/>
      <c r="L48" s="16"/>
      <c r="M48" s="16"/>
      <c r="N48" s="16"/>
      <c r="O48" s="16"/>
    </row>
    <row r="49" spans="8:15" x14ac:dyDescent="0.3">
      <c r="H49" s="16"/>
      <c r="I49" s="16"/>
      <c r="J49" s="16"/>
      <c r="K49" s="16"/>
      <c r="L49" s="16"/>
      <c r="M49" s="16"/>
      <c r="N49" s="16"/>
      <c r="O49" s="16"/>
    </row>
    <row r="50" spans="8:15" x14ac:dyDescent="0.3">
      <c r="H50" s="16"/>
      <c r="I50" s="16"/>
      <c r="J50" s="16"/>
      <c r="K50" s="16"/>
      <c r="L50" s="16"/>
      <c r="M50" s="16"/>
      <c r="N50" s="16"/>
      <c r="O50" s="16"/>
    </row>
    <row r="51" spans="8:15" x14ac:dyDescent="0.3">
      <c r="H51" s="16"/>
      <c r="I51" s="16"/>
      <c r="J51" s="16"/>
      <c r="K51" s="16"/>
      <c r="L51" s="16"/>
      <c r="M51" s="16"/>
      <c r="N51" s="16"/>
      <c r="O51" s="16"/>
    </row>
    <row r="52" spans="8:15" x14ac:dyDescent="0.3">
      <c r="H52" s="16"/>
      <c r="I52" s="16"/>
      <c r="J52" s="16"/>
      <c r="K52" s="16"/>
      <c r="L52" s="16"/>
      <c r="M52" s="16"/>
      <c r="N52" s="16"/>
      <c r="O52" s="16"/>
    </row>
    <row r="53" spans="8:15" x14ac:dyDescent="0.3">
      <c r="H53" s="16"/>
      <c r="I53" s="16"/>
      <c r="J53" s="16"/>
      <c r="K53" s="16"/>
      <c r="L53" s="16"/>
      <c r="M53" s="16"/>
      <c r="N53" s="16"/>
      <c r="O53" s="16"/>
    </row>
    <row r="54" spans="8:15" x14ac:dyDescent="0.3">
      <c r="H54" s="16"/>
      <c r="I54" s="16"/>
      <c r="J54" s="16"/>
      <c r="K54" s="16"/>
      <c r="L54" s="16"/>
      <c r="M54" s="16"/>
      <c r="N54" s="16"/>
      <c r="O54" s="16"/>
    </row>
    <row r="55" spans="8:15" x14ac:dyDescent="0.3">
      <c r="H55" s="16"/>
      <c r="I55" s="16"/>
      <c r="J55" s="16"/>
      <c r="K55" s="16"/>
      <c r="L55" s="16"/>
      <c r="M55" s="16"/>
      <c r="N55" s="16"/>
      <c r="O55" s="16"/>
    </row>
    <row r="56" spans="8:15" x14ac:dyDescent="0.3">
      <c r="H56" s="16"/>
      <c r="I56" s="16"/>
      <c r="J56" s="16"/>
      <c r="K56" s="16"/>
      <c r="L56" s="16"/>
      <c r="M56" s="16"/>
      <c r="N56" s="16"/>
      <c r="O56" s="16"/>
    </row>
    <row r="57" spans="8:15" x14ac:dyDescent="0.3">
      <c r="H57" s="16"/>
      <c r="I57" s="16"/>
      <c r="J57" s="16"/>
      <c r="K57" s="16"/>
      <c r="L57" s="16"/>
      <c r="M57" s="16"/>
      <c r="N57" s="16"/>
      <c r="O57" s="16"/>
    </row>
    <row r="58" spans="8:15" x14ac:dyDescent="0.3">
      <c r="H58" s="16"/>
      <c r="I58" s="16"/>
      <c r="J58" s="16"/>
      <c r="K58" s="16"/>
      <c r="L58" s="16"/>
      <c r="M58" s="16"/>
      <c r="N58" s="16"/>
      <c r="O58" s="16"/>
    </row>
    <row r="59" spans="8:15" x14ac:dyDescent="0.3">
      <c r="H59" s="16"/>
      <c r="I59" s="16"/>
      <c r="J59" s="16"/>
      <c r="K59" s="16"/>
      <c r="L59" s="16"/>
      <c r="M59" s="16"/>
      <c r="N59" s="16"/>
      <c r="O59" s="16"/>
    </row>
    <row r="60" spans="8:15" x14ac:dyDescent="0.3">
      <c r="H60" s="16"/>
      <c r="I60" s="16"/>
      <c r="J60" s="16"/>
      <c r="K60" s="16"/>
      <c r="L60" s="16"/>
      <c r="M60" s="16"/>
      <c r="N60" s="16"/>
      <c r="O60" s="16"/>
    </row>
    <row r="61" spans="8:15" x14ac:dyDescent="0.3">
      <c r="H61" s="16"/>
      <c r="I61" s="16"/>
      <c r="J61" s="16"/>
      <c r="K61" s="16"/>
      <c r="L61" s="16"/>
      <c r="M61" s="16"/>
      <c r="N61" s="16"/>
      <c r="O61" s="16"/>
    </row>
    <row r="62" spans="8:15" x14ac:dyDescent="0.3">
      <c r="H62" s="16"/>
      <c r="I62" s="16"/>
      <c r="J62" s="16"/>
      <c r="K62" s="16"/>
      <c r="L62" s="16"/>
      <c r="M62" s="16"/>
      <c r="N62" s="16"/>
      <c r="O62" s="16"/>
    </row>
    <row r="63" spans="8:15" x14ac:dyDescent="0.3">
      <c r="H63" s="16"/>
      <c r="I63" s="16"/>
      <c r="J63" s="16"/>
      <c r="K63" s="16"/>
      <c r="L63" s="16"/>
      <c r="M63" s="16"/>
      <c r="N63" s="16"/>
      <c r="O63" s="16"/>
    </row>
    <row r="64" spans="8:15" x14ac:dyDescent="0.3">
      <c r="H64" s="16"/>
      <c r="I64" s="16"/>
      <c r="J64" s="16"/>
      <c r="K64" s="16"/>
      <c r="L64" s="16"/>
      <c r="M64" s="16"/>
      <c r="N64" s="16"/>
      <c r="O64" s="16"/>
    </row>
    <row r="65" spans="8:15" x14ac:dyDescent="0.3">
      <c r="H65" s="16"/>
      <c r="I65" s="16"/>
      <c r="J65" s="16"/>
      <c r="K65" s="16"/>
      <c r="L65" s="16"/>
      <c r="M65" s="16"/>
      <c r="N65" s="16"/>
      <c r="O65" s="16"/>
    </row>
    <row r="66" spans="8:15" x14ac:dyDescent="0.3">
      <c r="H66" s="16"/>
      <c r="I66" s="16"/>
      <c r="J66" s="16"/>
      <c r="K66" s="16"/>
      <c r="L66" s="16"/>
      <c r="M66" s="16"/>
      <c r="N66" s="16"/>
      <c r="O66" s="16"/>
    </row>
    <row r="67" spans="8:15" x14ac:dyDescent="0.3">
      <c r="H67" s="16"/>
      <c r="I67" s="16"/>
      <c r="J67" s="16"/>
      <c r="K67" s="16"/>
      <c r="L67" s="16"/>
      <c r="M67" s="16"/>
      <c r="N67" s="16"/>
      <c r="O67" s="16"/>
    </row>
    <row r="68" spans="8:15" x14ac:dyDescent="0.3">
      <c r="H68" s="16"/>
      <c r="I68" s="16"/>
      <c r="J68" s="16"/>
      <c r="K68" s="16"/>
      <c r="L68" s="16"/>
      <c r="M68" s="16"/>
      <c r="N68" s="16"/>
      <c r="O68" s="16"/>
    </row>
    <row r="69" spans="8:15" x14ac:dyDescent="0.3">
      <c r="H69" s="16"/>
      <c r="I69" s="16"/>
      <c r="J69" s="16"/>
      <c r="K69" s="16"/>
      <c r="L69" s="16"/>
      <c r="M69" s="16"/>
      <c r="N69" s="16"/>
      <c r="O69" s="16"/>
    </row>
    <row r="70" spans="8:15" x14ac:dyDescent="0.3">
      <c r="H70" s="16"/>
      <c r="I70" s="16"/>
      <c r="J70" s="16"/>
      <c r="K70" s="16"/>
      <c r="L70" s="16"/>
      <c r="M70" s="16"/>
      <c r="N70" s="16"/>
      <c r="O70" s="16"/>
    </row>
    <row r="71" spans="8:15" x14ac:dyDescent="0.3">
      <c r="H71" s="16"/>
      <c r="I71" s="16"/>
      <c r="J71" s="16"/>
      <c r="K71" s="16"/>
      <c r="L71" s="16"/>
      <c r="M71" s="16"/>
      <c r="N71" s="16"/>
      <c r="O71" s="16"/>
    </row>
    <row r="72" spans="8:15" x14ac:dyDescent="0.3">
      <c r="H72" s="16"/>
      <c r="I72" s="16"/>
      <c r="J72" s="16"/>
      <c r="K72" s="16"/>
      <c r="L72" s="16"/>
      <c r="M72" s="16"/>
      <c r="N72" s="16"/>
      <c r="O72" s="16"/>
    </row>
    <row r="73" spans="8:15" x14ac:dyDescent="0.3">
      <c r="H73" s="16"/>
      <c r="I73" s="16"/>
      <c r="J73" s="16"/>
      <c r="K73" s="16"/>
      <c r="L73" s="16"/>
      <c r="M73" s="16"/>
      <c r="N73" s="16"/>
      <c r="O73" s="16"/>
    </row>
    <row r="74" spans="8:15" x14ac:dyDescent="0.3">
      <c r="H74" s="16"/>
      <c r="I74" s="16"/>
      <c r="J74" s="16"/>
      <c r="K74" s="16"/>
      <c r="L74" s="16"/>
      <c r="M74" s="16"/>
      <c r="N74" s="16"/>
      <c r="O74" s="16"/>
    </row>
    <row r="75" spans="8:15" x14ac:dyDescent="0.3">
      <c r="H75" s="16"/>
      <c r="I75" s="16"/>
      <c r="J75" s="16"/>
      <c r="K75" s="16"/>
      <c r="L75" s="16"/>
      <c r="M75" s="16"/>
      <c r="N75" s="16"/>
      <c r="O75" s="16"/>
    </row>
    <row r="76" spans="8:15" x14ac:dyDescent="0.3">
      <c r="H76" s="16"/>
      <c r="I76" s="16"/>
      <c r="J76" s="16"/>
      <c r="K76" s="16"/>
      <c r="L76" s="16"/>
      <c r="M76" s="16"/>
      <c r="N76" s="16"/>
      <c r="O76" s="16"/>
    </row>
    <row r="77" spans="8:15" x14ac:dyDescent="0.3">
      <c r="H77" s="16"/>
      <c r="I77" s="16"/>
      <c r="J77" s="16"/>
      <c r="K77" s="16"/>
      <c r="L77" s="16"/>
      <c r="M77" s="16"/>
      <c r="N77" s="16"/>
      <c r="O77" s="16"/>
    </row>
    <row r="78" spans="8:15" x14ac:dyDescent="0.3">
      <c r="H78" s="16"/>
      <c r="I78" s="16"/>
      <c r="J78" s="16"/>
      <c r="K78" s="16"/>
      <c r="L78" s="16"/>
      <c r="M78" s="16"/>
      <c r="N78" s="16"/>
      <c r="O78" s="16"/>
    </row>
    <row r="79" spans="8:15" x14ac:dyDescent="0.3">
      <c r="H79" s="16"/>
      <c r="I79" s="16"/>
      <c r="J79" s="16"/>
      <c r="K79" s="16"/>
      <c r="L79" s="16"/>
      <c r="M79" s="16"/>
      <c r="N79" s="16"/>
      <c r="O79" s="16"/>
    </row>
    <row r="80" spans="8:15" x14ac:dyDescent="0.3">
      <c r="H80" s="16"/>
      <c r="I80" s="16"/>
      <c r="J80" s="16"/>
      <c r="K80" s="16"/>
      <c r="L80" s="16"/>
      <c r="M80" s="16"/>
      <c r="N80" s="16"/>
      <c r="O80" s="16"/>
    </row>
    <row r="81" spans="8:15" x14ac:dyDescent="0.3">
      <c r="H81" s="16"/>
      <c r="I81" s="16"/>
      <c r="J81" s="16"/>
      <c r="K81" s="16"/>
      <c r="L81" s="16"/>
      <c r="M81" s="16"/>
      <c r="N81" s="16"/>
      <c r="O81" s="16"/>
    </row>
    <row r="82" spans="8:15" x14ac:dyDescent="0.3">
      <c r="H82" s="16"/>
      <c r="I82" s="16"/>
      <c r="J82" s="16"/>
      <c r="K82" s="16"/>
      <c r="L82" s="16"/>
      <c r="M82" s="16"/>
      <c r="N82" s="16"/>
      <c r="O82" s="16"/>
    </row>
    <row r="83" spans="8:15" x14ac:dyDescent="0.3">
      <c r="H83" s="16"/>
      <c r="I83" s="16" t="str">
        <f>Lists!B57</f>
        <v>Ecuador</v>
      </c>
      <c r="J83" s="16"/>
      <c r="K83" s="16"/>
      <c r="L83" s="16"/>
      <c r="M83" s="16"/>
      <c r="N83" s="16"/>
      <c r="O83" s="16"/>
    </row>
    <row r="84" spans="8:15" x14ac:dyDescent="0.3">
      <c r="H84" s="16"/>
      <c r="I84" s="16" t="str">
        <f>Lists!B58</f>
        <v>Egypt</v>
      </c>
      <c r="J84" s="16"/>
      <c r="K84" s="16"/>
      <c r="L84" s="16"/>
      <c r="M84" s="16"/>
      <c r="N84" s="16"/>
      <c r="O84" s="16"/>
    </row>
    <row r="85" spans="8:15" x14ac:dyDescent="0.3">
      <c r="H85" s="16"/>
      <c r="I85" s="16" t="str">
        <f>Lists!B59</f>
        <v>El Salvador</v>
      </c>
      <c r="J85" s="16"/>
      <c r="K85" s="16"/>
      <c r="L85" s="16"/>
      <c r="M85" s="16"/>
      <c r="N85" s="16"/>
      <c r="O85" s="16"/>
    </row>
    <row r="86" spans="8:15" x14ac:dyDescent="0.3">
      <c r="H86" s="16"/>
      <c r="I86" s="16" t="str">
        <f>Lists!B60</f>
        <v>Equatorial Guinea</v>
      </c>
      <c r="J86" s="16"/>
      <c r="K86" s="16"/>
      <c r="L86" s="16"/>
      <c r="M86" s="16"/>
      <c r="N86" s="16"/>
      <c r="O86" s="16"/>
    </row>
    <row r="87" spans="8:15" x14ac:dyDescent="0.3">
      <c r="H87" s="16"/>
      <c r="I87" s="16" t="str">
        <f>Lists!B61</f>
        <v>Eritrea</v>
      </c>
      <c r="J87" s="16"/>
      <c r="K87" s="16"/>
      <c r="L87" s="16"/>
      <c r="M87" s="16"/>
      <c r="N87" s="16"/>
      <c r="O87" s="16"/>
    </row>
    <row r="88" spans="8:15" x14ac:dyDescent="0.3">
      <c r="H88" s="16"/>
      <c r="I88" s="16" t="str">
        <f>Lists!B62</f>
        <v>Estonia</v>
      </c>
      <c r="J88" s="16"/>
      <c r="K88" s="16"/>
      <c r="L88" s="16"/>
      <c r="M88" s="16"/>
      <c r="N88" s="16"/>
      <c r="O88" s="16"/>
    </row>
    <row r="89" spans="8:15" x14ac:dyDescent="0.3">
      <c r="H89" s="16"/>
      <c r="I89" s="16" t="str">
        <f>Lists!B63</f>
        <v>Eswatini</v>
      </c>
      <c r="J89" s="16"/>
      <c r="K89" s="16"/>
      <c r="L89" s="16"/>
      <c r="M89" s="16"/>
      <c r="N89" s="16"/>
      <c r="O89" s="16"/>
    </row>
    <row r="90" spans="8:15" x14ac:dyDescent="0.3">
      <c r="H90" s="16"/>
      <c r="I90" s="16" t="str">
        <f>Lists!B64</f>
        <v>Ethiopia</v>
      </c>
      <c r="J90" s="16"/>
      <c r="K90" s="16"/>
      <c r="L90" s="16"/>
      <c r="M90" s="16"/>
      <c r="N90" s="16"/>
      <c r="O90" s="16"/>
    </row>
    <row r="91" spans="8:15" x14ac:dyDescent="0.3">
      <c r="H91" s="16"/>
      <c r="I91" s="16" t="str">
        <f>Lists!B65</f>
        <v>Fiji</v>
      </c>
      <c r="J91" s="16"/>
      <c r="K91" s="16"/>
      <c r="L91" s="16"/>
      <c r="M91" s="16"/>
      <c r="N91" s="16"/>
      <c r="O91" s="16"/>
    </row>
    <row r="92" spans="8:15" x14ac:dyDescent="0.3">
      <c r="H92" s="16"/>
      <c r="I92" s="16" t="str">
        <f>Lists!B66</f>
        <v>Finland</v>
      </c>
      <c r="J92" s="16"/>
      <c r="K92" s="16"/>
      <c r="L92" s="16"/>
      <c r="M92" s="16"/>
      <c r="N92" s="16"/>
      <c r="O92" s="16"/>
    </row>
    <row r="93" spans="8:15" x14ac:dyDescent="0.3">
      <c r="H93" s="16"/>
      <c r="I93" s="16" t="str">
        <f>Lists!B67</f>
        <v>France</v>
      </c>
      <c r="J93" s="16"/>
      <c r="K93" s="16"/>
      <c r="L93" s="16"/>
      <c r="M93" s="16"/>
      <c r="N93" s="16"/>
      <c r="O93" s="16"/>
    </row>
    <row r="94" spans="8:15" x14ac:dyDescent="0.3">
      <c r="H94" s="16"/>
      <c r="I94" s="16" t="str">
        <f>Lists!B68</f>
        <v>Gabon</v>
      </c>
      <c r="J94" s="16"/>
      <c r="K94" s="16"/>
      <c r="L94" s="16"/>
      <c r="M94" s="16"/>
      <c r="N94" s="16"/>
      <c r="O94" s="16"/>
    </row>
    <row r="95" spans="8:15" x14ac:dyDescent="0.3">
      <c r="H95" s="16"/>
      <c r="I95" s="16" t="str">
        <f>Lists!B69</f>
        <v>Gambia</v>
      </c>
      <c r="J95" s="16"/>
      <c r="K95" s="16"/>
      <c r="L95" s="16"/>
      <c r="M95" s="16"/>
      <c r="N95" s="16"/>
      <c r="O95" s="16"/>
    </row>
    <row r="96" spans="8:15" x14ac:dyDescent="0.3">
      <c r="H96" s="16"/>
      <c r="I96" s="16" t="str">
        <f>Lists!B70</f>
        <v>Georgia</v>
      </c>
      <c r="J96" s="16"/>
      <c r="K96" s="16"/>
      <c r="L96" s="16"/>
      <c r="M96" s="16"/>
      <c r="N96" s="16"/>
      <c r="O96" s="16"/>
    </row>
    <row r="97" spans="8:15" x14ac:dyDescent="0.3">
      <c r="H97" s="16"/>
      <c r="I97" s="16" t="str">
        <f>Lists!B71</f>
        <v>Germany</v>
      </c>
      <c r="J97" s="16"/>
      <c r="K97" s="16"/>
      <c r="L97" s="16"/>
      <c r="M97" s="16"/>
      <c r="N97" s="16"/>
      <c r="O97" s="16"/>
    </row>
    <row r="98" spans="8:15" x14ac:dyDescent="0.3">
      <c r="H98" s="16"/>
      <c r="I98" s="16" t="str">
        <f>Lists!B72</f>
        <v>Ghana</v>
      </c>
      <c r="J98" s="16"/>
      <c r="K98" s="16"/>
      <c r="L98" s="16"/>
      <c r="M98" s="16"/>
      <c r="N98" s="16"/>
      <c r="O98" s="16"/>
    </row>
    <row r="99" spans="8:15" x14ac:dyDescent="0.3">
      <c r="H99" s="16"/>
      <c r="I99" s="16" t="str">
        <f>Lists!B73</f>
        <v>Greece</v>
      </c>
      <c r="J99" s="16"/>
      <c r="K99" s="16"/>
      <c r="L99" s="16"/>
      <c r="M99" s="16"/>
      <c r="N99" s="16"/>
      <c r="O99" s="16"/>
    </row>
    <row r="100" spans="8:15" x14ac:dyDescent="0.3">
      <c r="H100" s="16"/>
      <c r="I100" s="16" t="str">
        <f>Lists!B74</f>
        <v>Grenada</v>
      </c>
      <c r="J100" s="16"/>
      <c r="K100" s="16"/>
      <c r="L100" s="16"/>
      <c r="M100" s="16"/>
      <c r="N100" s="16"/>
      <c r="O100" s="16"/>
    </row>
    <row r="101" spans="8:15" x14ac:dyDescent="0.3">
      <c r="H101" s="16"/>
      <c r="I101" s="16" t="str">
        <f>Lists!B75</f>
        <v>Guatemala</v>
      </c>
      <c r="J101" s="16"/>
      <c r="K101" s="16"/>
      <c r="L101" s="16"/>
      <c r="M101" s="16"/>
      <c r="N101" s="16"/>
      <c r="O101" s="16"/>
    </row>
    <row r="102" spans="8:15" x14ac:dyDescent="0.3">
      <c r="H102" s="16"/>
      <c r="I102" s="16" t="str">
        <f>Lists!B76</f>
        <v>Guinea</v>
      </c>
      <c r="J102" s="16"/>
      <c r="K102" s="16"/>
      <c r="L102" s="16"/>
      <c r="M102" s="16"/>
      <c r="N102" s="16"/>
      <c r="O102" s="16"/>
    </row>
    <row r="103" spans="8:15" x14ac:dyDescent="0.3">
      <c r="H103" s="16"/>
      <c r="I103" s="16" t="str">
        <f>Lists!B77</f>
        <v>Guinea-Bissau</v>
      </c>
      <c r="J103" s="16"/>
      <c r="K103" s="16"/>
      <c r="L103" s="16"/>
      <c r="M103" s="16"/>
      <c r="N103" s="16"/>
      <c r="O103" s="16"/>
    </row>
    <row r="104" spans="8:15" x14ac:dyDescent="0.3">
      <c r="H104" s="16"/>
      <c r="I104" s="16" t="str">
        <f>Lists!B78</f>
        <v>Guyana</v>
      </c>
      <c r="J104" s="16"/>
      <c r="K104" s="16"/>
      <c r="L104" s="16"/>
      <c r="M104" s="16"/>
      <c r="N104" s="16"/>
      <c r="O104" s="16"/>
    </row>
    <row r="105" spans="8:15" x14ac:dyDescent="0.3">
      <c r="H105" s="16"/>
      <c r="I105" s="16" t="str">
        <f>Lists!B79</f>
        <v>Haiti</v>
      </c>
      <c r="J105" s="16"/>
      <c r="K105" s="16"/>
      <c r="L105" s="16"/>
      <c r="M105" s="16"/>
      <c r="N105" s="16"/>
      <c r="O105" s="16"/>
    </row>
    <row r="106" spans="8:15" x14ac:dyDescent="0.3">
      <c r="H106" s="16"/>
      <c r="I106" s="16" t="str">
        <f>Lists!B80</f>
        <v>Holy See</v>
      </c>
      <c r="J106" s="16"/>
      <c r="K106" s="16"/>
      <c r="L106" s="16"/>
      <c r="M106" s="16"/>
      <c r="N106" s="16"/>
      <c r="O106" s="16"/>
    </row>
    <row r="107" spans="8:15" x14ac:dyDescent="0.3">
      <c r="H107" s="16"/>
      <c r="I107" s="16" t="str">
        <f>Lists!B81</f>
        <v>Honduras</v>
      </c>
      <c r="J107" s="16"/>
      <c r="K107" s="16"/>
      <c r="L107" s="16"/>
      <c r="M107" s="16"/>
      <c r="N107" s="16"/>
      <c r="O107" s="16"/>
    </row>
    <row r="108" spans="8:15" x14ac:dyDescent="0.3">
      <c r="H108" s="16"/>
      <c r="I108" s="16" t="str">
        <f>Lists!B82</f>
        <v>Hong Kong</v>
      </c>
      <c r="J108" s="16"/>
      <c r="K108" s="16"/>
      <c r="L108" s="16"/>
      <c r="M108" s="16"/>
      <c r="N108" s="16"/>
      <c r="O108" s="16"/>
    </row>
    <row r="109" spans="8:15" x14ac:dyDescent="0.3">
      <c r="H109" s="16"/>
      <c r="I109" s="16" t="str">
        <f>Lists!B83</f>
        <v>Hungary</v>
      </c>
      <c r="J109" s="16"/>
      <c r="K109" s="16"/>
      <c r="L109" s="16"/>
      <c r="M109" s="16"/>
      <c r="N109" s="16"/>
      <c r="O109" s="16"/>
    </row>
    <row r="110" spans="8:15" x14ac:dyDescent="0.3">
      <c r="H110" s="16"/>
      <c r="I110" s="16" t="str">
        <f>Lists!B84</f>
        <v>Iceland</v>
      </c>
      <c r="J110" s="16"/>
      <c r="K110" s="16"/>
      <c r="L110" s="16"/>
      <c r="M110" s="16"/>
      <c r="N110" s="16"/>
      <c r="O110" s="16"/>
    </row>
    <row r="111" spans="8:15" x14ac:dyDescent="0.3">
      <c r="H111" s="16"/>
      <c r="I111" s="16" t="str">
        <f>Lists!B85</f>
        <v>India</v>
      </c>
      <c r="J111" s="16"/>
      <c r="K111" s="16"/>
      <c r="L111" s="16"/>
      <c r="M111" s="16"/>
      <c r="N111" s="16"/>
      <c r="O111" s="16"/>
    </row>
    <row r="112" spans="8:15" x14ac:dyDescent="0.3">
      <c r="H112" s="16"/>
      <c r="I112" s="16" t="str">
        <f>Lists!B86</f>
        <v>Indonesia</v>
      </c>
      <c r="J112" s="16"/>
      <c r="K112" s="16"/>
      <c r="L112" s="16"/>
      <c r="M112" s="16"/>
      <c r="N112" s="16"/>
      <c r="O112" s="16"/>
    </row>
    <row r="113" spans="8:15" x14ac:dyDescent="0.3">
      <c r="H113" s="16"/>
      <c r="I113" s="16" t="str">
        <f>Lists!B87</f>
        <v>Iran</v>
      </c>
      <c r="J113" s="16"/>
      <c r="K113" s="16"/>
      <c r="L113" s="16"/>
      <c r="M113" s="16"/>
      <c r="N113" s="16"/>
      <c r="O113" s="16"/>
    </row>
    <row r="114" spans="8:15" x14ac:dyDescent="0.3">
      <c r="H114" s="16"/>
      <c r="I114" s="16" t="str">
        <f>Lists!B88</f>
        <v>Iraq</v>
      </c>
      <c r="J114" s="16"/>
      <c r="K114" s="16"/>
      <c r="L114" s="16"/>
      <c r="M114" s="16"/>
      <c r="N114" s="16"/>
      <c r="O114" s="16"/>
    </row>
    <row r="115" spans="8:15" x14ac:dyDescent="0.3">
      <c r="H115" s="16"/>
      <c r="I115" s="16" t="str">
        <f>Lists!B89</f>
        <v>Ireland</v>
      </c>
      <c r="J115" s="16"/>
      <c r="K115" s="16"/>
      <c r="L115" s="16"/>
      <c r="M115" s="16"/>
      <c r="N115" s="16"/>
      <c r="O115" s="16"/>
    </row>
    <row r="116" spans="8:15" x14ac:dyDescent="0.3">
      <c r="H116" s="16"/>
      <c r="I116" s="16" t="str">
        <f>Lists!B90</f>
        <v>Israel</v>
      </c>
      <c r="J116" s="16"/>
      <c r="K116" s="16"/>
      <c r="L116" s="16"/>
      <c r="M116" s="16"/>
      <c r="N116" s="16"/>
      <c r="O116" s="16"/>
    </row>
    <row r="117" spans="8:15" x14ac:dyDescent="0.3">
      <c r="H117" s="16"/>
      <c r="I117" s="16" t="str">
        <f>Lists!B91</f>
        <v>Italy</v>
      </c>
      <c r="J117" s="16"/>
      <c r="K117" s="16"/>
      <c r="L117" s="16"/>
      <c r="M117" s="16"/>
      <c r="N117" s="16"/>
      <c r="O117" s="16"/>
    </row>
    <row r="118" spans="8:15" x14ac:dyDescent="0.3">
      <c r="H118" s="16"/>
      <c r="I118" s="16" t="str">
        <f>Lists!B92</f>
        <v>Jamaica</v>
      </c>
      <c r="J118" s="16"/>
      <c r="K118" s="16"/>
      <c r="L118" s="16"/>
      <c r="M118" s="16"/>
      <c r="N118" s="16"/>
      <c r="O118" s="16"/>
    </row>
    <row r="119" spans="8:15" x14ac:dyDescent="0.3">
      <c r="H119" s="16"/>
      <c r="I119" s="16" t="str">
        <f>Lists!B93</f>
        <v>Japan</v>
      </c>
      <c r="J119" s="16"/>
      <c r="K119" s="16"/>
      <c r="L119" s="16"/>
      <c r="M119" s="16"/>
      <c r="N119" s="16"/>
      <c r="O119" s="16"/>
    </row>
    <row r="120" spans="8:15" x14ac:dyDescent="0.3">
      <c r="H120" s="16"/>
      <c r="I120" s="16" t="str">
        <f>Lists!B94</f>
        <v>Jordan</v>
      </c>
      <c r="J120" s="16"/>
      <c r="K120" s="16"/>
      <c r="L120" s="16"/>
      <c r="M120" s="16"/>
      <c r="N120" s="16"/>
      <c r="O120" s="16"/>
    </row>
    <row r="121" spans="8:15" x14ac:dyDescent="0.3">
      <c r="H121" s="16"/>
      <c r="I121" s="16" t="str">
        <f>Lists!B95</f>
        <v>Kazakhstan</v>
      </c>
      <c r="J121" s="16"/>
      <c r="K121" s="16"/>
      <c r="L121" s="16"/>
      <c r="M121" s="16"/>
      <c r="N121" s="16"/>
      <c r="O121" s="16"/>
    </row>
    <row r="122" spans="8:15" x14ac:dyDescent="0.3">
      <c r="H122" s="16"/>
      <c r="I122" s="16" t="str">
        <f>Lists!B96</f>
        <v>Kenya</v>
      </c>
      <c r="J122" s="16"/>
      <c r="K122" s="16"/>
      <c r="L122" s="16"/>
      <c r="M122" s="16"/>
      <c r="N122" s="16"/>
      <c r="O122" s="16"/>
    </row>
    <row r="123" spans="8:15" x14ac:dyDescent="0.3">
      <c r="H123" s="16"/>
      <c r="I123" s="16" t="str">
        <f>Lists!B97</f>
        <v>Kiribati</v>
      </c>
      <c r="J123" s="16"/>
      <c r="K123" s="16"/>
      <c r="L123" s="16"/>
      <c r="M123" s="16"/>
      <c r="N123" s="16"/>
      <c r="O123" s="16"/>
    </row>
    <row r="124" spans="8:15" x14ac:dyDescent="0.3">
      <c r="H124" s="16"/>
      <c r="I124" s="16" t="str">
        <f>Lists!B98</f>
        <v>Kuwait</v>
      </c>
      <c r="J124" s="16"/>
      <c r="K124" s="16"/>
      <c r="L124" s="16"/>
      <c r="M124" s="16"/>
      <c r="N124" s="16"/>
      <c r="O124" s="16"/>
    </row>
    <row r="125" spans="8:15" x14ac:dyDescent="0.3">
      <c r="H125" s="16"/>
      <c r="I125" s="16" t="str">
        <f>Lists!B99</f>
        <v>Kyrgyzstan</v>
      </c>
      <c r="J125" s="16"/>
      <c r="K125" s="16"/>
      <c r="L125" s="16"/>
      <c r="M125" s="16"/>
      <c r="N125" s="16"/>
      <c r="O125" s="16"/>
    </row>
    <row r="126" spans="8:15" x14ac:dyDescent="0.3">
      <c r="H126" s="16"/>
      <c r="I126" s="16" t="str">
        <f>Lists!B100</f>
        <v>Lao People's Democratic Republic</v>
      </c>
      <c r="J126" s="16"/>
      <c r="K126" s="16"/>
      <c r="L126" s="16"/>
      <c r="M126" s="16"/>
      <c r="N126" s="16"/>
      <c r="O126" s="16"/>
    </row>
    <row r="127" spans="8:15" x14ac:dyDescent="0.3">
      <c r="H127" s="16"/>
      <c r="I127" s="16" t="str">
        <f>Lists!B101</f>
        <v>Latvia</v>
      </c>
      <c r="J127" s="16"/>
      <c r="K127" s="16"/>
      <c r="L127" s="16"/>
      <c r="M127" s="16"/>
      <c r="N127" s="16"/>
      <c r="O127" s="16"/>
    </row>
    <row r="128" spans="8:15" x14ac:dyDescent="0.3">
      <c r="H128" s="16"/>
      <c r="I128" s="16" t="str">
        <f>Lists!B102</f>
        <v>Lebanon</v>
      </c>
      <c r="J128" s="16"/>
      <c r="K128" s="16"/>
      <c r="L128" s="16"/>
      <c r="M128" s="16"/>
      <c r="N128" s="16"/>
      <c r="O128" s="16"/>
    </row>
    <row r="129" spans="8:15" x14ac:dyDescent="0.3">
      <c r="H129" s="16"/>
      <c r="I129" s="16" t="str">
        <f>Lists!B103</f>
        <v>Lesotho</v>
      </c>
      <c r="J129" s="16"/>
      <c r="K129" s="16"/>
      <c r="L129" s="16"/>
      <c r="M129" s="16"/>
      <c r="N129" s="16"/>
      <c r="O129" s="16"/>
    </row>
    <row r="130" spans="8:15" x14ac:dyDescent="0.3">
      <c r="H130" s="16"/>
      <c r="I130" s="16" t="str">
        <f>Lists!B104</f>
        <v>Liberia</v>
      </c>
      <c r="J130" s="16"/>
      <c r="K130" s="16"/>
      <c r="L130" s="16"/>
      <c r="M130" s="16"/>
      <c r="N130" s="16"/>
      <c r="O130" s="16"/>
    </row>
    <row r="131" spans="8:15" x14ac:dyDescent="0.3">
      <c r="H131" s="16"/>
      <c r="I131" s="16" t="str">
        <f>Lists!B105</f>
        <v>Libya</v>
      </c>
      <c r="J131" s="16"/>
      <c r="K131" s="16"/>
      <c r="L131" s="16"/>
      <c r="M131" s="16"/>
      <c r="N131" s="16"/>
      <c r="O131" s="16"/>
    </row>
    <row r="132" spans="8:15" x14ac:dyDescent="0.3">
      <c r="H132" s="16"/>
      <c r="I132" s="16" t="str">
        <f>Lists!B106</f>
        <v>Liechtenstein</v>
      </c>
      <c r="J132" s="16"/>
      <c r="K132" s="16"/>
      <c r="L132" s="16"/>
      <c r="M132" s="16"/>
      <c r="N132" s="16"/>
      <c r="O132" s="16"/>
    </row>
    <row r="133" spans="8:15" x14ac:dyDescent="0.3">
      <c r="H133" s="16"/>
      <c r="I133" s="16" t="str">
        <f>Lists!B107</f>
        <v>Lithuania</v>
      </c>
      <c r="J133" s="16"/>
      <c r="K133" s="16"/>
      <c r="L133" s="16"/>
      <c r="M133" s="16"/>
      <c r="N133" s="16"/>
      <c r="O133" s="16"/>
    </row>
    <row r="134" spans="8:15" x14ac:dyDescent="0.3">
      <c r="H134" s="16"/>
      <c r="I134" s="16" t="str">
        <f>Lists!B108</f>
        <v>Luxembourg</v>
      </c>
      <c r="J134" s="16"/>
      <c r="K134" s="16"/>
      <c r="L134" s="16"/>
      <c r="M134" s="16"/>
      <c r="N134" s="16"/>
      <c r="O134" s="16"/>
    </row>
    <row r="135" spans="8:15" x14ac:dyDescent="0.3">
      <c r="H135" s="16"/>
      <c r="I135" s="16" t="str">
        <f>Lists!B109</f>
        <v>Madagascar</v>
      </c>
      <c r="J135" s="16"/>
      <c r="K135" s="16"/>
      <c r="L135" s="16"/>
      <c r="M135" s="16"/>
      <c r="N135" s="16"/>
      <c r="O135" s="16"/>
    </row>
    <row r="136" spans="8:15" x14ac:dyDescent="0.3">
      <c r="H136" s="16"/>
      <c r="I136" s="16" t="str">
        <f>Lists!B110</f>
        <v>Malawi</v>
      </c>
      <c r="J136" s="16"/>
      <c r="K136" s="16"/>
      <c r="L136" s="16"/>
      <c r="M136" s="16"/>
      <c r="N136" s="16"/>
      <c r="O136" s="16"/>
    </row>
    <row r="137" spans="8:15" x14ac:dyDescent="0.3">
      <c r="H137" s="16"/>
      <c r="I137" s="16" t="str">
        <f>Lists!B111</f>
        <v>Malaysia</v>
      </c>
      <c r="J137" s="16"/>
      <c r="K137" s="16"/>
      <c r="L137" s="16"/>
      <c r="M137" s="16"/>
      <c r="N137" s="16"/>
      <c r="O137" s="16"/>
    </row>
    <row r="138" spans="8:15" x14ac:dyDescent="0.3">
      <c r="H138" s="16"/>
      <c r="I138" s="16" t="str">
        <f>Lists!B112</f>
        <v>Maldives</v>
      </c>
      <c r="J138" s="16"/>
      <c r="K138" s="16"/>
      <c r="L138" s="16"/>
      <c r="M138" s="16"/>
      <c r="N138" s="16"/>
      <c r="O138" s="16"/>
    </row>
    <row r="139" spans="8:15" x14ac:dyDescent="0.3">
      <c r="H139" s="16"/>
      <c r="I139" s="16" t="str">
        <f>Lists!B113</f>
        <v>Mali</v>
      </c>
      <c r="J139" s="16"/>
      <c r="K139" s="16"/>
      <c r="L139" s="16"/>
      <c r="M139" s="16"/>
      <c r="N139" s="16"/>
      <c r="O139" s="16"/>
    </row>
    <row r="140" spans="8:15" x14ac:dyDescent="0.3">
      <c r="H140" s="16"/>
      <c r="I140" s="16" t="str">
        <f>Lists!B114</f>
        <v>Malta</v>
      </c>
      <c r="J140" s="16"/>
      <c r="K140" s="16"/>
      <c r="L140" s="16"/>
      <c r="M140" s="16"/>
      <c r="N140" s="16"/>
      <c r="O140" s="16"/>
    </row>
    <row r="141" spans="8:15" x14ac:dyDescent="0.3">
      <c r="H141" s="16"/>
      <c r="I141" s="16" t="str">
        <f>Lists!B115</f>
        <v>Marshall Islands</v>
      </c>
      <c r="J141" s="16"/>
      <c r="K141" s="16"/>
      <c r="L141" s="16"/>
      <c r="M141" s="16"/>
      <c r="N141" s="16"/>
      <c r="O141" s="16"/>
    </row>
    <row r="142" spans="8:15" x14ac:dyDescent="0.3">
      <c r="H142" s="16"/>
      <c r="I142" s="16" t="str">
        <f>Lists!B116</f>
        <v>Mauritania</v>
      </c>
      <c r="J142" s="16"/>
      <c r="K142" s="16"/>
      <c r="L142" s="16"/>
      <c r="M142" s="16"/>
      <c r="N142" s="16"/>
      <c r="O142" s="16"/>
    </row>
    <row r="143" spans="8:15" x14ac:dyDescent="0.3">
      <c r="H143" s="16"/>
      <c r="I143" s="16" t="str">
        <f>Lists!B117</f>
        <v>Mauritius</v>
      </c>
      <c r="J143" s="16"/>
      <c r="K143" s="16"/>
      <c r="L143" s="16"/>
      <c r="M143" s="16"/>
      <c r="N143" s="16"/>
      <c r="O143" s="16"/>
    </row>
    <row r="144" spans="8:15" x14ac:dyDescent="0.3">
      <c r="H144" s="16"/>
      <c r="I144" s="16" t="str">
        <f>Lists!B118</f>
        <v>Mexico</v>
      </c>
      <c r="J144" s="16"/>
      <c r="K144" s="16"/>
      <c r="L144" s="16"/>
      <c r="M144" s="16"/>
      <c r="N144" s="16"/>
      <c r="O144" s="16"/>
    </row>
    <row r="145" spans="8:15" x14ac:dyDescent="0.3">
      <c r="H145" s="16"/>
      <c r="I145" s="16" t="str">
        <f>Lists!B119</f>
        <v>Micronesia</v>
      </c>
      <c r="J145" s="16"/>
      <c r="K145" s="16"/>
      <c r="L145" s="16"/>
      <c r="M145" s="16"/>
      <c r="N145" s="16"/>
      <c r="O145" s="16"/>
    </row>
    <row r="146" spans="8:15" x14ac:dyDescent="0.3">
      <c r="H146" s="16"/>
      <c r="I146" s="16" t="str">
        <f>Lists!B120</f>
        <v>Moldova</v>
      </c>
      <c r="J146" s="16"/>
      <c r="K146" s="16"/>
      <c r="L146" s="16"/>
      <c r="M146" s="16"/>
      <c r="N146" s="16"/>
      <c r="O146" s="16"/>
    </row>
    <row r="147" spans="8:15" x14ac:dyDescent="0.3">
      <c r="H147" s="16"/>
      <c r="I147" s="16" t="str">
        <f>Lists!B121</f>
        <v>Monaco</v>
      </c>
      <c r="J147" s="16"/>
      <c r="K147" s="16"/>
      <c r="L147" s="16"/>
      <c r="M147" s="16"/>
      <c r="N147" s="16"/>
      <c r="O147" s="16"/>
    </row>
    <row r="148" spans="8:15" x14ac:dyDescent="0.3">
      <c r="H148" s="16"/>
      <c r="I148" s="16" t="str">
        <f>Lists!B122</f>
        <v>Mongolia</v>
      </c>
      <c r="J148" s="16"/>
      <c r="K148" s="16"/>
      <c r="L148" s="16"/>
      <c r="M148" s="16"/>
      <c r="N148" s="16"/>
      <c r="O148" s="16"/>
    </row>
    <row r="149" spans="8:15" x14ac:dyDescent="0.3">
      <c r="H149" s="16"/>
      <c r="I149" s="16" t="str">
        <f>Lists!B123</f>
        <v>Montenegro</v>
      </c>
      <c r="J149" s="16"/>
      <c r="K149" s="16"/>
      <c r="L149" s="16"/>
      <c r="M149" s="16"/>
      <c r="N149" s="16"/>
      <c r="O149" s="16"/>
    </row>
    <row r="150" spans="8:15" x14ac:dyDescent="0.3">
      <c r="H150" s="16"/>
      <c r="I150" s="16" t="str">
        <f>Lists!B124</f>
        <v>Morocco</v>
      </c>
      <c r="J150" s="16"/>
      <c r="K150" s="16"/>
      <c r="L150" s="16"/>
      <c r="M150" s="16"/>
      <c r="N150" s="16"/>
      <c r="O150" s="16"/>
    </row>
    <row r="151" spans="8:15" x14ac:dyDescent="0.3">
      <c r="H151" s="16"/>
      <c r="I151" s="16" t="str">
        <f>Lists!B125</f>
        <v>Mozambique</v>
      </c>
      <c r="J151" s="16"/>
      <c r="K151" s="16"/>
      <c r="L151" s="16"/>
      <c r="M151" s="16"/>
      <c r="N151" s="16"/>
      <c r="O151" s="16"/>
    </row>
    <row r="152" spans="8:15" x14ac:dyDescent="0.3">
      <c r="H152" s="16"/>
      <c r="I152" s="16" t="str">
        <f>Lists!B126</f>
        <v>Myanmar</v>
      </c>
      <c r="J152" s="16"/>
      <c r="K152" s="16"/>
      <c r="L152" s="16"/>
      <c r="M152" s="16"/>
      <c r="N152" s="16"/>
      <c r="O152" s="16"/>
    </row>
    <row r="153" spans="8:15" x14ac:dyDescent="0.3">
      <c r="H153" s="16"/>
      <c r="I153" s="16" t="str">
        <f>Lists!B127</f>
        <v>Namibia</v>
      </c>
      <c r="J153" s="16"/>
      <c r="K153" s="16"/>
      <c r="L153" s="16"/>
      <c r="M153" s="16"/>
      <c r="N153" s="16"/>
      <c r="O153" s="16"/>
    </row>
    <row r="154" spans="8:15" x14ac:dyDescent="0.3">
      <c r="H154" s="16"/>
      <c r="I154" s="16" t="str">
        <f>Lists!B128</f>
        <v>Nauru</v>
      </c>
      <c r="J154" s="16"/>
      <c r="K154" s="16"/>
      <c r="L154" s="16"/>
      <c r="M154" s="16"/>
      <c r="N154" s="16"/>
      <c r="O154" s="16"/>
    </row>
    <row r="155" spans="8:15" x14ac:dyDescent="0.3">
      <c r="H155" s="16"/>
      <c r="I155" s="16" t="str">
        <f>Lists!B129</f>
        <v>Nepal</v>
      </c>
      <c r="J155" s="16"/>
      <c r="K155" s="16"/>
      <c r="L155" s="16"/>
      <c r="M155" s="16"/>
      <c r="N155" s="16"/>
      <c r="O155" s="16"/>
    </row>
    <row r="156" spans="8:15" x14ac:dyDescent="0.3">
      <c r="H156" s="16"/>
      <c r="I156" s="16" t="str">
        <f>Lists!B130</f>
        <v>Netherlands</v>
      </c>
      <c r="J156" s="16"/>
      <c r="K156" s="16"/>
      <c r="L156" s="16"/>
      <c r="M156" s="16"/>
      <c r="N156" s="16"/>
      <c r="O156" s="16"/>
    </row>
    <row r="157" spans="8:15" x14ac:dyDescent="0.3">
      <c r="H157" s="16"/>
      <c r="I157" s="16" t="str">
        <f>Lists!B131</f>
        <v>New Caledonia</v>
      </c>
      <c r="J157" s="16"/>
      <c r="K157" s="16"/>
      <c r="L157" s="16"/>
      <c r="M157" s="16"/>
      <c r="N157" s="16"/>
      <c r="O157" s="16"/>
    </row>
    <row r="158" spans="8:15" x14ac:dyDescent="0.3">
      <c r="H158" s="16"/>
      <c r="I158" s="16" t="str">
        <f>Lists!B132</f>
        <v>New Zealand</v>
      </c>
      <c r="J158" s="16"/>
      <c r="K158" s="16"/>
      <c r="L158" s="16"/>
      <c r="M158" s="16"/>
      <c r="N158" s="16"/>
      <c r="O158" s="16"/>
    </row>
    <row r="159" spans="8:15" x14ac:dyDescent="0.3">
      <c r="H159" s="16"/>
      <c r="I159" s="16" t="str">
        <f>Lists!B133</f>
        <v>Nicaragua</v>
      </c>
      <c r="J159" s="16"/>
      <c r="K159" s="16"/>
      <c r="L159" s="16"/>
      <c r="M159" s="16"/>
      <c r="N159" s="16"/>
      <c r="O159" s="16"/>
    </row>
    <row r="160" spans="8:15" x14ac:dyDescent="0.3">
      <c r="H160" s="16"/>
      <c r="I160" s="16" t="str">
        <f>Lists!B134</f>
        <v>Niger</v>
      </c>
      <c r="J160" s="16"/>
      <c r="K160" s="16"/>
      <c r="L160" s="16"/>
      <c r="M160" s="16"/>
      <c r="N160" s="16"/>
      <c r="O160" s="16"/>
    </row>
    <row r="161" spans="8:15" x14ac:dyDescent="0.3">
      <c r="H161" s="16"/>
      <c r="I161" s="16" t="str">
        <f>Lists!B135</f>
        <v>Nigeria</v>
      </c>
      <c r="J161" s="16"/>
      <c r="K161" s="16"/>
      <c r="L161" s="16"/>
      <c r="M161" s="16"/>
      <c r="N161" s="16"/>
      <c r="O161" s="16"/>
    </row>
    <row r="162" spans="8:15" x14ac:dyDescent="0.3">
      <c r="H162" s="16"/>
      <c r="I162" s="16" t="str">
        <f>Lists!B136</f>
        <v>Niue</v>
      </c>
      <c r="J162" s="16"/>
      <c r="K162" s="16"/>
      <c r="L162" s="16"/>
      <c r="M162" s="16"/>
      <c r="N162" s="16"/>
      <c r="O162" s="16"/>
    </row>
    <row r="163" spans="8:15" x14ac:dyDescent="0.3">
      <c r="H163" s="16"/>
      <c r="I163" s="16" t="str">
        <f>Lists!B137</f>
        <v>North Korea (Democratic People's Republic of Korea)</v>
      </c>
      <c r="J163" s="16"/>
      <c r="K163" s="16"/>
      <c r="L163" s="16"/>
      <c r="M163" s="16"/>
      <c r="N163" s="16"/>
      <c r="O163" s="16"/>
    </row>
    <row r="164" spans="8:15" x14ac:dyDescent="0.3">
      <c r="H164" s="16"/>
      <c r="I164" s="16" t="str">
        <f>Lists!B138</f>
        <v>North Macedonia</v>
      </c>
      <c r="J164" s="16"/>
      <c r="K164" s="16"/>
      <c r="L164" s="16"/>
      <c r="M164" s="16"/>
      <c r="N164" s="16"/>
      <c r="O164" s="16"/>
    </row>
    <row r="165" spans="8:15" x14ac:dyDescent="0.3">
      <c r="H165" s="16"/>
      <c r="I165" s="16" t="str">
        <f>Lists!B139</f>
        <v>Norway</v>
      </c>
      <c r="J165" s="16"/>
      <c r="K165" s="16"/>
      <c r="L165" s="16"/>
      <c r="M165" s="16"/>
      <c r="N165" s="16"/>
      <c r="O165" s="16"/>
    </row>
    <row r="166" spans="8:15" x14ac:dyDescent="0.3">
      <c r="H166" s="16"/>
      <c r="I166" s="16" t="str">
        <f>Lists!B140</f>
        <v>Oman</v>
      </c>
      <c r="J166" s="16"/>
      <c r="K166" s="16"/>
      <c r="L166" s="16"/>
      <c r="M166" s="16"/>
      <c r="N166" s="16"/>
      <c r="O166" s="16"/>
    </row>
    <row r="167" spans="8:15" x14ac:dyDescent="0.3">
      <c r="H167" s="16"/>
      <c r="I167" s="16" t="str">
        <f>Lists!B141</f>
        <v>Pakistan</v>
      </c>
      <c r="J167" s="16"/>
      <c r="K167" s="16"/>
      <c r="L167" s="16"/>
      <c r="M167" s="16"/>
      <c r="N167" s="16"/>
      <c r="O167" s="16"/>
    </row>
    <row r="168" spans="8:15" x14ac:dyDescent="0.3">
      <c r="H168" s="16"/>
      <c r="I168" s="16" t="str">
        <f>Lists!B142</f>
        <v>Palau</v>
      </c>
      <c r="J168" s="16"/>
      <c r="K168" s="16"/>
      <c r="L168" s="16"/>
      <c r="M168" s="16"/>
      <c r="N168" s="16"/>
      <c r="O168" s="16"/>
    </row>
    <row r="169" spans="8:15" x14ac:dyDescent="0.3">
      <c r="H169" s="16"/>
      <c r="I169" s="16" t="str">
        <f>Lists!B143</f>
        <v>Palestine State</v>
      </c>
      <c r="J169" s="16"/>
      <c r="K169" s="16"/>
      <c r="L169" s="16"/>
      <c r="M169" s="16"/>
      <c r="N169" s="16"/>
      <c r="O169" s="16"/>
    </row>
    <row r="170" spans="8:15" x14ac:dyDescent="0.3">
      <c r="H170" s="16"/>
      <c r="I170" s="16" t="str">
        <f>Lists!B144</f>
        <v>Panama</v>
      </c>
      <c r="J170" s="16"/>
      <c r="K170" s="16"/>
      <c r="L170" s="16"/>
      <c r="M170" s="16"/>
      <c r="N170" s="16"/>
      <c r="O170" s="16"/>
    </row>
    <row r="171" spans="8:15" x14ac:dyDescent="0.3">
      <c r="H171" s="16"/>
      <c r="I171" s="16" t="str">
        <f>Lists!B145</f>
        <v>Papua New Guinea</v>
      </c>
      <c r="J171" s="16"/>
      <c r="K171" s="16"/>
      <c r="L171" s="16"/>
      <c r="M171" s="16"/>
      <c r="N171" s="16"/>
      <c r="O171" s="16"/>
    </row>
    <row r="172" spans="8:15" x14ac:dyDescent="0.3">
      <c r="H172" s="16"/>
      <c r="I172" s="16" t="str">
        <f>Lists!B146</f>
        <v>Paraguay</v>
      </c>
      <c r="J172" s="16"/>
      <c r="K172" s="16"/>
      <c r="L172" s="16"/>
      <c r="M172" s="16"/>
      <c r="N172" s="16"/>
      <c r="O172" s="16"/>
    </row>
    <row r="173" spans="8:15" x14ac:dyDescent="0.3">
      <c r="H173" s="16"/>
      <c r="I173" s="16" t="str">
        <f>Lists!B147</f>
        <v>Peru</v>
      </c>
      <c r="J173" s="16"/>
      <c r="K173" s="16"/>
      <c r="L173" s="16"/>
      <c r="M173" s="16"/>
      <c r="N173" s="16"/>
      <c r="O173" s="16"/>
    </row>
    <row r="174" spans="8:15" x14ac:dyDescent="0.3">
      <c r="H174" s="16"/>
      <c r="I174" s="16" t="str">
        <f>Lists!B148</f>
        <v>Philippines</v>
      </c>
      <c r="J174" s="16"/>
      <c r="K174" s="16"/>
      <c r="L174" s="16"/>
      <c r="M174" s="16"/>
      <c r="N174" s="16"/>
      <c r="O174" s="16"/>
    </row>
    <row r="175" spans="8:15" x14ac:dyDescent="0.3">
      <c r="H175" s="16"/>
      <c r="I175" s="16" t="str">
        <f>Lists!B149</f>
        <v>Poland</v>
      </c>
      <c r="J175" s="16"/>
      <c r="K175" s="16"/>
      <c r="L175" s="16"/>
      <c r="M175" s="16"/>
      <c r="N175" s="16"/>
      <c r="O175" s="16"/>
    </row>
    <row r="176" spans="8:15" x14ac:dyDescent="0.3">
      <c r="H176" s="16"/>
      <c r="I176" s="16" t="str">
        <f>Lists!B150</f>
        <v>Portugal</v>
      </c>
      <c r="J176" s="16"/>
      <c r="K176" s="16"/>
      <c r="L176" s="16"/>
      <c r="M176" s="16"/>
      <c r="N176" s="16"/>
      <c r="O176" s="16"/>
    </row>
    <row r="177" spans="8:15" x14ac:dyDescent="0.3">
      <c r="H177" s="16"/>
      <c r="I177" s="16" t="str">
        <f>Lists!B151</f>
        <v>Qatar</v>
      </c>
      <c r="J177" s="16"/>
      <c r="K177" s="16"/>
      <c r="L177" s="16"/>
      <c r="M177" s="16"/>
      <c r="N177" s="16"/>
      <c r="O177" s="16"/>
    </row>
    <row r="178" spans="8:15" x14ac:dyDescent="0.3">
      <c r="H178" s="16"/>
      <c r="I178" s="16" t="str">
        <f>Lists!B152</f>
        <v>Romania</v>
      </c>
      <c r="J178" s="16"/>
      <c r="K178" s="16"/>
      <c r="L178" s="16"/>
      <c r="M178" s="16"/>
      <c r="N178" s="16"/>
      <c r="O178" s="16"/>
    </row>
    <row r="179" spans="8:15" x14ac:dyDescent="0.3">
      <c r="H179" s="16"/>
      <c r="I179" s="16" t="str">
        <f>Lists!B153</f>
        <v>Russian Federation</v>
      </c>
      <c r="J179" s="16"/>
      <c r="K179" s="16"/>
      <c r="L179" s="16"/>
      <c r="M179" s="16"/>
      <c r="N179" s="16"/>
      <c r="O179" s="16"/>
    </row>
    <row r="180" spans="8:15" x14ac:dyDescent="0.3">
      <c r="H180" s="16"/>
      <c r="I180" s="16" t="str">
        <f>Lists!B154</f>
        <v>Rwanda</v>
      </c>
      <c r="J180" s="16"/>
      <c r="K180" s="16"/>
      <c r="L180" s="16"/>
      <c r="M180" s="16"/>
      <c r="N180" s="16"/>
      <c r="O180" s="16"/>
    </row>
    <row r="181" spans="8:15" x14ac:dyDescent="0.3">
      <c r="H181" s="16"/>
      <c r="I181" s="16" t="str">
        <f>Lists!B155</f>
        <v>Saint Kitts and Nevis</v>
      </c>
      <c r="J181" s="16"/>
      <c r="K181" s="16"/>
      <c r="L181" s="16"/>
      <c r="M181" s="16"/>
      <c r="N181" s="16"/>
      <c r="O181" s="16"/>
    </row>
    <row r="182" spans="8:15" x14ac:dyDescent="0.3">
      <c r="H182" s="16"/>
      <c r="I182" s="16" t="str">
        <f>Lists!B156</f>
        <v>Saint Lucia</v>
      </c>
      <c r="J182" s="16"/>
      <c r="K182" s="16"/>
      <c r="L182" s="16"/>
      <c r="M182" s="16"/>
      <c r="N182" s="16"/>
      <c r="O182" s="16"/>
    </row>
    <row r="183" spans="8:15" x14ac:dyDescent="0.3">
      <c r="H183" s="16"/>
      <c r="I183" s="16" t="str">
        <f>Lists!B157</f>
        <v>Saint Vincent and the Grenadines</v>
      </c>
      <c r="J183" s="16"/>
      <c r="K183" s="16"/>
      <c r="L183" s="16"/>
      <c r="M183" s="16"/>
      <c r="N183" s="16"/>
      <c r="O183" s="16"/>
    </row>
    <row r="184" spans="8:15" x14ac:dyDescent="0.3">
      <c r="H184" s="16"/>
      <c r="I184" s="16" t="str">
        <f>Lists!B158</f>
        <v>Samoa</v>
      </c>
      <c r="J184" s="16"/>
      <c r="K184" s="16"/>
      <c r="L184" s="16"/>
      <c r="M184" s="16"/>
      <c r="N184" s="16"/>
      <c r="O184" s="16"/>
    </row>
    <row r="185" spans="8:15" x14ac:dyDescent="0.3">
      <c r="H185" s="16"/>
      <c r="I185" s="16" t="str">
        <f>Lists!B159</f>
        <v>San Marino</v>
      </c>
      <c r="J185" s="16"/>
      <c r="K185" s="16"/>
      <c r="L185" s="16"/>
      <c r="M185" s="16"/>
      <c r="N185" s="16"/>
      <c r="O185" s="16"/>
    </row>
    <row r="186" spans="8:15" x14ac:dyDescent="0.3">
      <c r="H186" s="16"/>
      <c r="I186" s="16" t="str">
        <f>Lists!B160</f>
        <v>Sao Tome and Principe</v>
      </c>
      <c r="J186" s="16"/>
      <c r="K186" s="16"/>
      <c r="L186" s="16"/>
      <c r="M186" s="16"/>
      <c r="N186" s="16"/>
      <c r="O186" s="16"/>
    </row>
    <row r="187" spans="8:15" x14ac:dyDescent="0.3">
      <c r="H187" s="16"/>
      <c r="I187" s="16" t="str">
        <f>Lists!B161</f>
        <v>Saudi Arabia</v>
      </c>
      <c r="J187" s="16"/>
      <c r="K187" s="16"/>
      <c r="L187" s="16"/>
      <c r="M187" s="16"/>
      <c r="N187" s="16"/>
      <c r="O187" s="16"/>
    </row>
    <row r="188" spans="8:15" x14ac:dyDescent="0.3">
      <c r="H188" s="16"/>
      <c r="I188" s="16" t="str">
        <f>Lists!B162</f>
        <v>Senegal</v>
      </c>
      <c r="J188" s="16"/>
      <c r="K188" s="16"/>
      <c r="L188" s="16"/>
      <c r="M188" s="16"/>
      <c r="N188" s="16"/>
      <c r="O188" s="16"/>
    </row>
    <row r="189" spans="8:15" x14ac:dyDescent="0.3">
      <c r="H189" s="16"/>
      <c r="I189" s="16" t="str">
        <f>Lists!B163</f>
        <v>Serbia</v>
      </c>
      <c r="J189" s="16"/>
      <c r="K189" s="16"/>
      <c r="L189" s="16"/>
      <c r="M189" s="16"/>
      <c r="N189" s="16"/>
      <c r="O189" s="16"/>
    </row>
    <row r="190" spans="8:15" x14ac:dyDescent="0.3">
      <c r="H190" s="16"/>
      <c r="I190" s="16" t="str">
        <f>Lists!B164</f>
        <v>Seychelles</v>
      </c>
      <c r="J190" s="16"/>
      <c r="K190" s="16"/>
      <c r="L190" s="16"/>
      <c r="M190" s="16"/>
      <c r="N190" s="16"/>
      <c r="O190" s="16"/>
    </row>
    <row r="191" spans="8:15" x14ac:dyDescent="0.3">
      <c r="H191" s="16"/>
      <c r="I191" s="16" t="str">
        <f>Lists!B165</f>
        <v>Sierra Leone</v>
      </c>
      <c r="J191" s="16"/>
      <c r="K191" s="16"/>
      <c r="L191" s="16"/>
      <c r="M191" s="16"/>
      <c r="N191" s="16"/>
      <c r="O191" s="16"/>
    </row>
    <row r="192" spans="8:15" x14ac:dyDescent="0.3">
      <c r="H192" s="16"/>
      <c r="I192" s="16" t="str">
        <f>Lists!B166</f>
        <v>Singapore</v>
      </c>
      <c r="J192" s="16"/>
      <c r="K192" s="16"/>
      <c r="L192" s="16"/>
      <c r="M192" s="16"/>
      <c r="N192" s="16"/>
      <c r="O192" s="16"/>
    </row>
    <row r="193" spans="8:15" x14ac:dyDescent="0.3">
      <c r="H193" s="16"/>
      <c r="I193" s="16" t="str">
        <f>Lists!B167</f>
        <v>Slovakia</v>
      </c>
      <c r="J193" s="16"/>
      <c r="K193" s="16"/>
      <c r="L193" s="16"/>
      <c r="M193" s="16"/>
      <c r="N193" s="16"/>
      <c r="O193" s="16"/>
    </row>
    <row r="194" spans="8:15" x14ac:dyDescent="0.3">
      <c r="H194" s="16"/>
      <c r="I194" s="16" t="str">
        <f>Lists!B168</f>
        <v>Slovenia</v>
      </c>
      <c r="J194" s="16"/>
      <c r="K194" s="16"/>
      <c r="L194" s="16"/>
      <c r="M194" s="16"/>
      <c r="N194" s="16"/>
      <c r="O194" s="16"/>
    </row>
    <row r="195" spans="8:15" x14ac:dyDescent="0.3">
      <c r="H195" s="16"/>
      <c r="I195" s="16" t="str">
        <f>Lists!B169</f>
        <v>Solomon Islands</v>
      </c>
      <c r="J195" s="16"/>
      <c r="K195" s="16"/>
      <c r="L195" s="16"/>
      <c r="M195" s="16"/>
      <c r="N195" s="16"/>
      <c r="O195" s="16"/>
    </row>
    <row r="196" spans="8:15" x14ac:dyDescent="0.3">
      <c r="H196" s="16"/>
      <c r="I196" s="16" t="str">
        <f>Lists!B170</f>
        <v>Somalia</v>
      </c>
      <c r="J196" s="16"/>
      <c r="K196" s="16"/>
      <c r="L196" s="16"/>
      <c r="M196" s="16"/>
      <c r="N196" s="16"/>
      <c r="O196" s="16"/>
    </row>
    <row r="197" spans="8:15" x14ac:dyDescent="0.3">
      <c r="H197" s="16"/>
      <c r="I197" s="16" t="str">
        <f>Lists!B171</f>
        <v>South Africa</v>
      </c>
      <c r="J197" s="16"/>
      <c r="K197" s="16"/>
      <c r="L197" s="16"/>
      <c r="M197" s="16"/>
      <c r="N197" s="16"/>
      <c r="O197" s="16"/>
    </row>
    <row r="198" spans="8:15" x14ac:dyDescent="0.3">
      <c r="H198" s="16"/>
      <c r="I198" s="16" t="str">
        <f>Lists!B172</f>
        <v>South Korea (Republic of Korea)</v>
      </c>
      <c r="J198" s="16"/>
      <c r="K198" s="16"/>
      <c r="L198" s="16"/>
      <c r="M198" s="16"/>
      <c r="N198" s="16"/>
      <c r="O198" s="16"/>
    </row>
    <row r="199" spans="8:15" x14ac:dyDescent="0.3">
      <c r="H199" s="16"/>
      <c r="I199" s="16" t="str">
        <f>Lists!B173</f>
        <v>South Sudan</v>
      </c>
      <c r="J199" s="16"/>
      <c r="K199" s="16"/>
      <c r="L199" s="16"/>
      <c r="M199" s="16"/>
      <c r="N199" s="16"/>
      <c r="O199" s="16"/>
    </row>
    <row r="200" spans="8:15" x14ac:dyDescent="0.3">
      <c r="H200" s="16"/>
      <c r="I200" s="16" t="str">
        <f>Lists!B174</f>
        <v>Spain</v>
      </c>
      <c r="J200" s="16"/>
      <c r="K200" s="16"/>
      <c r="L200" s="16"/>
      <c r="M200" s="16"/>
      <c r="N200" s="16"/>
      <c r="O200" s="16"/>
    </row>
    <row r="201" spans="8:15" x14ac:dyDescent="0.3">
      <c r="H201" s="16"/>
      <c r="I201" s="16" t="str">
        <f>Lists!B175</f>
        <v>Sri Lanka</v>
      </c>
      <c r="J201" s="16"/>
      <c r="K201" s="16"/>
      <c r="L201" s="16"/>
      <c r="M201" s="16"/>
      <c r="N201" s="16"/>
      <c r="O201" s="16"/>
    </row>
    <row r="202" spans="8:15" x14ac:dyDescent="0.3">
      <c r="H202" s="16"/>
      <c r="I202" s="16" t="str">
        <f>Lists!B176</f>
        <v>Sudan</v>
      </c>
      <c r="J202" s="16"/>
      <c r="K202" s="16"/>
      <c r="L202" s="16"/>
      <c r="M202" s="16"/>
      <c r="N202" s="16"/>
      <c r="O202" s="16"/>
    </row>
    <row r="203" spans="8:15" x14ac:dyDescent="0.3">
      <c r="H203" s="16"/>
      <c r="I203" s="16" t="str">
        <f>Lists!B177</f>
        <v>Suriname</v>
      </c>
      <c r="J203" s="16"/>
      <c r="K203" s="16"/>
      <c r="L203" s="16"/>
      <c r="M203" s="16"/>
      <c r="N203" s="16"/>
      <c r="O203" s="16"/>
    </row>
    <row r="204" spans="8:15" x14ac:dyDescent="0.3">
      <c r="H204" s="16"/>
      <c r="I204" s="16" t="str">
        <f>Lists!B178</f>
        <v>Sweden</v>
      </c>
      <c r="J204" s="16"/>
      <c r="K204" s="16"/>
      <c r="L204" s="16"/>
      <c r="M204" s="16"/>
      <c r="N204" s="16"/>
      <c r="O204" s="16"/>
    </row>
    <row r="205" spans="8:15" x14ac:dyDescent="0.3">
      <c r="H205" s="16"/>
      <c r="I205" s="16" t="str">
        <f>Lists!B179</f>
        <v>Switzerland</v>
      </c>
      <c r="J205" s="16"/>
      <c r="K205" s="16"/>
      <c r="L205" s="16"/>
      <c r="M205" s="16"/>
      <c r="N205" s="16"/>
      <c r="O205" s="16"/>
    </row>
    <row r="206" spans="8:15" x14ac:dyDescent="0.3">
      <c r="H206" s="16"/>
      <c r="I206" s="16" t="str">
        <f>Lists!B180</f>
        <v>Syria (Syrian Arab Republic)</v>
      </c>
      <c r="J206" s="16"/>
      <c r="K206" s="16"/>
      <c r="L206" s="16"/>
      <c r="M206" s="16"/>
      <c r="N206" s="16"/>
      <c r="O206" s="16"/>
    </row>
    <row r="207" spans="8:15" x14ac:dyDescent="0.3">
      <c r="H207" s="16"/>
      <c r="I207" s="16" t="str">
        <f>Lists!B181</f>
        <v>Tahiti</v>
      </c>
      <c r="J207" s="16"/>
      <c r="K207" s="16"/>
      <c r="L207" s="16"/>
      <c r="M207" s="16"/>
      <c r="N207" s="16"/>
      <c r="O207" s="16"/>
    </row>
    <row r="208" spans="8:15" x14ac:dyDescent="0.3">
      <c r="H208" s="16"/>
      <c r="I208" s="16" t="str">
        <f>Lists!B182</f>
        <v>Taiwan</v>
      </c>
      <c r="J208" s="16"/>
      <c r="K208" s="16"/>
      <c r="L208" s="16"/>
      <c r="M208" s="16"/>
      <c r="N208" s="16"/>
      <c r="O208" s="16"/>
    </row>
    <row r="209" spans="8:15" x14ac:dyDescent="0.3">
      <c r="H209" s="16"/>
      <c r="I209" s="16" t="str">
        <f>Lists!B183</f>
        <v>Tajikistan</v>
      </c>
      <c r="J209" s="16"/>
      <c r="K209" s="16"/>
      <c r="L209" s="16"/>
      <c r="M209" s="16"/>
      <c r="N209" s="16"/>
      <c r="O209" s="16"/>
    </row>
    <row r="210" spans="8:15" x14ac:dyDescent="0.3">
      <c r="H210" s="16"/>
      <c r="I210" s="16" t="str">
        <f>Lists!B184</f>
        <v>Tanzania</v>
      </c>
      <c r="J210" s="16"/>
      <c r="K210" s="16"/>
      <c r="L210" s="16"/>
      <c r="M210" s="16"/>
      <c r="N210" s="16"/>
      <c r="O210" s="16"/>
    </row>
    <row r="211" spans="8:15" x14ac:dyDescent="0.3">
      <c r="H211" s="16"/>
      <c r="I211" s="16" t="str">
        <f>Lists!B185</f>
        <v>Thailand</v>
      </c>
      <c r="J211" s="16"/>
      <c r="K211" s="16"/>
      <c r="L211" s="16"/>
      <c r="M211" s="16"/>
      <c r="N211" s="16"/>
      <c r="O211" s="16"/>
    </row>
    <row r="212" spans="8:15" x14ac:dyDescent="0.3">
      <c r="H212" s="16"/>
      <c r="I212" s="16" t="str">
        <f>Lists!B186</f>
        <v>Timor-Leste</v>
      </c>
      <c r="J212" s="16"/>
      <c r="K212" s="16"/>
      <c r="L212" s="16"/>
      <c r="M212" s="16"/>
      <c r="N212" s="16"/>
      <c r="O212" s="16"/>
    </row>
    <row r="213" spans="8:15" x14ac:dyDescent="0.3">
      <c r="H213" s="16"/>
      <c r="I213" s="16" t="str">
        <f>Lists!B187</f>
        <v>Togo</v>
      </c>
      <c r="J213" s="16"/>
      <c r="K213" s="16"/>
      <c r="L213" s="16"/>
      <c r="M213" s="16"/>
      <c r="N213" s="16"/>
      <c r="O213" s="16"/>
    </row>
    <row r="214" spans="8:15" x14ac:dyDescent="0.3">
      <c r="H214" s="16"/>
      <c r="I214" s="16" t="str">
        <f>Lists!B188</f>
        <v>Tonga</v>
      </c>
      <c r="J214" s="16"/>
      <c r="K214" s="16"/>
      <c r="L214" s="16"/>
      <c r="M214" s="16"/>
      <c r="N214" s="16"/>
      <c r="O214" s="16"/>
    </row>
    <row r="215" spans="8:15" x14ac:dyDescent="0.3">
      <c r="H215" s="16"/>
      <c r="I215" s="16" t="str">
        <f>Lists!B189</f>
        <v>Trinidad and Tobago</v>
      </c>
      <c r="J215" s="16"/>
      <c r="K215" s="16"/>
      <c r="L215" s="16"/>
      <c r="M215" s="16"/>
      <c r="N215" s="16"/>
      <c r="O215" s="16"/>
    </row>
    <row r="216" spans="8:15" x14ac:dyDescent="0.3">
      <c r="H216" s="16"/>
      <c r="I216" s="16" t="str">
        <f>Lists!B190</f>
        <v>Tunisia</v>
      </c>
      <c r="J216" s="16"/>
      <c r="K216" s="16"/>
      <c r="L216" s="16"/>
      <c r="M216" s="16"/>
      <c r="N216" s="16"/>
      <c r="O216" s="16"/>
    </row>
    <row r="217" spans="8:15" x14ac:dyDescent="0.3">
      <c r="H217" s="16"/>
      <c r="I217" s="16" t="str">
        <f>Lists!B191</f>
        <v>Turkey</v>
      </c>
      <c r="J217" s="16"/>
      <c r="K217" s="16"/>
      <c r="L217" s="16"/>
      <c r="M217" s="16"/>
      <c r="N217" s="16"/>
      <c r="O217" s="16"/>
    </row>
    <row r="218" spans="8:15" x14ac:dyDescent="0.3">
      <c r="H218" s="16"/>
      <c r="I218" s="16" t="str">
        <f>Lists!B192</f>
        <v>Turkmenistan</v>
      </c>
      <c r="J218" s="16"/>
      <c r="K218" s="16"/>
      <c r="L218" s="16"/>
      <c r="M218" s="16"/>
      <c r="N218" s="16"/>
      <c r="O218" s="16"/>
    </row>
    <row r="219" spans="8:15" x14ac:dyDescent="0.3">
      <c r="H219" s="16"/>
      <c r="I219" s="16" t="str">
        <f>Lists!B193</f>
        <v>Tuvalu</v>
      </c>
      <c r="J219" s="16"/>
      <c r="K219" s="16"/>
      <c r="L219" s="16"/>
      <c r="M219" s="16"/>
      <c r="N219" s="16"/>
      <c r="O219" s="16"/>
    </row>
    <row r="220" spans="8:15" x14ac:dyDescent="0.3">
      <c r="H220" s="16"/>
      <c r="I220" s="16" t="str">
        <f>Lists!B194</f>
        <v>Uganda</v>
      </c>
      <c r="J220" s="16"/>
      <c r="K220" s="16"/>
      <c r="L220" s="16"/>
      <c r="M220" s="16"/>
      <c r="N220" s="16"/>
      <c r="O220" s="16"/>
    </row>
    <row r="221" spans="8:15" x14ac:dyDescent="0.3">
      <c r="H221" s="16"/>
      <c r="I221" s="16" t="str">
        <f>Lists!B195</f>
        <v>Ukraine</v>
      </c>
      <c r="J221" s="16"/>
      <c r="K221" s="16"/>
      <c r="L221" s="16"/>
      <c r="M221" s="16"/>
      <c r="N221" s="16"/>
      <c r="O221" s="16"/>
    </row>
    <row r="222" spans="8:15" x14ac:dyDescent="0.3">
      <c r="H222" s="16"/>
      <c r="I222" s="16" t="str">
        <f>Lists!B196</f>
        <v>United Arab Emirates</v>
      </c>
      <c r="J222" s="16"/>
      <c r="K222" s="16"/>
      <c r="L222" s="16"/>
      <c r="M222" s="16"/>
      <c r="N222" s="16"/>
      <c r="O222" s="16"/>
    </row>
    <row r="223" spans="8:15" x14ac:dyDescent="0.3">
      <c r="H223" s="16"/>
      <c r="I223" s="16" t="str">
        <f>Lists!B197</f>
        <v>United Kingdom of Great Britain and Northern Ireland</v>
      </c>
      <c r="J223" s="16"/>
      <c r="K223" s="16"/>
      <c r="L223" s="16"/>
      <c r="M223" s="16"/>
      <c r="N223" s="16"/>
      <c r="O223" s="16"/>
    </row>
    <row r="224" spans="8:15" x14ac:dyDescent="0.3">
      <c r="H224" s="16"/>
      <c r="I224" s="16" t="e">
        <f>Lists!#REF!</f>
        <v>#REF!</v>
      </c>
      <c r="J224" s="16"/>
      <c r="K224" s="16"/>
      <c r="L224" s="16"/>
      <c r="M224" s="16"/>
      <c r="N224" s="16"/>
      <c r="O224" s="16"/>
    </row>
    <row r="225" spans="8:15" x14ac:dyDescent="0.3">
      <c r="H225" s="16"/>
      <c r="I225" s="16" t="str">
        <f>Lists!B198</f>
        <v>Uruguay</v>
      </c>
      <c r="J225" s="16"/>
      <c r="K225" s="16"/>
      <c r="L225" s="16"/>
      <c r="M225" s="16"/>
      <c r="N225" s="16"/>
      <c r="O225" s="16"/>
    </row>
    <row r="226" spans="8:15" x14ac:dyDescent="0.3">
      <c r="H226" s="16"/>
      <c r="I226" s="16" t="str">
        <f>Lists!B199</f>
        <v>Uzbekistan</v>
      </c>
      <c r="J226" s="16"/>
      <c r="K226" s="16"/>
      <c r="L226" s="16"/>
      <c r="M226" s="16"/>
      <c r="N226" s="16"/>
      <c r="O226" s="16"/>
    </row>
    <row r="227" spans="8:15" x14ac:dyDescent="0.3">
      <c r="H227" s="16"/>
      <c r="I227" s="16" t="str">
        <f>Lists!B200</f>
        <v>Vanuatu</v>
      </c>
      <c r="J227" s="16"/>
      <c r="K227" s="16"/>
      <c r="L227" s="16"/>
      <c r="M227" s="16"/>
      <c r="N227" s="16"/>
      <c r="O227" s="16"/>
    </row>
    <row r="228" spans="8:15" x14ac:dyDescent="0.3">
      <c r="H228" s="16"/>
      <c r="I228" s="16" t="str">
        <f>Lists!B201</f>
        <v>Venezuela</v>
      </c>
      <c r="J228" s="16"/>
      <c r="K228" s="16"/>
      <c r="L228" s="16"/>
      <c r="M228" s="16"/>
      <c r="N228" s="16"/>
      <c r="O228" s="16"/>
    </row>
    <row r="229" spans="8:15" x14ac:dyDescent="0.3">
      <c r="H229" s="16"/>
      <c r="I229" s="16" t="str">
        <f>Lists!B202</f>
        <v>Viet Nam</v>
      </c>
      <c r="J229" s="16"/>
      <c r="K229" s="16"/>
      <c r="L229" s="16"/>
      <c r="M229" s="16"/>
      <c r="N229" s="16"/>
      <c r="O229" s="16"/>
    </row>
    <row r="230" spans="8:15" x14ac:dyDescent="0.3">
      <c r="H230" s="16"/>
      <c r="I230" s="16" t="str">
        <f>Lists!B203</f>
        <v>Yemen</v>
      </c>
      <c r="J230" s="16"/>
      <c r="K230" s="16"/>
      <c r="L230" s="16"/>
      <c r="M230" s="16"/>
      <c r="N230" s="16"/>
      <c r="O230" s="16"/>
    </row>
    <row r="231" spans="8:15" x14ac:dyDescent="0.3">
      <c r="H231" s="16"/>
      <c r="I231" s="16" t="str">
        <f>Lists!B204</f>
        <v>Zambia</v>
      </c>
      <c r="J231" s="16"/>
      <c r="K231" s="16"/>
      <c r="L231" s="16"/>
      <c r="M231" s="16"/>
      <c r="N231" s="16"/>
      <c r="O231" s="16"/>
    </row>
    <row r="232" spans="8:15" x14ac:dyDescent="0.3">
      <c r="H232" s="16"/>
      <c r="I232" s="16"/>
      <c r="J232" s="16"/>
      <c r="K232" s="16"/>
      <c r="L232" s="16"/>
      <c r="M232" s="16"/>
      <c r="N232" s="16"/>
      <c r="O232" s="16"/>
    </row>
    <row r="233" spans="8:15" x14ac:dyDescent="0.3">
      <c r="H233" s="16"/>
      <c r="I233" s="16"/>
      <c r="J233" s="16"/>
      <c r="K233" s="16"/>
      <c r="L233" s="16"/>
      <c r="M233" s="16"/>
      <c r="N233" s="16"/>
      <c r="O233" s="16"/>
    </row>
  </sheetData>
  <sheetProtection algorithmName="SHA-512" hashValue="HU8DiztjKX6Ycweb5+563SonJ+NEV+qqGfhNBeGzW2C54Ki8eCjDQDvWCX6AoEYO8Hk5wd+yXtf9OUc54zTPWg==" saltValue="6ISeROeLT90ltu+vMcz5WQ==" spinCount="100000" sheet="1" objects="1" scenarios="1"/>
  <dataConsolidate/>
  <mergeCells count="6">
    <mergeCell ref="K17:M17"/>
    <mergeCell ref="B15:M15"/>
    <mergeCell ref="B9:I9"/>
    <mergeCell ref="C17:E17"/>
    <mergeCell ref="F17:H17"/>
    <mergeCell ref="I17:J17"/>
  </mergeCells>
  <dataValidations xWindow="948" yWindow="848" count="23">
    <dataValidation errorStyle="warning" allowBlank="1" errorTitle="U.S. EPA" error="Warning!  The form has auto calculated this value for you.  If you change the value in this cell, you may be misreporting data.  Press cancel to exit this cell without changing the data." sqref="IQ18:IY18 SM18:SU18 ACI18:ACQ18 AME18:AMM18 AWA18:AWI18 BFW18:BGE18 BPS18:BQA18 BZO18:BZW18 CJK18:CJS18 CTG18:CTO18 DDC18:DDK18 DMY18:DNG18 DWU18:DXC18 EGQ18:EGY18 EQM18:EQU18 FAI18:FAQ18 FKE18:FKM18 FUA18:FUI18 GDW18:GEE18 GNS18:GOA18 GXO18:GXW18 HHK18:HHS18 HRG18:HRO18 IBC18:IBK18 IKY18:ILG18 IUU18:IVC18 JEQ18:JEY18 JOM18:JOU18 JYI18:JYQ18 KIE18:KIM18 KSA18:KSI18 LBW18:LCE18 LLS18:LMA18 LVO18:LVW18 MFK18:MFS18 MPG18:MPO18 MZC18:MZK18 NIY18:NJG18 NSU18:NTC18 OCQ18:OCY18 OMM18:OMU18 OWI18:OWQ18 PGE18:PGM18 PQA18:PQI18 PZW18:QAE18 QJS18:QKA18 QTO18:QTW18 RDK18:RDS18 RNG18:RNO18 RXC18:RXK18 SGY18:SHG18 SQU18:SRC18 TAQ18:TAY18 TKM18:TKU18 TUI18:TUQ18 UEE18:UEM18 UOA18:UOI18 UXW18:UYE18 VHS18:VIA18 VRO18:VRW18 WBK18:WBS18 WLG18:WLO18 WVC18:WVK18 WVC19:WVC28 IQ19:IQ28 SM19:SM28 ACI19:ACI28 AME19:AME28 AWA19:AWA28 BFW19:BFW28 BPS19:BPS28 BZO19:BZO28 CJK19:CJK28 CTG19:CTG28 DDC19:DDC28 DMY19:DMY28 DWU19:DWU28 EGQ19:EGQ28 EQM19:EQM28 FAI19:FAI28 FKE19:FKE28 FUA19:FUA28 GDW19:GDW28 GNS19:GNS28 GXO19:GXO28 HHK19:HHK28 HRG19:HRG28 IBC19:IBC28 IKY19:IKY28 IUU19:IUU28 JEQ19:JEQ28 JOM19:JOM28 JYI19:JYI28 KIE19:KIE28 KSA19:KSA28 LBW19:LBW28 LLS19:LLS28 LVO19:LVO28 MFK19:MFK28 MPG19:MPG28 MZC19:MZC28 NIY19:NIY28 NSU19:NSU28 OCQ19:OCQ28 OMM19:OMM28 OWI19:OWI28 PGE19:PGE28 PQA19:PQA28 PZW19:PZW28 QJS19:QJS28 QTO19:QTO28 RDK19:RDK28 RNG19:RNG28 RXC19:RXC28 SGY19:SGY28 SQU19:SQU28 TAQ19:TAQ28 TKM19:TKM28 TUI19:TUI28 UEE19:UEE28 UOA19:UOA28 UXW19:UXW28 VHS19:VHS28 VRO19:VRO28 WBK19:WBK28 WLG19:WLG28 C17 J18 G18 K17 F17 B18 B15" xr:uid="{00000000-0002-0000-0200-000000000000}"/>
    <dataValidation type="decimal" operator="greaterThanOrEqual" allowBlank="1" showInputMessage="1" showErrorMessage="1" prompt="Quantity of gross chemical produced (kg)" sqref="IS26 SO26 ACK26 AMG26 AWC26 BFY26 BPU26 BZQ26 CJM26 CTI26 DDE26 DNA26 DWW26 EGS26 EQO26 FAK26 FKG26 FUC26 GDY26 GNU26 GXQ26 HHM26 HRI26 IBE26 ILA26 IUW26 JES26 JOO26 JYK26 KIG26 KSC26 LBY26 LLU26 LVQ26 MFM26 MPI26 MZE26 NJA26 NSW26 OCS26 OMO26 OWK26 PGG26 PQC26 PZY26 QJU26 QTQ26 RDM26 RNI26 RXE26 SHA26 SQW26 TAS26 TKO26 TUK26 UEG26 UOC26 UXY26 VHU26 VRQ26 WBM26 WLI26 WVE26 WVE19:WVE20 WLI19:WLI20 WBM19:WBM20 VRQ19:VRQ20 VHU19:VHU20 UXY19:UXY20 UOC19:UOC20 UEG19:UEG20 TUK19:TUK20 TKO19:TKO20 TAS19:TAS20 SQW19:SQW20 SHA19:SHA20 RXE19:RXE20 RNI19:RNI20 RDM19:RDM20 QTQ19:QTQ20 QJU19:QJU20 PZY19:PZY20 PQC19:PQC20 PGG19:PGG20 OWK19:OWK20 OMO19:OMO20 OCS19:OCS20 NSW19:NSW20 NJA19:NJA20 MZE19:MZE20 MPI19:MPI20 MFM19:MFM20 LVQ19:LVQ20 LLU19:LLU20 LBY19:LBY20 KSC19:KSC20 KIG19:KIG20 JYK19:JYK20 JOO19:JOO20 JES19:JES20 IUW19:IUW20 ILA19:ILA20 IBE19:IBE20 HRI19:HRI20 HHM19:HHM20 GXQ19:GXQ20 GNU19:GNU20 GDY19:GDY20 FUC19:FUC20 FKG19:FKG20 FAK19:FAK20 EQO19:EQO20 EGS19:EGS20 DWW19:DWW20 DNA19:DNA20 DDE19:DDE20 CTI19:CTI20 CJM19:CJM20 BZQ19:BZQ20 BPU19:BPU20 BFY19:BFY20 AWC19:AWC20 AMG19:AMG20 ACK19:ACK20 SO19:SO20 IS19:IS20" xr:uid="{00000000-0002-0000-0200-000001000000}">
      <formula1>0</formula1>
    </dataValidation>
    <dataValidation type="decimal" operator="greaterThanOrEqual" allowBlank="1" showInputMessage="1" showErrorMessage="1" sqref="IS28:IY28 IS27 WVE28:WVK28 WVE27 WLI28:WLO28 WLI27 WBM28:WBS28 WBM27 VRQ28:VRW28 VRQ27 VHU28:VIA28 VHU27 UXY28:UYE28 UXY27 UOC28:UOI28 UOC27 UEG28:UEM28 UEG27 TUK28:TUQ28 TUK27 TKO28:TKU28 TKO27 TAS28:TAY28 TAS27 SQW28:SRC28 SQW27 SHA28:SHG28 SHA27 RXE28:RXK28 RXE27 RNI28:RNO28 RNI27 RDM28:RDS28 RDM27 QTQ28:QTW28 QTQ27 QJU28:QKA28 QJU27 PZY28:QAE28 PZY27 PQC28:PQI28 PQC27 PGG28:PGM28 PGG27 OWK28:OWQ28 OWK27 OMO28:OMU28 OMO27 OCS28:OCY28 OCS27 NSW28:NTC28 NSW27 NJA28:NJG28 NJA27 MZE28:MZK28 MZE27 MPI28:MPO28 MPI27 MFM28:MFS28 MFM27 LVQ28:LVW28 LVQ27 LLU28:LMA28 LLU27 LBY28:LCE28 LBY27 KSC28:KSI28 KSC27 KIG28:KIM28 KIG27 JYK28:JYQ28 JYK27 JOO28:JOU28 JOO27 JES28:JEY28 JES27 IUW28:IVC28 IUW27 ILA28:ILG28 ILA27 IBE28:IBK28 IBE27 HRI28:HRO28 HRI27 HHM28:HHS28 HHM27 GXQ28:GXW28 GXQ27 GNU28:GOA28 GNU27 GDY28:GEE28 GDY27 FUC28:FUI28 FUC27 FKG28:FKM28 FKG27 FAK28:FAQ28 FAK27 EQO28:EQU28 EQO27 EGS28:EGY28 EGS27 DWW28:DXC28 DWW27 DNA28:DNG28 DNA27 DDE28:DDK28 DDE27 CTI28:CTO28 CTI27 CJM28:CJS28 CJM27 BZQ28:BZW28 BZQ27 BPU28:BQA28 BPU27 BFY28:BGE28 BFY27 AWC28:AWI28 AWC27 AMG28:AMM28 AMG27 ACK28:ACQ28 ACK27 SO28:SU28 SO27 WVE21:WVE25 WLI21:WLI25 WBM21:WBM25 VRQ21:VRQ25 VHU21:VHU25 UXY21:UXY25 UOC21:UOC25 UEG21:UEG25 TUK21:TUK25 TKO21:TKO25 TAS21:TAS25 SQW21:SQW25 SHA21:SHA25 RXE21:RXE25 RNI21:RNI25 RDM21:RDM25 QTQ21:QTQ25 QJU21:QJU25 PZY21:PZY25 PQC21:PQC25 PGG21:PGG25 OWK21:OWK25 OMO21:OMO25 OCS21:OCS25 NSW21:NSW25 NJA21:NJA25 MZE21:MZE25 MPI21:MPI25 MFM21:MFM25 LVQ21:LVQ25 LLU21:LLU25 LBY21:LBY25 KSC21:KSC25 KIG21:KIG25 JYK21:JYK25 JOO21:JOO25 JES21:JES25 IUW21:IUW25 ILA21:ILA25 IBE21:IBE25 HRI21:HRI25 HHM21:HHM25 GXQ21:GXQ25 GNU21:GNU25 GDY21:GDY25 FUC21:FUC25 FKG21:FKG25 FAK21:FAK25 EQO21:EQO25 EGS21:EGS25 DWW21:DWW25 DNA21:DNA25 DDE21:DDE25 CTI21:CTI25 CJM21:CJM25 BZQ21:BZQ25 BPU21:BPU25 BFY21:BFY25 AWC21:AWC25 AMG21:AMG25 ACK21:ACK25 SO21:SO25 IS21:IS25 IT19:IY27 SP19:SU27 ACL19:ACQ27 AMH19:AMM27 AWD19:AWI27 BFZ19:BGE27 BPV19:BQA27 BZR19:BZW27 CJN19:CJS27 CTJ19:CTO27 DDF19:DDK27 DNB19:DNG27 DWX19:DXC27 EGT19:EGY27 EQP19:EQU27 FAL19:FAQ27 FKH19:FKM27 FUD19:FUI27 GDZ19:GEE27 GNV19:GOA27 GXR19:GXW27 HHN19:HHS27 HRJ19:HRO27 IBF19:IBK27 ILB19:ILG27 IUX19:IVC27 JET19:JEY27 JOP19:JOU27 JYL19:JYQ27 KIH19:KIM27 KSD19:KSI27 LBZ19:LCE27 LLV19:LMA27 LVR19:LVW27 MFN19:MFS27 MPJ19:MPO27 MZF19:MZK27 NJB19:NJG27 NSX19:NTC27 OCT19:OCY27 OMP19:OMU27 OWL19:OWQ27 PGH19:PGM27 PQD19:PQI27 PZZ19:QAE27 QJV19:QKA27 QTR19:QTW27 RDN19:RDS27 RNJ19:RNO27 RXF19:RXK27 SHB19:SHG27 SQX19:SRC27 TAT19:TAY27 TKP19:TKU27 TUL19:TUQ27 UEH19:UEM27 UOD19:UOI27 UXZ19:UYE27 VHV19:VIA27 VRR19:VRW27 WBN19:WBS27 WLJ19:WLO27 WVF19:WVK27" xr:uid="{00000000-0002-0000-0200-000002000000}">
      <formula1>0</formula1>
    </dataValidation>
    <dataValidation errorStyle="warning" allowBlank="1" showInputMessage="1" showErrorMessage="1" errorTitle="U.S. EPA" error="Warning!  The form has auto calculated this value for you.  If you change the value in this cell, you may be misreporting data.  Press cancel to exit this cell without changing the data." prompt="Cell is automatically calculated to be the difference: B-C-D-E-F-G-H" sqref="WVL18 IZ18 SV18 ACR18 AMN18 AWJ18 BGF18 BQB18 BZX18 CJT18 CTP18 DDL18 DNH18 DXD18 EGZ18 EQV18 FAR18 FKN18 FUJ18 GEF18 GOB18 GXX18 HHT18 HRP18 IBL18 ILH18 IVD18 JEZ18 JOV18 JYR18 KIN18 KSJ18 LCF18 LMB18 LVX18 MFT18 MPP18 MZL18 NJH18 NTD18 OCZ18 OMV18 OWR18 PGN18 PQJ18 QAF18 QKB18 QTX18 RDT18 RNP18 RXL18 SHH18 SRD18 TAZ18 TKV18 TUR18 UEN18 UOJ18 UYF18 VIB18 VRX18 WBT18 WLP18" xr:uid="{00000000-0002-0000-0200-000003000000}"/>
    <dataValidation type="custom" errorStyle="warning" allowBlank="1" showInputMessage="1" showErrorMessage="1" errorTitle="U.S. EPA" error="Warning!  The form has auto calculated this value for you.  If you change the value in this cell, you may be misreporting data.  Press cancel to exit this cell without changing the data." sqref="WVL19:WVL28 IZ19:IZ28 SV19:SV28 ACR19:ACR28 AMN19:AMN28 AWJ19:AWJ28 BGF19:BGF28 BQB19:BQB28 BZX19:BZX28 CJT19:CJT28 CTP19:CTP28 DDL19:DDL28 DNH19:DNH28 DXD19:DXD28 EGZ19:EGZ28 EQV19:EQV28 FAR19:FAR28 FKN19:FKN28 FUJ19:FUJ28 GEF19:GEF28 GOB19:GOB28 GXX19:GXX28 HHT19:HHT28 HRP19:HRP28 IBL19:IBL28 ILH19:ILH28 IVD19:IVD28 JEZ19:JEZ28 JOV19:JOV28 JYR19:JYR28 KIN19:KIN28 KSJ19:KSJ28 LCF19:LCF28 LMB19:LMB28 LVX19:LVX28 MFT19:MFT28 MPP19:MPP28 MZL19:MZL28 NJH19:NJH28 NTD19:NTD28 OCZ19:OCZ28 OMV19:OMV28 OWR19:OWR28 PGN19:PGN28 PQJ19:PQJ28 QAF19:QAF28 QKB19:QKB28 QTX19:QTX28 RDT19:RDT28 RNP19:RNP28 RXL19:RXL28 SHH19:SHH28 SRD19:SRD28 TAZ19:TAZ28 TKV19:TKV28 TUR19:TUR28 UEN19:UEN28 UOJ19:UOJ28 UYF19:UYF28 VIB19:VIB28 VRX19:VRX28 WBT19:WBT28 WLP19:WLP28" xr:uid="{00000000-0002-0000-0200-000004000000}">
      <formula1>"sdasdfsd"</formula1>
    </dataValidation>
    <dataValidation type="list" allowBlank="1" showInputMessage="1" showErrorMessage="1" sqref="IR19:IR28 SN19:SN28 ACJ19:ACJ28 AMF19:AMF28 AWB19:AWB28 BFX19:BFX28 BPT19:BPT28 BZP19:BZP28 CJL19:CJL28 CTH19:CTH28 DDD19:DDD28 DMZ19:DMZ28 DWV19:DWV28 EGR19:EGR28 EQN19:EQN28 FAJ19:FAJ28 FKF19:FKF28 FUB19:FUB28 GDX19:GDX28 GNT19:GNT28 GXP19:GXP28 HHL19:HHL28 HRH19:HRH28 IBD19:IBD28 IKZ19:IKZ28 IUV19:IUV28 JER19:JER28 JON19:JON28 JYJ19:JYJ28 KIF19:KIF28 KSB19:KSB28 LBX19:LBX28 LLT19:LLT28 LVP19:LVP28 MFL19:MFL28 MPH19:MPH28 MZD19:MZD28 NIZ19:NIZ28 NSV19:NSV28 OCR19:OCR28 OMN19:OMN28 OWJ19:OWJ28 PGF19:PGF28 PQB19:PQB28 PZX19:PZX28 QJT19:QJT28 QTP19:QTP28 RDL19:RDL28 RNH19:RNH28 RXD19:RXD28 SGZ19:SGZ28 SQV19:SQV28 TAR19:TAR28 TKN19:TKN28 TUJ19:TUJ28 UEF19:UEF28 UOB19:UOB28 UXX19:UXX28 VHT19:VHT28 VRP19:VRP28 WBL19:WBL28 WLH19:WLH28 WVD19:WVD28" xr:uid="{00000000-0002-0000-0200-000005000000}">
      <formula1>ClassIIChemicals</formula1>
    </dataValidation>
    <dataValidation type="textLength" operator="lessThanOrEqual" allowBlank="1" showInputMessage="1" showErrorMessage="1" prompt="Street address of the transferee company." sqref="E12" xr:uid="{00000000-0002-0000-0200-000006000000}">
      <formula1>200</formula1>
    </dataValidation>
    <dataValidation allowBlank="1" showInputMessage="1" showErrorMessage="1" prompt="This field is auto-populated. " sqref="J19:J28 G19:G28" xr:uid="{00000000-0002-0000-0200-00000C000000}"/>
    <dataValidation operator="greaterThanOrEqual" allowBlank="1" showInputMessage="1" showErrorMessage="1" prompt="This field is auto-populated. " sqref="K19:K28" xr:uid="{00000000-0002-0000-0200-00000D000000}"/>
    <dataValidation errorStyle="warning" allowBlank="1" showInputMessage="1" errorTitle="U.S. EPA" error="Warning!  The form has auto calculated this value for you.  If you change the value in this cell, you may be misreporting data.  Press cancel to exit this cell without changing the data." prompt="This field is auto-populated. " sqref="B19:B28" xr:uid="{00000000-0002-0000-0200-00000E000000}"/>
    <dataValidation type="textLength" operator="lessThanOrEqual" allowBlank="1" showInputMessage="1" showErrorMessage="1" prompt="City of the transferee company." sqref="F12" xr:uid="{00000000-0002-0000-0200-00000F000000}">
      <formula1>200</formula1>
    </dataValidation>
    <dataValidation type="list" allowBlank="1" showInputMessage="1" showErrorMessage="1" prompt="Select the country of the transferee company. " sqref="H12" xr:uid="{00000000-0002-0000-0200-000010000000}">
      <formula1>Countries</formula1>
    </dataValidation>
    <dataValidation allowBlank="1" showInputMessage="1" showErrorMessage="1" prompt="Postal code of the transferee company." sqref="I12" xr:uid="{00000000-0002-0000-0200-000011000000}"/>
    <dataValidation type="list" allowBlank="1" showInputMessage="1" showErrorMessage="1" prompt="Name of the chemical being transferred to." sqref="I19:I28" xr:uid="{00000000-0002-0000-0200-000013000000}">
      <formula1>ClassIIChemAllowance</formula1>
    </dataValidation>
    <dataValidation type="decimal" operator="greaterThanOrEqual" allowBlank="1" showInputMessage="1" showErrorMessage="1" prompt="Total quantity (kg) of class II chemical allowances being transferred." sqref="H19:H28" xr:uid="{00000000-0002-0000-0200-000014000000}">
      <formula1>0</formula1>
    </dataValidation>
    <dataValidation type="list" allowBlank="1" showInputMessage="1" showErrorMessage="1" prompt="Identify whether the trade is applicable to current year allowances or to the baseline allocation. " sqref="D19:D28" xr:uid="{00000000-0002-0000-0200-000015000000}">
      <formula1>MeBrTransactionType</formula1>
    </dataValidation>
    <dataValidation type="list" allowBlank="1" showInputMessage="1" showErrorMessage="1" prompt="Select the type of allowances being transferred." sqref="C19:C28" xr:uid="{00000000-0002-0000-0200-000016000000}">
      <formula1>ClassIIAllowanceTypes</formula1>
    </dataValidation>
    <dataValidation type="textLength" operator="lessThanOrEqual" allowBlank="1" showInputMessage="1" showErrorMessage="1" prompt="Phone number of the transferee company contact." sqref="D12" xr:uid="{00000000-0002-0000-0200-000017000000}">
      <formula1>200</formula1>
    </dataValidation>
    <dataValidation type="textLength" operator="lessThanOrEqual" allowBlank="1" showInputMessage="1" showErrorMessage="1" prompt="Name of the contact person for the transferee company." sqref="C12" xr:uid="{00000000-0002-0000-0200-000018000000}">
      <formula1>200</formula1>
    </dataValidation>
    <dataValidation type="list" allowBlank="1" showInputMessage="1" showErrorMessage="1" sqref="M32:M227 O37:O227 J29:K29 P30:Q227 G29:H29 N30:N227" xr:uid="{00000000-0002-0000-0200-00001A000000}">
      <formula1>#REF!</formula1>
    </dataValidation>
    <dataValidation type="textLength" operator="lessThanOrEqual" allowBlank="1" showInputMessage="1" prompt="Name of the company receiving allowances." sqref="B12" xr:uid="{00000000-0002-0000-0200-00001B000000}">
      <formula1>200</formula1>
    </dataValidation>
    <dataValidation type="list" allowBlank="1" showInputMessage="1" showErrorMessage="1" sqref="R30:R227 L29" xr:uid="{00000000-0002-0000-0200-00001C000000}">
      <formula1>Class1Chem</formula1>
    </dataValidation>
    <dataValidation type="textLength" operator="lessThanOrEqual" allowBlank="1" showInputMessage="1" showErrorMessage="1" prompt="State/Province of the transferee company." sqref="G12" xr:uid="{4D676814-3E3B-41FB-B96A-0B083979700B}">
      <formula1>200</formula1>
    </dataValidation>
  </dataValidations>
  <hyperlinks>
    <hyperlink ref="B5" location="'3 - Allowance Summary'!A1" display="Go to Section 3 - Allowance Summary" xr:uid="{83BBBC56-FAAC-4379-93ED-69C43FEB8C30}"/>
  </hyperlinks>
  <pageMargins left="0.7" right="0.7" top="0.75" bottom="0.75" header="0.3" footer="0.3"/>
  <pageSetup scale="54" orientation="landscape" r:id="rId1"/>
  <drawing r:id="rId2"/>
  <extLst>
    <ext xmlns:x14="http://schemas.microsoft.com/office/spreadsheetml/2009/9/main" uri="{CCE6A557-97BC-4b89-ADB6-D9C93CAAB3DF}">
      <x14:dataValidations xmlns:xm="http://schemas.microsoft.com/office/excel/2006/main" xWindow="948" yWindow="848" count="2">
        <x14:dataValidation type="list" allowBlank="1" showInputMessage="1" showErrorMessage="1" prompt="Select whether the trade is domestic or international." xr:uid="{00000000-0002-0000-0200-000020000000}">
          <x14:formula1>
            <xm:f>Lists!$G$3:$G$3</xm:f>
          </x14:formula1>
          <xm:sqref>E19:E28</xm:sqref>
        </x14:dataValidation>
        <x14:dataValidation type="list" allowBlank="1" showInputMessage="1" showErrorMessage="1" prompt="Name of the chemical being transferred. " xr:uid="{DE2A33A7-CDF7-44BC-A27F-03026E96ADEF}">
          <x14:formula1>
            <xm:f>Lists!$H$3:$H$4</xm:f>
          </x14:formula1>
          <xm:sqref>F19:F28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theme="0" tint="-0.249977111117893"/>
  </sheetPr>
  <dimension ref="A1:G14"/>
  <sheetViews>
    <sheetView showGridLines="0" zoomScale="90" zoomScaleNormal="90" workbookViewId="0"/>
  </sheetViews>
  <sheetFormatPr defaultColWidth="9.1796875" defaultRowHeight="14" x14ac:dyDescent="0.3"/>
  <cols>
    <col min="1" max="1" width="5.6328125" style="1" customWidth="1"/>
    <col min="2" max="2" width="24.7265625" style="1" customWidth="1"/>
    <col min="3" max="4" width="32" style="1" customWidth="1"/>
    <col min="5" max="5" width="7.7265625" style="1" customWidth="1"/>
    <col min="6" max="6" width="10.26953125" style="1" hidden="1" customWidth="1"/>
    <col min="7" max="7" width="0" style="1" hidden="1" customWidth="1"/>
    <col min="8" max="16384" width="9.1796875" style="1"/>
  </cols>
  <sheetData>
    <row r="1" spans="1:7" x14ac:dyDescent="0.3">
      <c r="B1" s="1" t="s">
        <v>351</v>
      </c>
      <c r="D1" s="8" t="s">
        <v>335</v>
      </c>
    </row>
    <row r="2" spans="1:7" x14ac:dyDescent="0.3">
      <c r="B2" s="43"/>
      <c r="C2" s="43"/>
      <c r="D2" s="8" t="s">
        <v>352</v>
      </c>
    </row>
    <row r="3" spans="1:7" ht="14.5" x14ac:dyDescent="0.35">
      <c r="B3" s="83"/>
      <c r="C3" s="83"/>
      <c r="D3" s="83"/>
    </row>
    <row r="4" spans="1:7" ht="20" x14ac:dyDescent="0.4">
      <c r="B4" s="9" t="s">
        <v>353</v>
      </c>
    </row>
    <row r="5" spans="1:7" ht="15" customHeight="1" x14ac:dyDescent="0.3">
      <c r="B5" s="36"/>
      <c r="C5" s="36"/>
      <c r="D5" s="36"/>
    </row>
    <row r="6" spans="1:7" ht="18" x14ac:dyDescent="0.3">
      <c r="B6" s="44" t="s">
        <v>368</v>
      </c>
      <c r="C6" s="5"/>
      <c r="D6" s="5"/>
    </row>
    <row r="7" spans="1:7" ht="32" customHeight="1" x14ac:dyDescent="0.3">
      <c r="B7" s="82" t="s">
        <v>369</v>
      </c>
      <c r="C7" s="82"/>
      <c r="D7" s="82"/>
    </row>
    <row r="8" spans="1:7" ht="15" customHeight="1" x14ac:dyDescent="0.3">
      <c r="B8" s="87" t="s">
        <v>329</v>
      </c>
      <c r="C8" s="87"/>
      <c r="D8" s="87"/>
    </row>
    <row r="9" spans="1:7" ht="15" customHeight="1" x14ac:dyDescent="0.3">
      <c r="B9" s="37">
        <v>1</v>
      </c>
      <c r="C9" s="37">
        <v>2</v>
      </c>
      <c r="D9" s="37">
        <v>3</v>
      </c>
    </row>
    <row r="10" spans="1:7" ht="16.149999999999999" customHeight="1" x14ac:dyDescent="0.3">
      <c r="B10" s="84" t="s">
        <v>0</v>
      </c>
      <c r="C10" s="84" t="s">
        <v>330</v>
      </c>
      <c r="D10" s="84"/>
    </row>
    <row r="11" spans="1:7" ht="16.149999999999999" customHeight="1" thickBot="1" x14ac:dyDescent="0.35">
      <c r="B11" s="86"/>
      <c r="C11" s="68" t="s">
        <v>252</v>
      </c>
      <c r="D11" s="68" t="s">
        <v>253</v>
      </c>
    </row>
    <row r="12" spans="1:7" x14ac:dyDescent="0.3">
      <c r="A12" s="34">
        <v>1</v>
      </c>
      <c r="B12" s="61" t="str">
        <f>IF(G12&gt;0,F12,IF(G13&gt;0,F13,""))</f>
        <v/>
      </c>
      <c r="C12" s="67" t="str">
        <f>IF(B12="","",SUMIFS('2 - Transaction Data'!$L$19:$L$28,'2 - Transaction Data'!$F$19:$F$28,'3 - Allowance Summary'!$B12,'2 - Transaction Data'!$C$19:$C$28, Lists!$E$3))</f>
        <v/>
      </c>
      <c r="D12" s="67" t="str">
        <f>IF(B12="","",SUMIFS('2 - Transaction Data'!$L$19:$L$28,'2 - Transaction Data'!$F$19:$F$28,'3 - Allowance Summary'!$B12,'2 - Transaction Data'!$C$19:$C$28,Lists!$E$4))</f>
        <v/>
      </c>
      <c r="F12" s="1" t="s">
        <v>268</v>
      </c>
      <c r="G12" s="1">
        <f>SUMIF('2 - Transaction Data'!$F$19:$F$28,F12,'2 - Transaction Data'!$H$19:$H$28)</f>
        <v>0</v>
      </c>
    </row>
    <row r="13" spans="1:7" x14ac:dyDescent="0.3">
      <c r="A13" s="34">
        <v>2</v>
      </c>
      <c r="B13" s="61" t="str">
        <f>IF(AND(G12&gt;0,G13&gt;0),F13,"")</f>
        <v/>
      </c>
      <c r="C13" s="45" t="str">
        <f>IF(B13="","",SUMIFS('2 - Transaction Data'!$L$19:$L$28,'2 - Transaction Data'!$F$19:$F$28,'3 - Allowance Summary'!$B13,'2 - Transaction Data'!$C$19:$C$28, Lists!$E$3))</f>
        <v/>
      </c>
      <c r="D13" s="45" t="str">
        <f>IF(B13="", "", SUMIFS('2 - Transaction Data'!$L$19:$L$28,'2 - Transaction Data'!$F$19:$F$28,'3 - Allowance Summary'!$B13,'2 - Transaction Data'!$C$19:$C$28,Lists!$E$4))</f>
        <v/>
      </c>
      <c r="F13" s="1" t="s">
        <v>247</v>
      </c>
      <c r="G13" s="1">
        <f>SUMIF('2 - Transaction Data'!$F$19:$F$28,F13,'2 - Transaction Data'!$H$19:$H$28)</f>
        <v>0</v>
      </c>
    </row>
    <row r="14" spans="1:7" ht="15" customHeight="1" x14ac:dyDescent="0.3"/>
  </sheetData>
  <sheetProtection algorithmName="SHA-512" hashValue="LEtqUM+vp56zg+6NPZZlLBGw1WtW9KXeQXu7BIA/Dz8Hsd0w2eBHQ2JKhL4Z62b4uWu0kYE3/rWhFM88eoYbmg==" saltValue="0P2WBKEpprZzLgclBqxF9A==" spinCount="100000" sheet="1" objects="1" scenarios="1"/>
  <mergeCells count="5">
    <mergeCell ref="B7:D7"/>
    <mergeCell ref="B10:B11"/>
    <mergeCell ref="C10:D10"/>
    <mergeCell ref="B3:D3"/>
    <mergeCell ref="B8:D8"/>
  </mergeCells>
  <dataValidations count="3">
    <dataValidation errorStyle="warning" allowBlank="1" errorTitle="U.S. EPA" error="Warning!  The form has auto calculated this value for you.  If you change the value in this cell, you may be misreporting data.  Press cancel to exit this cell without changing the data." sqref="B10:C10 D11" xr:uid="{00000000-0002-0000-0300-000000000000}"/>
    <dataValidation allowBlank="1" showInputMessage="1" showErrorMessage="1" prompt="This field is auto-populated. " sqref="C12:C13" xr:uid="{00000000-0002-0000-0300-000001000000}"/>
    <dataValidation errorStyle="warning" allowBlank="1" showInputMessage="1" errorTitle="U.S. EPA" error="Warning!  The form has auto calculated this value for you.  If you change the value in this cell, you may be misreporting data.  Press cancel to exit this cell without changing the data." prompt="This field is auto-populated. " sqref="D12:D13" xr:uid="{00000000-0002-0000-0300-000002000000}"/>
  </dataValidations>
  <pageMargins left="0.7" right="0.7" top="0.75" bottom="0.75" header="0.3" footer="0.3"/>
  <pageSetup scale="8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theme="0"/>
  </sheetPr>
  <dimension ref="B1:O205"/>
  <sheetViews>
    <sheetView workbookViewId="0">
      <selection activeCell="A198" sqref="A198:XFD198"/>
    </sheetView>
  </sheetViews>
  <sheetFormatPr defaultColWidth="9.1796875" defaultRowHeight="12.5" x14ac:dyDescent="0.25"/>
  <cols>
    <col min="1" max="1" width="4.7265625" style="4" customWidth="1"/>
    <col min="2" max="2" width="24.54296875" style="4" customWidth="1"/>
    <col min="3" max="3" width="17" style="4" bestFit="1" customWidth="1"/>
    <col min="4" max="4" width="10.453125" style="4" customWidth="1"/>
    <col min="5" max="5" width="14.453125" style="4" customWidth="1"/>
    <col min="6" max="6" width="14.1796875" style="4" bestFit="1" customWidth="1"/>
    <col min="7" max="7" width="18.453125" style="4" customWidth="1"/>
    <col min="8" max="8" width="14.54296875" style="4" customWidth="1"/>
    <col min="9" max="9" width="12.26953125" style="4" customWidth="1"/>
    <col min="10" max="11" width="7.26953125" style="4" customWidth="1"/>
    <col min="12" max="12" width="20.1796875" style="4" bestFit="1" customWidth="1"/>
    <col min="13" max="13" width="9.54296875" style="4" bestFit="1" customWidth="1"/>
    <col min="14" max="14" width="9.1796875" style="4"/>
    <col min="15" max="15" width="23.26953125" style="4" customWidth="1"/>
    <col min="16" max="16384" width="9.1796875" style="4"/>
  </cols>
  <sheetData>
    <row r="1" spans="2:15" ht="13" x14ac:dyDescent="0.3">
      <c r="I1" s="89" t="s">
        <v>255</v>
      </c>
      <c r="J1" s="89"/>
      <c r="L1" s="88" t="s">
        <v>228</v>
      </c>
      <c r="M1" s="88"/>
    </row>
    <row r="2" spans="2:15" s="50" customFormat="1" ht="39" x14ac:dyDescent="0.25">
      <c r="B2" s="57" t="s">
        <v>239</v>
      </c>
      <c r="C2" s="58" t="s">
        <v>270</v>
      </c>
      <c r="D2" s="57" t="s">
        <v>1</v>
      </c>
      <c r="E2" s="59" t="s">
        <v>248</v>
      </c>
      <c r="F2" s="59" t="s">
        <v>249</v>
      </c>
      <c r="G2" s="49" t="s">
        <v>250</v>
      </c>
      <c r="H2" s="49" t="s">
        <v>251</v>
      </c>
      <c r="I2" s="49" t="s">
        <v>246</v>
      </c>
      <c r="J2" s="49" t="s">
        <v>256</v>
      </c>
      <c r="K2" s="4"/>
      <c r="L2" s="49" t="s">
        <v>2</v>
      </c>
      <c r="M2" s="49" t="s">
        <v>183</v>
      </c>
      <c r="O2" s="4"/>
    </row>
    <row r="3" spans="2:15" x14ac:dyDescent="0.25">
      <c r="B3" s="51" t="s">
        <v>245</v>
      </c>
      <c r="C3" s="52" t="s">
        <v>271</v>
      </c>
      <c r="D3" s="53">
        <v>2020</v>
      </c>
      <c r="E3" s="53" t="s">
        <v>252</v>
      </c>
      <c r="F3" s="53" t="s">
        <v>331</v>
      </c>
      <c r="G3" s="53" t="s">
        <v>254</v>
      </c>
      <c r="H3" s="54" t="s">
        <v>268</v>
      </c>
      <c r="I3" s="54" t="s">
        <v>268</v>
      </c>
      <c r="J3" s="53">
        <v>0.02</v>
      </c>
      <c r="L3" s="53" t="s">
        <v>184</v>
      </c>
      <c r="M3" s="53" t="s">
        <v>185</v>
      </c>
    </row>
    <row r="4" spans="2:15" x14ac:dyDescent="0.25">
      <c r="B4" s="51" t="s">
        <v>4</v>
      </c>
      <c r="C4" s="52" t="s">
        <v>272</v>
      </c>
      <c r="D4" s="53">
        <v>2021</v>
      </c>
      <c r="E4" s="53" t="s">
        <v>253</v>
      </c>
      <c r="F4" s="53" t="s">
        <v>332</v>
      </c>
      <c r="H4" s="54" t="s">
        <v>247</v>
      </c>
      <c r="I4" s="54" t="s">
        <v>247</v>
      </c>
      <c r="J4" s="53">
        <v>2.1999999999999999E-2</v>
      </c>
      <c r="L4" s="53" t="s">
        <v>186</v>
      </c>
      <c r="M4" s="53" t="s">
        <v>187</v>
      </c>
    </row>
    <row r="5" spans="2:15" x14ac:dyDescent="0.25">
      <c r="B5" s="51" t="s">
        <v>5</v>
      </c>
      <c r="C5" s="52" t="s">
        <v>273</v>
      </c>
      <c r="D5" s="53">
        <v>2022</v>
      </c>
      <c r="L5" s="53" t="s">
        <v>188</v>
      </c>
      <c r="M5" s="53" t="s">
        <v>189</v>
      </c>
    </row>
    <row r="6" spans="2:15" x14ac:dyDescent="0.25">
      <c r="B6" s="51" t="s">
        <v>6</v>
      </c>
      <c r="C6" s="52" t="s">
        <v>274</v>
      </c>
      <c r="D6" s="53">
        <v>2023</v>
      </c>
      <c r="L6" s="53" t="s">
        <v>190</v>
      </c>
      <c r="M6" s="53" t="s">
        <v>191</v>
      </c>
    </row>
    <row r="7" spans="2:15" x14ac:dyDescent="0.25">
      <c r="B7" s="51" t="s">
        <v>177</v>
      </c>
      <c r="C7" s="52" t="s">
        <v>275</v>
      </c>
      <c r="D7" s="53">
        <v>2024</v>
      </c>
      <c r="L7" s="53" t="s">
        <v>192</v>
      </c>
      <c r="M7" s="53" t="s">
        <v>193</v>
      </c>
    </row>
    <row r="8" spans="2:15" x14ac:dyDescent="0.25">
      <c r="B8" s="51" t="s">
        <v>7</v>
      </c>
      <c r="C8" s="52" t="s">
        <v>276</v>
      </c>
      <c r="D8" s="53">
        <v>2025</v>
      </c>
      <c r="L8" s="53" t="s">
        <v>194</v>
      </c>
      <c r="M8" s="53" t="s">
        <v>195</v>
      </c>
    </row>
    <row r="9" spans="2:15" x14ac:dyDescent="0.25">
      <c r="B9" s="51" t="s">
        <v>8</v>
      </c>
      <c r="C9" s="52" t="s">
        <v>277</v>
      </c>
      <c r="D9" s="53">
        <v>2026</v>
      </c>
      <c r="L9" s="53" t="s">
        <v>196</v>
      </c>
      <c r="M9" s="53" t="s">
        <v>197</v>
      </c>
    </row>
    <row r="10" spans="2:15" x14ac:dyDescent="0.25">
      <c r="B10" s="51" t="s">
        <v>9</v>
      </c>
      <c r="C10" s="52" t="s">
        <v>278</v>
      </c>
      <c r="D10" s="53">
        <v>2027</v>
      </c>
      <c r="L10" s="53" t="s">
        <v>198</v>
      </c>
      <c r="M10" s="53" t="s">
        <v>199</v>
      </c>
    </row>
    <row r="11" spans="2:15" x14ac:dyDescent="0.25">
      <c r="B11" s="51" t="s">
        <v>10</v>
      </c>
      <c r="C11" s="52" t="s">
        <v>279</v>
      </c>
      <c r="D11" s="53">
        <v>2028</v>
      </c>
      <c r="L11" s="53" t="s">
        <v>200</v>
      </c>
      <c r="M11" s="53" t="s">
        <v>201</v>
      </c>
    </row>
    <row r="12" spans="2:15" x14ac:dyDescent="0.25">
      <c r="B12" s="51" t="s">
        <v>11</v>
      </c>
      <c r="C12" s="52" t="s">
        <v>280</v>
      </c>
      <c r="D12" s="53">
        <v>2029</v>
      </c>
      <c r="L12" s="53" t="s">
        <v>202</v>
      </c>
      <c r="M12" s="53" t="s">
        <v>203</v>
      </c>
    </row>
    <row r="13" spans="2:15" x14ac:dyDescent="0.25">
      <c r="B13" s="51" t="s">
        <v>12</v>
      </c>
      <c r="C13" s="52" t="s">
        <v>61</v>
      </c>
      <c r="L13" s="53" t="s">
        <v>204</v>
      </c>
      <c r="M13" s="53" t="s">
        <v>205</v>
      </c>
    </row>
    <row r="14" spans="2:15" x14ac:dyDescent="0.25">
      <c r="B14" s="51" t="s">
        <v>13</v>
      </c>
      <c r="C14" s="52" t="s">
        <v>281</v>
      </c>
      <c r="L14" s="53" t="s">
        <v>206</v>
      </c>
      <c r="M14" s="53" t="s">
        <v>207</v>
      </c>
    </row>
    <row r="15" spans="2:15" x14ac:dyDescent="0.25">
      <c r="B15" s="51" t="s">
        <v>14</v>
      </c>
      <c r="C15" s="52" t="s">
        <v>282</v>
      </c>
      <c r="G15" s="55"/>
      <c r="L15" s="53" t="s">
        <v>208</v>
      </c>
      <c r="M15" s="53" t="s">
        <v>209</v>
      </c>
    </row>
    <row r="16" spans="2:15" x14ac:dyDescent="0.25">
      <c r="B16" s="51" t="s">
        <v>15</v>
      </c>
      <c r="C16" s="52" t="s">
        <v>283</v>
      </c>
      <c r="G16" s="55"/>
      <c r="L16" s="53" t="s">
        <v>210</v>
      </c>
      <c r="M16" s="53" t="s">
        <v>211</v>
      </c>
    </row>
    <row r="17" spans="2:13" x14ac:dyDescent="0.25">
      <c r="B17" s="51" t="s">
        <v>16</v>
      </c>
      <c r="C17" s="52" t="s">
        <v>284</v>
      </c>
      <c r="G17" s="55"/>
      <c r="L17" s="53" t="s">
        <v>212</v>
      </c>
      <c r="M17" s="53" t="s">
        <v>213</v>
      </c>
    </row>
    <row r="18" spans="2:13" x14ac:dyDescent="0.25">
      <c r="B18" s="51" t="s">
        <v>17</v>
      </c>
      <c r="C18" s="52" t="s">
        <v>285</v>
      </c>
      <c r="G18" s="55"/>
      <c r="L18" s="53" t="s">
        <v>214</v>
      </c>
      <c r="M18" s="53" t="s">
        <v>215</v>
      </c>
    </row>
    <row r="19" spans="2:13" x14ac:dyDescent="0.25">
      <c r="B19" s="51" t="s">
        <v>18</v>
      </c>
      <c r="C19" s="52" t="s">
        <v>286</v>
      </c>
      <c r="G19" s="55"/>
      <c r="L19" s="53" t="s">
        <v>216</v>
      </c>
      <c r="M19" s="53" t="s">
        <v>217</v>
      </c>
    </row>
    <row r="20" spans="2:13" x14ac:dyDescent="0.25">
      <c r="B20" s="51" t="s">
        <v>19</v>
      </c>
      <c r="C20" s="52" t="s">
        <v>287</v>
      </c>
      <c r="G20" s="55"/>
      <c r="L20" s="53" t="s">
        <v>218</v>
      </c>
      <c r="M20" s="53" t="s">
        <v>219</v>
      </c>
    </row>
    <row r="21" spans="2:13" x14ac:dyDescent="0.25">
      <c r="B21" s="51" t="s">
        <v>20</v>
      </c>
      <c r="C21" s="52" t="s">
        <v>288</v>
      </c>
      <c r="G21" s="55"/>
      <c r="L21" s="53" t="s">
        <v>220</v>
      </c>
      <c r="M21" s="53" t="s">
        <v>221</v>
      </c>
    </row>
    <row r="22" spans="2:13" x14ac:dyDescent="0.25">
      <c r="B22" s="51" t="s">
        <v>21</v>
      </c>
      <c r="C22" s="52" t="s">
        <v>289</v>
      </c>
      <c r="G22" s="55"/>
      <c r="L22" s="53" t="s">
        <v>222</v>
      </c>
      <c r="M22" s="53" t="s">
        <v>223</v>
      </c>
    </row>
    <row r="23" spans="2:13" x14ac:dyDescent="0.25">
      <c r="B23" s="51" t="s">
        <v>240</v>
      </c>
      <c r="C23" s="52" t="s">
        <v>290</v>
      </c>
      <c r="G23" s="55"/>
      <c r="L23" s="53" t="s">
        <v>224</v>
      </c>
      <c r="M23" s="53" t="s">
        <v>225</v>
      </c>
    </row>
    <row r="24" spans="2:13" x14ac:dyDescent="0.25">
      <c r="B24" s="51" t="s">
        <v>22</v>
      </c>
      <c r="C24" s="52" t="s">
        <v>291</v>
      </c>
      <c r="G24" s="55"/>
      <c r="L24" s="53" t="s">
        <v>226</v>
      </c>
      <c r="M24" s="53" t="s">
        <v>227</v>
      </c>
    </row>
    <row r="25" spans="2:13" x14ac:dyDescent="0.25">
      <c r="B25" s="51" t="s">
        <v>337</v>
      </c>
      <c r="C25" s="52" t="s">
        <v>292</v>
      </c>
      <c r="G25" s="55"/>
    </row>
    <row r="26" spans="2:13" x14ac:dyDescent="0.25">
      <c r="B26" s="51" t="s">
        <v>23</v>
      </c>
      <c r="C26" s="52" t="s">
        <v>293</v>
      </c>
      <c r="G26" s="55"/>
    </row>
    <row r="27" spans="2:13" x14ac:dyDescent="0.25">
      <c r="B27" s="51" t="s">
        <v>24</v>
      </c>
      <c r="C27" s="52" t="s">
        <v>294</v>
      </c>
      <c r="G27" s="55"/>
    </row>
    <row r="28" spans="2:13" x14ac:dyDescent="0.25">
      <c r="B28" s="51" t="s">
        <v>25</v>
      </c>
      <c r="C28" s="52" t="s">
        <v>295</v>
      </c>
      <c r="G28" s="55"/>
    </row>
    <row r="29" spans="2:13" x14ac:dyDescent="0.25">
      <c r="B29" s="51" t="s">
        <v>257</v>
      </c>
      <c r="C29" s="52" t="s">
        <v>296</v>
      </c>
      <c r="G29" s="56"/>
    </row>
    <row r="30" spans="2:13" x14ac:dyDescent="0.25">
      <c r="B30" s="51" t="s">
        <v>26</v>
      </c>
      <c r="C30" s="52" t="s">
        <v>297</v>
      </c>
      <c r="G30" s="55"/>
    </row>
    <row r="31" spans="2:13" x14ac:dyDescent="0.25">
      <c r="B31" s="51" t="s">
        <v>27</v>
      </c>
      <c r="C31" s="52" t="s">
        <v>298</v>
      </c>
      <c r="G31" s="55"/>
    </row>
    <row r="32" spans="2:13" x14ac:dyDescent="0.25">
      <c r="B32" s="51" t="s">
        <v>28</v>
      </c>
      <c r="C32" s="52" t="s">
        <v>299</v>
      </c>
      <c r="G32" s="55"/>
    </row>
    <row r="33" spans="2:7" x14ac:dyDescent="0.25">
      <c r="B33" s="51" t="s">
        <v>29</v>
      </c>
      <c r="C33" s="52" t="s">
        <v>300</v>
      </c>
      <c r="G33" s="55"/>
    </row>
    <row r="34" spans="2:7" x14ac:dyDescent="0.25">
      <c r="B34" s="51" t="s">
        <v>338</v>
      </c>
      <c r="C34" s="52" t="s">
        <v>301</v>
      </c>
      <c r="G34" s="55"/>
    </row>
    <row r="35" spans="2:7" x14ac:dyDescent="0.25">
      <c r="B35" s="51" t="s">
        <v>30</v>
      </c>
      <c r="C35" s="52" t="s">
        <v>302</v>
      </c>
      <c r="G35" s="55"/>
    </row>
    <row r="36" spans="2:7" x14ac:dyDescent="0.25">
      <c r="B36" s="51" t="s">
        <v>31</v>
      </c>
      <c r="C36" s="52" t="s">
        <v>303</v>
      </c>
      <c r="G36" s="55"/>
    </row>
    <row r="37" spans="2:7" x14ac:dyDescent="0.25">
      <c r="B37" s="51" t="s">
        <v>32</v>
      </c>
      <c r="C37" s="52" t="s">
        <v>304</v>
      </c>
      <c r="G37" s="55"/>
    </row>
    <row r="38" spans="2:7" x14ac:dyDescent="0.25">
      <c r="B38" s="51" t="s">
        <v>33</v>
      </c>
      <c r="C38" s="52" t="s">
        <v>305</v>
      </c>
      <c r="G38" s="55"/>
    </row>
    <row r="39" spans="2:7" x14ac:dyDescent="0.25">
      <c r="B39" s="51" t="s">
        <v>34</v>
      </c>
      <c r="C39" s="52" t="s">
        <v>306</v>
      </c>
    </row>
    <row r="40" spans="2:7" x14ac:dyDescent="0.25">
      <c r="B40" s="51" t="s">
        <v>35</v>
      </c>
      <c r="C40" s="52" t="s">
        <v>307</v>
      </c>
    </row>
    <row r="41" spans="2:7" x14ac:dyDescent="0.25">
      <c r="B41" s="51" t="s">
        <v>36</v>
      </c>
      <c r="C41" s="52" t="s">
        <v>308</v>
      </c>
    </row>
    <row r="42" spans="2:7" x14ac:dyDescent="0.25">
      <c r="B42" s="51" t="s">
        <v>37</v>
      </c>
      <c r="C42" s="52" t="s">
        <v>309</v>
      </c>
    </row>
    <row r="43" spans="2:7" x14ac:dyDescent="0.25">
      <c r="B43" s="51" t="s">
        <v>38</v>
      </c>
      <c r="C43" s="52" t="s">
        <v>310</v>
      </c>
    </row>
    <row r="44" spans="2:7" x14ac:dyDescent="0.25">
      <c r="B44" s="51" t="s">
        <v>339</v>
      </c>
      <c r="C44" s="52" t="s">
        <v>311</v>
      </c>
    </row>
    <row r="45" spans="2:7" x14ac:dyDescent="0.25">
      <c r="B45" s="51" t="s">
        <v>39</v>
      </c>
      <c r="C45" s="52" t="s">
        <v>312</v>
      </c>
    </row>
    <row r="46" spans="2:7" x14ac:dyDescent="0.25">
      <c r="B46" s="51" t="s">
        <v>40</v>
      </c>
      <c r="C46" s="52" t="s">
        <v>313</v>
      </c>
    </row>
    <row r="47" spans="2:7" x14ac:dyDescent="0.25">
      <c r="B47" s="51" t="s">
        <v>333</v>
      </c>
      <c r="C47" s="52" t="s">
        <v>314</v>
      </c>
    </row>
    <row r="48" spans="2:7" x14ac:dyDescent="0.25">
      <c r="B48" s="51" t="s">
        <v>41</v>
      </c>
      <c r="C48" s="52" t="s">
        <v>315</v>
      </c>
    </row>
    <row r="49" spans="2:3" x14ac:dyDescent="0.25">
      <c r="B49" s="51" t="s">
        <v>42</v>
      </c>
      <c r="C49" s="52" t="s">
        <v>316</v>
      </c>
    </row>
    <row r="50" spans="2:3" x14ac:dyDescent="0.25">
      <c r="B50" s="51" t="s">
        <v>43</v>
      </c>
      <c r="C50" s="52" t="s">
        <v>317</v>
      </c>
    </row>
    <row r="51" spans="2:3" x14ac:dyDescent="0.25">
      <c r="B51" s="51" t="s">
        <v>44</v>
      </c>
      <c r="C51" s="52" t="s">
        <v>318</v>
      </c>
    </row>
    <row r="52" spans="2:3" ht="25" x14ac:dyDescent="0.25">
      <c r="B52" s="51" t="s">
        <v>45</v>
      </c>
      <c r="C52" s="52" t="s">
        <v>319</v>
      </c>
    </row>
    <row r="53" spans="2:3" x14ac:dyDescent="0.25">
      <c r="B53" s="51" t="s">
        <v>46</v>
      </c>
      <c r="C53" s="52" t="s">
        <v>320</v>
      </c>
    </row>
    <row r="54" spans="2:3" x14ac:dyDescent="0.25">
      <c r="B54" s="51" t="s">
        <v>47</v>
      </c>
      <c r="C54" s="52" t="s">
        <v>321</v>
      </c>
    </row>
    <row r="55" spans="2:3" x14ac:dyDescent="0.25">
      <c r="B55" s="51" t="s">
        <v>48</v>
      </c>
      <c r="C55" s="52" t="s">
        <v>322</v>
      </c>
    </row>
    <row r="56" spans="2:3" x14ac:dyDescent="0.25">
      <c r="B56" s="51" t="s">
        <v>49</v>
      </c>
    </row>
    <row r="57" spans="2:3" x14ac:dyDescent="0.25">
      <c r="B57" s="51" t="s">
        <v>50</v>
      </c>
    </row>
    <row r="58" spans="2:3" x14ac:dyDescent="0.25">
      <c r="B58" s="51" t="s">
        <v>51</v>
      </c>
    </row>
    <row r="59" spans="2:3" x14ac:dyDescent="0.25">
      <c r="B59" s="51" t="s">
        <v>52</v>
      </c>
    </row>
    <row r="60" spans="2:3" x14ac:dyDescent="0.25">
      <c r="B60" s="51" t="s">
        <v>178</v>
      </c>
    </row>
    <row r="61" spans="2:3" x14ac:dyDescent="0.25">
      <c r="B61" s="51" t="s">
        <v>53</v>
      </c>
    </row>
    <row r="62" spans="2:3" x14ac:dyDescent="0.25">
      <c r="B62" s="51" t="s">
        <v>54</v>
      </c>
    </row>
    <row r="63" spans="2:3" x14ac:dyDescent="0.25">
      <c r="B63" s="51" t="s">
        <v>346</v>
      </c>
    </row>
    <row r="64" spans="2:3" x14ac:dyDescent="0.25">
      <c r="B64" s="51" t="s">
        <v>55</v>
      </c>
    </row>
    <row r="65" spans="2:2" x14ac:dyDescent="0.25">
      <c r="B65" s="51" t="s">
        <v>56</v>
      </c>
    </row>
    <row r="66" spans="2:2" x14ac:dyDescent="0.25">
      <c r="B66" s="51" t="s">
        <v>57</v>
      </c>
    </row>
    <row r="67" spans="2:2" x14ac:dyDescent="0.25">
      <c r="B67" s="51" t="s">
        <v>58</v>
      </c>
    </row>
    <row r="68" spans="2:2" x14ac:dyDescent="0.25">
      <c r="B68" s="51" t="s">
        <v>59</v>
      </c>
    </row>
    <row r="69" spans="2:2" x14ac:dyDescent="0.25">
      <c r="B69" s="51" t="s">
        <v>60</v>
      </c>
    </row>
    <row r="70" spans="2:2" x14ac:dyDescent="0.25">
      <c r="B70" s="51" t="s">
        <v>61</v>
      </c>
    </row>
    <row r="71" spans="2:2" x14ac:dyDescent="0.25">
      <c r="B71" s="51" t="s">
        <v>62</v>
      </c>
    </row>
    <row r="72" spans="2:2" x14ac:dyDescent="0.25">
      <c r="B72" s="51" t="s">
        <v>63</v>
      </c>
    </row>
    <row r="73" spans="2:2" x14ac:dyDescent="0.25">
      <c r="B73" s="51" t="s">
        <v>64</v>
      </c>
    </row>
    <row r="74" spans="2:2" x14ac:dyDescent="0.25">
      <c r="B74" s="51" t="s">
        <v>65</v>
      </c>
    </row>
    <row r="75" spans="2:2" x14ac:dyDescent="0.25">
      <c r="B75" s="51" t="s">
        <v>66</v>
      </c>
    </row>
    <row r="76" spans="2:2" x14ac:dyDescent="0.25">
      <c r="B76" s="51" t="s">
        <v>67</v>
      </c>
    </row>
    <row r="77" spans="2:2" x14ac:dyDescent="0.25">
      <c r="B77" s="51" t="s">
        <v>68</v>
      </c>
    </row>
    <row r="78" spans="2:2" x14ac:dyDescent="0.25">
      <c r="B78" s="51" t="s">
        <v>69</v>
      </c>
    </row>
    <row r="79" spans="2:2" x14ac:dyDescent="0.25">
      <c r="B79" s="51" t="s">
        <v>70</v>
      </c>
    </row>
    <row r="80" spans="2:2" x14ac:dyDescent="0.25">
      <c r="B80" s="51" t="s">
        <v>241</v>
      </c>
    </row>
    <row r="81" spans="2:2" x14ac:dyDescent="0.25">
      <c r="B81" s="51" t="s">
        <v>71</v>
      </c>
    </row>
    <row r="82" spans="2:2" x14ac:dyDescent="0.25">
      <c r="B82" s="51" t="s">
        <v>258</v>
      </c>
    </row>
    <row r="83" spans="2:2" x14ac:dyDescent="0.25">
      <c r="B83" s="51" t="s">
        <v>72</v>
      </c>
    </row>
    <row r="84" spans="2:2" x14ac:dyDescent="0.25">
      <c r="B84" s="51" t="s">
        <v>73</v>
      </c>
    </row>
    <row r="85" spans="2:2" x14ac:dyDescent="0.25">
      <c r="B85" s="51" t="s">
        <v>74</v>
      </c>
    </row>
    <row r="86" spans="2:2" x14ac:dyDescent="0.25">
      <c r="B86" s="51" t="s">
        <v>75</v>
      </c>
    </row>
    <row r="87" spans="2:2" x14ac:dyDescent="0.25">
      <c r="B87" s="51" t="s">
        <v>340</v>
      </c>
    </row>
    <row r="88" spans="2:2" x14ac:dyDescent="0.25">
      <c r="B88" s="51" t="s">
        <v>179</v>
      </c>
    </row>
    <row r="89" spans="2:2" x14ac:dyDescent="0.25">
      <c r="B89" s="51" t="s">
        <v>76</v>
      </c>
    </row>
    <row r="90" spans="2:2" x14ac:dyDescent="0.25">
      <c r="B90" s="51" t="s">
        <v>77</v>
      </c>
    </row>
    <row r="91" spans="2:2" x14ac:dyDescent="0.25">
      <c r="B91" s="51" t="s">
        <v>78</v>
      </c>
    </row>
    <row r="92" spans="2:2" x14ac:dyDescent="0.25">
      <c r="B92" s="51" t="s">
        <v>79</v>
      </c>
    </row>
    <row r="93" spans="2:2" x14ac:dyDescent="0.25">
      <c r="B93" s="51" t="s">
        <v>80</v>
      </c>
    </row>
    <row r="94" spans="2:2" x14ac:dyDescent="0.25">
      <c r="B94" s="51" t="s">
        <v>81</v>
      </c>
    </row>
    <row r="95" spans="2:2" x14ac:dyDescent="0.25">
      <c r="B95" s="51" t="s">
        <v>82</v>
      </c>
    </row>
    <row r="96" spans="2:2" x14ac:dyDescent="0.25">
      <c r="B96" s="51" t="s">
        <v>83</v>
      </c>
    </row>
    <row r="97" spans="2:2" x14ac:dyDescent="0.25">
      <c r="B97" s="51" t="s">
        <v>84</v>
      </c>
    </row>
    <row r="98" spans="2:2" x14ac:dyDescent="0.25">
      <c r="B98" s="51" t="s">
        <v>85</v>
      </c>
    </row>
    <row r="99" spans="2:2" x14ac:dyDescent="0.25">
      <c r="B99" s="51" t="s">
        <v>86</v>
      </c>
    </row>
    <row r="100" spans="2:2" ht="25" x14ac:dyDescent="0.25">
      <c r="B100" s="51" t="s">
        <v>87</v>
      </c>
    </row>
    <row r="101" spans="2:2" x14ac:dyDescent="0.25">
      <c r="B101" s="51" t="s">
        <v>88</v>
      </c>
    </row>
    <row r="102" spans="2:2" x14ac:dyDescent="0.25">
      <c r="B102" s="51" t="s">
        <v>89</v>
      </c>
    </row>
    <row r="103" spans="2:2" x14ac:dyDescent="0.25">
      <c r="B103" s="51" t="s">
        <v>90</v>
      </c>
    </row>
    <row r="104" spans="2:2" x14ac:dyDescent="0.25">
      <c r="B104" s="51" t="s">
        <v>91</v>
      </c>
    </row>
    <row r="105" spans="2:2" x14ac:dyDescent="0.25">
      <c r="B105" s="51" t="s">
        <v>92</v>
      </c>
    </row>
    <row r="106" spans="2:2" x14ac:dyDescent="0.25">
      <c r="B106" s="51" t="s">
        <v>93</v>
      </c>
    </row>
    <row r="107" spans="2:2" x14ac:dyDescent="0.25">
      <c r="B107" s="51" t="s">
        <v>94</v>
      </c>
    </row>
    <row r="108" spans="2:2" x14ac:dyDescent="0.25">
      <c r="B108" s="51" t="s">
        <v>95</v>
      </c>
    </row>
    <row r="109" spans="2:2" x14ac:dyDescent="0.25">
      <c r="B109" s="51" t="s">
        <v>96</v>
      </c>
    </row>
    <row r="110" spans="2:2" x14ac:dyDescent="0.25">
      <c r="B110" s="51" t="s">
        <v>97</v>
      </c>
    </row>
    <row r="111" spans="2:2" x14ac:dyDescent="0.25">
      <c r="B111" s="51" t="s">
        <v>98</v>
      </c>
    </row>
    <row r="112" spans="2:2" x14ac:dyDescent="0.25">
      <c r="B112" s="51" t="s">
        <v>99</v>
      </c>
    </row>
    <row r="113" spans="2:2" x14ac:dyDescent="0.25">
      <c r="B113" s="51" t="s">
        <v>100</v>
      </c>
    </row>
    <row r="114" spans="2:2" x14ac:dyDescent="0.25">
      <c r="B114" s="51" t="s">
        <v>101</v>
      </c>
    </row>
    <row r="115" spans="2:2" x14ac:dyDescent="0.25">
      <c r="B115" s="51" t="s">
        <v>102</v>
      </c>
    </row>
    <row r="116" spans="2:2" x14ac:dyDescent="0.25">
      <c r="B116" s="51" t="s">
        <v>103</v>
      </c>
    </row>
    <row r="117" spans="2:2" x14ac:dyDescent="0.25">
      <c r="B117" s="51" t="s">
        <v>104</v>
      </c>
    </row>
    <row r="118" spans="2:2" x14ac:dyDescent="0.25">
      <c r="B118" s="51" t="s">
        <v>105</v>
      </c>
    </row>
    <row r="119" spans="2:2" x14ac:dyDescent="0.25">
      <c r="B119" s="51" t="s">
        <v>341</v>
      </c>
    </row>
    <row r="120" spans="2:2" x14ac:dyDescent="0.25">
      <c r="B120" s="51" t="s">
        <v>344</v>
      </c>
    </row>
    <row r="121" spans="2:2" x14ac:dyDescent="0.25">
      <c r="B121" s="51" t="s">
        <v>106</v>
      </c>
    </row>
    <row r="122" spans="2:2" x14ac:dyDescent="0.25">
      <c r="B122" s="51" t="s">
        <v>107</v>
      </c>
    </row>
    <row r="123" spans="2:2" x14ac:dyDescent="0.25">
      <c r="B123" s="51" t="s">
        <v>242</v>
      </c>
    </row>
    <row r="124" spans="2:2" x14ac:dyDescent="0.25">
      <c r="B124" s="51" t="s">
        <v>108</v>
      </c>
    </row>
    <row r="125" spans="2:2" x14ac:dyDescent="0.25">
      <c r="B125" s="51" t="s">
        <v>109</v>
      </c>
    </row>
    <row r="126" spans="2:2" x14ac:dyDescent="0.25">
      <c r="B126" s="51" t="s">
        <v>110</v>
      </c>
    </row>
    <row r="127" spans="2:2" x14ac:dyDescent="0.25">
      <c r="B127" s="51" t="s">
        <v>111</v>
      </c>
    </row>
    <row r="128" spans="2:2" x14ac:dyDescent="0.25">
      <c r="B128" s="51" t="s">
        <v>112</v>
      </c>
    </row>
    <row r="129" spans="2:2" x14ac:dyDescent="0.25">
      <c r="B129" s="51" t="s">
        <v>113</v>
      </c>
    </row>
    <row r="130" spans="2:2" x14ac:dyDescent="0.25">
      <c r="B130" s="51" t="s">
        <v>114</v>
      </c>
    </row>
    <row r="131" spans="2:2" x14ac:dyDescent="0.25">
      <c r="B131" s="51" t="s">
        <v>342</v>
      </c>
    </row>
    <row r="132" spans="2:2" x14ac:dyDescent="0.25">
      <c r="B132" s="51" t="s">
        <v>115</v>
      </c>
    </row>
    <row r="133" spans="2:2" x14ac:dyDescent="0.25">
      <c r="B133" s="51" t="s">
        <v>116</v>
      </c>
    </row>
    <row r="134" spans="2:2" x14ac:dyDescent="0.25">
      <c r="B134" s="51" t="s">
        <v>117</v>
      </c>
    </row>
    <row r="135" spans="2:2" x14ac:dyDescent="0.25">
      <c r="B135" s="51" t="s">
        <v>118</v>
      </c>
    </row>
    <row r="136" spans="2:2" x14ac:dyDescent="0.25">
      <c r="B136" s="51" t="s">
        <v>119</v>
      </c>
    </row>
    <row r="137" spans="2:2" ht="25" x14ac:dyDescent="0.25">
      <c r="B137" s="51" t="s">
        <v>243</v>
      </c>
    </row>
    <row r="138" spans="2:2" x14ac:dyDescent="0.25">
      <c r="B138" s="51" t="s">
        <v>348</v>
      </c>
    </row>
    <row r="139" spans="2:2" x14ac:dyDescent="0.25">
      <c r="B139" s="51" t="s">
        <v>120</v>
      </c>
    </row>
    <row r="140" spans="2:2" x14ac:dyDescent="0.25">
      <c r="B140" s="51" t="s">
        <v>121</v>
      </c>
    </row>
    <row r="141" spans="2:2" x14ac:dyDescent="0.25">
      <c r="B141" s="51" t="s">
        <v>122</v>
      </c>
    </row>
    <row r="142" spans="2:2" x14ac:dyDescent="0.25">
      <c r="B142" s="51" t="s">
        <v>123</v>
      </c>
    </row>
    <row r="143" spans="2:2" x14ac:dyDescent="0.25">
      <c r="B143" s="51" t="s">
        <v>343</v>
      </c>
    </row>
    <row r="144" spans="2:2" x14ac:dyDescent="0.25">
      <c r="B144" s="51" t="s">
        <v>124</v>
      </c>
    </row>
    <row r="145" spans="2:2" x14ac:dyDescent="0.25">
      <c r="B145" s="51" t="s">
        <v>125</v>
      </c>
    </row>
    <row r="146" spans="2:2" x14ac:dyDescent="0.25">
      <c r="B146" s="51" t="s">
        <v>126</v>
      </c>
    </row>
    <row r="147" spans="2:2" x14ac:dyDescent="0.25">
      <c r="B147" s="51" t="s">
        <v>127</v>
      </c>
    </row>
    <row r="148" spans="2:2" x14ac:dyDescent="0.25">
      <c r="B148" s="51" t="s">
        <v>128</v>
      </c>
    </row>
    <row r="149" spans="2:2" x14ac:dyDescent="0.25">
      <c r="B149" s="51" t="s">
        <v>129</v>
      </c>
    </row>
    <row r="150" spans="2:2" x14ac:dyDescent="0.25">
      <c r="B150" s="51" t="s">
        <v>130</v>
      </c>
    </row>
    <row r="151" spans="2:2" x14ac:dyDescent="0.25">
      <c r="B151" s="51" t="s">
        <v>131</v>
      </c>
    </row>
    <row r="152" spans="2:2" x14ac:dyDescent="0.25">
      <c r="B152" s="51" t="s">
        <v>132</v>
      </c>
    </row>
    <row r="153" spans="2:2" x14ac:dyDescent="0.25">
      <c r="B153" s="51" t="s">
        <v>133</v>
      </c>
    </row>
    <row r="154" spans="2:2" x14ac:dyDescent="0.25">
      <c r="B154" s="51" t="s">
        <v>134</v>
      </c>
    </row>
    <row r="155" spans="2:2" x14ac:dyDescent="0.25">
      <c r="B155" s="51" t="s">
        <v>135</v>
      </c>
    </row>
    <row r="156" spans="2:2" x14ac:dyDescent="0.25">
      <c r="B156" s="51" t="s">
        <v>136</v>
      </c>
    </row>
    <row r="157" spans="2:2" ht="25" x14ac:dyDescent="0.25">
      <c r="B157" s="51" t="s">
        <v>137</v>
      </c>
    </row>
    <row r="158" spans="2:2" x14ac:dyDescent="0.25">
      <c r="B158" s="51" t="s">
        <v>138</v>
      </c>
    </row>
    <row r="159" spans="2:2" x14ac:dyDescent="0.25">
      <c r="B159" s="51" t="s">
        <v>244</v>
      </c>
    </row>
    <row r="160" spans="2:2" x14ac:dyDescent="0.25">
      <c r="B160" s="51" t="s">
        <v>139</v>
      </c>
    </row>
    <row r="161" spans="2:2" x14ac:dyDescent="0.25">
      <c r="B161" s="51" t="s">
        <v>140</v>
      </c>
    </row>
    <row r="162" spans="2:2" x14ac:dyDescent="0.25">
      <c r="B162" s="51" t="s">
        <v>141</v>
      </c>
    </row>
    <row r="163" spans="2:2" x14ac:dyDescent="0.25">
      <c r="B163" s="51" t="s">
        <v>180</v>
      </c>
    </row>
    <row r="164" spans="2:2" x14ac:dyDescent="0.25">
      <c r="B164" s="51" t="s">
        <v>142</v>
      </c>
    </row>
    <row r="165" spans="2:2" x14ac:dyDescent="0.25">
      <c r="B165" s="51" t="s">
        <v>143</v>
      </c>
    </row>
    <row r="166" spans="2:2" x14ac:dyDescent="0.25">
      <c r="B166" s="51" t="s">
        <v>144</v>
      </c>
    </row>
    <row r="167" spans="2:2" x14ac:dyDescent="0.25">
      <c r="B167" s="51" t="s">
        <v>145</v>
      </c>
    </row>
    <row r="168" spans="2:2" x14ac:dyDescent="0.25">
      <c r="B168" s="51" t="s">
        <v>146</v>
      </c>
    </row>
    <row r="169" spans="2:2" x14ac:dyDescent="0.25">
      <c r="B169" s="51" t="s">
        <v>147</v>
      </c>
    </row>
    <row r="170" spans="2:2" x14ac:dyDescent="0.25">
      <c r="B170" s="51" t="s">
        <v>345</v>
      </c>
    </row>
    <row r="171" spans="2:2" x14ac:dyDescent="0.25">
      <c r="B171" s="51" t="s">
        <v>148</v>
      </c>
    </row>
    <row r="172" spans="2:2" ht="25" x14ac:dyDescent="0.25">
      <c r="B172" s="51" t="s">
        <v>149</v>
      </c>
    </row>
    <row r="173" spans="2:2" x14ac:dyDescent="0.25">
      <c r="B173" s="51" t="s">
        <v>181</v>
      </c>
    </row>
    <row r="174" spans="2:2" x14ac:dyDescent="0.25">
      <c r="B174" s="51" t="s">
        <v>150</v>
      </c>
    </row>
    <row r="175" spans="2:2" x14ac:dyDescent="0.25">
      <c r="B175" s="51" t="s">
        <v>151</v>
      </c>
    </row>
    <row r="176" spans="2:2" x14ac:dyDescent="0.25">
      <c r="B176" s="51" t="s">
        <v>152</v>
      </c>
    </row>
    <row r="177" spans="2:2" x14ac:dyDescent="0.25">
      <c r="B177" s="51" t="s">
        <v>153</v>
      </c>
    </row>
    <row r="178" spans="2:2" x14ac:dyDescent="0.25">
      <c r="B178" s="51" t="s">
        <v>154</v>
      </c>
    </row>
    <row r="179" spans="2:2" x14ac:dyDescent="0.25">
      <c r="B179" s="51" t="s">
        <v>155</v>
      </c>
    </row>
    <row r="180" spans="2:2" x14ac:dyDescent="0.25">
      <c r="B180" s="51" t="s">
        <v>347</v>
      </c>
    </row>
    <row r="181" spans="2:2" x14ac:dyDescent="0.25">
      <c r="B181" s="53" t="s">
        <v>259</v>
      </c>
    </row>
    <row r="182" spans="2:2" x14ac:dyDescent="0.25">
      <c r="B182" s="51" t="s">
        <v>156</v>
      </c>
    </row>
    <row r="183" spans="2:2" x14ac:dyDescent="0.25">
      <c r="B183" s="51" t="s">
        <v>157</v>
      </c>
    </row>
    <row r="184" spans="2:2" x14ac:dyDescent="0.25">
      <c r="B184" s="51" t="s">
        <v>349</v>
      </c>
    </row>
    <row r="185" spans="2:2" x14ac:dyDescent="0.25">
      <c r="B185" s="51" t="s">
        <v>158</v>
      </c>
    </row>
    <row r="186" spans="2:2" x14ac:dyDescent="0.25">
      <c r="B186" s="51" t="s">
        <v>182</v>
      </c>
    </row>
    <row r="187" spans="2:2" x14ac:dyDescent="0.25">
      <c r="B187" s="51" t="s">
        <v>159</v>
      </c>
    </row>
    <row r="188" spans="2:2" x14ac:dyDescent="0.25">
      <c r="B188" s="51" t="s">
        <v>160</v>
      </c>
    </row>
    <row r="189" spans="2:2" x14ac:dyDescent="0.25">
      <c r="B189" s="51" t="s">
        <v>161</v>
      </c>
    </row>
    <row r="190" spans="2:2" x14ac:dyDescent="0.25">
      <c r="B190" s="51" t="s">
        <v>162</v>
      </c>
    </row>
    <row r="191" spans="2:2" x14ac:dyDescent="0.25">
      <c r="B191" s="51" t="s">
        <v>163</v>
      </c>
    </row>
    <row r="192" spans="2:2" x14ac:dyDescent="0.25">
      <c r="B192" s="51" t="s">
        <v>164</v>
      </c>
    </row>
    <row r="193" spans="2:2" x14ac:dyDescent="0.25">
      <c r="B193" s="51" t="s">
        <v>165</v>
      </c>
    </row>
    <row r="194" spans="2:2" x14ac:dyDescent="0.25">
      <c r="B194" s="51" t="s">
        <v>166</v>
      </c>
    </row>
    <row r="195" spans="2:2" x14ac:dyDescent="0.25">
      <c r="B195" s="51" t="s">
        <v>167</v>
      </c>
    </row>
    <row r="196" spans="2:2" x14ac:dyDescent="0.25">
      <c r="B196" s="51" t="s">
        <v>168</v>
      </c>
    </row>
    <row r="197" spans="2:2" ht="25" x14ac:dyDescent="0.25">
      <c r="B197" s="51" t="s">
        <v>169</v>
      </c>
    </row>
    <row r="198" spans="2:2" x14ac:dyDescent="0.25">
      <c r="B198" s="51" t="s">
        <v>170</v>
      </c>
    </row>
    <row r="199" spans="2:2" x14ac:dyDescent="0.25">
      <c r="B199" s="51" t="s">
        <v>171</v>
      </c>
    </row>
    <row r="200" spans="2:2" x14ac:dyDescent="0.25">
      <c r="B200" s="51" t="s">
        <v>172</v>
      </c>
    </row>
    <row r="201" spans="2:2" x14ac:dyDescent="0.25">
      <c r="B201" s="51" t="s">
        <v>350</v>
      </c>
    </row>
    <row r="202" spans="2:2" x14ac:dyDescent="0.25">
      <c r="B202" s="51" t="s">
        <v>173</v>
      </c>
    </row>
    <row r="203" spans="2:2" x14ac:dyDescent="0.25">
      <c r="B203" s="51" t="s">
        <v>174</v>
      </c>
    </row>
    <row r="204" spans="2:2" x14ac:dyDescent="0.25">
      <c r="B204" s="51" t="s">
        <v>175</v>
      </c>
    </row>
    <row r="205" spans="2:2" x14ac:dyDescent="0.25">
      <c r="B205" s="53" t="s">
        <v>176</v>
      </c>
    </row>
  </sheetData>
  <sortState xmlns:xlrd2="http://schemas.microsoft.com/office/spreadsheetml/2017/richdata2" ref="B2:B205">
    <sortCondition ref="B3:B205"/>
  </sortState>
  <mergeCells count="2">
    <mergeCell ref="L1:M1"/>
    <mergeCell ref="I1:J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4CCDC093EF26E4EBB2B3377DDA1AF14" ma:contentTypeVersion="15" ma:contentTypeDescription="Create a new document." ma:contentTypeScope="" ma:versionID="f0906a18ec5fb9d4f2d5a8a8101c361f">
  <xsd:schema xmlns:xsd="http://www.w3.org/2001/XMLSchema" xmlns:xs="http://www.w3.org/2001/XMLSchema" xmlns:p="http://schemas.microsoft.com/office/2006/metadata/properties" xmlns:ns2="7a19f0ce-0b6b-404b-81b4-393268daf871" xmlns:ns3="2f865e57-ccbe-4a80-9f9d-664959cf0aa4" targetNamespace="http://schemas.microsoft.com/office/2006/metadata/properties" ma:root="true" ma:fieldsID="fc1df99559e7ca6c8ff2ef3203f2c77b" ns2:_="" ns3:_="">
    <xsd:import namespace="7a19f0ce-0b6b-404b-81b4-393268daf871"/>
    <xsd:import namespace="2f865e57-ccbe-4a80-9f9d-664959cf0aa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19f0ce-0b6b-404b-81b4-393268daf8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856f2ee-118d-42e8-91de-064c9a66b685"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865e57-ccbe-4a80-9f9d-664959cf0aa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1ba0dfd-842a-4043-97ef-647733de9bb5}" ma:internalName="TaxCatchAll" ma:showField="CatchAllData" ma:web="2f865e57-ccbe-4a80-9f9d-664959cf0aa4">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2f865e57-ccbe-4a80-9f9d-664959cf0aa4">
      <UserInfo>
        <DisplayName>Golla, Emily</DisplayName>
        <AccountId>14</AccountId>
        <AccountType/>
      </UserInfo>
      <UserInfo>
        <DisplayName>Jette, Gabrielle</DisplayName>
        <AccountId>11</AccountId>
        <AccountType/>
      </UserInfo>
      <UserInfo>
        <DisplayName>Averyt, Mollie</DisplayName>
        <AccountId>25</AccountId>
        <AccountType/>
      </UserInfo>
      <UserInfo>
        <DisplayName>Caswell, Helena</DisplayName>
        <AccountId>23</AccountId>
        <AccountType/>
      </UserInfo>
    </SharedWithUsers>
    <TaxCatchAll xmlns="2f865e57-ccbe-4a80-9f9d-664959cf0aa4" xsi:nil="true"/>
    <lcf76f155ced4ddcb4097134ff3c332f xmlns="7a19f0ce-0b6b-404b-81b4-393268daf87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6029B15-E282-4950-B2A9-B04989F28CE1}">
  <ds:schemaRefs>
    <ds:schemaRef ds:uri="http://schemas.microsoft.com/sharepoint/v3/contenttype/forms"/>
  </ds:schemaRefs>
</ds:datastoreItem>
</file>

<file path=customXml/itemProps2.xml><?xml version="1.0" encoding="utf-8"?>
<ds:datastoreItem xmlns:ds="http://schemas.openxmlformats.org/officeDocument/2006/customXml" ds:itemID="{E988C284-B622-4FC8-8E29-1906270DBC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19f0ce-0b6b-404b-81b4-393268daf871"/>
    <ds:schemaRef ds:uri="2f865e57-ccbe-4a80-9f9d-664959cf0a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AE148F8-41FE-4D6E-9AF2-A7408E1B2D23}">
  <ds:schemaRefs>
    <ds:schemaRef ds:uri="http://purl.org/dc/elements/1.1/"/>
    <ds:schemaRef ds:uri="506e8920-8709-453c-ac34-7beb15a2da9c"/>
    <ds:schemaRef ds:uri="http://purl.org/dc/terms/"/>
    <ds:schemaRef ds:uri="b7fdcd74-2a7d-4d58-b4f7-f623844b553a"/>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2f865e57-ccbe-4a80-9f9d-664959cf0aa4"/>
    <ds:schemaRef ds:uri="7a19f0ce-0b6b-404b-81b4-393268daf871"/>
  </ds:schemaRefs>
</ds:datastoreItem>
</file>

<file path=docMetadata/LabelInfo.xml><?xml version="1.0" encoding="utf-8"?>
<clbl:labelList xmlns:clbl="http://schemas.microsoft.com/office/2020/mipLabelMetadata">
  <clbl:label id="{cf90b97b-be46-4a00-9700-81ce4ff1b7f6}" enabled="0" method="" siteId="{cf90b97b-be46-4a00-9700-81ce4ff1b7f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18</vt:i4>
      </vt:variant>
    </vt:vector>
  </HeadingPairs>
  <TitlesOfParts>
    <vt:vector size="23" baseType="lpstr">
      <vt:lpstr>Instructions</vt:lpstr>
      <vt:lpstr>1 - Transferor Identification</vt:lpstr>
      <vt:lpstr>2 - Transaction Data</vt:lpstr>
      <vt:lpstr>3 - Allowance Summary</vt:lpstr>
      <vt:lpstr>Lists</vt:lpstr>
      <vt:lpstr>ClassIIAllowanceTypes</vt:lpstr>
      <vt:lpstr>ClassIIChemAllowance</vt:lpstr>
      <vt:lpstr>ClassIPurpose</vt:lpstr>
      <vt:lpstr>Countries</vt:lpstr>
      <vt:lpstr>HeelsIntendedUses</vt:lpstr>
      <vt:lpstr>LockStatus</vt:lpstr>
      <vt:lpstr>MeBrPurpose</vt:lpstr>
      <vt:lpstr>MeBrTransactionType</vt:lpstr>
      <vt:lpstr>'1 - Transferor Identification'!Print_Area</vt:lpstr>
      <vt:lpstr>'2 - Transaction Data'!Print_Area</vt:lpstr>
      <vt:lpstr>'3 - Allowance Summary'!Print_Area</vt:lpstr>
      <vt:lpstr>Instructions!Print_Area</vt:lpstr>
      <vt:lpstr>Purpose</vt:lpstr>
      <vt:lpstr>ReportingYear</vt:lpstr>
      <vt:lpstr>ReportYr</vt:lpstr>
      <vt:lpstr>States</vt:lpstr>
      <vt:lpstr>Table2</vt:lpstr>
      <vt:lpstr>ValidState</vt:lpstr>
    </vt:vector>
  </TitlesOfParts>
  <Company>ICF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Golla</dc:creator>
  <cp:lastModifiedBy>Golla, Emily</cp:lastModifiedBy>
  <cp:lastPrinted>2015-03-19T16:38:11Z</cp:lastPrinted>
  <dcterms:created xsi:type="dcterms:W3CDTF">2015-03-18T20:34:42Z</dcterms:created>
  <dcterms:modified xsi:type="dcterms:W3CDTF">2026-09-15T19:15:43Z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0x01010044CCDC093EF26E4EBB2B3377DDA1AF14</vt:lpwstr>
  </property>
  <property fmtid="{D5CDD505-2E9C-101B-9397-08002B2CF9AE}" pid="3" name="AuthorIds_UIVersion_512">
    <vt:lpwstr>23</vt:lpwstr>
  </property>
  <property fmtid="{D5CDD505-2E9C-101B-9397-08002B2CF9AE}" pid="4" name="AuthorIds_UIVersion_2560">
    <vt:lpwstr>23</vt:lpwstr>
  </property>
  <property fmtid="{D5CDD505-2E9C-101B-9397-08002B2CF9AE}" pid="5" name="MediaServiceImageTags">
    <vt:lpwstr/>
  </property>
</Properties>
</file>