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D:\Training\Module 6 - Rates Exercise\Answer Key\"/>
    </mc:Choice>
  </mc:AlternateContent>
  <xr:revisionPtr revIDLastSave="0" documentId="13_ncr:1_{2438CE3C-6AE2-4BAA-8931-3BA9600BACDE}" xr6:coauthVersionLast="47" xr6:coauthVersionMax="47" xr10:uidLastSave="{00000000-0000-0000-0000-000000000000}"/>
  <bookViews>
    <workbookView xWindow="-108" yWindow="-108" windowWidth="23256" windowHeight="12456" xr2:uid="{00000000-000D-0000-FFFF-FFFF00000000}"/>
  </bookViews>
  <sheets>
    <sheet name="VMT" sheetId="1" r:id="rId1"/>
    <sheet name="Population" sheetId="2" r:id="rId2"/>
    <sheet name="ONI" sheetId="3" r:id="rId3"/>
    <sheet name="Total Inventory" sheetId="4" r:id="rId4"/>
    <sheet name="Extra Credit"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 i="3" l="1"/>
  <c r="C7" i="3"/>
  <c r="C7" i="2"/>
  <c r="C6" i="2"/>
  <c r="G66" i="1"/>
  <c r="G4" i="1"/>
  <c r="G5" i="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3" i="1"/>
  <c r="F66" i="1"/>
  <c r="F4" i="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3" i="1"/>
  <c r="B5" i="4" l="1"/>
  <c r="B4" i="4"/>
  <c r="B7" i="4"/>
  <c r="B6" i="4"/>
  <c r="G68" i="1" l="1"/>
  <c r="B3" i="4" s="1"/>
  <c r="F68" i="1"/>
  <c r="B2" i="4" s="1"/>
  <c r="B9" i="4" l="1"/>
</calcChain>
</file>

<file path=xl/sharedStrings.xml><?xml version="1.0" encoding="utf-8"?>
<sst xmlns="http://schemas.openxmlformats.org/spreadsheetml/2006/main" count="59" uniqueCount="58">
  <si>
    <t>Population of Passenger Cars</t>
  </si>
  <si>
    <t>Road Type ID</t>
  </si>
  <si>
    <t>Speed Bin ID</t>
  </si>
  <si>
    <t>Running Tailpipe (g/mi)</t>
  </si>
  <si>
    <t>Running Crankcase (g/mi)</t>
  </si>
  <si>
    <t>Tailpipe Inventory (g)</t>
  </si>
  <si>
    <t>Crankcase Inventory (g)</t>
  </si>
  <si>
    <t>ProcessID</t>
  </si>
  <si>
    <t>g/vehicle</t>
  </si>
  <si>
    <t>ONI (hr)</t>
  </si>
  <si>
    <t>yearID</t>
  </si>
  <si>
    <t>monthID</t>
  </si>
  <si>
    <t>dayID</t>
  </si>
  <si>
    <t>hourID</t>
  </si>
  <si>
    <t>sourceTypeID</t>
  </si>
  <si>
    <t>minModelYearID</t>
  </si>
  <si>
    <t>maxModelYearID</t>
  </si>
  <si>
    <t>onroadSHO (hr)</t>
  </si>
  <si>
    <t>VMT (mi)</t>
  </si>
  <si>
    <t>ONI per VMT (hr idle/mi)</t>
  </si>
  <si>
    <t>ONI per SHO (hr idle/hr operating)</t>
  </si>
  <si>
    <t>processID</t>
  </si>
  <si>
    <t>ONI Rate (g/hr)</t>
  </si>
  <si>
    <t>ONI Inventory</t>
  </si>
  <si>
    <t>Total running tailpipe</t>
  </si>
  <si>
    <t>Total running crankcase</t>
  </si>
  <si>
    <t>Total starts tailpipe</t>
  </si>
  <si>
    <t>Total starts crankcase</t>
  </si>
  <si>
    <t>Total ONI tailpipe</t>
  </si>
  <si>
    <t>Total ONI crankcase</t>
  </si>
  <si>
    <t>Process</t>
  </si>
  <si>
    <t>Totals from other tabs</t>
  </si>
  <si>
    <t>VMT for cars, hourID 1
by road type and speed bin</t>
  </si>
  <si>
    <t>Enter the correct equation in these columns to calculate the Tailpipe Inventory and Crankcase Inventory</t>
  </si>
  <si>
    <t>This is the known activity VMT by road type and speed bin</t>
  </si>
  <si>
    <t>Where did we get the "known activity VMT by road type and speed bin" values?</t>
  </si>
  <si>
    <t>To be consistent with the the Module 3 exercise, we ran that RunSpec again, but included road type and "Source Hours Operating" in the output</t>
  </si>
  <si>
    <t>We then converted the SHO by road type into VMT by road type and speed bin by joining the output database with the input database's avgspeeddistribution, and multiplying the SHO by the average bin speed and the average speed fraction</t>
  </si>
  <si>
    <t>If you are up for the challenge, try writing this query in Heidi SQL.</t>
  </si>
  <si>
    <t>The answer is below:</t>
  </si>
  <si>
    <r>
      <rPr>
        <sz val="11"/>
        <color theme="4"/>
        <rFont val="Courier New"/>
        <family val="3"/>
      </rPr>
      <t>SELECT</t>
    </r>
    <r>
      <rPr>
        <sz val="11"/>
        <color theme="1"/>
        <rFont val="Courier New"/>
        <family val="3"/>
      </rPr>
      <t xml:space="preserve"> asd.roadTypeID, avgSpeedBinID, </t>
    </r>
    <r>
      <rPr>
        <sz val="11"/>
        <color rgb="FF7030A0"/>
        <rFont val="Courier New"/>
        <family val="3"/>
      </rPr>
      <t>sum(</t>
    </r>
    <r>
      <rPr>
        <sz val="11"/>
        <color theme="1"/>
        <rFont val="Courier New"/>
        <family val="3"/>
      </rPr>
      <t>activity</t>
    </r>
    <r>
      <rPr>
        <sz val="11"/>
        <color rgb="FF7030A0"/>
        <rFont val="Courier New"/>
        <family val="3"/>
      </rPr>
      <t>)</t>
    </r>
    <r>
      <rPr>
        <sz val="11"/>
        <color theme="1"/>
        <rFont val="Courier New"/>
        <family val="3"/>
      </rPr>
      <t xml:space="preserve"> * avgBinSpeed * avgSpeedFraction</t>
    </r>
  </si>
  <si>
    <r>
      <rPr>
        <sz val="11"/>
        <color theme="4"/>
        <rFont val="Courier New"/>
        <family val="3"/>
      </rPr>
      <t>FROM</t>
    </r>
    <r>
      <rPr>
        <sz val="11"/>
        <color theme="1"/>
        <rFont val="Courier New"/>
        <family val="3"/>
      </rPr>
      <t xml:space="preserve"> movesactivityoutput mao</t>
    </r>
  </si>
  <si>
    <r>
      <rPr>
        <sz val="11"/>
        <color theme="4"/>
        <rFont val="Courier New"/>
        <family val="3"/>
      </rPr>
      <t>JOIN</t>
    </r>
    <r>
      <rPr>
        <sz val="11"/>
        <color theme="1"/>
        <rFont val="Courier New"/>
        <family val="3"/>
      </rPr>
      <t xml:space="preserve"> washtenaw_2023_training_in.avgspeeddistribution asd </t>
    </r>
  </si>
  <si>
    <r>
      <t xml:space="preserve">   </t>
    </r>
    <r>
      <rPr>
        <sz val="11"/>
        <color theme="4"/>
        <rFont val="Courier New"/>
        <family val="3"/>
      </rPr>
      <t>ON</t>
    </r>
    <r>
      <rPr>
        <sz val="11"/>
        <color theme="1"/>
        <rFont val="Courier New"/>
        <family val="3"/>
      </rPr>
      <t xml:space="preserve"> asd.sourceTypeID = mao.sourceTypeID</t>
    </r>
  </si>
  <si>
    <r>
      <t xml:space="preserve">   </t>
    </r>
    <r>
      <rPr>
        <sz val="11"/>
        <color theme="4"/>
        <rFont val="Courier New"/>
        <family val="3"/>
      </rPr>
      <t>AND</t>
    </r>
    <r>
      <rPr>
        <sz val="11"/>
        <color theme="1"/>
        <rFont val="Courier New"/>
        <family val="3"/>
      </rPr>
      <t xml:space="preserve"> asd.roadTypeID = mao.roadTypeID</t>
    </r>
  </si>
  <si>
    <r>
      <t xml:space="preserve">   </t>
    </r>
    <r>
      <rPr>
        <sz val="11"/>
        <color theme="4"/>
        <rFont val="Courier New"/>
        <family val="3"/>
      </rPr>
      <t>AND</t>
    </r>
    <r>
      <rPr>
        <sz val="11"/>
        <color theme="1"/>
        <rFont val="Courier New"/>
        <family val="3"/>
      </rPr>
      <t xml:space="preserve"> asd.hourDayID = </t>
    </r>
    <r>
      <rPr>
        <sz val="11"/>
        <color rgb="FF7030A0"/>
        <rFont val="Courier New"/>
        <family val="3"/>
      </rPr>
      <t>CONCAT(</t>
    </r>
    <r>
      <rPr>
        <sz val="11"/>
        <color theme="1"/>
        <rFont val="Courier New"/>
        <family val="3"/>
      </rPr>
      <t>mao.hourID, mao.dayID</t>
    </r>
    <r>
      <rPr>
        <sz val="11"/>
        <color rgb="FF7030A0"/>
        <rFont val="Courier New"/>
        <family val="3"/>
      </rPr>
      <t>)</t>
    </r>
  </si>
  <si>
    <r>
      <rPr>
        <sz val="11"/>
        <color theme="4"/>
        <rFont val="Courier New"/>
        <family val="3"/>
      </rPr>
      <t>JOIN</t>
    </r>
    <r>
      <rPr>
        <sz val="11"/>
        <color theme="1"/>
        <rFont val="Courier New"/>
        <family val="3"/>
      </rPr>
      <t xml:space="preserve"> translate_avgspeedbin </t>
    </r>
    <r>
      <rPr>
        <sz val="11"/>
        <color theme="4"/>
        <rFont val="Courier New"/>
        <family val="3"/>
      </rPr>
      <t>USING</t>
    </r>
    <r>
      <rPr>
        <sz val="11"/>
        <color theme="1"/>
        <rFont val="Courier New"/>
        <family val="3"/>
      </rPr>
      <t xml:space="preserve"> (avgSpeedBinID)</t>
    </r>
  </si>
  <si>
    <r>
      <rPr>
        <sz val="11"/>
        <color theme="4"/>
        <rFont val="Courier New"/>
        <family val="3"/>
      </rPr>
      <t>GROUP BY</t>
    </r>
    <r>
      <rPr>
        <sz val="11"/>
        <color theme="1"/>
        <rFont val="Courier New"/>
        <family val="3"/>
      </rPr>
      <t xml:space="preserve"> asd.roadTypeID, avgSpeedBinID</t>
    </r>
  </si>
  <si>
    <r>
      <rPr>
        <sz val="11"/>
        <color theme="4"/>
        <rFont val="Courier New"/>
        <family val="3"/>
      </rPr>
      <t>ORDER BY</t>
    </r>
    <r>
      <rPr>
        <sz val="11"/>
        <color theme="1"/>
        <rFont val="Courier New"/>
        <family val="3"/>
      </rPr>
      <t xml:space="preserve"> asd.roadTypeID, avgSpeedBinID;</t>
    </r>
  </si>
  <si>
    <r>
      <rPr>
        <sz val="11"/>
        <color theme="4"/>
        <rFont val="Courier New"/>
        <family val="3"/>
      </rPr>
      <t>WHERE</t>
    </r>
    <r>
      <rPr>
        <sz val="11"/>
        <rFont val="Courier New"/>
        <family val="3"/>
      </rPr>
      <t xml:space="preserve"> MOVESRunID = 3 </t>
    </r>
    <r>
      <rPr>
        <sz val="11"/>
        <color theme="4"/>
        <rFont val="Courier New"/>
        <family val="3"/>
      </rPr>
      <t>AND</t>
    </r>
    <r>
      <rPr>
        <sz val="11"/>
        <rFont val="Courier New"/>
        <family val="3"/>
      </rPr>
      <t xml:space="preserve"> activityTypeID = 4 </t>
    </r>
    <r>
      <rPr>
        <sz val="11"/>
        <color theme="4"/>
        <rFont val="Courier New"/>
        <family val="3"/>
      </rPr>
      <t>AND</t>
    </r>
    <r>
      <rPr>
        <sz val="11"/>
        <rFont val="Courier New"/>
        <family val="3"/>
      </rPr>
      <t xml:space="preserve"> hourID = 1 </t>
    </r>
    <r>
      <rPr>
        <sz val="11"/>
        <color theme="4"/>
        <rFont val="Courier New"/>
        <family val="3"/>
      </rPr>
      <t>AND</t>
    </r>
    <r>
      <rPr>
        <sz val="11"/>
        <rFont val="Courier New"/>
        <family val="3"/>
      </rPr>
      <t xml:space="preserve"> dayID = 5 </t>
    </r>
  </si>
  <si>
    <t>Query your MOVES output to populate Starts Tailpipe (processID 2) and Starts Crankcase (processID 16). See lookuprates.sql if you need help.</t>
  </si>
  <si>
    <t>Enter the correct equation is this column to calculate the inventory for these processes</t>
  </si>
  <si>
    <t>Inventory (g)</t>
  </si>
  <si>
    <t>Paste the relevant row from the ONI Tool here:</t>
  </si>
  <si>
    <t>Query your MOVES output to populate Tailpipe ONI (processID 1) and Crankcase ONI (processID 15). See lookuprates.sql if you need help.</t>
  </si>
  <si>
    <t>Totals:</t>
  </si>
  <si>
    <t>Grand Total:</t>
  </si>
  <si>
    <t>Query your MOVES output to populate Running Tailpipe (processID 1) and Running Crankcase (processID 15). See lookuprates.sql if you need help.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</si>
</sst>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sz val="11"/>
      <color theme="1"/>
      <name val="Courier New"/>
      <family val="3"/>
    </font>
    <font>
      <sz val="11"/>
      <name val="Courier New"/>
      <family val="3"/>
    </font>
    <font>
      <sz val="11"/>
      <color theme="4"/>
      <name val="Courier New"/>
      <family val="3"/>
    </font>
    <font>
      <sz val="11"/>
      <color rgb="FF7030A0"/>
      <name val="Courier New"/>
      <family val="3"/>
    </font>
    <font>
      <b/>
      <i/>
      <sz val="11"/>
      <color theme="4"/>
      <name val="Calibri"/>
      <family val="2"/>
      <scheme val="minor"/>
    </font>
    <font>
      <b/>
      <i/>
      <sz val="11"/>
      <name val="Calibri"/>
      <family val="2"/>
      <scheme val="minor"/>
    </font>
    <font>
      <b/>
      <i/>
      <sz val="11"/>
      <color theme="1"/>
      <name val="Calibri"/>
      <family val="2"/>
      <scheme val="minor"/>
    </font>
  </fonts>
  <fills count="2">
    <fill>
      <patternFill patternType="none"/>
    </fill>
    <fill>
      <patternFill patternType="gray125"/>
    </fill>
  </fills>
  <borders count="16">
    <border>
      <left/>
      <right/>
      <top/>
      <bottom/>
      <diagonal/>
    </border>
    <border>
      <left style="thick">
        <color theme="4"/>
      </left>
      <right style="thick">
        <color theme="4"/>
      </right>
      <top style="thick">
        <color theme="4"/>
      </top>
      <bottom style="thick">
        <color theme="4"/>
      </bottom>
      <diagonal/>
    </border>
    <border>
      <left style="medium">
        <color theme="4"/>
      </left>
      <right/>
      <top style="medium">
        <color theme="4"/>
      </top>
      <bottom/>
      <diagonal/>
    </border>
    <border>
      <left/>
      <right style="medium">
        <color theme="4"/>
      </right>
      <top style="medium">
        <color theme="4"/>
      </top>
      <bottom/>
      <diagonal/>
    </border>
    <border>
      <left style="medium">
        <color theme="4"/>
      </left>
      <right/>
      <top/>
      <bottom/>
      <diagonal/>
    </border>
    <border>
      <left/>
      <right style="medium">
        <color theme="4"/>
      </right>
      <top/>
      <bottom/>
      <diagonal/>
    </border>
    <border>
      <left style="medium">
        <color theme="4"/>
      </left>
      <right/>
      <top/>
      <bottom style="medium">
        <color theme="4"/>
      </bottom>
      <diagonal/>
    </border>
    <border>
      <left/>
      <right style="medium">
        <color theme="4"/>
      </right>
      <top/>
      <bottom style="medium">
        <color theme="4"/>
      </bottom>
      <diagonal/>
    </border>
    <border>
      <left style="thick">
        <color theme="4"/>
      </left>
      <right/>
      <top style="thick">
        <color theme="4"/>
      </top>
      <bottom/>
      <diagonal/>
    </border>
    <border>
      <left/>
      <right style="thick">
        <color theme="4"/>
      </right>
      <top style="thick">
        <color theme="4"/>
      </top>
      <bottom/>
      <diagonal/>
    </border>
    <border>
      <left style="medium">
        <color theme="4"/>
      </left>
      <right style="medium">
        <color theme="4"/>
      </right>
      <top style="medium">
        <color theme="4"/>
      </top>
      <bottom/>
      <diagonal/>
    </border>
    <border>
      <left style="medium">
        <color theme="4"/>
      </left>
      <right style="medium">
        <color theme="4"/>
      </right>
      <top/>
      <bottom/>
      <diagonal/>
    </border>
    <border>
      <left style="medium">
        <color theme="4"/>
      </left>
      <right style="medium">
        <color theme="4"/>
      </right>
      <top/>
      <bottom style="medium">
        <color theme="4"/>
      </bottom>
      <diagonal/>
    </border>
    <border>
      <left/>
      <right/>
      <top style="thick">
        <color theme="4"/>
      </top>
      <bottom/>
      <diagonal/>
    </border>
    <border>
      <left/>
      <right/>
      <top style="medium">
        <color theme="4"/>
      </top>
      <bottom/>
      <diagonal/>
    </border>
    <border>
      <left/>
      <right/>
      <top/>
      <bottom style="medium">
        <color theme="4"/>
      </bottom>
      <diagonal/>
    </border>
  </borders>
  <cellStyleXfs count="1">
    <xf numFmtId="0" fontId="0" fillId="0" borderId="0"/>
  </cellStyleXfs>
  <cellXfs count="30">
    <xf numFmtId="0" fontId="0" fillId="0" borderId="0" xfId="0"/>
    <xf numFmtId="0" fontId="1" fillId="0" borderId="0" xfId="0" applyFont="1" applyAlignment="1">
      <alignment horizontal="right"/>
    </xf>
    <xf numFmtId="2" fontId="1" fillId="0" borderId="0" xfId="0" applyNumberFormat="1" applyFont="1" applyAlignment="1">
      <alignment wrapText="1"/>
    </xf>
    <xf numFmtId="0" fontId="1" fillId="0" borderId="0" xfId="0" applyFont="1"/>
    <xf numFmtId="0" fontId="0" fillId="0" borderId="0" xfId="0" applyAlignment="1">
      <alignment wrapText="1"/>
    </xf>
    <xf numFmtId="0" fontId="2" fillId="0" borderId="0" xfId="0" applyFont="1"/>
    <xf numFmtId="0" fontId="3" fillId="0" borderId="0" xfId="0" applyFont="1"/>
    <xf numFmtId="0" fontId="0" fillId="0" borderId="0" xfId="0" applyAlignment="1">
      <alignment vertical="top" wrapText="1"/>
    </xf>
    <xf numFmtId="0" fontId="1" fillId="0" borderId="0" xfId="0" applyFont="1" applyAlignment="1"/>
    <xf numFmtId="0" fontId="6" fillId="0" borderId="0" xfId="0" applyFont="1" applyAlignment="1">
      <alignment horizontal="center" vertical="center" wrapText="1"/>
    </xf>
    <xf numFmtId="0" fontId="8" fillId="0" borderId="0" xfId="0" applyFont="1"/>
    <xf numFmtId="0" fontId="6" fillId="0" borderId="0" xfId="0" applyFont="1"/>
    <xf numFmtId="0" fontId="1" fillId="0" borderId="2" xfId="0" applyFont="1" applyBorder="1"/>
    <xf numFmtId="0" fontId="1" fillId="0" borderId="3" xfId="0" applyFont="1" applyBorder="1"/>
    <xf numFmtId="0" fontId="0" fillId="0" borderId="4" xfId="0" applyBorder="1"/>
    <xf numFmtId="0" fontId="0" fillId="0" borderId="5" xfId="0" applyBorder="1"/>
    <xf numFmtId="0" fontId="0" fillId="0" borderId="6" xfId="0" applyBorder="1"/>
    <xf numFmtId="0" fontId="0" fillId="0" borderId="7" xfId="0" applyBorder="1"/>
    <xf numFmtId="0" fontId="1" fillId="0" borderId="10" xfId="0" applyFont="1" applyBorder="1"/>
    <xf numFmtId="0" fontId="0" fillId="0" borderId="11" xfId="0" applyBorder="1"/>
    <xf numFmtId="0" fontId="0" fillId="0" borderId="12" xfId="0" applyBorder="1"/>
    <xf numFmtId="0" fontId="1" fillId="0" borderId="11" xfId="0" applyFont="1" applyBorder="1"/>
    <xf numFmtId="0" fontId="6" fillId="0" borderId="1" xfId="0" applyFont="1" applyBorder="1" applyAlignment="1">
      <alignment horizontal="center" vertical="center" wrapText="1"/>
    </xf>
    <xf numFmtId="0" fontId="1" fillId="0" borderId="14" xfId="0" applyFont="1" applyBorder="1"/>
    <xf numFmtId="0" fontId="0" fillId="0" borderId="15" xfId="0" applyBorder="1"/>
    <xf numFmtId="0" fontId="7" fillId="0" borderId="0" xfId="0" applyFont="1" applyAlignment="1">
      <alignment horizontal="center" vertical="center"/>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8"/>
  <sheetViews>
    <sheetView tabSelected="1" workbookViewId="0">
      <selection sqref="A1:C1"/>
    </sheetView>
  </sheetViews>
  <sheetFormatPr defaultRowHeight="14.4" x14ac:dyDescent="0.3"/>
  <cols>
    <col min="1" max="1" width="11.77734375" bestFit="1" customWidth="1"/>
    <col min="2" max="2" width="24.88671875" bestFit="1" customWidth="1"/>
    <col min="3" max="3" width="24.21875" bestFit="1" customWidth="1"/>
    <col min="4" max="4" width="23.44140625" customWidth="1"/>
    <col min="5" max="5" width="23.109375" customWidth="1"/>
    <col min="6" max="6" width="19.21875" bestFit="1" customWidth="1"/>
    <col min="7" max="7" width="21.33203125" bestFit="1" customWidth="1"/>
  </cols>
  <sheetData>
    <row r="1" spans="1:7" ht="45.6" customHeight="1" thickTop="1" thickBot="1" x14ac:dyDescent="0.35">
      <c r="A1" s="25" t="s">
        <v>34</v>
      </c>
      <c r="B1" s="25"/>
      <c r="C1" s="25"/>
      <c r="D1" s="26" t="s">
        <v>57</v>
      </c>
      <c r="E1" s="27"/>
      <c r="F1" s="26" t="s">
        <v>33</v>
      </c>
      <c r="G1" s="27"/>
    </row>
    <row r="2" spans="1:7" s="3" customFormat="1" ht="28.8" x14ac:dyDescent="0.3">
      <c r="A2" s="1" t="s">
        <v>1</v>
      </c>
      <c r="B2" s="2" t="s">
        <v>2</v>
      </c>
      <c r="C2" s="2" t="s">
        <v>32</v>
      </c>
      <c r="D2" s="12" t="s">
        <v>3</v>
      </c>
      <c r="E2" s="13" t="s">
        <v>4</v>
      </c>
      <c r="F2" s="12" t="s">
        <v>5</v>
      </c>
      <c r="G2" s="13" t="s">
        <v>6</v>
      </c>
    </row>
    <row r="3" spans="1:7" x14ac:dyDescent="0.3">
      <c r="A3">
        <v>2</v>
      </c>
      <c r="B3">
        <v>1</v>
      </c>
      <c r="C3">
        <v>8.6319729970764203E-2</v>
      </c>
      <c r="D3" s="14">
        <v>0.17415800000000001</v>
      </c>
      <c r="E3" s="15">
        <v>7.7084200000000003E-6</v>
      </c>
      <c r="F3" s="14">
        <f>C3*D3</f>
        <v>1.5033271532248352E-2</v>
      </c>
      <c r="G3" s="15">
        <f>C3*E3</f>
        <v>6.653887329012382E-7</v>
      </c>
    </row>
    <row r="4" spans="1:7" x14ac:dyDescent="0.3">
      <c r="A4">
        <v>2</v>
      </c>
      <c r="B4">
        <v>2</v>
      </c>
      <c r="C4">
        <v>0.42606663888605001</v>
      </c>
      <c r="D4" s="14">
        <v>0.144811</v>
      </c>
      <c r="E4" s="15">
        <v>6.38269E-6</v>
      </c>
      <c r="F4" s="14">
        <f t="shared" ref="F4:F65" si="0">C4*D4</f>
        <v>6.1699136043727787E-2</v>
      </c>
      <c r="G4" s="15">
        <f t="shared" ref="G4:G65" si="1">C4*E4</f>
        <v>2.7194512753516025E-6</v>
      </c>
    </row>
    <row r="5" spans="1:7" x14ac:dyDescent="0.3">
      <c r="A5">
        <v>2</v>
      </c>
      <c r="B5">
        <v>3</v>
      </c>
      <c r="C5">
        <v>1.10519281333742</v>
      </c>
      <c r="D5" s="14">
        <v>0.124414</v>
      </c>
      <c r="E5" s="15">
        <v>5.4704899999999997E-6</v>
      </c>
      <c r="F5" s="14">
        <f t="shared" si="0"/>
        <v>0.13750145867856178</v>
      </c>
      <c r="G5" s="15">
        <f t="shared" si="1"/>
        <v>6.0459462334342224E-6</v>
      </c>
    </row>
    <row r="6" spans="1:7" x14ac:dyDescent="0.3">
      <c r="A6">
        <v>2</v>
      </c>
      <c r="B6">
        <v>4</v>
      </c>
      <c r="C6">
        <v>1.3379596022442399</v>
      </c>
      <c r="D6" s="14">
        <v>0.10653600000000001</v>
      </c>
      <c r="E6" s="15">
        <v>4.6837999999999999E-6</v>
      </c>
      <c r="F6" s="14">
        <f t="shared" si="0"/>
        <v>0.14254086418469236</v>
      </c>
      <c r="G6" s="15">
        <f t="shared" si="1"/>
        <v>6.2667351849915709E-6</v>
      </c>
    </row>
    <row r="7" spans="1:7" x14ac:dyDescent="0.3">
      <c r="A7">
        <v>2</v>
      </c>
      <c r="B7">
        <v>5</v>
      </c>
      <c r="C7">
        <v>0.79089773167490995</v>
      </c>
      <c r="D7" s="14">
        <v>9.2511999999999997E-2</v>
      </c>
      <c r="E7" s="15">
        <v>4.0712500000000002E-6</v>
      </c>
      <c r="F7" s="14">
        <f t="shared" si="0"/>
        <v>7.3167530952709267E-2</v>
      </c>
      <c r="G7" s="15">
        <f t="shared" si="1"/>
        <v>3.2199423900814775E-6</v>
      </c>
    </row>
    <row r="8" spans="1:7" x14ac:dyDescent="0.3">
      <c r="A8">
        <v>2</v>
      </c>
      <c r="B8">
        <v>6</v>
      </c>
      <c r="C8">
        <v>0.73040008624188002</v>
      </c>
      <c r="D8" s="14">
        <v>9.2023900000000006E-2</v>
      </c>
      <c r="E8" s="15">
        <v>4.0464099999999998E-6</v>
      </c>
      <c r="F8" s="14">
        <f t="shared" si="0"/>
        <v>6.7214264496314152E-2</v>
      </c>
      <c r="G8" s="15">
        <f t="shared" si="1"/>
        <v>2.9554982129700054E-6</v>
      </c>
    </row>
    <row r="9" spans="1:7" x14ac:dyDescent="0.3">
      <c r="A9">
        <v>2</v>
      </c>
      <c r="B9">
        <v>7</v>
      </c>
      <c r="C9">
        <v>3.2668759900705302</v>
      </c>
      <c r="D9" s="14">
        <v>9.2679800000000007E-2</v>
      </c>
      <c r="E9" s="15">
        <v>4.0722599999999997E-6</v>
      </c>
      <c r="F9" s="14">
        <f t="shared" si="0"/>
        <v>0.30277341338453873</v>
      </c>
      <c r="G9" s="15">
        <f t="shared" si="1"/>
        <v>1.3303568419324616E-5</v>
      </c>
    </row>
    <row r="10" spans="1:7" x14ac:dyDescent="0.3">
      <c r="A10">
        <v>2</v>
      </c>
      <c r="B10">
        <v>8</v>
      </c>
      <c r="C10">
        <v>2.6106250222581999</v>
      </c>
      <c r="D10" s="14">
        <v>9.5267500000000005E-2</v>
      </c>
      <c r="E10" s="15">
        <v>4.1817899999999996E-6</v>
      </c>
      <c r="F10" s="14">
        <f t="shared" si="0"/>
        <v>0.24870771930798308</v>
      </c>
      <c r="G10" s="15">
        <f t="shared" si="1"/>
        <v>1.0917085611829116E-5</v>
      </c>
    </row>
    <row r="11" spans="1:7" x14ac:dyDescent="0.3">
      <c r="A11">
        <v>2</v>
      </c>
      <c r="B11">
        <v>9</v>
      </c>
      <c r="C11">
        <v>8.7441374489951809</v>
      </c>
      <c r="D11" s="14">
        <v>9.7414299999999995E-2</v>
      </c>
      <c r="E11" s="15">
        <v>4.2727900000000001E-6</v>
      </c>
      <c r="F11" s="14">
        <f t="shared" si="0"/>
        <v>0.85180402869765126</v>
      </c>
      <c r="G11" s="15">
        <f t="shared" si="1"/>
        <v>3.7361863050692121E-5</v>
      </c>
    </row>
    <row r="12" spans="1:7" x14ac:dyDescent="0.3">
      <c r="A12">
        <v>2</v>
      </c>
      <c r="B12">
        <v>10</v>
      </c>
      <c r="C12">
        <v>10.936085669456199</v>
      </c>
      <c r="D12" s="14">
        <v>9.9084000000000005E-2</v>
      </c>
      <c r="E12" s="15">
        <v>4.3435699999999998E-6</v>
      </c>
      <c r="F12" s="14">
        <f t="shared" si="0"/>
        <v>1.083591112472398</v>
      </c>
      <c r="G12" s="15">
        <f t="shared" si="1"/>
        <v>4.7501653631279864E-5</v>
      </c>
    </row>
    <row r="13" spans="1:7" x14ac:dyDescent="0.3">
      <c r="A13">
        <v>2</v>
      </c>
      <c r="B13">
        <v>11</v>
      </c>
      <c r="C13">
        <v>31.200570265956902</v>
      </c>
      <c r="D13" s="14">
        <v>9.9396200000000004E-2</v>
      </c>
      <c r="E13" s="15">
        <v>4.3568600000000003E-6</v>
      </c>
      <c r="F13" s="14">
        <f t="shared" si="0"/>
        <v>3.1012181222691053</v>
      </c>
      <c r="G13" s="15">
        <f t="shared" si="1"/>
        <v>1.3593651656893701E-4</v>
      </c>
    </row>
    <row r="14" spans="1:7" x14ac:dyDescent="0.3">
      <c r="A14">
        <v>2</v>
      </c>
      <c r="B14">
        <v>12</v>
      </c>
      <c r="C14">
        <v>77.694362717958995</v>
      </c>
      <c r="D14" s="14">
        <v>9.9379300000000004E-2</v>
      </c>
      <c r="E14" s="15">
        <v>4.3561999999999999E-6</v>
      </c>
      <c r="F14" s="14">
        <f t="shared" si="0"/>
        <v>7.7212113808568628</v>
      </c>
      <c r="G14" s="15">
        <f t="shared" si="1"/>
        <v>3.3845218287197298E-4</v>
      </c>
    </row>
    <row r="15" spans="1:7" x14ac:dyDescent="0.3">
      <c r="A15">
        <v>2</v>
      </c>
      <c r="B15">
        <v>13</v>
      </c>
      <c r="C15">
        <v>207.01685913660901</v>
      </c>
      <c r="D15" s="14">
        <v>0.100466</v>
      </c>
      <c r="E15" s="15">
        <v>4.4033400000000001E-6</v>
      </c>
      <c r="F15" s="14">
        <f t="shared" si="0"/>
        <v>20.79815577001856</v>
      </c>
      <c r="G15" s="15">
        <f t="shared" si="1"/>
        <v>9.1156561651059597E-4</v>
      </c>
    </row>
    <row r="16" spans="1:7" x14ac:dyDescent="0.3">
      <c r="A16">
        <v>2</v>
      </c>
      <c r="B16">
        <v>14</v>
      </c>
      <c r="C16">
        <v>440.64994367961799</v>
      </c>
      <c r="D16" s="14">
        <v>0.105506</v>
      </c>
      <c r="E16" s="15">
        <v>4.6225100000000001E-6</v>
      </c>
      <c r="F16" s="14">
        <f t="shared" si="0"/>
        <v>46.491212957861777</v>
      </c>
      <c r="G16" s="15">
        <f t="shared" si="1"/>
        <v>2.0369087711584709E-3</v>
      </c>
    </row>
    <row r="17" spans="1:7" x14ac:dyDescent="0.3">
      <c r="A17">
        <v>2</v>
      </c>
      <c r="B17">
        <v>15</v>
      </c>
      <c r="C17">
        <v>563.40040380880396</v>
      </c>
      <c r="D17" s="14">
        <v>0.114977</v>
      </c>
      <c r="E17" s="15">
        <v>5.0378600000000002E-6</v>
      </c>
      <c r="F17" s="14">
        <f t="shared" si="0"/>
        <v>64.778088228724855</v>
      </c>
      <c r="G17" s="15">
        <f t="shared" si="1"/>
        <v>2.8383323583322214E-3</v>
      </c>
    </row>
    <row r="18" spans="1:7" x14ac:dyDescent="0.3">
      <c r="A18">
        <v>2</v>
      </c>
      <c r="B18">
        <v>16</v>
      </c>
      <c r="C18">
        <v>940.77797847574095</v>
      </c>
      <c r="D18" s="14">
        <v>0.12706999999999999</v>
      </c>
      <c r="E18" s="15">
        <v>5.5670999999999996E-6</v>
      </c>
      <c r="F18" s="14">
        <f t="shared" si="0"/>
        <v>119.5446577249124</v>
      </c>
      <c r="G18" s="15">
        <f t="shared" si="1"/>
        <v>5.2374050839722967E-3</v>
      </c>
    </row>
    <row r="19" spans="1:7" x14ac:dyDescent="0.3">
      <c r="A19">
        <v>3</v>
      </c>
      <c r="B19">
        <v>1</v>
      </c>
      <c r="C19">
        <v>0</v>
      </c>
      <c r="D19" s="14">
        <v>0.17415800000000001</v>
      </c>
      <c r="E19" s="15">
        <v>7.7084200000000003E-6</v>
      </c>
      <c r="F19" s="14">
        <f t="shared" si="0"/>
        <v>0</v>
      </c>
      <c r="G19" s="15">
        <f t="shared" si="1"/>
        <v>0</v>
      </c>
    </row>
    <row r="20" spans="1:7" x14ac:dyDescent="0.3">
      <c r="A20">
        <v>3</v>
      </c>
      <c r="B20">
        <v>2</v>
      </c>
      <c r="C20">
        <v>0</v>
      </c>
      <c r="D20" s="14">
        <v>0.14647199999999999</v>
      </c>
      <c r="E20" s="15">
        <v>6.4624600000000001E-6</v>
      </c>
      <c r="F20" s="14">
        <f t="shared" si="0"/>
        <v>0</v>
      </c>
      <c r="G20" s="15">
        <f t="shared" si="1"/>
        <v>0</v>
      </c>
    </row>
    <row r="21" spans="1:7" x14ac:dyDescent="0.3">
      <c r="A21">
        <v>3</v>
      </c>
      <c r="B21">
        <v>3</v>
      </c>
      <c r="C21">
        <v>0</v>
      </c>
      <c r="D21" s="14">
        <v>0.132628</v>
      </c>
      <c r="E21" s="15">
        <v>5.8394899999999999E-6</v>
      </c>
      <c r="F21" s="14">
        <f t="shared" si="0"/>
        <v>0</v>
      </c>
      <c r="G21" s="15">
        <f t="shared" si="1"/>
        <v>0</v>
      </c>
    </row>
    <row r="22" spans="1:7" x14ac:dyDescent="0.3">
      <c r="A22">
        <v>3</v>
      </c>
      <c r="B22">
        <v>4</v>
      </c>
      <c r="C22">
        <v>0</v>
      </c>
      <c r="D22" s="14">
        <v>0.12801399999999999</v>
      </c>
      <c r="E22" s="15">
        <v>5.6318300000000004E-6</v>
      </c>
      <c r="F22" s="14">
        <f t="shared" si="0"/>
        <v>0</v>
      </c>
      <c r="G22" s="15">
        <f t="shared" si="1"/>
        <v>0</v>
      </c>
    </row>
    <row r="23" spans="1:7" x14ac:dyDescent="0.3">
      <c r="A23">
        <v>3</v>
      </c>
      <c r="B23">
        <v>5</v>
      </c>
      <c r="C23">
        <v>0</v>
      </c>
      <c r="D23" s="14">
        <v>0.124431</v>
      </c>
      <c r="E23" s="15">
        <v>5.4720100000000001E-6</v>
      </c>
      <c r="F23" s="14">
        <f t="shared" si="0"/>
        <v>0</v>
      </c>
      <c r="G23" s="15">
        <f t="shared" si="1"/>
        <v>0</v>
      </c>
    </row>
    <row r="24" spans="1:7" x14ac:dyDescent="0.3">
      <c r="A24">
        <v>3</v>
      </c>
      <c r="B24">
        <v>6</v>
      </c>
      <c r="C24">
        <v>0</v>
      </c>
      <c r="D24" s="14">
        <v>0.119714</v>
      </c>
      <c r="E24" s="15">
        <v>5.2634100000000001E-6</v>
      </c>
      <c r="F24" s="14">
        <f t="shared" si="0"/>
        <v>0</v>
      </c>
      <c r="G24" s="15">
        <f t="shared" si="1"/>
        <v>0</v>
      </c>
    </row>
    <row r="25" spans="1:7" x14ac:dyDescent="0.3">
      <c r="A25">
        <v>3</v>
      </c>
      <c r="B25">
        <v>7</v>
      </c>
      <c r="C25">
        <v>0</v>
      </c>
      <c r="D25" s="14">
        <v>0.108011</v>
      </c>
      <c r="E25" s="15">
        <v>4.7483699999999997E-6</v>
      </c>
      <c r="F25" s="14">
        <f t="shared" si="0"/>
        <v>0</v>
      </c>
      <c r="G25" s="15">
        <f t="shared" si="1"/>
        <v>0</v>
      </c>
    </row>
    <row r="26" spans="1:7" x14ac:dyDescent="0.3">
      <c r="A26">
        <v>3</v>
      </c>
      <c r="B26">
        <v>8</v>
      </c>
      <c r="C26">
        <v>0</v>
      </c>
      <c r="D26" s="14">
        <v>0.104736</v>
      </c>
      <c r="E26" s="15">
        <v>4.6004299999999996E-6</v>
      </c>
      <c r="F26" s="14">
        <f t="shared" si="0"/>
        <v>0</v>
      </c>
      <c r="G26" s="15">
        <f t="shared" si="1"/>
        <v>0</v>
      </c>
    </row>
    <row r="27" spans="1:7" x14ac:dyDescent="0.3">
      <c r="A27">
        <v>3</v>
      </c>
      <c r="B27">
        <v>9</v>
      </c>
      <c r="C27">
        <v>102.64538981690499</v>
      </c>
      <c r="D27" s="14">
        <v>0.103561</v>
      </c>
      <c r="E27" s="15">
        <v>4.5449500000000004E-6</v>
      </c>
      <c r="F27" s="14">
        <f t="shared" si="0"/>
        <v>10.630059214828497</v>
      </c>
      <c r="G27" s="15">
        <f t="shared" si="1"/>
        <v>4.6651816444834239E-4</v>
      </c>
    </row>
    <row r="28" spans="1:7" x14ac:dyDescent="0.3">
      <c r="A28">
        <v>3</v>
      </c>
      <c r="B28">
        <v>10</v>
      </c>
      <c r="C28">
        <v>2078.5700986399202</v>
      </c>
      <c r="D28" s="14">
        <v>0.102646</v>
      </c>
      <c r="E28" s="15">
        <v>4.50179E-6</v>
      </c>
      <c r="F28" s="14">
        <f t="shared" si="0"/>
        <v>213.35690634499323</v>
      </c>
      <c r="G28" s="15">
        <f t="shared" si="1"/>
        <v>9.3572860843562054E-3</v>
      </c>
    </row>
    <row r="29" spans="1:7" x14ac:dyDescent="0.3">
      <c r="A29">
        <v>3</v>
      </c>
      <c r="B29">
        <v>11</v>
      </c>
      <c r="C29">
        <v>0</v>
      </c>
      <c r="D29" s="14">
        <v>0.10228</v>
      </c>
      <c r="E29" s="15">
        <v>4.4834299999999997E-6</v>
      </c>
      <c r="F29" s="14">
        <f t="shared" si="0"/>
        <v>0</v>
      </c>
      <c r="G29" s="15">
        <f t="shared" si="1"/>
        <v>0</v>
      </c>
    </row>
    <row r="30" spans="1:7" x14ac:dyDescent="0.3">
      <c r="A30">
        <v>3</v>
      </c>
      <c r="B30">
        <v>12</v>
      </c>
      <c r="C30">
        <v>0</v>
      </c>
      <c r="D30" s="14">
        <v>0.103436</v>
      </c>
      <c r="E30" s="15">
        <v>4.5329000000000003E-6</v>
      </c>
      <c r="F30" s="14">
        <f t="shared" si="0"/>
        <v>0</v>
      </c>
      <c r="G30" s="15">
        <f t="shared" si="1"/>
        <v>0</v>
      </c>
    </row>
    <row r="31" spans="1:7" x14ac:dyDescent="0.3">
      <c r="A31">
        <v>3</v>
      </c>
      <c r="B31">
        <v>13</v>
      </c>
      <c r="C31">
        <v>125.97391953749499</v>
      </c>
      <c r="D31" s="14">
        <v>0.10439900000000001</v>
      </c>
      <c r="E31" s="15">
        <v>4.5741300000000004E-6</v>
      </c>
      <c r="F31" s="14">
        <f t="shared" si="0"/>
        <v>13.15155122579494</v>
      </c>
      <c r="G31" s="15">
        <f t="shared" si="1"/>
        <v>5.7622108457404202E-4</v>
      </c>
    </row>
    <row r="32" spans="1:7" x14ac:dyDescent="0.3">
      <c r="A32">
        <v>3</v>
      </c>
      <c r="B32">
        <v>14</v>
      </c>
      <c r="C32">
        <v>0</v>
      </c>
      <c r="D32" s="14">
        <v>0.10741100000000001</v>
      </c>
      <c r="E32" s="15">
        <v>4.7056000000000003E-6</v>
      </c>
      <c r="F32" s="14">
        <f t="shared" si="0"/>
        <v>0</v>
      </c>
      <c r="G32" s="15">
        <f t="shared" si="1"/>
        <v>0</v>
      </c>
    </row>
    <row r="33" spans="1:7" x14ac:dyDescent="0.3">
      <c r="A33">
        <v>3</v>
      </c>
      <c r="B33">
        <v>15</v>
      </c>
      <c r="C33">
        <v>0</v>
      </c>
      <c r="D33" s="14">
        <v>0.115563</v>
      </c>
      <c r="E33" s="15">
        <v>5.0632400000000003E-6</v>
      </c>
      <c r="F33" s="14">
        <f t="shared" si="0"/>
        <v>0</v>
      </c>
      <c r="G33" s="15">
        <f t="shared" si="1"/>
        <v>0</v>
      </c>
    </row>
    <row r="34" spans="1:7" x14ac:dyDescent="0.3">
      <c r="A34">
        <v>3</v>
      </c>
      <c r="B34">
        <v>16</v>
      </c>
      <c r="C34">
        <v>0</v>
      </c>
      <c r="D34" s="14">
        <v>0.12706999999999999</v>
      </c>
      <c r="E34" s="15">
        <v>5.5670999999999996E-6</v>
      </c>
      <c r="F34" s="14">
        <f t="shared" si="0"/>
        <v>0</v>
      </c>
      <c r="G34" s="15">
        <f t="shared" si="1"/>
        <v>0</v>
      </c>
    </row>
    <row r="35" spans="1:7" x14ac:dyDescent="0.3">
      <c r="A35">
        <v>4</v>
      </c>
      <c r="B35">
        <v>1</v>
      </c>
      <c r="C35">
        <v>0</v>
      </c>
      <c r="D35" s="14">
        <v>0.17415800000000001</v>
      </c>
      <c r="E35" s="15">
        <v>7.7084200000000003E-6</v>
      </c>
      <c r="F35" s="14">
        <f t="shared" si="0"/>
        <v>0</v>
      </c>
      <c r="G35" s="15">
        <f t="shared" si="1"/>
        <v>0</v>
      </c>
    </row>
    <row r="36" spans="1:7" x14ac:dyDescent="0.3">
      <c r="A36">
        <v>4</v>
      </c>
      <c r="B36">
        <v>2</v>
      </c>
      <c r="C36">
        <v>0.40251045006321901</v>
      </c>
      <c r="D36" s="14">
        <v>0.144811</v>
      </c>
      <c r="E36" s="15">
        <v>6.38269E-6</v>
      </c>
      <c r="F36" s="14">
        <f t="shared" si="0"/>
        <v>5.8287940784104805E-2</v>
      </c>
      <c r="G36" s="15">
        <f t="shared" si="1"/>
        <v>2.5690994245140073E-6</v>
      </c>
    </row>
    <row r="37" spans="1:7" x14ac:dyDescent="0.3">
      <c r="A37">
        <v>4</v>
      </c>
      <c r="B37">
        <v>3</v>
      </c>
      <c r="C37">
        <v>1.1270271174903099</v>
      </c>
      <c r="D37" s="14">
        <v>0.124414</v>
      </c>
      <c r="E37" s="15">
        <v>5.4704799999999998E-6</v>
      </c>
      <c r="F37" s="14">
        <f t="shared" si="0"/>
        <v>0.14021795179543942</v>
      </c>
      <c r="G37" s="15">
        <f t="shared" si="1"/>
        <v>6.1653793056883905E-6</v>
      </c>
    </row>
    <row r="38" spans="1:7" x14ac:dyDescent="0.3">
      <c r="A38">
        <v>4</v>
      </c>
      <c r="B38">
        <v>4</v>
      </c>
      <c r="C38">
        <v>1.4490360132125599</v>
      </c>
      <c r="D38" s="14">
        <v>0.10653600000000001</v>
      </c>
      <c r="E38" s="15">
        <v>4.6837999999999999E-6</v>
      </c>
      <c r="F38" s="14">
        <f t="shared" si="0"/>
        <v>0.1543745007036133</v>
      </c>
      <c r="G38" s="15">
        <f t="shared" si="1"/>
        <v>6.7869948786849878E-6</v>
      </c>
    </row>
    <row r="39" spans="1:7" x14ac:dyDescent="0.3">
      <c r="A39">
        <v>4</v>
      </c>
      <c r="B39">
        <v>5</v>
      </c>
      <c r="C39">
        <v>35.742808906761702</v>
      </c>
      <c r="D39" s="14">
        <v>9.2511899999999994E-2</v>
      </c>
      <c r="E39" s="15">
        <v>4.0712500000000002E-6</v>
      </c>
      <c r="F39" s="14">
        <f t="shared" si="0"/>
        <v>3.3066351633014479</v>
      </c>
      <c r="G39" s="15">
        <f t="shared" si="1"/>
        <v>1.4551791076165358E-4</v>
      </c>
    </row>
    <row r="40" spans="1:7" x14ac:dyDescent="0.3">
      <c r="A40">
        <v>4</v>
      </c>
      <c r="B40">
        <v>6</v>
      </c>
      <c r="C40">
        <v>40.049652641578398</v>
      </c>
      <c r="D40" s="14">
        <v>9.2023900000000006E-2</v>
      </c>
      <c r="E40" s="15">
        <v>4.0464099999999998E-6</v>
      </c>
      <c r="F40" s="14">
        <f t="shared" si="0"/>
        <v>3.6855252297233467</v>
      </c>
      <c r="G40" s="15">
        <f t="shared" si="1"/>
        <v>1.6205731494540923E-4</v>
      </c>
    </row>
    <row r="41" spans="1:7" x14ac:dyDescent="0.3">
      <c r="A41">
        <v>4</v>
      </c>
      <c r="B41">
        <v>7</v>
      </c>
      <c r="C41">
        <v>11.1092631753059</v>
      </c>
      <c r="D41" s="14">
        <v>9.2679800000000007E-2</v>
      </c>
      <c r="E41" s="15">
        <v>4.0722599999999997E-6</v>
      </c>
      <c r="F41" s="14">
        <f t="shared" si="0"/>
        <v>1.0296042892347159</v>
      </c>
      <c r="G41" s="15">
        <f t="shared" si="1"/>
        <v>4.52398080582712E-5</v>
      </c>
    </row>
    <row r="42" spans="1:7" x14ac:dyDescent="0.3">
      <c r="A42">
        <v>4</v>
      </c>
      <c r="B42">
        <v>8</v>
      </c>
      <c r="C42">
        <v>61.422857415912397</v>
      </c>
      <c r="D42" s="14">
        <v>9.5267400000000002E-2</v>
      </c>
      <c r="E42" s="15">
        <v>4.1817899999999996E-6</v>
      </c>
      <c r="F42" s="14">
        <f t="shared" si="0"/>
        <v>5.8515959265846931</v>
      </c>
      <c r="G42" s="15">
        <f t="shared" si="1"/>
        <v>2.568574909132883E-4</v>
      </c>
    </row>
    <row r="43" spans="1:7" x14ac:dyDescent="0.3">
      <c r="A43">
        <v>4</v>
      </c>
      <c r="B43">
        <v>9</v>
      </c>
      <c r="C43">
        <v>24.150627935395999</v>
      </c>
      <c r="D43" s="14">
        <v>9.7414200000000006E-2</v>
      </c>
      <c r="E43" s="15">
        <v>4.2727900000000001E-6</v>
      </c>
      <c r="F43" s="14">
        <f t="shared" si="0"/>
        <v>2.3526140998242533</v>
      </c>
      <c r="G43" s="15">
        <f t="shared" si="1"/>
        <v>1.0319056153608068E-4</v>
      </c>
    </row>
    <row r="44" spans="1:7" x14ac:dyDescent="0.3">
      <c r="A44">
        <v>4</v>
      </c>
      <c r="B44">
        <v>10</v>
      </c>
      <c r="C44">
        <v>311.17923639198699</v>
      </c>
      <c r="D44" s="14">
        <v>9.9083900000000003E-2</v>
      </c>
      <c r="E44" s="15">
        <v>4.3435699999999998E-6</v>
      </c>
      <c r="F44" s="14">
        <f t="shared" si="0"/>
        <v>30.832852340740001</v>
      </c>
      <c r="G44" s="15">
        <f t="shared" si="1"/>
        <v>1.3516287958151429E-3</v>
      </c>
    </row>
    <row r="45" spans="1:7" x14ac:dyDescent="0.3">
      <c r="A45">
        <v>4</v>
      </c>
      <c r="B45">
        <v>11</v>
      </c>
      <c r="C45">
        <v>453.22436929109199</v>
      </c>
      <c r="D45" s="14">
        <v>9.9396200000000004E-2</v>
      </c>
      <c r="E45" s="15">
        <v>4.3568600000000003E-6</v>
      </c>
      <c r="F45" s="14">
        <f t="shared" si="0"/>
        <v>45.048780054931242</v>
      </c>
      <c r="G45" s="15">
        <f t="shared" si="1"/>
        <v>1.9746351255895871E-3</v>
      </c>
    </row>
    <row r="46" spans="1:7" x14ac:dyDescent="0.3">
      <c r="A46">
        <v>4</v>
      </c>
      <c r="B46">
        <v>12</v>
      </c>
      <c r="C46">
        <v>1525.75140475986</v>
      </c>
      <c r="D46" s="14">
        <v>9.9379300000000004E-2</v>
      </c>
      <c r="E46" s="15">
        <v>4.3561999999999999E-6</v>
      </c>
      <c r="F46" s="14">
        <f t="shared" si="0"/>
        <v>151.62810657905155</v>
      </c>
      <c r="G46" s="15">
        <f t="shared" si="1"/>
        <v>6.6464782694149018E-3</v>
      </c>
    </row>
    <row r="47" spans="1:7" x14ac:dyDescent="0.3">
      <c r="A47">
        <v>4</v>
      </c>
      <c r="B47">
        <v>13</v>
      </c>
      <c r="C47">
        <v>4708.87310078883</v>
      </c>
      <c r="D47" s="14">
        <v>0.100466</v>
      </c>
      <c r="E47" s="15">
        <v>4.4033400000000001E-6</v>
      </c>
      <c r="F47" s="14">
        <f t="shared" si="0"/>
        <v>473.08164494385062</v>
      </c>
      <c r="G47" s="15">
        <f t="shared" si="1"/>
        <v>2.0734769279627488E-2</v>
      </c>
    </row>
    <row r="48" spans="1:7" x14ac:dyDescent="0.3">
      <c r="A48">
        <v>4</v>
      </c>
      <c r="B48">
        <v>14</v>
      </c>
      <c r="C48">
        <v>7119.5211896085202</v>
      </c>
      <c r="D48" s="14">
        <v>0.105506</v>
      </c>
      <c r="E48" s="15">
        <v>4.6225100000000001E-6</v>
      </c>
      <c r="F48" s="14">
        <f t="shared" si="0"/>
        <v>751.15220263083654</v>
      </c>
      <c r="G48" s="15">
        <f t="shared" si="1"/>
        <v>3.291005789417728E-2</v>
      </c>
    </row>
    <row r="49" spans="1:7" x14ac:dyDescent="0.3">
      <c r="A49">
        <v>4</v>
      </c>
      <c r="B49">
        <v>15</v>
      </c>
      <c r="C49">
        <v>7425.9681664172103</v>
      </c>
      <c r="D49" s="14">
        <v>0.114977</v>
      </c>
      <c r="E49" s="15">
        <v>5.0378500000000004E-6</v>
      </c>
      <c r="F49" s="14">
        <f t="shared" si="0"/>
        <v>853.81554187015161</v>
      </c>
      <c r="G49" s="15">
        <f t="shared" si="1"/>
        <v>3.7410913727184948E-2</v>
      </c>
    </row>
    <row r="50" spans="1:7" x14ac:dyDescent="0.3">
      <c r="A50">
        <v>4</v>
      </c>
      <c r="B50">
        <v>16</v>
      </c>
      <c r="C50">
        <v>14195.111106157799</v>
      </c>
      <c r="D50" s="14">
        <v>0.12706999999999999</v>
      </c>
      <c r="E50" s="15">
        <v>5.5670999999999996E-6</v>
      </c>
      <c r="F50" s="14">
        <f t="shared" si="0"/>
        <v>1803.7727682594714</v>
      </c>
      <c r="G50" s="15">
        <f t="shared" si="1"/>
        <v>7.9025603039091077E-2</v>
      </c>
    </row>
    <row r="51" spans="1:7" x14ac:dyDescent="0.3">
      <c r="A51">
        <v>5</v>
      </c>
      <c r="B51">
        <v>1</v>
      </c>
      <c r="C51">
        <v>464.78195904082003</v>
      </c>
      <c r="D51" s="14">
        <v>0.17415800000000001</v>
      </c>
      <c r="E51" s="15">
        <v>7.7084200000000003E-6</v>
      </c>
      <c r="F51" s="14">
        <f t="shared" si="0"/>
        <v>80.945496422631138</v>
      </c>
      <c r="G51" s="15">
        <f t="shared" si="1"/>
        <v>3.5827345487094379E-3</v>
      </c>
    </row>
    <row r="52" spans="1:7" x14ac:dyDescent="0.3">
      <c r="A52">
        <v>5</v>
      </c>
      <c r="B52">
        <v>2</v>
      </c>
      <c r="C52">
        <v>611.04314460864396</v>
      </c>
      <c r="D52" s="14">
        <v>0.14647199999999999</v>
      </c>
      <c r="E52" s="15">
        <v>6.4624600000000001E-6</v>
      </c>
      <c r="F52" s="14">
        <f t="shared" si="0"/>
        <v>89.500711477117292</v>
      </c>
      <c r="G52" s="15">
        <f t="shared" si="1"/>
        <v>3.9488418803075775E-3</v>
      </c>
    </row>
    <row r="53" spans="1:7" x14ac:dyDescent="0.3">
      <c r="A53">
        <v>5</v>
      </c>
      <c r="B53">
        <v>3</v>
      </c>
      <c r="C53">
        <v>1280.5451965700699</v>
      </c>
      <c r="D53" s="14">
        <v>0.132628</v>
      </c>
      <c r="E53" s="15">
        <v>5.83948E-6</v>
      </c>
      <c r="F53" s="14">
        <f t="shared" si="0"/>
        <v>169.83614833069524</v>
      </c>
      <c r="G53" s="15">
        <f t="shared" si="1"/>
        <v>7.477718064466992E-3</v>
      </c>
    </row>
    <row r="54" spans="1:7" x14ac:dyDescent="0.3">
      <c r="A54">
        <v>5</v>
      </c>
      <c r="B54">
        <v>4</v>
      </c>
      <c r="C54">
        <v>2009.20530718331</v>
      </c>
      <c r="D54" s="14">
        <v>0.12801399999999999</v>
      </c>
      <c r="E54" s="15">
        <v>5.6318300000000004E-6</v>
      </c>
      <c r="F54" s="14">
        <f t="shared" si="0"/>
        <v>257.20640819376422</v>
      </c>
      <c r="G54" s="15">
        <f t="shared" si="1"/>
        <v>1.1315502725154181E-2</v>
      </c>
    </row>
    <row r="55" spans="1:7" x14ac:dyDescent="0.3">
      <c r="A55">
        <v>5</v>
      </c>
      <c r="B55">
        <v>5</v>
      </c>
      <c r="C55">
        <v>3659.6105794578398</v>
      </c>
      <c r="D55" s="14">
        <v>0.124431</v>
      </c>
      <c r="E55" s="15">
        <v>5.4720100000000001E-6</v>
      </c>
      <c r="F55" s="14">
        <f t="shared" si="0"/>
        <v>455.36900401251847</v>
      </c>
      <c r="G55" s="15">
        <f t="shared" si="1"/>
        <v>2.0025425686899096E-2</v>
      </c>
    </row>
    <row r="56" spans="1:7" x14ac:dyDescent="0.3">
      <c r="A56">
        <v>5</v>
      </c>
      <c r="B56">
        <v>6</v>
      </c>
      <c r="C56">
        <v>5580.18138783833</v>
      </c>
      <c r="D56" s="14">
        <v>0.119714</v>
      </c>
      <c r="E56" s="15">
        <v>5.2634100000000001E-6</v>
      </c>
      <c r="F56" s="14">
        <f t="shared" si="0"/>
        <v>668.02583466367787</v>
      </c>
      <c r="G56" s="15">
        <f t="shared" si="1"/>
        <v>2.9370782518562146E-2</v>
      </c>
    </row>
    <row r="57" spans="1:7" x14ac:dyDescent="0.3">
      <c r="A57">
        <v>5</v>
      </c>
      <c r="B57">
        <v>7</v>
      </c>
      <c r="C57">
        <v>6802.4814957512099</v>
      </c>
      <c r="D57" s="14">
        <v>0.108011</v>
      </c>
      <c r="E57" s="15">
        <v>4.7483699999999997E-6</v>
      </c>
      <c r="F57" s="14">
        <f t="shared" si="0"/>
        <v>734.74282883758394</v>
      </c>
      <c r="G57" s="15">
        <f t="shared" si="1"/>
        <v>3.2300699059980169E-2</v>
      </c>
    </row>
    <row r="58" spans="1:7" x14ac:dyDescent="0.3">
      <c r="A58">
        <v>5</v>
      </c>
      <c r="B58">
        <v>8</v>
      </c>
      <c r="C58">
        <v>8058.8561013844601</v>
      </c>
      <c r="D58" s="14">
        <v>0.102756</v>
      </c>
      <c r="E58" s="15">
        <v>4.5139600000000001E-6</v>
      </c>
      <c r="F58" s="14">
        <f t="shared" si="0"/>
        <v>828.09581755386159</v>
      </c>
      <c r="G58" s="15">
        <f t="shared" si="1"/>
        <v>3.6377354087405396E-2</v>
      </c>
    </row>
    <row r="59" spans="1:7" x14ac:dyDescent="0.3">
      <c r="A59">
        <v>5</v>
      </c>
      <c r="B59">
        <v>9</v>
      </c>
      <c r="C59">
        <v>7798.4961234255397</v>
      </c>
      <c r="D59" s="14">
        <v>9.9650100000000005E-2</v>
      </c>
      <c r="E59" s="15">
        <v>4.3741500000000003E-6</v>
      </c>
      <c r="F59" s="14">
        <f t="shared" si="0"/>
        <v>777.12091854896744</v>
      </c>
      <c r="G59" s="15">
        <f t="shared" si="1"/>
        <v>3.4111791818281827E-2</v>
      </c>
    </row>
    <row r="60" spans="1:7" x14ac:dyDescent="0.3">
      <c r="A60">
        <v>5</v>
      </c>
      <c r="B60">
        <v>10</v>
      </c>
      <c r="C60">
        <v>6071.0385567144103</v>
      </c>
      <c r="D60" s="14">
        <v>9.8472900000000002E-2</v>
      </c>
      <c r="E60" s="15">
        <v>4.3198499999999998E-6</v>
      </c>
      <c r="F60" s="14">
        <f t="shared" si="0"/>
        <v>597.83277269148243</v>
      </c>
      <c r="G60" s="15">
        <f t="shared" si="1"/>
        <v>2.6225975909222744E-2</v>
      </c>
    </row>
    <row r="61" spans="1:7" x14ac:dyDescent="0.3">
      <c r="A61">
        <v>5</v>
      </c>
      <c r="B61">
        <v>11</v>
      </c>
      <c r="C61">
        <v>3825.51549165712</v>
      </c>
      <c r="D61" s="14">
        <v>9.9631700000000004E-2</v>
      </c>
      <c r="E61" s="15">
        <v>4.3687100000000001E-6</v>
      </c>
      <c r="F61" s="14">
        <f t="shared" si="0"/>
        <v>381.14261181013472</v>
      </c>
      <c r="G61" s="15">
        <f t="shared" si="1"/>
        <v>1.6712567783557376E-2</v>
      </c>
    </row>
    <row r="62" spans="1:7" x14ac:dyDescent="0.3">
      <c r="A62">
        <v>5</v>
      </c>
      <c r="B62">
        <v>12</v>
      </c>
      <c r="C62">
        <v>3852.03557975789</v>
      </c>
      <c r="D62" s="14">
        <v>0.101309</v>
      </c>
      <c r="E62" s="15">
        <v>4.4405299999999996E-6</v>
      </c>
      <c r="F62" s="14">
        <f t="shared" si="0"/>
        <v>390.24587254969208</v>
      </c>
      <c r="G62" s="15">
        <f t="shared" si="1"/>
        <v>1.7105079552982301E-2</v>
      </c>
    </row>
    <row r="63" spans="1:7" x14ac:dyDescent="0.3">
      <c r="A63">
        <v>5</v>
      </c>
      <c r="B63">
        <v>13</v>
      </c>
      <c r="C63">
        <v>2830.1422404350201</v>
      </c>
      <c r="D63" s="14">
        <v>0.103575</v>
      </c>
      <c r="E63" s="15">
        <v>4.5383399999999996E-6</v>
      </c>
      <c r="F63" s="14">
        <f t="shared" si="0"/>
        <v>293.13198255305718</v>
      </c>
      <c r="G63" s="15">
        <f t="shared" si="1"/>
        <v>1.2844147735455868E-2</v>
      </c>
    </row>
    <row r="64" spans="1:7" x14ac:dyDescent="0.3">
      <c r="A64">
        <v>5</v>
      </c>
      <c r="B64">
        <v>14</v>
      </c>
      <c r="C64">
        <v>4361.8096509694897</v>
      </c>
      <c r="D64" s="14">
        <v>0.10741100000000001</v>
      </c>
      <c r="E64" s="15">
        <v>4.7056000000000003E-6</v>
      </c>
      <c r="F64" s="14">
        <f t="shared" si="0"/>
        <v>468.5063364202839</v>
      </c>
      <c r="G64" s="15">
        <f t="shared" si="1"/>
        <v>2.0524931493602031E-2</v>
      </c>
    </row>
    <row r="65" spans="1:7" x14ac:dyDescent="0.3">
      <c r="A65">
        <v>5</v>
      </c>
      <c r="B65">
        <v>15</v>
      </c>
      <c r="C65">
        <v>4042.86546073507</v>
      </c>
      <c r="D65" s="14">
        <v>0.115563</v>
      </c>
      <c r="E65" s="15">
        <v>5.0632400000000003E-6</v>
      </c>
      <c r="F65" s="14">
        <f t="shared" si="0"/>
        <v>467.20566123892689</v>
      </c>
      <c r="G65" s="15">
        <f t="shared" si="1"/>
        <v>2.0469998115412238E-2</v>
      </c>
    </row>
    <row r="66" spans="1:7" ht="15" thickBot="1" x14ac:dyDescent="0.35">
      <c r="A66">
        <v>5</v>
      </c>
      <c r="B66">
        <v>16</v>
      </c>
      <c r="C66">
        <v>4193.2166555209897</v>
      </c>
      <c r="D66" s="16">
        <v>0.12706999999999999</v>
      </c>
      <c r="E66" s="17">
        <v>5.5670999999999996E-6</v>
      </c>
      <c r="F66" s="16">
        <f>C66*D66</f>
        <v>532.8320404170521</v>
      </c>
      <c r="G66" s="17">
        <f>C66*E66</f>
        <v>2.33440564429509E-2</v>
      </c>
    </row>
    <row r="68" spans="1:7" x14ac:dyDescent="0.3">
      <c r="E68" s="10" t="s">
        <v>55</v>
      </c>
      <c r="F68">
        <f>SUM(F3:F66)</f>
        <v>11820.208291272442</v>
      </c>
      <c r="G68">
        <f>SUM(G3:G66)</f>
        <v>0.5185496611092103</v>
      </c>
    </row>
  </sheetData>
  <mergeCells count="3">
    <mergeCell ref="A1:C1"/>
    <mergeCell ref="D1:E1"/>
    <mergeCell ref="F1:G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2CE64-9645-4CC0-9B3E-7BDDDF06E380}">
  <dimension ref="A1:E7"/>
  <sheetViews>
    <sheetView workbookViewId="0">
      <selection activeCell="C7" sqref="C7"/>
    </sheetView>
  </sheetViews>
  <sheetFormatPr defaultRowHeight="14.4" x14ac:dyDescent="0.3"/>
  <cols>
    <col min="1" max="1" width="24.88671875" bestFit="1" customWidth="1"/>
    <col min="2" max="2" width="16.33203125" customWidth="1"/>
    <col min="3" max="3" width="24" customWidth="1"/>
  </cols>
  <sheetData>
    <row r="1" spans="1:5" x14ac:dyDescent="0.3">
      <c r="A1" s="8" t="s">
        <v>0</v>
      </c>
      <c r="E1" s="4"/>
    </row>
    <row r="2" spans="1:5" x14ac:dyDescent="0.3">
      <c r="A2">
        <v>200000</v>
      </c>
    </row>
    <row r="3" spans="1:5" ht="15" thickBot="1" x14ac:dyDescent="0.35"/>
    <row r="4" spans="1:5" ht="67.2" customHeight="1" thickTop="1" thickBot="1" x14ac:dyDescent="0.35">
      <c r="A4" s="26" t="s">
        <v>50</v>
      </c>
      <c r="B4" s="28"/>
      <c r="C4" s="22" t="s">
        <v>51</v>
      </c>
    </row>
    <row r="5" spans="1:5" ht="15" thickTop="1" x14ac:dyDescent="0.3">
      <c r="A5" s="12" t="s">
        <v>7</v>
      </c>
      <c r="B5" s="13" t="s">
        <v>8</v>
      </c>
      <c r="C5" s="21" t="s">
        <v>52</v>
      </c>
    </row>
    <row r="6" spans="1:5" x14ac:dyDescent="0.3">
      <c r="A6" s="14">
        <v>2</v>
      </c>
      <c r="B6" s="15">
        <v>8.7427500000000005E-3</v>
      </c>
      <c r="C6" s="19">
        <f>A2*B6</f>
        <v>1748.5500000000002</v>
      </c>
    </row>
    <row r="7" spans="1:5" ht="15" thickBot="1" x14ac:dyDescent="0.35">
      <c r="A7" s="16">
        <v>16</v>
      </c>
      <c r="B7" s="17">
        <v>3.5539499999999999E-7</v>
      </c>
      <c r="C7" s="20">
        <f>A2*B7</f>
        <v>7.1079000000000003E-2</v>
      </c>
    </row>
  </sheetData>
  <mergeCells count="1">
    <mergeCell ref="A4:B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DD73F-CA03-41D7-BD86-ED990A5EFC6E}">
  <dimension ref="A1:L8"/>
  <sheetViews>
    <sheetView workbookViewId="0">
      <selection activeCell="A10" sqref="A10:XFD14"/>
    </sheetView>
  </sheetViews>
  <sheetFormatPr defaultRowHeight="14.4" x14ac:dyDescent="0.3"/>
  <cols>
    <col min="1" max="1" width="14.5546875" customWidth="1"/>
    <col min="2" max="2" width="16.77734375" customWidth="1"/>
    <col min="3" max="3" width="20.21875" customWidth="1"/>
    <col min="4" max="4" width="6.5546875" bestFit="1" customWidth="1"/>
    <col min="5" max="5" width="12.109375" bestFit="1" customWidth="1"/>
    <col min="6" max="6" width="14.77734375" bestFit="1" customWidth="1"/>
    <col min="7" max="7" width="15.21875" bestFit="1" customWidth="1"/>
    <col min="8" max="8" width="13.6640625" bestFit="1" customWidth="1"/>
    <col min="9" max="10" width="12" bestFit="1" customWidth="1"/>
    <col min="11" max="11" width="21.109375" bestFit="1" customWidth="1"/>
    <col min="12" max="12" width="28.88671875" bestFit="1" customWidth="1"/>
  </cols>
  <sheetData>
    <row r="1" spans="1:12" ht="15" thickBot="1" x14ac:dyDescent="0.35">
      <c r="A1" s="11" t="s">
        <v>53</v>
      </c>
    </row>
    <row r="2" spans="1:12" x14ac:dyDescent="0.3">
      <c r="A2" s="12" t="s">
        <v>10</v>
      </c>
      <c r="B2" s="23" t="s">
        <v>11</v>
      </c>
      <c r="C2" s="23" t="s">
        <v>12</v>
      </c>
      <c r="D2" s="23" t="s">
        <v>13</v>
      </c>
      <c r="E2" s="23" t="s">
        <v>14</v>
      </c>
      <c r="F2" s="23" t="s">
        <v>15</v>
      </c>
      <c r="G2" s="23" t="s">
        <v>16</v>
      </c>
      <c r="H2" s="23" t="s">
        <v>17</v>
      </c>
      <c r="I2" s="23" t="s">
        <v>18</v>
      </c>
      <c r="J2" s="23" t="s">
        <v>9</v>
      </c>
      <c r="K2" s="23" t="s">
        <v>19</v>
      </c>
      <c r="L2" s="13" t="s">
        <v>20</v>
      </c>
    </row>
    <row r="3" spans="1:12" ht="15" thickBot="1" x14ac:dyDescent="0.35">
      <c r="A3" s="16">
        <v>2023</v>
      </c>
      <c r="B3" s="24">
        <v>7</v>
      </c>
      <c r="C3" s="24">
        <v>5</v>
      </c>
      <c r="D3" s="24">
        <v>1</v>
      </c>
      <c r="E3" s="24">
        <v>21</v>
      </c>
      <c r="F3" s="24">
        <v>1960</v>
      </c>
      <c r="G3" s="24">
        <v>2060</v>
      </c>
      <c r="H3" s="24">
        <v>2755.9111431628453</v>
      </c>
      <c r="I3" s="24">
        <v>105954.76915044029</v>
      </c>
      <c r="J3" s="24">
        <v>476.08907019140167</v>
      </c>
      <c r="K3" s="24">
        <v>4.4933236512971373E-3</v>
      </c>
      <c r="L3" s="17">
        <v>0.17275196675790278</v>
      </c>
    </row>
    <row r="5" spans="1:12" ht="71.400000000000006" customHeight="1" thickBot="1" x14ac:dyDescent="0.35">
      <c r="A5" s="29" t="s">
        <v>54</v>
      </c>
      <c r="B5" s="29"/>
      <c r="C5" s="9" t="s">
        <v>51</v>
      </c>
    </row>
    <row r="6" spans="1:12" x14ac:dyDescent="0.3">
      <c r="A6" s="12" t="s">
        <v>21</v>
      </c>
      <c r="B6" s="13" t="s">
        <v>22</v>
      </c>
      <c r="C6" s="18" t="s">
        <v>23</v>
      </c>
    </row>
    <row r="7" spans="1:12" x14ac:dyDescent="0.3">
      <c r="A7" s="14">
        <v>1</v>
      </c>
      <c r="B7" s="15">
        <v>0.165024</v>
      </c>
      <c r="C7" s="19">
        <f>J3*B7</f>
        <v>78.566122719265877</v>
      </c>
    </row>
    <row r="8" spans="1:12" ht="15" thickBot="1" x14ac:dyDescent="0.35">
      <c r="A8" s="16">
        <v>15</v>
      </c>
      <c r="B8" s="17">
        <v>7.3480699999999996E-6</v>
      </c>
      <c r="C8" s="20">
        <f>J3*B8</f>
        <v>3.4983358140013329E-3</v>
      </c>
    </row>
  </sheetData>
  <mergeCells count="1">
    <mergeCell ref="A5:B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79664-625F-40E3-9D7B-EBFCDD6816CA}">
  <dimension ref="A1:B9"/>
  <sheetViews>
    <sheetView workbookViewId="0">
      <selection activeCell="A10" sqref="A10"/>
    </sheetView>
  </sheetViews>
  <sheetFormatPr defaultRowHeight="14.4" x14ac:dyDescent="0.3"/>
  <cols>
    <col min="1" max="1" width="20.44140625" bestFit="1" customWidth="1"/>
    <col min="2" max="2" width="19.44140625" bestFit="1" customWidth="1"/>
  </cols>
  <sheetData>
    <row r="1" spans="1:2" s="3" customFormat="1" x14ac:dyDescent="0.3">
      <c r="A1" s="3" t="s">
        <v>30</v>
      </c>
      <c r="B1" s="3" t="s">
        <v>31</v>
      </c>
    </row>
    <row r="2" spans="1:2" x14ac:dyDescent="0.3">
      <c r="A2" t="s">
        <v>24</v>
      </c>
      <c r="B2">
        <f>VMT!F68</f>
        <v>11820.208291272442</v>
      </c>
    </row>
    <row r="3" spans="1:2" x14ac:dyDescent="0.3">
      <c r="A3" t="s">
        <v>25</v>
      </c>
      <c r="B3">
        <f>VMT!G68</f>
        <v>0.5185496611092103</v>
      </c>
    </row>
    <row r="4" spans="1:2" x14ac:dyDescent="0.3">
      <c r="A4" t="s">
        <v>26</v>
      </c>
      <c r="B4">
        <f>Population!C6</f>
        <v>1748.5500000000002</v>
      </c>
    </row>
    <row r="5" spans="1:2" x14ac:dyDescent="0.3">
      <c r="A5" t="s">
        <v>27</v>
      </c>
      <c r="B5">
        <f>Population!C7</f>
        <v>7.1079000000000003E-2</v>
      </c>
    </row>
    <row r="6" spans="1:2" x14ac:dyDescent="0.3">
      <c r="A6" t="s">
        <v>28</v>
      </c>
      <c r="B6">
        <f>ONI!C7</f>
        <v>78.566122719265877</v>
      </c>
    </row>
    <row r="7" spans="1:2" x14ac:dyDescent="0.3">
      <c r="A7" t="s">
        <v>29</v>
      </c>
      <c r="B7">
        <f>ONI!C8</f>
        <v>3.4983358140013329E-3</v>
      </c>
    </row>
    <row r="9" spans="1:2" s="3" customFormat="1" x14ac:dyDescent="0.3">
      <c r="A9" s="10" t="s">
        <v>56</v>
      </c>
      <c r="B9" s="3">
        <f>SUM(B2:B7)</f>
        <v>13647.917540988632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5B9CC7-5060-48A1-A3D9-1356664062FC}">
  <dimension ref="A1:A15"/>
  <sheetViews>
    <sheetView workbookViewId="0">
      <selection activeCell="A14" sqref="A14"/>
    </sheetView>
  </sheetViews>
  <sheetFormatPr defaultRowHeight="14.4" x14ac:dyDescent="0.3"/>
  <cols>
    <col min="1" max="1" width="53.21875" customWidth="1"/>
  </cols>
  <sheetData>
    <row r="1" spans="1:1" ht="28.8" x14ac:dyDescent="0.3">
      <c r="A1" s="4" t="s">
        <v>35</v>
      </c>
    </row>
    <row r="2" spans="1:1" ht="43.2" x14ac:dyDescent="0.3">
      <c r="A2" s="4" t="s">
        <v>36</v>
      </c>
    </row>
    <row r="3" spans="1:1" ht="57.6" x14ac:dyDescent="0.3">
      <c r="A3" s="4" t="s">
        <v>37</v>
      </c>
    </row>
    <row r="4" spans="1:1" ht="28.8" x14ac:dyDescent="0.3">
      <c r="A4" s="4" t="s">
        <v>38</v>
      </c>
    </row>
    <row r="5" spans="1:1" ht="252.6" customHeight="1" x14ac:dyDescent="0.3">
      <c r="A5" s="7" t="s">
        <v>39</v>
      </c>
    </row>
    <row r="6" spans="1:1" x14ac:dyDescent="0.3">
      <c r="A6" s="5" t="s">
        <v>40</v>
      </c>
    </row>
    <row r="7" spans="1:1" x14ac:dyDescent="0.3">
      <c r="A7" s="5" t="s">
        <v>41</v>
      </c>
    </row>
    <row r="8" spans="1:1" x14ac:dyDescent="0.3">
      <c r="A8" s="5" t="s">
        <v>42</v>
      </c>
    </row>
    <row r="9" spans="1:1" x14ac:dyDescent="0.3">
      <c r="A9" s="5" t="s">
        <v>43</v>
      </c>
    </row>
    <row r="10" spans="1:1" x14ac:dyDescent="0.3">
      <c r="A10" s="5" t="s">
        <v>44</v>
      </c>
    </row>
    <row r="11" spans="1:1" x14ac:dyDescent="0.3">
      <c r="A11" s="5" t="s">
        <v>45</v>
      </c>
    </row>
    <row r="12" spans="1:1" x14ac:dyDescent="0.3">
      <c r="A12" s="5" t="s">
        <v>46</v>
      </c>
    </row>
    <row r="13" spans="1:1" x14ac:dyDescent="0.3">
      <c r="A13" s="6" t="s">
        <v>49</v>
      </c>
    </row>
    <row r="14" spans="1:1" x14ac:dyDescent="0.3">
      <c r="A14" s="5" t="s">
        <v>47</v>
      </c>
    </row>
    <row r="15" spans="1:1" x14ac:dyDescent="0.3">
      <c r="A15" s="5" t="s">
        <v>48</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VMT</vt:lpstr>
      <vt:lpstr>Population</vt:lpstr>
      <vt:lpstr>ONI</vt:lpstr>
      <vt:lpstr>Total Inventory</vt:lpstr>
      <vt:lpstr>Extra Credit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Bizer-Cox, Daniel</dc:creator>
  <cp:lastModifiedBy>Bizer-Cox, Daniel</cp:lastModifiedBy>
  <dcterms:created xsi:type="dcterms:W3CDTF">2018-03-26T21:53:21Z</dcterms:created>
  <dcterms:modified xsi:type="dcterms:W3CDTF">2023-09-25T19:21:33Z</dcterms:modified>
</cp:coreProperties>
</file>