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janoFL\Downloads\"/>
    </mc:Choice>
  </mc:AlternateContent>
  <xr:revisionPtr revIDLastSave="0" documentId="8_{09F27C1F-63DE-4D8D-AA72-EB4725B28112}" xr6:coauthVersionLast="36" xr6:coauthVersionMax="36" xr10:uidLastSave="{00000000-0000-0000-0000-000000000000}"/>
  <bookViews>
    <workbookView xWindow="-120" yWindow="-120" windowWidth="29040" windowHeight="15720" xr2:uid="{0F9795E2-5329-4906-AF38-9D6976CC854B}"/>
  </bookViews>
  <sheets>
    <sheet name="El Paso MSA budget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" i="1" l="1"/>
  <c r="I62" i="1" s="1"/>
  <c r="I58" i="1"/>
  <c r="I55" i="1"/>
  <c r="I54" i="1"/>
  <c r="I53" i="1"/>
  <c r="I52" i="1"/>
  <c r="I51" i="1"/>
  <c r="I50" i="1"/>
  <c r="I49" i="1"/>
  <c r="I48" i="1"/>
  <c r="I56" i="1" s="1"/>
  <c r="I47" i="1"/>
  <c r="I46" i="1"/>
  <c r="I45" i="1"/>
  <c r="I42" i="1"/>
  <c r="I39" i="1"/>
  <c r="I38" i="1"/>
  <c r="I37" i="1"/>
  <c r="I34" i="1"/>
  <c r="I33" i="1"/>
  <c r="I32" i="1"/>
  <c r="I31" i="1"/>
  <c r="I30" i="1"/>
  <c r="I29" i="1"/>
  <c r="I28" i="1"/>
  <c r="I27" i="1"/>
  <c r="I35" i="1" s="1"/>
  <c r="I26" i="1"/>
  <c r="I25" i="1"/>
  <c r="I24" i="1"/>
  <c r="I23" i="1"/>
  <c r="I19" i="1"/>
  <c r="I20" i="1" s="1"/>
  <c r="I18" i="1"/>
  <c r="I17" i="1"/>
  <c r="I16" i="1"/>
  <c r="I15" i="1"/>
  <c r="I14" i="1"/>
  <c r="I7" i="1"/>
  <c r="I8" i="1"/>
  <c r="I9" i="1"/>
  <c r="I10" i="1"/>
  <c r="I11" i="1"/>
  <c r="I6" i="1"/>
  <c r="E63" i="1"/>
  <c r="F63" i="1"/>
  <c r="G63" i="1"/>
  <c r="H63" i="1"/>
  <c r="D63" i="1"/>
  <c r="E62" i="1"/>
  <c r="F62" i="1"/>
  <c r="G62" i="1"/>
  <c r="H62" i="1"/>
  <c r="D62" i="1"/>
  <c r="E56" i="1"/>
  <c r="F56" i="1"/>
  <c r="G56" i="1"/>
  <c r="H56" i="1"/>
  <c r="D56" i="1"/>
  <c r="E40" i="1"/>
  <c r="F40" i="1"/>
  <c r="G40" i="1"/>
  <c r="H40" i="1"/>
  <c r="I40" i="1"/>
  <c r="D40" i="1"/>
  <c r="E35" i="1"/>
  <c r="F35" i="1"/>
  <c r="G35" i="1"/>
  <c r="H35" i="1"/>
  <c r="D35" i="1"/>
  <c r="E20" i="1"/>
  <c r="F20" i="1"/>
  <c r="G20" i="1"/>
  <c r="H20" i="1"/>
  <c r="D20" i="1"/>
  <c r="E12" i="1"/>
  <c r="F12" i="1"/>
  <c r="G12" i="1"/>
  <c r="H12" i="1"/>
  <c r="D12" i="1"/>
  <c r="I12" i="1" l="1"/>
  <c r="I63" i="1" s="1"/>
</calcChain>
</file>

<file path=xl/sharedStrings.xml><?xml version="1.0" encoding="utf-8"?>
<sst xmlns="http://schemas.openxmlformats.org/spreadsheetml/2006/main" count="68" uniqueCount="63">
  <si>
    <t xml:space="preserve">BUDGET TABLE </t>
  </si>
  <si>
    <t>GHG measures</t>
  </si>
  <si>
    <t>Categries</t>
  </si>
  <si>
    <t>Line Item &amp; Itemized Costs</t>
  </si>
  <si>
    <t>Year 1</t>
  </si>
  <si>
    <t>Year 2</t>
  </si>
  <si>
    <t>Year 3</t>
  </si>
  <si>
    <t>Year 4</t>
  </si>
  <si>
    <t>Year 5</t>
  </si>
  <si>
    <t>Total EPA Funding</t>
  </si>
  <si>
    <t>PERSONNEL</t>
  </si>
  <si>
    <t>Project Manager Transportation and Trail @$85,680/yr 2 FTE</t>
  </si>
  <si>
    <t>Project Manager Energy @$85,680/yr 2 FTE</t>
  </si>
  <si>
    <t>Project Senior Accountant@$52,420/yr 3FTE</t>
  </si>
  <si>
    <t>Compliance @ $ 43,700 3FTE</t>
  </si>
  <si>
    <t>Senior Attorney @ $151,160 0.5 FTE</t>
  </si>
  <si>
    <t>Environmental Review Specialist @41,290 1FTE</t>
  </si>
  <si>
    <t>TOTAL PERSONNEL</t>
  </si>
  <si>
    <t>FRINGE BENEFITS</t>
  </si>
  <si>
    <t>2 FTE Program manager Transportation and Trail @30% salary</t>
  </si>
  <si>
    <t>2 FTE Program manager Energy @30% salary</t>
  </si>
  <si>
    <t>3 FTE Project Sr Accountant @30% salary</t>
  </si>
  <si>
    <t>3 FTE Compliance @ 30% salary</t>
  </si>
  <si>
    <t>0.5 FTE Senior Attorney @30% salary</t>
  </si>
  <si>
    <t>1 FTE Env Review specialist @30% salary</t>
  </si>
  <si>
    <t>TOTAL FRINGE</t>
  </si>
  <si>
    <t>TRAVEL</t>
  </si>
  <si>
    <t>Travel for 4 staff to attend a parks and trails, multi-modal, or alternative trasportation conference or workshop</t>
  </si>
  <si>
    <t>Airfare: 4 @$800 round trip per year</t>
  </si>
  <si>
    <t>Per diem: 4 staff x 4 days @$60/day per year</t>
  </si>
  <si>
    <t>Hotel: 4 staff x 3 nights @250/night per year</t>
  </si>
  <si>
    <t>Taxi: 90/year</t>
  </si>
  <si>
    <t>Parking: $9 per day @4 days per year 4 staff</t>
  </si>
  <si>
    <t>Travel for 4 staff to attend energy related conference or workshop</t>
  </si>
  <si>
    <t>Mileage for local travel (1000 miles per year at $0.65/mile)</t>
  </si>
  <si>
    <t>TOTAL TRAVEL</t>
  </si>
  <si>
    <t>EQUIPMENT</t>
  </si>
  <si>
    <t>4 Air Quality Monitors @ $157,060.30</t>
  </si>
  <si>
    <t>15 Air quality Stations @ $600</t>
  </si>
  <si>
    <t>15 EP Helps Kiosk Stand and Protective Cover @20,000</t>
  </si>
  <si>
    <t>TOTAL EQUIPMENT</t>
  </si>
  <si>
    <t>SUPPLIES</t>
  </si>
  <si>
    <t>11 Laptop Computers @3,000/laptop</t>
  </si>
  <si>
    <t>Total Supplies</t>
  </si>
  <si>
    <t>CONTRACTUAL</t>
  </si>
  <si>
    <t>Contractor/s for trail design and construction</t>
  </si>
  <si>
    <t>Contractor for Ysleta del Sur Pueblo Nodes</t>
  </si>
  <si>
    <t>Contractor for Socorro Complete Street projects</t>
  </si>
  <si>
    <t>Contractor for Ascarate</t>
  </si>
  <si>
    <t>Contractor/s for trail design: Montana to Dell City</t>
  </si>
  <si>
    <t>Primary nodes excluding Ascarate, Ysleta and Socorro</t>
  </si>
  <si>
    <t>2 Nodes in Hudspeth County</t>
  </si>
  <si>
    <t>15 secondary nodes</t>
  </si>
  <si>
    <t>Contract for O&amp;M of the trail</t>
  </si>
  <si>
    <t>Contract for Energy efficiency projects IMPLEMENTATION for commercial entities. Includes Investment Grade Audits.</t>
  </si>
  <si>
    <t>Program Management for whole project @8% of overall budget for contracts</t>
  </si>
  <si>
    <t>TOTAL CONTRACTUAL</t>
  </si>
  <si>
    <t>OTHER</t>
  </si>
  <si>
    <t>Website development and management</t>
  </si>
  <si>
    <t>TOTAL OTHER</t>
  </si>
  <si>
    <t>INDIRECT COSTS</t>
  </si>
  <si>
    <t>Admin, grant compliance CoEP staff @10% Salary+Benefits cost</t>
  </si>
  <si>
    <t>Total Indirect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</si>
</sst>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3" borderId="2" xfId="0" applyFont="1" applyFill="1" applyBorder="1"/>
    <xf numFmtId="0" fontId="1" fillId="3" borderId="2" xfId="0" applyFont="1" applyFill="1" applyBorder="1" applyAlignment="1">
      <alignment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/>
    <xf numFmtId="0" fontId="1" fillId="0" borderId="2" xfId="0" applyFont="1" applyFill="1" applyBorder="1"/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164" fontId="1" fillId="2" borderId="2" xfId="0" applyNumberFormat="1" applyFont="1" applyFill="1" applyBorder="1"/>
    <xf numFmtId="164" fontId="1" fillId="0" borderId="2" xfId="0" applyNumberFormat="1" applyFont="1" applyBorder="1"/>
    <xf numFmtId="164" fontId="1" fillId="0" borderId="2" xfId="0" applyNumberFormat="1" applyFont="1" applyBorder="1" applyAlignment="1">
      <alignment wrapText="1"/>
    </xf>
    <xf numFmtId="164" fontId="1" fillId="0" borderId="0" xfId="0" applyNumberFormat="1" applyFont="1" applyFill="1"/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/>
    <xf numFmtId="164" fontId="1" fillId="0" borderId="2" xfId="0" applyNumberFormat="1" applyFont="1" applyFill="1" applyBorder="1"/>
    <xf numFmtId="164" fontId="1" fillId="0" borderId="2" xfId="0" applyNumberFormat="1" applyFont="1" applyFill="1" applyBorder="1" applyAlignment="1">
      <alignment wrapText="1"/>
    </xf>
    <xf numFmtId="164" fontId="1" fillId="0" borderId="0" xfId="0" applyNumberFormat="1" applyFont="1"/>
    <xf numFmtId="0" fontId="1" fillId="0" borderId="2" xfId="0" applyFont="1" applyFill="1" applyBorder="1" applyAlignment="1">
      <alignment wrapText="1"/>
    </xf>
    <xf numFmtId="164" fontId="1" fillId="2" borderId="5" xfId="0" applyNumberFormat="1" applyFont="1" applyFill="1" applyBorder="1"/>
    <xf numFmtId="164" fontId="3" fillId="3" borderId="1" xfId="0" applyNumberFormat="1" applyFont="1" applyFill="1" applyBorder="1"/>
    <xf numFmtId="9" fontId="1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5B6B"/>
      <color rgb="FF008768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107</xdr:row>
      <xdr:rowOff>15240</xdr:rowOff>
    </xdr:from>
    <xdr:to>
      <xdr:col>19</xdr:col>
      <xdr:colOff>239527</xdr:colOff>
      <xdr:row>122</xdr:row>
      <xdr:rowOff>141260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24208E5-1D9D-5106-59B2-9498C31F4DB7}"/>
            </a:ext>
            <a:ext uri="{147F2762-F138-4A5C-976F-8EAC2B608ADB}">
              <a16:predDERef xmlns:a16="http://schemas.microsoft.com/office/drawing/2014/main" pred="{29D97A7F-19CD-7AF8-1A1B-5DA6CC3EF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6750" y="15159990"/>
          <a:ext cx="5552361" cy="2558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84642-639A-46F0-9962-A7D2206EB39C}">
  <sheetPr>
    <tabColor rgb="FF00B050"/>
  </sheetPr>
  <dimension ref="B2:J68"/>
  <sheetViews>
    <sheetView tabSelected="1" topLeftCell="A24" zoomScale="90" zoomScaleNormal="90" workbookViewId="0">
      <selection activeCell="K53" sqref="K53"/>
    </sheetView>
  </sheetViews>
  <sheetFormatPr defaultColWidth="8.85546875" defaultRowHeight="12.75" x14ac:dyDescent="0.2"/>
  <cols>
    <col min="1" max="1" width="3.7109375" style="1" customWidth="1"/>
    <col min="2" max="2" width="20.42578125" style="1" customWidth="1"/>
    <col min="3" max="3" width="53.42578125" style="1" customWidth="1"/>
    <col min="4" max="4" width="16.85546875" style="1" customWidth="1"/>
    <col min="5" max="5" width="16.42578125" style="1" customWidth="1"/>
    <col min="6" max="6" width="16" style="1" customWidth="1"/>
    <col min="7" max="7" width="18.140625" style="2" customWidth="1"/>
    <col min="8" max="8" width="14.7109375" style="1" customWidth="1"/>
    <col min="9" max="9" width="18.140625" style="1" customWidth="1"/>
    <col min="10" max="10" width="13.42578125" style="1" customWidth="1"/>
    <col min="11" max="16384" width="8.85546875" style="1"/>
  </cols>
  <sheetData>
    <row r="2" spans="2:10" ht="15.75" x14ac:dyDescent="0.25">
      <c r="B2" s="3" t="s">
        <v>0</v>
      </c>
    </row>
    <row r="3" spans="2:10" x14ac:dyDescent="0.2">
      <c r="B3" s="12" t="s">
        <v>1</v>
      </c>
      <c r="C3" s="6"/>
      <c r="D3" s="6"/>
      <c r="E3" s="6"/>
      <c r="F3" s="6"/>
      <c r="G3" s="7"/>
      <c r="H3" s="6"/>
      <c r="I3" s="6"/>
    </row>
    <row r="4" spans="2:10" x14ac:dyDescent="0.2">
      <c r="B4" s="10" t="s">
        <v>2</v>
      </c>
      <c r="C4" s="11" t="s">
        <v>3</v>
      </c>
      <c r="D4" s="10" t="s">
        <v>4</v>
      </c>
      <c r="E4" s="10" t="s">
        <v>5</v>
      </c>
      <c r="F4" s="10" t="s">
        <v>6</v>
      </c>
      <c r="G4" s="11" t="s">
        <v>7</v>
      </c>
      <c r="H4" s="10" t="s">
        <v>8</v>
      </c>
      <c r="I4" s="11" t="s">
        <v>9</v>
      </c>
    </row>
    <row r="5" spans="2:10" s="8" customFormat="1" x14ac:dyDescent="0.2">
      <c r="B5" s="13" t="s">
        <v>10</v>
      </c>
      <c r="C5" s="9"/>
      <c r="D5" s="24"/>
      <c r="E5" s="24"/>
      <c r="F5" s="24"/>
      <c r="G5" s="25"/>
      <c r="H5" s="24"/>
      <c r="I5" s="25"/>
    </row>
    <row r="6" spans="2:10" s="8" customFormat="1" ht="15" customHeight="1" x14ac:dyDescent="0.2">
      <c r="B6" s="13"/>
      <c r="C6" s="5" t="s">
        <v>11</v>
      </c>
      <c r="D6" s="21">
        <v>171360</v>
      </c>
      <c r="E6" s="21">
        <v>171360</v>
      </c>
      <c r="F6" s="21">
        <v>171360</v>
      </c>
      <c r="G6" s="21">
        <v>171360</v>
      </c>
      <c r="H6" s="21">
        <v>171360</v>
      </c>
      <c r="I6" s="21">
        <f>SUM(D6:H6)</f>
        <v>856800</v>
      </c>
      <c r="J6" s="23"/>
    </row>
    <row r="7" spans="2:10" s="8" customFormat="1" x14ac:dyDescent="0.2">
      <c r="B7" s="13"/>
      <c r="C7" s="5" t="s">
        <v>12</v>
      </c>
      <c r="D7" s="21">
        <v>171360</v>
      </c>
      <c r="E7" s="21">
        <v>171360</v>
      </c>
      <c r="F7" s="21">
        <v>171360</v>
      </c>
      <c r="G7" s="21">
        <v>171360</v>
      </c>
      <c r="H7" s="21">
        <v>171360</v>
      </c>
      <c r="I7" s="21">
        <f t="shared" ref="I7:I11" si="0">SUM(D7:H7)</f>
        <v>856800</v>
      </c>
    </row>
    <row r="8" spans="2:10" ht="15" customHeight="1" x14ac:dyDescent="0.2">
      <c r="B8" s="18"/>
      <c r="C8" s="19" t="s">
        <v>13</v>
      </c>
      <c r="D8" s="21">
        <v>157260</v>
      </c>
      <c r="E8" s="21">
        <v>157260</v>
      </c>
      <c r="F8" s="21">
        <v>157260</v>
      </c>
      <c r="G8" s="21">
        <v>157260</v>
      </c>
      <c r="H8" s="21">
        <v>157260</v>
      </c>
      <c r="I8" s="21">
        <f t="shared" si="0"/>
        <v>786300</v>
      </c>
    </row>
    <row r="9" spans="2:10" ht="15" customHeight="1" x14ac:dyDescent="0.2">
      <c r="B9" s="18"/>
      <c r="C9" s="5" t="s">
        <v>14</v>
      </c>
      <c r="D9" s="21">
        <v>131100</v>
      </c>
      <c r="E9" s="21">
        <v>131100</v>
      </c>
      <c r="F9" s="21">
        <v>131100</v>
      </c>
      <c r="G9" s="21">
        <v>131100</v>
      </c>
      <c r="H9" s="21">
        <v>131100</v>
      </c>
      <c r="I9" s="21">
        <f t="shared" si="0"/>
        <v>655500</v>
      </c>
    </row>
    <row r="10" spans="2:10" ht="15" customHeight="1" x14ac:dyDescent="0.2">
      <c r="B10" s="18"/>
      <c r="C10" s="5" t="s">
        <v>15</v>
      </c>
      <c r="D10" s="21">
        <v>75580</v>
      </c>
      <c r="E10" s="21">
        <v>75580</v>
      </c>
      <c r="F10" s="21">
        <v>75580</v>
      </c>
      <c r="G10" s="21">
        <v>75580</v>
      </c>
      <c r="H10" s="21">
        <v>75580</v>
      </c>
      <c r="I10" s="21">
        <f t="shared" si="0"/>
        <v>377900</v>
      </c>
    </row>
    <row r="11" spans="2:10" ht="15" customHeight="1" x14ac:dyDescent="0.2">
      <c r="B11" s="18"/>
      <c r="C11" s="5" t="s">
        <v>16</v>
      </c>
      <c r="D11" s="21">
        <v>41290</v>
      </c>
      <c r="E11" s="21">
        <v>41290</v>
      </c>
      <c r="F11" s="21">
        <v>41290</v>
      </c>
      <c r="G11" s="21">
        <v>41290</v>
      </c>
      <c r="H11" s="21">
        <v>41290</v>
      </c>
      <c r="I11" s="21">
        <f t="shared" si="0"/>
        <v>206450</v>
      </c>
    </row>
    <row r="12" spans="2:10" x14ac:dyDescent="0.2">
      <c r="B12" s="10"/>
      <c r="C12" s="15" t="s">
        <v>17</v>
      </c>
      <c r="D12" s="20">
        <f>SUM(D6:D11)</f>
        <v>747950</v>
      </c>
      <c r="E12" s="20">
        <f t="shared" ref="E12:I12" si="1">SUM(E6:E11)</f>
        <v>747950</v>
      </c>
      <c r="F12" s="20">
        <f t="shared" si="1"/>
        <v>747950</v>
      </c>
      <c r="G12" s="20">
        <f t="shared" si="1"/>
        <v>747950</v>
      </c>
      <c r="H12" s="20">
        <f t="shared" si="1"/>
        <v>747950</v>
      </c>
      <c r="I12" s="20">
        <f t="shared" si="1"/>
        <v>3739750</v>
      </c>
    </row>
    <row r="13" spans="2:10" x14ac:dyDescent="0.2">
      <c r="B13" s="14" t="s">
        <v>18</v>
      </c>
      <c r="C13" s="4"/>
      <c r="D13" s="21"/>
      <c r="E13" s="21"/>
      <c r="F13" s="21"/>
      <c r="G13" s="22"/>
      <c r="H13" s="21"/>
      <c r="I13" s="21"/>
    </row>
    <row r="14" spans="2:10" x14ac:dyDescent="0.2">
      <c r="B14" s="14"/>
      <c r="C14" s="4" t="s">
        <v>19</v>
      </c>
      <c r="D14" s="21">
        <v>51408</v>
      </c>
      <c r="E14" s="21">
        <v>51408</v>
      </c>
      <c r="F14" s="21">
        <v>51408</v>
      </c>
      <c r="G14" s="21">
        <v>51408</v>
      </c>
      <c r="H14" s="21">
        <v>51408</v>
      </c>
      <c r="I14" s="21">
        <f t="shared" ref="I14:I19" si="2">SUM(D14:H14)</f>
        <v>257040</v>
      </c>
    </row>
    <row r="15" spans="2:10" x14ac:dyDescent="0.2">
      <c r="B15" s="14"/>
      <c r="C15" s="4" t="s">
        <v>20</v>
      </c>
      <c r="D15" s="21">
        <v>51408</v>
      </c>
      <c r="E15" s="21">
        <v>51408</v>
      </c>
      <c r="F15" s="21">
        <v>51408</v>
      </c>
      <c r="G15" s="21">
        <v>51408</v>
      </c>
      <c r="H15" s="21">
        <v>51408</v>
      </c>
      <c r="I15" s="21">
        <f t="shared" si="2"/>
        <v>257040</v>
      </c>
    </row>
    <row r="16" spans="2:10" x14ac:dyDescent="0.2">
      <c r="B16" s="14"/>
      <c r="C16" s="4" t="s">
        <v>21</v>
      </c>
      <c r="D16" s="21">
        <v>47178</v>
      </c>
      <c r="E16" s="21">
        <v>47178</v>
      </c>
      <c r="F16" s="21">
        <v>47178</v>
      </c>
      <c r="G16" s="21">
        <v>47178</v>
      </c>
      <c r="H16" s="21">
        <v>47178</v>
      </c>
      <c r="I16" s="21">
        <f t="shared" si="2"/>
        <v>235890</v>
      </c>
    </row>
    <row r="17" spans="2:9" x14ac:dyDescent="0.2">
      <c r="B17" s="14"/>
      <c r="C17" s="5" t="s">
        <v>22</v>
      </c>
      <c r="D17" s="21">
        <v>39330</v>
      </c>
      <c r="E17" s="21">
        <v>39330</v>
      </c>
      <c r="F17" s="21">
        <v>39330</v>
      </c>
      <c r="G17" s="21">
        <v>39330</v>
      </c>
      <c r="H17" s="21">
        <v>39330</v>
      </c>
      <c r="I17" s="21">
        <f t="shared" si="2"/>
        <v>196650</v>
      </c>
    </row>
    <row r="18" spans="2:9" x14ac:dyDescent="0.2">
      <c r="B18" s="14"/>
      <c r="C18" s="5" t="s">
        <v>23</v>
      </c>
      <c r="D18" s="21">
        <v>22674</v>
      </c>
      <c r="E18" s="21">
        <v>22674</v>
      </c>
      <c r="F18" s="21">
        <v>22674</v>
      </c>
      <c r="G18" s="21">
        <v>22674</v>
      </c>
      <c r="H18" s="21">
        <v>22674</v>
      </c>
      <c r="I18" s="21">
        <f t="shared" si="2"/>
        <v>113370</v>
      </c>
    </row>
    <row r="19" spans="2:9" x14ac:dyDescent="0.2">
      <c r="B19" s="14"/>
      <c r="C19" s="5" t="s">
        <v>24</v>
      </c>
      <c r="D19" s="21">
        <v>12387</v>
      </c>
      <c r="E19" s="21">
        <v>12387</v>
      </c>
      <c r="F19" s="21">
        <v>12387</v>
      </c>
      <c r="G19" s="21">
        <v>12387</v>
      </c>
      <c r="H19" s="21">
        <v>12387</v>
      </c>
      <c r="I19" s="21">
        <f t="shared" si="2"/>
        <v>61935</v>
      </c>
    </row>
    <row r="20" spans="2:9" x14ac:dyDescent="0.2">
      <c r="B20" s="10"/>
      <c r="C20" s="16" t="s">
        <v>25</v>
      </c>
      <c r="D20" s="20">
        <f>SUM(D14:D19)</f>
        <v>224385</v>
      </c>
      <c r="E20" s="20">
        <f t="shared" ref="E20:I20" si="3">SUM(E14:E19)</f>
        <v>224385</v>
      </c>
      <c r="F20" s="20">
        <f t="shared" si="3"/>
        <v>224385</v>
      </c>
      <c r="G20" s="20">
        <f t="shared" si="3"/>
        <v>224385</v>
      </c>
      <c r="H20" s="20">
        <f t="shared" si="3"/>
        <v>224385</v>
      </c>
      <c r="I20" s="20">
        <f t="shared" si="3"/>
        <v>1121925</v>
      </c>
    </row>
    <row r="21" spans="2:9" x14ac:dyDescent="0.2">
      <c r="B21" s="14" t="s">
        <v>26</v>
      </c>
      <c r="C21" s="5"/>
      <c r="D21" s="21"/>
      <c r="E21" s="21"/>
      <c r="F21" s="21"/>
      <c r="G21" s="22"/>
      <c r="H21" s="21"/>
      <c r="I21" s="21"/>
    </row>
    <row r="22" spans="2:9" ht="25.5" x14ac:dyDescent="0.2">
      <c r="B22" s="14"/>
      <c r="C22" s="5" t="s">
        <v>27</v>
      </c>
      <c r="D22" s="21"/>
      <c r="E22" s="21"/>
      <c r="F22" s="21"/>
      <c r="G22" s="22"/>
      <c r="H22" s="21"/>
      <c r="I22" s="21">
        <v>0</v>
      </c>
    </row>
    <row r="23" spans="2:9" x14ac:dyDescent="0.2">
      <c r="B23" s="14"/>
      <c r="C23" s="5" t="s">
        <v>28</v>
      </c>
      <c r="D23" s="21">
        <v>3200</v>
      </c>
      <c r="E23" s="21">
        <v>3200</v>
      </c>
      <c r="F23" s="21">
        <v>3200</v>
      </c>
      <c r="G23" s="21">
        <v>3200</v>
      </c>
      <c r="H23" s="21">
        <v>3200</v>
      </c>
      <c r="I23" s="21">
        <f t="shared" ref="I23:I34" si="4">SUM(D23:H23)</f>
        <v>16000</v>
      </c>
    </row>
    <row r="24" spans="2:9" x14ac:dyDescent="0.2">
      <c r="B24" s="14"/>
      <c r="C24" s="5" t="s">
        <v>29</v>
      </c>
      <c r="D24" s="21">
        <v>960</v>
      </c>
      <c r="E24" s="21">
        <v>960</v>
      </c>
      <c r="F24" s="21">
        <v>960</v>
      </c>
      <c r="G24" s="21">
        <v>960</v>
      </c>
      <c r="H24" s="21">
        <v>960</v>
      </c>
      <c r="I24" s="21">
        <f t="shared" si="4"/>
        <v>4800</v>
      </c>
    </row>
    <row r="25" spans="2:9" x14ac:dyDescent="0.2">
      <c r="B25" s="14"/>
      <c r="C25" s="5" t="s">
        <v>30</v>
      </c>
      <c r="D25" s="21">
        <v>3000</v>
      </c>
      <c r="E25" s="21">
        <v>3000</v>
      </c>
      <c r="F25" s="21">
        <v>3000</v>
      </c>
      <c r="G25" s="21">
        <v>3000</v>
      </c>
      <c r="H25" s="21">
        <v>3000</v>
      </c>
      <c r="I25" s="21">
        <f t="shared" si="4"/>
        <v>15000</v>
      </c>
    </row>
    <row r="26" spans="2:9" x14ac:dyDescent="0.2">
      <c r="B26" s="14"/>
      <c r="C26" s="5" t="s">
        <v>31</v>
      </c>
      <c r="D26" s="21">
        <v>90</v>
      </c>
      <c r="E26" s="21">
        <v>90</v>
      </c>
      <c r="F26" s="21">
        <v>90</v>
      </c>
      <c r="G26" s="21">
        <v>90</v>
      </c>
      <c r="H26" s="21">
        <v>90</v>
      </c>
      <c r="I26" s="21">
        <f t="shared" si="4"/>
        <v>450</v>
      </c>
    </row>
    <row r="27" spans="2:9" x14ac:dyDescent="0.2">
      <c r="B27" s="14"/>
      <c r="C27" s="5" t="s">
        <v>32</v>
      </c>
      <c r="D27" s="21">
        <v>144</v>
      </c>
      <c r="E27" s="21">
        <v>144</v>
      </c>
      <c r="F27" s="21">
        <v>144</v>
      </c>
      <c r="G27" s="21">
        <v>144</v>
      </c>
      <c r="H27" s="21">
        <v>144</v>
      </c>
      <c r="I27" s="21">
        <f t="shared" si="4"/>
        <v>720</v>
      </c>
    </row>
    <row r="28" spans="2:9" ht="25.5" x14ac:dyDescent="0.2">
      <c r="B28" s="14"/>
      <c r="C28" s="5" t="s">
        <v>33</v>
      </c>
      <c r="D28" s="21"/>
      <c r="E28" s="21"/>
      <c r="F28" s="21"/>
      <c r="G28" s="22"/>
      <c r="H28" s="21"/>
      <c r="I28" s="21">
        <f t="shared" si="4"/>
        <v>0</v>
      </c>
    </row>
    <row r="29" spans="2:9" x14ac:dyDescent="0.2">
      <c r="B29" s="14"/>
      <c r="C29" s="5" t="s">
        <v>28</v>
      </c>
      <c r="D29" s="21">
        <v>3200</v>
      </c>
      <c r="E29" s="21">
        <v>3200</v>
      </c>
      <c r="F29" s="21">
        <v>3200</v>
      </c>
      <c r="G29" s="21">
        <v>3200</v>
      </c>
      <c r="H29" s="21">
        <v>3200</v>
      </c>
      <c r="I29" s="21">
        <f t="shared" si="4"/>
        <v>16000</v>
      </c>
    </row>
    <row r="30" spans="2:9" x14ac:dyDescent="0.2">
      <c r="B30" s="14"/>
      <c r="C30" s="5" t="s">
        <v>29</v>
      </c>
      <c r="D30" s="21">
        <v>960</v>
      </c>
      <c r="E30" s="21">
        <v>960</v>
      </c>
      <c r="F30" s="21">
        <v>960</v>
      </c>
      <c r="G30" s="21">
        <v>960</v>
      </c>
      <c r="H30" s="21">
        <v>960</v>
      </c>
      <c r="I30" s="21">
        <f t="shared" si="4"/>
        <v>4800</v>
      </c>
    </row>
    <row r="31" spans="2:9" x14ac:dyDescent="0.2">
      <c r="B31" s="14"/>
      <c r="C31" s="5" t="s">
        <v>30</v>
      </c>
      <c r="D31" s="21">
        <v>3000</v>
      </c>
      <c r="E31" s="21">
        <v>3000</v>
      </c>
      <c r="F31" s="21">
        <v>3000</v>
      </c>
      <c r="G31" s="21">
        <v>3000</v>
      </c>
      <c r="H31" s="21">
        <v>3000</v>
      </c>
      <c r="I31" s="21">
        <f t="shared" si="4"/>
        <v>15000</v>
      </c>
    </row>
    <row r="32" spans="2:9" x14ac:dyDescent="0.2">
      <c r="B32" s="14"/>
      <c r="C32" s="5" t="s">
        <v>31</v>
      </c>
      <c r="D32" s="21">
        <v>90</v>
      </c>
      <c r="E32" s="21">
        <v>90</v>
      </c>
      <c r="F32" s="21">
        <v>90</v>
      </c>
      <c r="G32" s="21">
        <v>90</v>
      </c>
      <c r="H32" s="21">
        <v>90</v>
      </c>
      <c r="I32" s="21">
        <f t="shared" si="4"/>
        <v>450</v>
      </c>
    </row>
    <row r="33" spans="2:9" x14ac:dyDescent="0.2">
      <c r="B33" s="14"/>
      <c r="C33" s="5" t="s">
        <v>32</v>
      </c>
      <c r="D33" s="21">
        <v>144</v>
      </c>
      <c r="E33" s="21">
        <v>144</v>
      </c>
      <c r="F33" s="21">
        <v>144</v>
      </c>
      <c r="G33" s="21">
        <v>144</v>
      </c>
      <c r="H33" s="21">
        <v>144</v>
      </c>
      <c r="I33" s="21">
        <f t="shared" si="4"/>
        <v>720</v>
      </c>
    </row>
    <row r="34" spans="2:9" x14ac:dyDescent="0.2">
      <c r="B34" s="14"/>
      <c r="C34" s="4" t="s">
        <v>34</v>
      </c>
      <c r="D34" s="21">
        <v>650</v>
      </c>
      <c r="E34" s="21">
        <v>650</v>
      </c>
      <c r="F34" s="21">
        <v>650</v>
      </c>
      <c r="G34" s="21">
        <v>650</v>
      </c>
      <c r="H34" s="21">
        <v>650</v>
      </c>
      <c r="I34" s="21">
        <f t="shared" si="4"/>
        <v>3250</v>
      </c>
    </row>
    <row r="35" spans="2:9" x14ac:dyDescent="0.2">
      <c r="B35" s="10"/>
      <c r="C35" s="16" t="s">
        <v>35</v>
      </c>
      <c r="D35" s="20">
        <f>SUM(D23:D34)</f>
        <v>15438</v>
      </c>
      <c r="E35" s="20">
        <f t="shared" ref="E35:I35" si="5">SUM(E23:E34)</f>
        <v>15438</v>
      </c>
      <c r="F35" s="20">
        <f t="shared" si="5"/>
        <v>15438</v>
      </c>
      <c r="G35" s="20">
        <f t="shared" si="5"/>
        <v>15438</v>
      </c>
      <c r="H35" s="20">
        <f t="shared" si="5"/>
        <v>15438</v>
      </c>
      <c r="I35" s="20">
        <f t="shared" si="5"/>
        <v>77190</v>
      </c>
    </row>
    <row r="36" spans="2:9" x14ac:dyDescent="0.2">
      <c r="B36" s="14" t="s">
        <v>36</v>
      </c>
      <c r="C36" s="4"/>
      <c r="D36" s="21"/>
      <c r="E36" s="21"/>
      <c r="F36" s="21"/>
      <c r="G36" s="22"/>
      <c r="H36" s="21"/>
      <c r="I36" s="21"/>
    </row>
    <row r="37" spans="2:9" x14ac:dyDescent="0.2">
      <c r="B37" s="14"/>
      <c r="C37" s="5" t="s">
        <v>37</v>
      </c>
      <c r="D37" s="21"/>
      <c r="E37" s="21">
        <v>314120.59999999998</v>
      </c>
      <c r="F37" s="21">
        <v>314120.59999999998</v>
      </c>
      <c r="G37" s="22"/>
      <c r="H37" s="21"/>
      <c r="I37" s="21">
        <f t="shared" ref="I37:I39" si="6">SUM(D37:H37)</f>
        <v>628241.19999999995</v>
      </c>
    </row>
    <row r="38" spans="2:9" x14ac:dyDescent="0.2">
      <c r="B38" s="14"/>
      <c r="C38" s="5" t="s">
        <v>38</v>
      </c>
      <c r="D38" s="21"/>
      <c r="E38" s="21">
        <v>6000</v>
      </c>
      <c r="F38" s="21">
        <v>3000</v>
      </c>
      <c r="G38" s="22"/>
      <c r="H38" s="21"/>
      <c r="I38" s="21">
        <f t="shared" si="6"/>
        <v>9000</v>
      </c>
    </row>
    <row r="39" spans="2:9" x14ac:dyDescent="0.2">
      <c r="B39" s="18"/>
      <c r="C39" s="4" t="s">
        <v>39</v>
      </c>
      <c r="D39" s="26"/>
      <c r="E39" s="21">
        <v>200000</v>
      </c>
      <c r="F39" s="21">
        <v>100000</v>
      </c>
      <c r="G39" s="22"/>
      <c r="H39" s="21"/>
      <c r="I39" s="21">
        <f t="shared" si="6"/>
        <v>300000</v>
      </c>
    </row>
    <row r="40" spans="2:9" x14ac:dyDescent="0.2">
      <c r="B40" s="10"/>
      <c r="C40" s="16" t="s">
        <v>40</v>
      </c>
      <c r="D40" s="20">
        <f>SUM(D37:D39)</f>
        <v>0</v>
      </c>
      <c r="E40" s="20">
        <f t="shared" ref="E40:I40" si="7">SUM(E37:E39)</f>
        <v>520120.6</v>
      </c>
      <c r="F40" s="20">
        <f t="shared" si="7"/>
        <v>417120.6</v>
      </c>
      <c r="G40" s="20">
        <f t="shared" si="7"/>
        <v>0</v>
      </c>
      <c r="H40" s="20">
        <f t="shared" si="7"/>
        <v>0</v>
      </c>
      <c r="I40" s="20">
        <f t="shared" si="7"/>
        <v>937241.2</v>
      </c>
    </row>
    <row r="41" spans="2:9" x14ac:dyDescent="0.2">
      <c r="B41" s="14" t="s">
        <v>41</v>
      </c>
      <c r="C41" s="4"/>
      <c r="D41" s="21"/>
      <c r="E41" s="21"/>
      <c r="F41" s="21"/>
      <c r="G41" s="22"/>
      <c r="H41" s="21"/>
      <c r="I41" s="21"/>
    </row>
    <row r="42" spans="2:9" x14ac:dyDescent="0.2">
      <c r="B42" s="14"/>
      <c r="C42" s="5" t="s">
        <v>42</v>
      </c>
      <c r="D42" s="21">
        <v>33000</v>
      </c>
      <c r="E42" s="21">
        <v>0</v>
      </c>
      <c r="F42" s="21">
        <v>0</v>
      </c>
      <c r="G42" s="22">
        <v>0</v>
      </c>
      <c r="H42" s="21">
        <v>0</v>
      </c>
      <c r="I42" s="21">
        <f>SUM(D42:H42)</f>
        <v>33000</v>
      </c>
    </row>
    <row r="43" spans="2:9" x14ac:dyDescent="0.2">
      <c r="B43" s="10"/>
      <c r="C43" s="16" t="s">
        <v>43</v>
      </c>
      <c r="D43" s="20">
        <v>33000</v>
      </c>
      <c r="E43" s="20">
        <v>0</v>
      </c>
      <c r="F43" s="20">
        <v>0</v>
      </c>
      <c r="G43" s="20">
        <v>0</v>
      </c>
      <c r="H43" s="20">
        <v>0</v>
      </c>
      <c r="I43" s="20">
        <v>33000</v>
      </c>
    </row>
    <row r="44" spans="2:9" x14ac:dyDescent="0.2">
      <c r="B44" s="14" t="s">
        <v>44</v>
      </c>
      <c r="C44" s="4"/>
      <c r="D44" s="21"/>
      <c r="E44" s="21"/>
      <c r="F44" s="21"/>
      <c r="G44" s="22"/>
      <c r="H44" s="21"/>
      <c r="I44" s="21"/>
    </row>
    <row r="45" spans="2:9" x14ac:dyDescent="0.2">
      <c r="B45" s="14"/>
      <c r="C45" s="5" t="s">
        <v>45</v>
      </c>
      <c r="D45" s="21">
        <v>59209163.199999996</v>
      </c>
      <c r="E45" s="21">
        <v>59209163.199999996</v>
      </c>
      <c r="F45" s="21">
        <v>59209163.199999996</v>
      </c>
      <c r="G45" s="21"/>
      <c r="H45" s="21"/>
      <c r="I45" s="21">
        <f t="shared" ref="I45:I55" si="8">SUM(D45:H45)</f>
        <v>177627489.59999999</v>
      </c>
    </row>
    <row r="46" spans="2:9" x14ac:dyDescent="0.2">
      <c r="B46" s="14"/>
      <c r="C46" s="5" t="s">
        <v>46</v>
      </c>
      <c r="D46" s="21">
        <v>2355367.7933333335</v>
      </c>
      <c r="E46" s="21">
        <v>2355367.7933333335</v>
      </c>
      <c r="F46" s="21">
        <v>2355367.7933333335</v>
      </c>
      <c r="G46" s="21"/>
      <c r="H46" s="21"/>
      <c r="I46" s="21">
        <f t="shared" si="8"/>
        <v>7066103.3800000008</v>
      </c>
    </row>
    <row r="47" spans="2:9" x14ac:dyDescent="0.2">
      <c r="B47" s="14"/>
      <c r="C47" s="5" t="s">
        <v>47</v>
      </c>
      <c r="D47" s="21">
        <v>1341535.0333333334</v>
      </c>
      <c r="E47" s="21">
        <v>1341535.0333333334</v>
      </c>
      <c r="F47" s="21">
        <v>1341535.0333333334</v>
      </c>
      <c r="G47" s="21"/>
      <c r="H47" s="21"/>
      <c r="I47" s="21">
        <f t="shared" si="8"/>
        <v>4024605.1000000006</v>
      </c>
    </row>
    <row r="48" spans="2:9" x14ac:dyDescent="0.2">
      <c r="B48" s="14"/>
      <c r="C48" s="5" t="s">
        <v>48</v>
      </c>
      <c r="D48" s="21">
        <v>2603511.5466666664</v>
      </c>
      <c r="E48" s="21">
        <v>2603511.5466666664</v>
      </c>
      <c r="F48" s="21">
        <v>2603511.5466666664</v>
      </c>
      <c r="G48" s="21"/>
      <c r="H48" s="21"/>
      <c r="I48" s="21">
        <f t="shared" si="8"/>
        <v>7810534.6399999987</v>
      </c>
    </row>
    <row r="49" spans="2:10" x14ac:dyDescent="0.2">
      <c r="B49" s="14"/>
      <c r="C49" s="5" t="s">
        <v>49</v>
      </c>
      <c r="D49" s="21">
        <v>1000000</v>
      </c>
      <c r="E49" s="21">
        <v>1000000</v>
      </c>
      <c r="F49" s="21">
        <v>1000000</v>
      </c>
      <c r="G49" s="21"/>
      <c r="H49" s="21"/>
      <c r="I49" s="21">
        <f t="shared" si="8"/>
        <v>3000000</v>
      </c>
    </row>
    <row r="50" spans="2:10" x14ac:dyDescent="0.2">
      <c r="B50" s="14"/>
      <c r="C50" s="5" t="s">
        <v>50</v>
      </c>
      <c r="D50" s="21">
        <v>20409573.349999998</v>
      </c>
      <c r="E50" s="21">
        <v>20409573.349999998</v>
      </c>
      <c r="F50" s="21">
        <v>20409573.349999998</v>
      </c>
      <c r="G50" s="21"/>
      <c r="H50" s="21"/>
      <c r="I50" s="21">
        <f t="shared" si="8"/>
        <v>61228720.049999997</v>
      </c>
    </row>
    <row r="51" spans="2:10" x14ac:dyDescent="0.2">
      <c r="B51" s="14"/>
      <c r="C51" s="5" t="s">
        <v>51</v>
      </c>
      <c r="D51" s="21">
        <v>0</v>
      </c>
      <c r="E51" s="21">
        <v>181523.25</v>
      </c>
      <c r="F51" s="21">
        <v>181523.25</v>
      </c>
      <c r="G51" s="21"/>
      <c r="H51" s="21"/>
      <c r="I51" s="21">
        <f t="shared" si="8"/>
        <v>363046.5</v>
      </c>
    </row>
    <row r="52" spans="2:10" x14ac:dyDescent="0.2">
      <c r="B52" s="14"/>
      <c r="C52" s="5" t="s">
        <v>52</v>
      </c>
      <c r="D52" s="21">
        <v>24234659.25</v>
      </c>
      <c r="E52" s="21">
        <v>24234659.25</v>
      </c>
      <c r="F52" s="21">
        <v>24234659.25</v>
      </c>
      <c r="G52" s="21"/>
      <c r="H52" s="21"/>
      <c r="I52" s="21">
        <f t="shared" si="8"/>
        <v>72703977.75</v>
      </c>
      <c r="J52" s="29"/>
    </row>
    <row r="53" spans="2:10" ht="32.25" customHeight="1" x14ac:dyDescent="0.2">
      <c r="B53" s="14"/>
      <c r="C53" s="5" t="s">
        <v>53</v>
      </c>
      <c r="D53" s="21"/>
      <c r="E53" s="21">
        <v>1000000</v>
      </c>
      <c r="F53" s="21">
        <v>2000000</v>
      </c>
      <c r="G53" s="21">
        <v>2000000</v>
      </c>
      <c r="H53" s="21">
        <v>2000000</v>
      </c>
      <c r="I53" s="21">
        <f t="shared" si="8"/>
        <v>7000000</v>
      </c>
    </row>
    <row r="54" spans="2:10" ht="25.5" x14ac:dyDescent="0.2">
      <c r="B54" s="14"/>
      <c r="C54" s="5" t="s">
        <v>54</v>
      </c>
      <c r="D54" s="21"/>
      <c r="E54" s="21">
        <v>10000000</v>
      </c>
      <c r="F54" s="21">
        <v>20000000</v>
      </c>
      <c r="G54" s="21">
        <v>20000000</v>
      </c>
      <c r="H54" s="21"/>
      <c r="I54" s="21">
        <f t="shared" si="8"/>
        <v>50000000</v>
      </c>
    </row>
    <row r="55" spans="2:10" ht="25.5" x14ac:dyDescent="0.2">
      <c r="B55" s="14"/>
      <c r="C55" s="30" t="s">
        <v>55</v>
      </c>
      <c r="D55" s="21">
        <v>10753591.739999998</v>
      </c>
      <c r="E55" s="21">
        <v>10753591.739999998</v>
      </c>
      <c r="F55" s="21">
        <v>10753591.739999998</v>
      </c>
      <c r="G55" s="21">
        <v>1792265.29</v>
      </c>
      <c r="H55" s="21">
        <v>1792265.29</v>
      </c>
      <c r="I55" s="21">
        <f t="shared" si="8"/>
        <v>35845305.799999997</v>
      </c>
    </row>
    <row r="56" spans="2:10" x14ac:dyDescent="0.2">
      <c r="B56" s="10"/>
      <c r="C56" s="16" t="s">
        <v>56</v>
      </c>
      <c r="D56" s="20">
        <f>SUM(D45:D55)</f>
        <v>121907401.91333333</v>
      </c>
      <c r="E56" s="20">
        <f t="shared" ref="E56:I56" si="9">SUM(E45:E55)</f>
        <v>133088925.16333333</v>
      </c>
      <c r="F56" s="20">
        <f t="shared" si="9"/>
        <v>144088925.16333333</v>
      </c>
      <c r="G56" s="20">
        <f t="shared" si="9"/>
        <v>23792265.289999999</v>
      </c>
      <c r="H56" s="20">
        <f t="shared" si="9"/>
        <v>3792265.29</v>
      </c>
      <c r="I56" s="20">
        <f t="shared" si="9"/>
        <v>426669782.81999999</v>
      </c>
    </row>
    <row r="57" spans="2:10" x14ac:dyDescent="0.2">
      <c r="B57" s="13" t="s">
        <v>57</v>
      </c>
      <c r="C57" s="17"/>
      <c r="D57" s="27"/>
      <c r="E57" s="27"/>
      <c r="F57" s="27"/>
      <c r="G57" s="28"/>
      <c r="H57" s="27"/>
      <c r="I57" s="27"/>
    </row>
    <row r="58" spans="2:10" x14ac:dyDescent="0.2">
      <c r="B58" s="13"/>
      <c r="C58" s="17" t="s">
        <v>58</v>
      </c>
      <c r="D58" s="27">
        <v>80000</v>
      </c>
      <c r="E58" s="27">
        <v>55000</v>
      </c>
      <c r="F58" s="27">
        <v>55000</v>
      </c>
      <c r="G58" s="28">
        <v>55000</v>
      </c>
      <c r="H58" s="27">
        <v>55000</v>
      </c>
      <c r="I58" s="21">
        <f>SUM(D58:H58)</f>
        <v>300000</v>
      </c>
    </row>
    <row r="59" spans="2:10" x14ac:dyDescent="0.2">
      <c r="B59" s="10"/>
      <c r="C59" s="16" t="s">
        <v>59</v>
      </c>
      <c r="D59" s="20">
        <v>80000</v>
      </c>
      <c r="E59" s="20">
        <v>55000</v>
      </c>
      <c r="F59" s="20">
        <v>55000</v>
      </c>
      <c r="G59" s="20">
        <v>55000</v>
      </c>
      <c r="H59" s="20">
        <v>55000</v>
      </c>
      <c r="I59" s="20">
        <v>300000</v>
      </c>
    </row>
    <row r="60" spans="2:10" x14ac:dyDescent="0.2">
      <c r="B60" s="14" t="s">
        <v>60</v>
      </c>
      <c r="C60" s="4"/>
      <c r="D60" s="21"/>
      <c r="E60" s="21"/>
      <c r="F60" s="21"/>
      <c r="G60" s="22"/>
      <c r="H60" s="21"/>
      <c r="I60" s="21"/>
    </row>
    <row r="61" spans="2:10" x14ac:dyDescent="0.2">
      <c r="B61" s="14"/>
      <c r="C61" s="4" t="s">
        <v>61</v>
      </c>
      <c r="D61" s="21">
        <v>52679.9</v>
      </c>
      <c r="E61" s="21">
        <v>74475.7</v>
      </c>
      <c r="F61" s="21">
        <v>74475.7</v>
      </c>
      <c r="G61" s="21">
        <v>74475.7</v>
      </c>
      <c r="H61" s="21">
        <v>74475.7</v>
      </c>
      <c r="I61" s="21">
        <f>SUM(D61:H61)</f>
        <v>350582.7</v>
      </c>
    </row>
    <row r="62" spans="2:10" x14ac:dyDescent="0.2">
      <c r="B62" s="10"/>
      <c r="C62" s="16" t="s">
        <v>62</v>
      </c>
      <c r="D62" s="31">
        <f>D61</f>
        <v>52679.9</v>
      </c>
      <c r="E62" s="31">
        <f t="shared" ref="E62:I62" si="10">E61</f>
        <v>74475.7</v>
      </c>
      <c r="F62" s="31">
        <f t="shared" si="10"/>
        <v>74475.7</v>
      </c>
      <c r="G62" s="31">
        <f t="shared" si="10"/>
        <v>74475.7</v>
      </c>
      <c r="H62" s="31">
        <f t="shared" si="10"/>
        <v>74475.7</v>
      </c>
      <c r="I62" s="31">
        <f t="shared" si="10"/>
        <v>350582.7</v>
      </c>
    </row>
    <row r="63" spans="2:10" x14ac:dyDescent="0.2">
      <c r="D63" s="32">
        <f>D12+D20+D35+D40+D43+D56+D59+D61</f>
        <v>123060854.81333333</v>
      </c>
      <c r="E63" s="32">
        <f t="shared" ref="E63:I63" si="11">E12+E20+E35+E40+E43+E56+E59+E61</f>
        <v>134726294.46333331</v>
      </c>
      <c r="F63" s="32">
        <f t="shared" si="11"/>
        <v>145623294.46333331</v>
      </c>
      <c r="G63" s="32">
        <f t="shared" si="11"/>
        <v>24909513.989999998</v>
      </c>
      <c r="H63" s="32">
        <f t="shared" si="11"/>
        <v>4909513.99</v>
      </c>
      <c r="I63" s="32">
        <f t="shared" si="11"/>
        <v>433229471.71999997</v>
      </c>
    </row>
    <row r="66" spans="9:9" x14ac:dyDescent="0.2">
      <c r="I66" s="29"/>
    </row>
    <row r="67" spans="9:9" x14ac:dyDescent="0.2">
      <c r="I67" s="29"/>
    </row>
    <row r="68" spans="9:9" x14ac:dyDescent="0.2">
      <c r="I68" s="33"/>
    </row>
  </sheetData>
  <pageMargins left="0.7" right="0.7" top="0.75" bottom="0.75" header="0.3" footer="0.3"/>
  <pageSetup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9237bcd-b65a-4e0f-aaa3-1712db3a638e" xsi:nil="true"/>
    <lcf76f155ced4ddcb4097134ff3c332f xmlns="0cd06adf-3c6d-41f6-bf21-8e57541dc5fd">
      <Terms xmlns="http://schemas.microsoft.com/office/infopath/2007/PartnerControls"/>
    </lcf76f155ced4ddcb4097134ff3c332f>
    <SharedWithUsers xmlns="39237bcd-b65a-4e0f-aaa3-1712db3a638e">
      <UserInfo>
        <DisplayName>Cane, Amelia</DisplayName>
        <AccountId>68</AccountId>
        <AccountType/>
      </UserInfo>
      <UserInfo>
        <DisplayName>Werner, Catherine</DisplayName>
        <AccountId>76</AccountId>
        <AccountType/>
      </UserInfo>
      <UserInfo>
        <DisplayName>Bullock, Khrystle</DisplayName>
        <AccountId>77</AccountId>
        <AccountType/>
      </UserInfo>
      <UserInfo>
        <DisplayName>Nemirow, Alison</DisplayName>
        <AccountId>16</AccountId>
        <AccountType/>
      </UserInfo>
      <UserInfo>
        <DisplayName>Holmes, Lillian</DisplayName>
        <AccountId>37</AccountId>
        <AccountType/>
      </UserInfo>
      <UserInfo>
        <DisplayName>Veriah, Revathi</DisplayName>
        <AccountId>17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39BF443F66D544AF3E4547022530B2" ma:contentTypeVersion="15" ma:contentTypeDescription="Create a new document." ma:contentTypeScope="" ma:versionID="59ac67a55d93775d6842414712487430">
  <xsd:schema xmlns:xsd="http://www.w3.org/2001/XMLSchema" xmlns:xs="http://www.w3.org/2001/XMLSchema" xmlns:p="http://schemas.microsoft.com/office/2006/metadata/properties" xmlns:ns2="0cd06adf-3c6d-41f6-bf21-8e57541dc5fd" xmlns:ns3="39237bcd-b65a-4e0f-aaa3-1712db3a638e" targetNamespace="http://schemas.microsoft.com/office/2006/metadata/properties" ma:root="true" ma:fieldsID="6cb8125a042d6b90f4b384fd86dcb1f9" ns2:_="" ns3:_="">
    <xsd:import namespace="0cd06adf-3c6d-41f6-bf21-8e57541dc5fd"/>
    <xsd:import namespace="39237bcd-b65a-4e0f-aaa3-1712db3a63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d06adf-3c6d-41f6-bf21-8e57541dc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304eaa9-3444-4af3-b0f0-375897863d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237bcd-b65a-4e0f-aaa3-1712db3a638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c5936d7-d9ca-4b42-994f-b29eade8c1eb}" ma:internalName="TaxCatchAll" ma:showField="CatchAllData" ma:web="39237bcd-b65a-4e0f-aaa3-1712db3a63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DFBC0A-00E4-42C8-8B72-E6235FA43B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DC66C1-86FB-4690-9021-5634E2087A19}">
  <ds:schemaRefs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  <ds:schemaRef ds:uri="39237bcd-b65a-4e0f-aaa3-1712db3a638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0cd06adf-3c6d-41f6-bf21-8e57541dc5f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E8CEF9A-D491-40DC-AD5D-FBAB7F6987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d06adf-3c6d-41f6-bf21-8e57541dc5fd"/>
    <ds:schemaRef ds:uri="39237bcd-b65a-4e0f-aaa3-1712db3a63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 Paso MSA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Darryl Outlaw</dc:creator>
  <cp:keywords/>
  <dc:description/>
  <cp:lastModifiedBy>Berjano, Fernando L.</cp:lastModifiedBy>
  <cp:revision/>
  <dcterms:created xsi:type="dcterms:W3CDTF">2023-03-27T15:18:05Z</dcterms:created>
  <dcterms:modified xsi:type="dcterms:W3CDTF">2024-03-29T15:20:14Z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0x0101003639BF443F66D544AF3E4547022530B2</vt:lpwstr>
  </property>
  <property fmtid="{D5CDD505-2E9C-101B-9397-08002B2CF9AE}" pid="3" name="MediaServiceImageTags">
    <vt:lpwstr/>
  </property>
</Properties>
</file>