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S:\Grants\Departments\Public Transportation\CPRG\Application\"/>
    </mc:Choice>
  </mc:AlternateContent>
  <xr:revisionPtr revIDLastSave="0" documentId="8_{8080F4F0-F91C-4FFA-A581-7CC25EDABAAC}" xr6:coauthVersionLast="47" xr6:coauthVersionMax="47" xr10:uidLastSave="{00000000-0000-0000-0000-000000000000}"/>
  <bookViews>
    <workbookView xWindow="-120" yWindow="-120" windowWidth="20730" windowHeight="11160" xr2:uid="{CDD8E629-AAEB-4175-AA00-9426B3ABE6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1" i="1" l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AA12" i="1" s="1"/>
  <c r="C17" i="1" s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E8" i="1"/>
  <c r="D8" i="1"/>
  <c r="C8" i="1"/>
  <c r="AA10" i="1" s="1"/>
  <c r="C16" i="1" s="1"/>
  <c r="B8" i="1"/>
  <c r="C18" i="1" l="1"/>
  <c r="G12" i="1"/>
  <c r="B17" i="1" s="1"/>
  <c r="G10" i="1"/>
  <c r="B16" i="1" s="1"/>
  <c r="B1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tc={09713E36-3241-47E6-935D-5A499A7764D1}</author>
    <author>tc={BDA8E093-6F88-4AC1-9F7E-246ED321803E}</author>
    <author>tc={541DEECC-A1F2-45C7-B003-40EA52048821}</author>
    <author>tc={1DA9C656-C248-4DE1-89F0-0E9DFFE59544}</author>
  </authors>
  <commentList>
    <comment ref="B7" authorId="0" shapeId="0" xr:uid="{09713E36-3241-47E6-935D-5A499A7764D1}">
      <text>
        <t>[Threaded comment]
Your version of Excel allows you to read this threaded comment; however, any edits to it will get removed if the file is opened in a newer version of Excel. Learn more: https://go.microsoft.com/fwlink/?linkid=870924
Comment:
    2 vehicles replaced</t>
      </text>
    </comment>
    <comment ref="C7" authorId="1" shapeId="0" xr:uid="{BDA8E093-6F88-4AC1-9F7E-246ED321803E}">
      <text>
        <t>[Threaded comment]
Your version of Excel allows you to read this threaded comment; however, any edits to it will get removed if the file is opened in a newer version of Excel. Learn more: https://go.microsoft.com/fwlink/?linkid=870924
Comment:
    3 vehicles replaced</t>
      </text>
    </comment>
    <comment ref="D7" authorId="2" shapeId="0" xr:uid="{541DEECC-A1F2-45C7-B003-40EA52048821}">
      <text>
        <t>[Threaded comment]
Your version of Excel allows you to read this threaded comment; however, any edits to it will get removed if the file is opened in a newer version of Excel. Learn more: https://go.microsoft.com/fwlink/?linkid=870924
Comment:
    2 vehicles replaced</t>
      </text>
    </comment>
    <comment ref="F7" authorId="3" shapeId="0" xr:uid="{1DA9C656-C248-4DE1-89F0-0E9DFFE59544}">
      <text>
        <t>[Threaded comment]
Your version of Excel allows you to read this threaded comment; however, any edits to it will get removed if the file is opened in a newer version of Excel. Learn more: https://go.microsoft.com/fwlink/?linkid=870924
Comment:
    5 vehicles replaced</t>
      </text>
    </comment>
  </commentList>
</comments>
</file>

<file path=xl/sharedStrings.xml><?xml version="1.0" encoding="utf-8"?>
<sst xmlns="http://schemas.openxmlformats.org/spreadsheetml/2006/main" count="12" uniqueCount="12">
  <si>
    <t>Assumptions</t>
  </si>
  <si>
    <t>Gas Truck Emissions  (g/veh/mile)</t>
  </si>
  <si>
    <t>Propane Truck Emissions (g/veh/mile)</t>
  </si>
  <si>
    <t>Average Mileage</t>
  </si>
  <si>
    <t>Forsyth Estimations</t>
  </si>
  <si>
    <t>Year</t>
  </si>
  <si>
    <t>Gas Vehicle (kg CO2)</t>
  </si>
  <si>
    <t>Propane (kg CO2)</t>
  </si>
  <si>
    <t>Gas Vehicle  (kg CO2)
no replacements</t>
  </si>
  <si>
    <t>Replacement Plan  (metric tons CO2)</t>
  </si>
  <si>
    <t>No Replacements (metric tons CO2)</t>
  </si>
  <si>
    <t>GHG Reduction (metric tons CO2)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</si>
</sst>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1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/>
    <xf numFmtId="164" fontId="0" fillId="0" borderId="5" xfId="1" applyNumberFormat="1" applyFont="1" applyBorder="1" applyAlignment="1">
      <alignment vertical="center"/>
    </xf>
    <xf numFmtId="164" fontId="0" fillId="0" borderId="6" xfId="1" applyNumberFormat="1" applyFont="1" applyBorder="1" applyAlignment="1">
      <alignment vertical="center"/>
    </xf>
    <xf numFmtId="0" fontId="0" fillId="2" borderId="7" xfId="0" applyFill="1" applyBorder="1"/>
    <xf numFmtId="164" fontId="0" fillId="2" borderId="8" xfId="1" applyNumberFormat="1" applyFont="1" applyFill="1" applyBorder="1" applyAlignment="1">
      <alignment vertical="center"/>
    </xf>
    <xf numFmtId="164" fontId="0" fillId="2" borderId="9" xfId="1" applyNumberFormat="1" applyFont="1" applyFill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lark, Chelsea E." id="{56DBF7A8-8F1B-49CE-A017-535611BFD59D}" userId="S::CEClark@forsythco.com::7499eb75-dd32-4045-89d0-0bc5e95c393c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7" dT="2024-03-25T15:47:33.71" personId="{56DBF7A8-8F1B-49CE-A017-535611BFD59D}" id="{09713E36-3241-47E6-935D-5A499A7764D1}">
    <text>2 vehicles replaced</text>
  </threadedComment>
  <threadedComment ref="C7" dT="2024-03-25T15:47:43.73" personId="{56DBF7A8-8F1B-49CE-A017-535611BFD59D}" id="{BDA8E093-6F88-4AC1-9F7E-246ED321803E}">
    <text>3 vehicles replaced</text>
  </threadedComment>
  <threadedComment ref="D7" dT="2024-03-25T15:47:52.59" personId="{56DBF7A8-8F1B-49CE-A017-535611BFD59D}" id="{541DEECC-A1F2-45C7-B003-40EA52048821}">
    <text>2 vehicles replaced</text>
  </threadedComment>
  <threadedComment ref="F7" dT="2024-03-25T15:49:46.34" personId="{56DBF7A8-8F1B-49CE-A017-535611BFD59D}" id="{1DA9C656-C248-4DE1-89F0-0E9DFFE59544}">
    <text>5 vehicles replaced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2647D-1FA0-4566-942A-D90038791719}">
  <dimension ref="A1:AA18"/>
  <sheetViews>
    <sheetView tabSelected="1" workbookViewId="0">
      <selection activeCell="F17" sqref="F17"/>
    </sheetView>
  </sheetViews>
  <sheetFormatPr defaultRowHeight="15" x14ac:dyDescent="0.25"/>
  <cols>
    <col min="1" max="1" width="40" customWidth="1"/>
  </cols>
  <sheetData>
    <row r="1" spans="1:27" x14ac:dyDescent="0.25">
      <c r="A1" t="s">
        <v>0</v>
      </c>
    </row>
    <row r="2" spans="1:27" x14ac:dyDescent="0.25">
      <c r="A2" t="s">
        <v>1</v>
      </c>
      <c r="B2">
        <v>381.41199999999998</v>
      </c>
    </row>
    <row r="3" spans="1:27" x14ac:dyDescent="0.25">
      <c r="A3" t="s">
        <v>2</v>
      </c>
      <c r="B3">
        <v>260.83699999999999</v>
      </c>
    </row>
    <row r="4" spans="1:27" x14ac:dyDescent="0.25">
      <c r="A4" t="s">
        <v>3</v>
      </c>
      <c r="B4">
        <v>26594</v>
      </c>
    </row>
    <row r="6" spans="1:27" x14ac:dyDescent="0.25">
      <c r="A6" s="1" t="s">
        <v>4</v>
      </c>
    </row>
    <row r="7" spans="1:27" x14ac:dyDescent="0.25">
      <c r="A7" t="s">
        <v>5</v>
      </c>
      <c r="B7">
        <v>2025</v>
      </c>
      <c r="C7">
        <v>2026</v>
      </c>
      <c r="D7">
        <v>2027</v>
      </c>
      <c r="E7">
        <v>2028</v>
      </c>
      <c r="F7">
        <v>2029</v>
      </c>
      <c r="G7">
        <v>2030</v>
      </c>
      <c r="H7">
        <v>2031</v>
      </c>
      <c r="I7">
        <v>2032</v>
      </c>
      <c r="J7">
        <v>2033</v>
      </c>
      <c r="K7">
        <v>2034</v>
      </c>
      <c r="L7">
        <v>2035</v>
      </c>
      <c r="M7">
        <v>2036</v>
      </c>
      <c r="N7">
        <v>2037</v>
      </c>
      <c r="O7">
        <v>2038</v>
      </c>
      <c r="P7">
        <v>2039</v>
      </c>
      <c r="Q7">
        <v>2040</v>
      </c>
      <c r="R7">
        <v>2041</v>
      </c>
      <c r="S7">
        <v>2042</v>
      </c>
      <c r="T7">
        <v>2043</v>
      </c>
      <c r="U7">
        <v>2044</v>
      </c>
      <c r="V7">
        <v>2045</v>
      </c>
      <c r="W7">
        <v>2046</v>
      </c>
      <c r="X7">
        <v>2047</v>
      </c>
      <c r="Y7">
        <v>2048</v>
      </c>
      <c r="Z7">
        <v>2049</v>
      </c>
      <c r="AA7">
        <v>2050</v>
      </c>
    </row>
    <row r="8" spans="1:27" x14ac:dyDescent="0.25">
      <c r="A8" t="s">
        <v>6</v>
      </c>
      <c r="B8">
        <f>(($B$2)*10*$B$4)/1000</f>
        <v>101432.70728</v>
      </c>
      <c r="C8">
        <f>(($B$2)*7*$B$4)/1000</f>
        <v>71002.895096000007</v>
      </c>
      <c r="D8">
        <f>(($B$2)*5*$B$4)/1000</f>
        <v>50716.353640000001</v>
      </c>
      <c r="E8">
        <f>(($B$2)*5*$B$4)/1000</f>
        <v>50716.353640000001</v>
      </c>
    </row>
    <row r="9" spans="1:27" x14ac:dyDescent="0.25">
      <c r="A9" t="s">
        <v>7</v>
      </c>
      <c r="B9">
        <f>(($B$3)*2*$B$4)/1000</f>
        <v>13873.398355999998</v>
      </c>
      <c r="C9">
        <f>(($B$3)*5*$B$4)/1000</f>
        <v>34683.495889999998</v>
      </c>
      <c r="D9">
        <f>(($B$3)*7*$B$4)/1000</f>
        <v>48556.894245999996</v>
      </c>
      <c r="E9">
        <f>(($B$3)*7*$B$4)/1000</f>
        <v>48556.894245999996</v>
      </c>
      <c r="F9">
        <f>(($B$3)*12*$B$4)/1000</f>
        <v>83240.390135999987</v>
      </c>
      <c r="G9">
        <f t="shared" ref="G9:AA9" si="0">(($B$3)*12*$B$4)/1000</f>
        <v>83240.390135999987</v>
      </c>
      <c r="H9">
        <f t="shared" si="0"/>
        <v>83240.390135999987</v>
      </c>
      <c r="I9">
        <f t="shared" si="0"/>
        <v>83240.390135999987</v>
      </c>
      <c r="J9">
        <f t="shared" si="0"/>
        <v>83240.390135999987</v>
      </c>
      <c r="K9">
        <f t="shared" si="0"/>
        <v>83240.390135999987</v>
      </c>
      <c r="L9">
        <f t="shared" si="0"/>
        <v>83240.390135999987</v>
      </c>
      <c r="M9">
        <f t="shared" si="0"/>
        <v>83240.390135999987</v>
      </c>
      <c r="N9">
        <f t="shared" si="0"/>
        <v>83240.390135999987</v>
      </c>
      <c r="O9">
        <f t="shared" si="0"/>
        <v>83240.390135999987</v>
      </c>
      <c r="P9">
        <f t="shared" si="0"/>
        <v>83240.390135999987</v>
      </c>
      <c r="Q9">
        <f t="shared" si="0"/>
        <v>83240.390135999987</v>
      </c>
      <c r="R9">
        <f t="shared" si="0"/>
        <v>83240.390135999987</v>
      </c>
      <c r="S9">
        <f t="shared" si="0"/>
        <v>83240.390135999987</v>
      </c>
      <c r="T9">
        <f t="shared" si="0"/>
        <v>83240.390135999987</v>
      </c>
      <c r="U9">
        <f t="shared" si="0"/>
        <v>83240.390135999987</v>
      </c>
      <c r="V9">
        <f t="shared" si="0"/>
        <v>83240.390135999987</v>
      </c>
      <c r="W9">
        <f t="shared" si="0"/>
        <v>83240.390135999987</v>
      </c>
      <c r="X9">
        <f t="shared" si="0"/>
        <v>83240.390135999987</v>
      </c>
      <c r="Y9">
        <f t="shared" si="0"/>
        <v>83240.390135999987</v>
      </c>
      <c r="Z9">
        <f t="shared" si="0"/>
        <v>83240.390135999987</v>
      </c>
      <c r="AA9">
        <f t="shared" si="0"/>
        <v>83240.390135999987</v>
      </c>
    </row>
    <row r="10" spans="1:27" x14ac:dyDescent="0.25">
      <c r="G10">
        <f>SUM(B8:G9)</f>
        <v>586019.77266599995</v>
      </c>
      <c r="AA10">
        <f>SUM(B8:AA9)</f>
        <v>2250827.5753859994</v>
      </c>
    </row>
    <row r="11" spans="1:27" ht="37.5" customHeight="1" x14ac:dyDescent="0.25">
      <c r="A11" s="2" t="s">
        <v>8</v>
      </c>
      <c r="B11">
        <f>(($B$2)*12*$B$4)/1000</f>
        <v>121719.24873599998</v>
      </c>
      <c r="C11">
        <f t="shared" ref="C11:AA11" si="1">(($B$2)*12*$B$4)/1000</f>
        <v>121719.24873599998</v>
      </c>
      <c r="D11">
        <f t="shared" si="1"/>
        <v>121719.24873599998</v>
      </c>
      <c r="E11">
        <f t="shared" si="1"/>
        <v>121719.24873599998</v>
      </c>
      <c r="F11">
        <f t="shared" si="1"/>
        <v>121719.24873599998</v>
      </c>
      <c r="G11">
        <f t="shared" si="1"/>
        <v>121719.24873599998</v>
      </c>
      <c r="H11">
        <f t="shared" si="1"/>
        <v>121719.24873599998</v>
      </c>
      <c r="I11">
        <f t="shared" si="1"/>
        <v>121719.24873599998</v>
      </c>
      <c r="J11">
        <f t="shared" si="1"/>
        <v>121719.24873599998</v>
      </c>
      <c r="K11">
        <f t="shared" si="1"/>
        <v>121719.24873599998</v>
      </c>
      <c r="L11">
        <f t="shared" si="1"/>
        <v>121719.24873599998</v>
      </c>
      <c r="M11">
        <f t="shared" si="1"/>
        <v>121719.24873599998</v>
      </c>
      <c r="N11">
        <f t="shared" si="1"/>
        <v>121719.24873599998</v>
      </c>
      <c r="O11">
        <f t="shared" si="1"/>
        <v>121719.24873599998</v>
      </c>
      <c r="P11">
        <f t="shared" si="1"/>
        <v>121719.24873599998</v>
      </c>
      <c r="Q11">
        <f t="shared" si="1"/>
        <v>121719.24873599998</v>
      </c>
      <c r="R11">
        <f t="shared" si="1"/>
        <v>121719.24873599998</v>
      </c>
      <c r="S11">
        <f t="shared" si="1"/>
        <v>121719.24873599998</v>
      </c>
      <c r="T11">
        <f t="shared" si="1"/>
        <v>121719.24873599998</v>
      </c>
      <c r="U11">
        <f t="shared" si="1"/>
        <v>121719.24873599998</v>
      </c>
      <c r="V11">
        <f t="shared" si="1"/>
        <v>121719.24873599998</v>
      </c>
      <c r="W11">
        <f t="shared" si="1"/>
        <v>121719.24873599998</v>
      </c>
      <c r="X11">
        <f t="shared" si="1"/>
        <v>121719.24873599998</v>
      </c>
      <c r="Y11">
        <f t="shared" si="1"/>
        <v>121719.24873599998</v>
      </c>
      <c r="Z11">
        <f t="shared" si="1"/>
        <v>121719.24873599998</v>
      </c>
      <c r="AA11">
        <f t="shared" si="1"/>
        <v>121719.24873599998</v>
      </c>
    </row>
    <row r="12" spans="1:27" x14ac:dyDescent="0.25">
      <c r="G12">
        <f>SUM(B11:G11)</f>
        <v>730315.49241599976</v>
      </c>
      <c r="AA12">
        <f>SUM(B11:AA11)</f>
        <v>3164700.4671360003</v>
      </c>
    </row>
    <row r="14" spans="1:27" ht="15.75" thickBot="1" x14ac:dyDescent="0.3"/>
    <row r="15" spans="1:27" x14ac:dyDescent="0.25">
      <c r="A15" s="3"/>
      <c r="B15" s="4">
        <v>2030</v>
      </c>
      <c r="C15" s="5">
        <v>2050</v>
      </c>
    </row>
    <row r="16" spans="1:27" x14ac:dyDescent="0.25">
      <c r="A16" s="6" t="s">
        <v>9</v>
      </c>
      <c r="B16" s="7">
        <f>G10/1000</f>
        <v>586.01977266599999</v>
      </c>
      <c r="C16" s="8">
        <f>AA10/1000</f>
        <v>2250.8275753859994</v>
      </c>
    </row>
    <row r="17" spans="1:3" x14ac:dyDescent="0.25">
      <c r="A17" s="6" t="s">
        <v>10</v>
      </c>
      <c r="B17" s="7">
        <f>G12/1000</f>
        <v>730.31549241599976</v>
      </c>
      <c r="C17" s="8">
        <f>AA12/1000</f>
        <v>3164.7004671360005</v>
      </c>
    </row>
    <row r="18" spans="1:3" ht="15.75" thickBot="1" x14ac:dyDescent="0.3">
      <c r="A18" s="9" t="s">
        <v>11</v>
      </c>
      <c r="B18" s="10">
        <f>B17-B16</f>
        <v>144.29571974999976</v>
      </c>
      <c r="C18" s="11">
        <f>C17-C16</f>
        <v>913.87289175000114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Clark, Chelsea E.</dc:creator>
  <cp:lastModifiedBy>Clark, Chelsea E.</cp:lastModifiedBy>
  <dcterms:created xsi:type="dcterms:W3CDTF">2024-03-29T17:32:55Z</dcterms:created>
  <dcterms:modified xsi:type="dcterms:W3CDTF">2024-03-29T17:33:50Z</dcterms:modified>
</cp:coreProperties>
</file>