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0" documentId="13_ncr:1_{CF8575B7-7948-481C-8BDC-B6236D1886A3}" xr6:coauthVersionLast="47" xr6:coauthVersionMax="47" xr10:uidLastSave="{00000000-0000-0000-0000-000000000000}"/>
  <bookViews>
    <workbookView xWindow="-120" yWindow="-120" windowWidth="29040" windowHeight="15720" tabRatio="979" activeTab="1" xr2:uid="{AAC398A2-E95D-4231-A920-55B8B1C73F3F}"/>
  </bookViews>
  <sheets>
    <sheet name="Overview" sheetId="26" r:id="rId1"/>
    <sheet name="Consolidated Budget" sheetId="30" r:id="rId2"/>
    <sheet name="Measure 1 - ZE Buses Budget" sheetId="16" r:id="rId3"/>
    <sheet name="Measure 2 - Landfill Gas Budget" sheetId="27" r:id="rId4"/>
    <sheet name="Measure 3 - Home Wx &amp; EE Budget" sheetId="28" r:id="rId5"/>
    <sheet name="Administration Budget" sheetId="29" r:id="rId6"/>
  </sheets>
  <definedNames>
    <definedName name="_xlnm._FilterDatabase" localSheetId="5" hidden="1">'Administration Budget'!#REF!</definedName>
    <definedName name="_xlnm._FilterDatabase" localSheetId="1" hidden="1">'Consolidated Budget'!#REF!</definedName>
    <definedName name="_xlnm._FilterDatabase" localSheetId="2" hidden="1">'Measure 1 - ZE Buses Budget'!#REF!</definedName>
    <definedName name="_xlnm._FilterDatabase" localSheetId="3" hidden="1">'Measure 2 - Landfill Gas Budget'!#REF!</definedName>
    <definedName name="_xlnm._FilterDatabase" localSheetId="4" hidden="1">'Measure 3 - Home Wx &amp; EE Budget'!#REF!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" i="30" l="1"/>
  <c r="D13" i="30"/>
  <c r="D12" i="30"/>
  <c r="D11" i="30"/>
  <c r="D10" i="30"/>
  <c r="D9" i="30"/>
  <c r="D8" i="30"/>
  <c r="H7" i="30"/>
  <c r="G7" i="30"/>
  <c r="F7" i="30"/>
  <c r="E7" i="30"/>
  <c r="D7" i="30"/>
  <c r="J18" i="29"/>
  <c r="J19" i="29"/>
  <c r="J18" i="28"/>
  <c r="J19" i="28"/>
  <c r="J33" i="27"/>
  <c r="J34" i="27"/>
  <c r="J35" i="27"/>
  <c r="J27" i="27"/>
  <c r="J18" i="27"/>
  <c r="J19" i="27"/>
  <c r="J10" i="16"/>
  <c r="J18" i="16"/>
  <c r="J21" i="16" s="1"/>
  <c r="J8" i="16"/>
  <c r="J9" i="16"/>
  <c r="E16" i="16"/>
  <c r="E53" i="28"/>
  <c r="F53" i="28"/>
  <c r="J37" i="28"/>
  <c r="H16" i="28"/>
  <c r="J8" i="29"/>
  <c r="J11" i="29" s="1"/>
  <c r="F16" i="16"/>
  <c r="I57" i="29"/>
  <c r="H55" i="29"/>
  <c r="G55" i="29"/>
  <c r="F55" i="29"/>
  <c r="E55" i="29"/>
  <c r="D55" i="29"/>
  <c r="J54" i="29"/>
  <c r="J53" i="29"/>
  <c r="H49" i="29"/>
  <c r="G49" i="29"/>
  <c r="F49" i="29"/>
  <c r="E49" i="29"/>
  <c r="D49" i="29"/>
  <c r="J48" i="29"/>
  <c r="J47" i="29"/>
  <c r="J46" i="29"/>
  <c r="J45" i="29"/>
  <c r="J44" i="29"/>
  <c r="J43" i="29"/>
  <c r="H41" i="29"/>
  <c r="G41" i="29"/>
  <c r="F41" i="29"/>
  <c r="E41" i="29"/>
  <c r="D41" i="29"/>
  <c r="J40" i="29"/>
  <c r="J39" i="29"/>
  <c r="J38" i="29"/>
  <c r="J37" i="29"/>
  <c r="H35" i="29"/>
  <c r="G35" i="29"/>
  <c r="F35" i="29"/>
  <c r="E35" i="29"/>
  <c r="D35" i="29"/>
  <c r="J35" i="29" s="1"/>
  <c r="J34" i="29"/>
  <c r="J33" i="29"/>
  <c r="H31" i="29"/>
  <c r="G31" i="29"/>
  <c r="F31" i="29"/>
  <c r="E31" i="29"/>
  <c r="D31" i="29"/>
  <c r="J31" i="29" s="1"/>
  <c r="J30" i="29"/>
  <c r="J29" i="29"/>
  <c r="H27" i="29"/>
  <c r="G27" i="29"/>
  <c r="F27" i="29"/>
  <c r="E27" i="29"/>
  <c r="D27" i="29"/>
  <c r="J26" i="29"/>
  <c r="J25" i="29"/>
  <c r="J24" i="29"/>
  <c r="J23" i="29"/>
  <c r="J22" i="29"/>
  <c r="J21" i="29"/>
  <c r="J20" i="29"/>
  <c r="I16" i="29"/>
  <c r="H16" i="29"/>
  <c r="G16" i="29"/>
  <c r="F16" i="29"/>
  <c r="E16" i="29"/>
  <c r="D16" i="29"/>
  <c r="J15" i="29"/>
  <c r="J14" i="29"/>
  <c r="J13" i="29"/>
  <c r="I11" i="29"/>
  <c r="H11" i="29"/>
  <c r="G11" i="29"/>
  <c r="F11" i="29"/>
  <c r="E11" i="29"/>
  <c r="D11" i="29"/>
  <c r="J10" i="29"/>
  <c r="J9" i="29"/>
  <c r="I55" i="28"/>
  <c r="H53" i="28"/>
  <c r="G53" i="28"/>
  <c r="D53" i="28"/>
  <c r="J52" i="28"/>
  <c r="H47" i="28"/>
  <c r="G47" i="28"/>
  <c r="F47" i="28"/>
  <c r="E47" i="28"/>
  <c r="D47" i="28"/>
  <c r="J46" i="28"/>
  <c r="J45" i="28"/>
  <c r="J44" i="28"/>
  <c r="J43" i="28"/>
  <c r="J42" i="28"/>
  <c r="J41" i="28"/>
  <c r="H39" i="28"/>
  <c r="G39" i="28"/>
  <c r="F39" i="28"/>
  <c r="E39" i="28"/>
  <c r="D39" i="28"/>
  <c r="J38" i="28"/>
  <c r="J36" i="28"/>
  <c r="J35" i="28"/>
  <c r="J34" i="28"/>
  <c r="H32" i="28"/>
  <c r="G32" i="28"/>
  <c r="F32" i="28"/>
  <c r="E32" i="28"/>
  <c r="D32" i="28"/>
  <c r="J31" i="28"/>
  <c r="J30" i="28"/>
  <c r="H28" i="28"/>
  <c r="G28" i="28"/>
  <c r="F28" i="28"/>
  <c r="E28" i="28"/>
  <c r="D28" i="28"/>
  <c r="J27" i="28"/>
  <c r="J26" i="28"/>
  <c r="H24" i="28"/>
  <c r="G24" i="28"/>
  <c r="F24" i="28"/>
  <c r="E24" i="28"/>
  <c r="D24" i="28"/>
  <c r="J23" i="28"/>
  <c r="J22" i="28"/>
  <c r="J21" i="28"/>
  <c r="J20" i="28"/>
  <c r="I16" i="28"/>
  <c r="J15" i="28"/>
  <c r="J14" i="28"/>
  <c r="I11" i="28"/>
  <c r="H11" i="28"/>
  <c r="G11" i="28"/>
  <c r="G16" i="28" s="1"/>
  <c r="F11" i="28"/>
  <c r="F16" i="28" s="1"/>
  <c r="E11" i="28"/>
  <c r="E16" i="28" s="1"/>
  <c r="D11" i="28"/>
  <c r="D16" i="28" s="1"/>
  <c r="J10" i="28"/>
  <c r="J9" i="28"/>
  <c r="J8" i="28"/>
  <c r="I53" i="27"/>
  <c r="H51" i="27"/>
  <c r="G51" i="27"/>
  <c r="F51" i="27"/>
  <c r="E51" i="27"/>
  <c r="D51" i="27"/>
  <c r="J50" i="27"/>
  <c r="J49" i="27"/>
  <c r="H45" i="27"/>
  <c r="G45" i="27"/>
  <c r="F45" i="27"/>
  <c r="E45" i="27"/>
  <c r="D45" i="27"/>
  <c r="J44" i="27"/>
  <c r="J43" i="27"/>
  <c r="J42" i="27"/>
  <c r="J41" i="27"/>
  <c r="J40" i="27"/>
  <c r="J39" i="27"/>
  <c r="H37" i="27"/>
  <c r="G37" i="27"/>
  <c r="F37" i="27"/>
  <c r="E37" i="27"/>
  <c r="D37" i="27"/>
  <c r="J36" i="27"/>
  <c r="J37" i="27" s="1"/>
  <c r="H31" i="27"/>
  <c r="G31" i="27"/>
  <c r="F31" i="27"/>
  <c r="E31" i="27"/>
  <c r="D31" i="27"/>
  <c r="J30" i="27"/>
  <c r="J29" i="27"/>
  <c r="J31" i="27" s="1"/>
  <c r="H27" i="27"/>
  <c r="G27" i="27"/>
  <c r="F27" i="27"/>
  <c r="E27" i="27"/>
  <c r="D27" i="27"/>
  <c r="J26" i="27"/>
  <c r="J25" i="27"/>
  <c r="H23" i="27"/>
  <c r="G23" i="27"/>
  <c r="F23" i="27"/>
  <c r="E23" i="27"/>
  <c r="D23" i="27"/>
  <c r="J22" i="27"/>
  <c r="J21" i="27"/>
  <c r="J20" i="27"/>
  <c r="I16" i="27"/>
  <c r="J15" i="27"/>
  <c r="J14" i="27"/>
  <c r="I11" i="27"/>
  <c r="H11" i="27"/>
  <c r="H16" i="27" s="1"/>
  <c r="G11" i="27"/>
  <c r="G16" i="27" s="1"/>
  <c r="F11" i="27"/>
  <c r="F16" i="27" s="1"/>
  <c r="E11" i="27"/>
  <c r="E16" i="27" s="1"/>
  <c r="D11" i="27"/>
  <c r="D16" i="27" s="1"/>
  <c r="J10" i="27"/>
  <c r="J9" i="27"/>
  <c r="J8" i="27"/>
  <c r="E46" i="16"/>
  <c r="F46" i="16"/>
  <c r="G46" i="16"/>
  <c r="H46" i="16"/>
  <c r="D46" i="16"/>
  <c r="J45" i="16"/>
  <c r="J44" i="16"/>
  <c r="J46" i="16" s="1"/>
  <c r="E40" i="16"/>
  <c r="F40" i="16"/>
  <c r="G40" i="16"/>
  <c r="H40" i="16"/>
  <c r="D40" i="16"/>
  <c r="D41" i="16" s="1"/>
  <c r="D48" i="16" s="1"/>
  <c r="E35" i="16"/>
  <c r="F35" i="16"/>
  <c r="G35" i="16"/>
  <c r="H35" i="16"/>
  <c r="D35" i="16"/>
  <c r="J34" i="16"/>
  <c r="E29" i="16"/>
  <c r="F29" i="16"/>
  <c r="G29" i="16"/>
  <c r="H29" i="16"/>
  <c r="D29" i="16"/>
  <c r="J27" i="16"/>
  <c r="J29" i="16" s="1"/>
  <c r="J28" i="16"/>
  <c r="J31" i="16"/>
  <c r="J35" i="16" s="1"/>
  <c r="J32" i="16"/>
  <c r="J33" i="16"/>
  <c r="J37" i="16"/>
  <c r="J38" i="16"/>
  <c r="J39" i="16"/>
  <c r="E25" i="16"/>
  <c r="F25" i="16"/>
  <c r="G25" i="16"/>
  <c r="H25" i="16"/>
  <c r="D25" i="16"/>
  <c r="J24" i="16"/>
  <c r="J23" i="16"/>
  <c r="J25" i="16" s="1"/>
  <c r="E21" i="16"/>
  <c r="F21" i="16"/>
  <c r="G21" i="16"/>
  <c r="H21" i="16"/>
  <c r="D21" i="16"/>
  <c r="J20" i="16"/>
  <c r="J19" i="16"/>
  <c r="E11" i="16"/>
  <c r="F11" i="16"/>
  <c r="G11" i="16"/>
  <c r="H11" i="16"/>
  <c r="D11" i="16"/>
  <c r="G16" i="16"/>
  <c r="H16" i="16"/>
  <c r="D16" i="16"/>
  <c r="J14" i="16"/>
  <c r="J15" i="16"/>
  <c r="J16" i="29" l="1"/>
  <c r="J23" i="27"/>
  <c r="J11" i="27"/>
  <c r="J45" i="27"/>
  <c r="E10" i="30"/>
  <c r="G10" i="30"/>
  <c r="J16" i="30"/>
  <c r="J40" i="16"/>
  <c r="E9" i="30"/>
  <c r="F9" i="30"/>
  <c r="H11" i="30"/>
  <c r="F11" i="30"/>
  <c r="F16" i="30"/>
  <c r="E11" i="30"/>
  <c r="F10" i="30"/>
  <c r="G16" i="30"/>
  <c r="E16" i="30"/>
  <c r="H16" i="30"/>
  <c r="H10" i="30"/>
  <c r="F12" i="30"/>
  <c r="H12" i="30"/>
  <c r="J10" i="30"/>
  <c r="H46" i="27"/>
  <c r="H53" i="27" s="1"/>
  <c r="J13" i="27"/>
  <c r="J16" i="27" s="1"/>
  <c r="G46" i="27"/>
  <c r="G53" i="27" s="1"/>
  <c r="E8" i="30"/>
  <c r="D46" i="27"/>
  <c r="D53" i="27" s="1"/>
  <c r="J53" i="28"/>
  <c r="J51" i="28"/>
  <c r="H13" i="30"/>
  <c r="F13" i="30"/>
  <c r="G12" i="30"/>
  <c r="J39" i="28"/>
  <c r="J28" i="28"/>
  <c r="E12" i="30"/>
  <c r="G11" i="30"/>
  <c r="J32" i="28"/>
  <c r="J24" i="28"/>
  <c r="H8" i="30"/>
  <c r="E48" i="28"/>
  <c r="E55" i="28" s="1"/>
  <c r="J13" i="28"/>
  <c r="J16" i="28" s="1"/>
  <c r="D48" i="28"/>
  <c r="D55" i="28" s="1"/>
  <c r="G48" i="28"/>
  <c r="G55" i="28" s="1"/>
  <c r="F8" i="30"/>
  <c r="G8" i="30"/>
  <c r="H48" i="28"/>
  <c r="H55" i="28" s="1"/>
  <c r="F48" i="28"/>
  <c r="J11" i="28"/>
  <c r="E13" i="30"/>
  <c r="G13" i="30"/>
  <c r="H9" i="30"/>
  <c r="G9" i="30"/>
  <c r="J41" i="29"/>
  <c r="J27" i="29"/>
  <c r="E50" i="29"/>
  <c r="E57" i="29" s="1"/>
  <c r="G50" i="29"/>
  <c r="G57" i="29" s="1"/>
  <c r="H50" i="29"/>
  <c r="H57" i="29" s="1"/>
  <c r="D50" i="29"/>
  <c r="D57" i="29" s="1"/>
  <c r="F50" i="29"/>
  <c r="F57" i="29" s="1"/>
  <c r="E46" i="27"/>
  <c r="E53" i="27" s="1"/>
  <c r="F46" i="27"/>
  <c r="F53" i="27" s="1"/>
  <c r="H41" i="16"/>
  <c r="H48" i="16" s="1"/>
  <c r="J11" i="16"/>
  <c r="J13" i="16"/>
  <c r="J16" i="16" s="1"/>
  <c r="J55" i="29"/>
  <c r="J49" i="29"/>
  <c r="J47" i="28"/>
  <c r="J51" i="27"/>
  <c r="E41" i="16"/>
  <c r="E48" i="16" s="1"/>
  <c r="G41" i="16"/>
  <c r="G48" i="16" s="1"/>
  <c r="F41" i="16"/>
  <c r="F48" i="16" s="1"/>
  <c r="J11" i="30" l="1"/>
  <c r="E14" i="30"/>
  <c r="E18" i="30" s="1"/>
  <c r="J12" i="30"/>
  <c r="F14" i="30"/>
  <c r="F18" i="30" s="1"/>
  <c r="J9" i="30"/>
  <c r="J8" i="30"/>
  <c r="J48" i="28"/>
  <c r="J55" i="28" s="1"/>
  <c r="D25" i="30" s="1"/>
  <c r="G14" i="30"/>
  <c r="G18" i="30" s="1"/>
  <c r="J7" i="30"/>
  <c r="F55" i="28"/>
  <c r="H14" i="30"/>
  <c r="H18" i="30" s="1"/>
  <c r="D14" i="30"/>
  <c r="J13" i="30"/>
  <c r="J50" i="29"/>
  <c r="J57" i="29" s="1"/>
  <c r="D26" i="30" s="1"/>
  <c r="J46" i="27"/>
  <c r="J53" i="27" s="1"/>
  <c r="D24" i="30" s="1"/>
  <c r="J41" i="16"/>
  <c r="J48" i="16" s="1"/>
  <c r="D23" i="30" s="1"/>
  <c r="J14" i="30" l="1"/>
  <c r="J18" i="30" s="1"/>
  <c r="D18" i="30"/>
  <c r="D28" i="30"/>
  <c r="E24" i="30" s="1"/>
  <c r="E25" i="30" l="1"/>
  <c r="E23" i="30"/>
  <c r="E26" i="30"/>
  <c r="E28" i="30" l="1"/>
</calcChain>
</file>

<file path=xl/sharedStrings.xml><?xml version="1.0" encoding="utf-8"?>
<sst xmlns="http://schemas.openxmlformats.org/spreadsheetml/2006/main" count="250" uniqueCount="60">
  <si>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</si>
  <si>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</si>
  <si>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</si>
  <si>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</si>
  <si>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</si>
  <si>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</si>
  <si>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</si>
  <si>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</si>
  <si>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</si>
  <si>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</si>
  <si>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</si>
  <si>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</si>
  <si>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</si>
  <si>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</si>
  <si>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</si>
  <si>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</si>
  <si>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</si>
  <si>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</si>
  <si>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</si>
  <si>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</si>
  <si>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</si>
  <si>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</si>
  <si>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</si>
  <si>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</si>
  <si>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</si>
  <si>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</si>
  <si>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</si>
  <si>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</si>
  <si>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Total</t>
  </si>
  <si>
    <t>Detailed Budget Table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</si>
  <si>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</si>
  <si>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</si>
  <si>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</si>
  <si>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</si>
  <si>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</si>
  <si>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</t>
  </si>
  <si>
    <t xml:space="preserve"> Supplies </t>
  </si>
  <si>
    <t xml:space="preserve"> Contractual </t>
  </si>
  <si>
    <t>OTHER</t>
  </si>
  <si>
    <t>Indirect Costs</t>
  </si>
  <si>
    <t>TOTAL CONTRACTUAL</t>
  </si>
  <si>
    <t>Other</t>
  </si>
  <si>
    <t xml:space="preserve">This Excel Workbook is provided to aid applicants in developing the required budget table(s) within the budget narrative.  </t>
  </si>
  <si>
    <t xml:space="preserve">Zero Emission Buses </t>
  </si>
  <si>
    <t>Home Weatherization &amp; Energy Eff.</t>
  </si>
  <si>
    <t>Administration</t>
  </si>
  <si>
    <t>Subaward to Macon-Bibb County Transit Authority (MTA) Includes:</t>
  </si>
  <si>
    <t xml:space="preserve">Two 30' RIDE K7MER Transit Buses </t>
  </si>
  <si>
    <t xml:space="preserve">Two Para Transit Turtle top &lt;30’ Shuttle Buses </t>
  </si>
  <si>
    <t>Subaward to Houston County Board of Commissioners Includes:</t>
  </si>
  <si>
    <t>Engineering Design and Procurement</t>
  </si>
  <si>
    <t>CAE/CQA Processes</t>
  </si>
  <si>
    <t>Construction Contingency</t>
  </si>
  <si>
    <t>Landfill Gas System Expansion</t>
  </si>
  <si>
    <t>Wx &amp; EE Services in 21-County West-Middle Region (Approx. 225 homes)</t>
  </si>
  <si>
    <t>Wx &amp; EE Services in 7-County East-Middle Region (Approx. 75 homes)</t>
  </si>
  <si>
    <t>Employee Fringe Benefits, Actual Rate of 56.5%</t>
  </si>
  <si>
    <t>Indirect Costs at EDA-Verified Rate of 46.6%</t>
  </si>
  <si>
    <t>Partial Salary for Two Employees: Environmental and Land Use Planner + Director of Planning and Public Administration. Approx. 18% of the total salary for each position</t>
  </si>
  <si>
    <t>Landfill Natural Gas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</si>
</sst>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9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6" fontId="11" fillId="0" borderId="12" xfId="0" applyNumberFormat="1" applyFont="1" applyBorder="1" applyAlignment="1">
      <alignment wrapText="1"/>
    </xf>
    <xf numFmtId="0" fontId="12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/>
    <xf numFmtId="0" fontId="13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6" fontId="15" fillId="0" borderId="1" xfId="0" applyNumberFormat="1" applyFont="1" applyBorder="1" applyAlignment="1">
      <alignment wrapText="1"/>
    </xf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0" fontId="7" fillId="8" borderId="0" xfId="0" applyFont="1" applyFill="1"/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horizontal="left" vertical="top" wrapText="1"/>
    </xf>
    <xf numFmtId="6" fontId="9" fillId="7" borderId="8" xfId="0" applyNumberFormat="1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6" fontId="16" fillId="0" borderId="1" xfId="0" applyNumberFormat="1" applyFont="1" applyBorder="1" applyAlignment="1">
      <alignment wrapText="1"/>
    </xf>
    <xf numFmtId="0" fontId="9" fillId="0" borderId="0" xfId="0" applyFont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7" fillId="0" borderId="0" xfId="0" applyFont="1"/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0" fontId="9" fillId="0" borderId="1" xfId="0" applyFont="1" applyBorder="1" applyAlignment="1">
      <alignment horizontal="left" wrapText="1" indent="1"/>
    </xf>
    <xf numFmtId="0" fontId="9" fillId="0" borderId="0" xfId="0" applyFont="1" applyAlignment="1">
      <alignment horizontal="left" wrapText="1" indent="1"/>
    </xf>
    <xf numFmtId="165" fontId="9" fillId="0" borderId="1" xfId="0" applyNumberFormat="1" applyFont="1" applyBorder="1" applyAlignment="1">
      <alignment wrapText="1"/>
    </xf>
    <xf numFmtId="165" fontId="7" fillId="4" borderId="1" xfId="0" applyNumberFormat="1" applyFont="1" applyFill="1" applyBorder="1" applyAlignment="1">
      <alignment wrapText="1"/>
    </xf>
    <xf numFmtId="0" fontId="3" fillId="0" borderId="0" xfId="0" applyFont="1" applyAlignment="1">
      <alignment horizontal="left" wrapText="1"/>
    </xf>
    <xf numFmtId="9" fontId="9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zoomScale="90" zoomScaleNormal="90" workbookViewId="0">
      <selection activeCell="F58" sqref="F58"/>
    </sheetView>
  </sheetViews>
  <sheetFormatPr defaultRowHeight="14.25" x14ac:dyDescent="0.45"/>
  <cols>
    <col min="1" max="1" width="1.796875" customWidth="1"/>
    <col min="5" max="5" width="13.46484375" bestFit="1" customWidth="1"/>
    <col min="6" max="6" width="14.46484375" bestFit="1" customWidth="1"/>
    <col min="7" max="9" width="14.46484375" customWidth="1"/>
    <col min="10" max="10" width="10.796875" bestFit="1" customWidth="1"/>
    <col min="11" max="11" width="15.53125" customWidth="1"/>
    <col min="18" max="18" width="37.53125" customWidth="1"/>
  </cols>
  <sheetData>
    <row r="1" spans="4:11" ht="10.5" customHeight="1" x14ac:dyDescent="0.45"/>
    <row r="2" spans="4:11" x14ac:dyDescent="0.45">
      <c r="D2" s="3"/>
      <c r="E2" s="3"/>
      <c r="J2" s="33"/>
      <c r="K2" s="3"/>
    </row>
    <row r="3" spans="4:11" x14ac:dyDescent="0.45">
      <c r="D3" s="3"/>
      <c r="E3" s="3"/>
      <c r="J3" s="31"/>
      <c r="K3" s="32"/>
    </row>
    <row r="4" spans="4:11" x14ac:dyDescent="0.45">
      <c r="D4" s="4"/>
      <c r="E4" s="3"/>
    </row>
    <row r="9" spans="4:11" x14ac:dyDescent="0.45">
      <c r="J9" s="21"/>
    </row>
    <row r="17" spans="5:18" x14ac:dyDescent="0.45">
      <c r="E17" s="34"/>
      <c r="F17" s="34"/>
      <c r="G17" s="34"/>
      <c r="H17" s="34"/>
      <c r="I17" s="34"/>
    </row>
    <row r="18" spans="5:18" x14ac:dyDescent="0.45">
      <c r="E18" s="34"/>
      <c r="F18" s="34"/>
      <c r="G18" s="34"/>
      <c r="H18" s="34"/>
      <c r="I18" s="34"/>
    </row>
    <row r="27" spans="5:18" ht="23.25" x14ac:dyDescent="0.7">
      <c r="Q27" s="30"/>
    </row>
    <row r="28" spans="5:18" x14ac:dyDescent="0.45">
      <c r="Q28" s="62"/>
      <c r="R28" s="63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29"/>
  <sheetViews>
    <sheetView showGridLines="0" tabSelected="1" zoomScale="83" zoomScaleNormal="85" workbookViewId="0">
      <selection activeCell="J7" sqref="J7"/>
    </sheetView>
  </sheetViews>
  <sheetFormatPr defaultColWidth="9.19921875" defaultRowHeight="15" customHeight="1" x14ac:dyDescent="0.45"/>
  <cols>
    <col min="1" max="1" width="3.19921875" customWidth="1"/>
    <col min="2" max="2" width="12.19921875" customWidth="1"/>
    <col min="3" max="3" width="29.19921875" customWidth="1"/>
    <col min="4" max="4" width="12.796875" style="6" bestFit="1" customWidth="1"/>
    <col min="5" max="5" width="11.796875" style="2" customWidth="1"/>
    <col min="6" max="6" width="12.19921875" customWidth="1"/>
    <col min="7" max="7" width="11.46484375" customWidth="1"/>
    <col min="8" max="8" width="12" style="2" customWidth="1"/>
    <col min="9" max="9" width="3.53125" style="7" customWidth="1"/>
    <col min="10" max="10" width="12.73046875" bestFit="1" customWidth="1"/>
    <col min="11" max="11" width="10.19921875" customWidth="1"/>
  </cols>
  <sheetData>
    <row r="2" spans="2:39" ht="23.25" x14ac:dyDescent="0.7">
      <c r="B2" s="30" t="s">
        <v>0</v>
      </c>
    </row>
    <row r="3" spans="2:39" ht="26.55" customHeight="1" x14ac:dyDescent="0.45">
      <c r="B3" s="75" t="s">
        <v>1</v>
      </c>
      <c r="C3" s="75"/>
      <c r="D3" s="75"/>
      <c r="E3" s="75"/>
      <c r="F3" s="75"/>
      <c r="G3" s="75"/>
      <c r="H3" s="75"/>
      <c r="I3" s="75"/>
      <c r="J3" s="75"/>
    </row>
    <row r="4" spans="2:39" ht="15" customHeight="1" x14ac:dyDescent="0.45">
      <c r="B4" s="5"/>
    </row>
    <row r="5" spans="2:39" ht="18" x14ac:dyDescent="0.55000000000000004">
      <c r="B5" s="45" t="s">
        <v>2</v>
      </c>
      <c r="C5" s="46"/>
      <c r="D5" s="46"/>
      <c r="E5" s="46"/>
      <c r="F5" s="46"/>
      <c r="G5" s="46"/>
      <c r="H5" s="46"/>
      <c r="I5" s="46"/>
      <c r="J5" s="67"/>
    </row>
    <row r="6" spans="2:39" ht="17.2" customHeight="1" x14ac:dyDescent="0.45">
      <c r="B6" s="47" t="s">
        <v>3</v>
      </c>
      <c r="C6" s="47" t="s">
        <v>4</v>
      </c>
      <c r="D6" s="47" t="s">
        <v>5</v>
      </c>
      <c r="E6" s="48" t="s">
        <v>6</v>
      </c>
      <c r="F6" s="48" t="s">
        <v>7</v>
      </c>
      <c r="G6" s="48" t="s">
        <v>8</v>
      </c>
      <c r="H6" s="49" t="s">
        <v>9</v>
      </c>
      <c r="I6" s="50"/>
      <c r="J6" s="68" t="s">
        <v>10</v>
      </c>
    </row>
    <row r="7" spans="2:39" s="5" customFormat="1" ht="14.25" x14ac:dyDescent="0.45">
      <c r="B7" s="22" t="s">
        <v>11</v>
      </c>
      <c r="C7" s="51" t="s">
        <v>12</v>
      </c>
      <c r="D7" s="52">
        <f>'Measure 1 - ZE Buses Budget'!D11+'Measure 2 - Landfill Gas Budget'!D11+'Measure 3 - Home Wx &amp; EE Budget'!D11+'Administration Budget'!D11</f>
        <v>26132</v>
      </c>
      <c r="E7" s="52">
        <f>'Measure 1 - ZE Buses Budget'!E11+'Measure 2 - Landfill Gas Budget'!E11+'Measure 3 - Home Wx &amp; EE Budget'!E11+'Administration Budget'!E11</f>
        <v>26133</v>
      </c>
      <c r="F7" s="52">
        <f>'Measure 1 - ZE Buses Budget'!F11+'Measure 2 - Landfill Gas Budget'!F11+'Measure 3 - Home Wx &amp; EE Budget'!F11+'Administration Budget'!F11</f>
        <v>26133</v>
      </c>
      <c r="G7" s="52">
        <f>'Measure 1 - ZE Buses Budget'!G11+'Measure 2 - Landfill Gas Budget'!G11+'Measure 3 - Home Wx &amp; EE Budget'!G11+'Administration Budget'!G11</f>
        <v>26133</v>
      </c>
      <c r="H7" s="52">
        <f>'Measure 1 - ZE Buses Budget'!H11+'Measure 2 - Landfill Gas Budget'!H11+'Measure 3 - Home Wx &amp; EE Budget'!H11+'Administration Budget'!H11</f>
        <v>26132</v>
      </c>
      <c r="I7" s="53"/>
      <c r="J7" s="52">
        <f>SUM(D7:I7)</f>
        <v>130663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14.25" x14ac:dyDescent="0.45">
      <c r="B8" s="23"/>
      <c r="C8" s="51" t="s">
        <v>13</v>
      </c>
      <c r="D8" s="52">
        <f>'Measure 1 - ZE Buses Budget'!D16+'Measure 2 - Landfill Gas Budget'!D16+'Measure 3 - Home Wx &amp; EE Budget'!D16+'Administration Budget'!D16</f>
        <v>14773</v>
      </c>
      <c r="E8" s="52">
        <f>'Measure 1 - ZE Buses Budget'!E16+'Measure 2 - Landfill Gas Budget'!E16+'Measure 3 - Home Wx &amp; EE Budget'!E16+'Administration Budget'!E16</f>
        <v>14773</v>
      </c>
      <c r="F8" s="52">
        <f>'Measure 1 - ZE Buses Budget'!F16+'Measure 2 - Landfill Gas Budget'!F16+'Measure 3 - Home Wx &amp; EE Budget'!F16+'Administration Budget'!F16</f>
        <v>14772</v>
      </c>
      <c r="G8" s="52">
        <f>'Measure 1 - ZE Buses Budget'!G16+'Measure 2 - Landfill Gas Budget'!G16+'Measure 3 - Home Wx &amp; EE Budget'!G16+'Administration Budget'!G16</f>
        <v>14773</v>
      </c>
      <c r="H8" s="52">
        <f>'Measure 1 - ZE Buses Budget'!H16+'Measure 2 - Landfill Gas Budget'!H16+'Measure 3 - Home Wx &amp; EE Budget'!H16+'Administration Budget'!H16</f>
        <v>14773</v>
      </c>
      <c r="I8" s="53"/>
      <c r="J8" s="52">
        <f t="shared" ref="J8:J14" si="0">SUM(D8:I8)</f>
        <v>73864</v>
      </c>
    </row>
    <row r="9" spans="2:39" ht="14.25" x14ac:dyDescent="0.45">
      <c r="B9" s="23"/>
      <c r="C9" s="51" t="s">
        <v>14</v>
      </c>
      <c r="D9" s="52">
        <f>'Measure 1 - ZE Buses Budget'!D21+'Measure 2 - Landfill Gas Budget'!D23+'Measure 3 - Home Wx &amp; EE Budget'!D24+'Administration Budget'!D27</f>
        <v>0</v>
      </c>
      <c r="E9" s="52">
        <f>'Measure 1 - ZE Buses Budget'!E21+'Measure 2 - Landfill Gas Budget'!E23+'Measure 3 - Home Wx &amp; EE Budget'!E24+'Administration Budget'!E27</f>
        <v>0</v>
      </c>
      <c r="F9" s="52">
        <f>'Measure 1 - ZE Buses Budget'!F21+'Measure 2 - Landfill Gas Budget'!F23+'Measure 3 - Home Wx &amp; EE Budget'!F24+'Administration Budget'!F27</f>
        <v>0</v>
      </c>
      <c r="G9" s="52">
        <f>'Measure 1 - ZE Buses Budget'!G21+'Measure 2 - Landfill Gas Budget'!G23+'Measure 3 - Home Wx &amp; EE Budget'!G24+'Administration Budget'!G27</f>
        <v>0</v>
      </c>
      <c r="H9" s="52">
        <f>'Measure 1 - ZE Buses Budget'!H21+'Measure 2 - Landfill Gas Budget'!H23+'Measure 3 - Home Wx &amp; EE Budget'!H24+'Administration Budget'!H27</f>
        <v>0</v>
      </c>
      <c r="I9" s="53"/>
      <c r="J9" s="52">
        <f t="shared" si="0"/>
        <v>0</v>
      </c>
    </row>
    <row r="10" spans="2:39" ht="14.25" x14ac:dyDescent="0.45">
      <c r="B10" s="23"/>
      <c r="C10" s="51" t="s">
        <v>15</v>
      </c>
      <c r="D10" s="52">
        <f>'Measure 1 - ZE Buses Budget'!D25+'Measure 2 - Landfill Gas Budget'!D27+'Measure 3 - Home Wx &amp; EE Budget'!D28+'Administration Budget'!D31</f>
        <v>0</v>
      </c>
      <c r="E10" s="52">
        <f>'Measure 1 - ZE Buses Budget'!E25+'Measure 2 - Landfill Gas Budget'!E27+'Measure 3 - Home Wx &amp; EE Budget'!E28+'Administration Budget'!E31</f>
        <v>0</v>
      </c>
      <c r="F10" s="52">
        <f>'Measure 1 - ZE Buses Budget'!F25+'Measure 2 - Landfill Gas Budget'!F27+'Measure 3 - Home Wx &amp; EE Budget'!F28+'Administration Budget'!F31</f>
        <v>0</v>
      </c>
      <c r="G10" s="52">
        <f>'Measure 1 - ZE Buses Budget'!G25+'Measure 2 - Landfill Gas Budget'!G27+'Measure 3 - Home Wx &amp; EE Budget'!G28+'Administration Budget'!G31</f>
        <v>0</v>
      </c>
      <c r="H10" s="52">
        <f>'Measure 1 - ZE Buses Budget'!H25+'Measure 2 - Landfill Gas Budget'!H27+'Measure 3 - Home Wx &amp; EE Budget'!H28+'Administration Budget'!H31</f>
        <v>0</v>
      </c>
      <c r="I10" s="53"/>
      <c r="J10" s="52">
        <f t="shared" si="0"/>
        <v>0</v>
      </c>
    </row>
    <row r="11" spans="2:39" ht="14.25" x14ac:dyDescent="0.45">
      <c r="B11" s="23"/>
      <c r="C11" s="51" t="s">
        <v>16</v>
      </c>
      <c r="D11" s="52">
        <f>'Measure 1 - ZE Buses Budget'!D29+'Measure 2 - Landfill Gas Budget'!D31+'Measure 3 - Home Wx &amp; EE Budget'!D32+'Administration Budget'!D35</f>
        <v>0</v>
      </c>
      <c r="E11" s="52">
        <f>'Measure 1 - ZE Buses Budget'!E29+'Measure 2 - Landfill Gas Budget'!E31+'Measure 3 - Home Wx &amp; EE Budget'!E32+'Administration Budget'!E35</f>
        <v>0</v>
      </c>
      <c r="F11" s="52">
        <f>'Measure 1 - ZE Buses Budget'!F29+'Measure 2 - Landfill Gas Budget'!F31+'Measure 3 - Home Wx &amp; EE Budget'!F32+'Administration Budget'!F35</f>
        <v>0</v>
      </c>
      <c r="G11" s="52">
        <f>'Measure 1 - ZE Buses Budget'!G29+'Measure 2 - Landfill Gas Budget'!G31+'Measure 3 - Home Wx &amp; EE Budget'!G32+'Administration Budget'!G35</f>
        <v>0</v>
      </c>
      <c r="H11" s="52">
        <f>'Measure 1 - ZE Buses Budget'!H29+'Measure 2 - Landfill Gas Budget'!H31+'Measure 3 - Home Wx &amp; EE Budget'!H32+'Administration Budget'!H35</f>
        <v>0</v>
      </c>
      <c r="I11" s="53"/>
      <c r="J11" s="52">
        <f t="shared" si="0"/>
        <v>0</v>
      </c>
    </row>
    <row r="12" spans="2:39" ht="14.25" x14ac:dyDescent="0.45">
      <c r="B12" s="23"/>
      <c r="C12" s="51" t="s">
        <v>17</v>
      </c>
      <c r="D12" s="52">
        <f>'Measure 1 - ZE Buses Budget'!D35+'Measure 2 - Landfill Gas Budget'!D37+'Measure 3 - Home Wx &amp; EE Budget'!D39+'Administration Budget'!D41</f>
        <v>660000</v>
      </c>
      <c r="E12" s="52">
        <f>'Measure 1 - ZE Buses Budget'!E35+'Measure 2 - Landfill Gas Budget'!E37+'Measure 3 - Home Wx &amp; EE Budget'!E39+'Administration Budget'!E41</f>
        <v>1320000</v>
      </c>
      <c r="F12" s="52">
        <f>'Measure 1 - ZE Buses Budget'!F35+'Measure 2 - Landfill Gas Budget'!F37+'Measure 3 - Home Wx &amp; EE Budget'!F39+'Administration Budget'!F41</f>
        <v>1610000</v>
      </c>
      <c r="G12" s="52">
        <f>'Measure 1 - ZE Buses Budget'!G35+'Measure 2 - Landfill Gas Budget'!G37+'Measure 3 - Home Wx &amp; EE Budget'!G39+'Administration Budget'!G41</f>
        <v>1360000</v>
      </c>
      <c r="H12" s="52">
        <f>'Measure 1 - ZE Buses Budget'!H35+'Measure 2 - Landfill Gas Budget'!H37+'Measure 3 - Home Wx &amp; EE Budget'!H39+'Administration Budget'!H41</f>
        <v>1050000</v>
      </c>
      <c r="I12" s="53"/>
      <c r="J12" s="52">
        <f t="shared" si="0"/>
        <v>6000000</v>
      </c>
    </row>
    <row r="13" spans="2:39" ht="14.25" x14ac:dyDescent="0.45">
      <c r="B13" s="23"/>
      <c r="C13" s="51" t="s">
        <v>18</v>
      </c>
      <c r="D13" s="52">
        <f>'Measure 1 - ZE Buses Budget'!D40+'Measure 2 - Landfill Gas Budget'!D45+'Measure 3 - Home Wx &amp; EE Budget'!D47+'Administration Budget'!D49</f>
        <v>1280000</v>
      </c>
      <c r="E13" s="52">
        <f>'Measure 1 - ZE Buses Budget'!E40+'Measure 2 - Landfill Gas Budget'!E45+'Measure 3 - Home Wx &amp; EE Budget'!E47+'Administration Budget'!E49</f>
        <v>1295000</v>
      </c>
      <c r="F13" s="52">
        <f>'Measure 1 - ZE Buses Budget'!F40+'Measure 2 - Landfill Gas Budget'!F45+'Measure 3 - Home Wx &amp; EE Budget'!F47+'Administration Budget'!F49</f>
        <v>1000000</v>
      </c>
      <c r="G13" s="52">
        <f>'Measure 1 - ZE Buses Budget'!G40+'Measure 2 - Landfill Gas Budget'!G45+'Measure 3 - Home Wx &amp; EE Budget'!G47+'Administration Budget'!G49</f>
        <v>0</v>
      </c>
      <c r="H13" s="52">
        <f>'Measure 1 - ZE Buses Budget'!H40+'Measure 2 - Landfill Gas Budget'!H45+'Measure 3 - Home Wx &amp; EE Budget'!H47+'Administration Budget'!H49</f>
        <v>0</v>
      </c>
      <c r="I13" s="53"/>
      <c r="J13" s="52">
        <f t="shared" si="0"/>
        <v>3575000</v>
      </c>
    </row>
    <row r="14" spans="2:39" ht="14.25" x14ac:dyDescent="0.45">
      <c r="B14" s="24"/>
      <c r="C14" s="9" t="s">
        <v>19</v>
      </c>
      <c r="D14" s="16">
        <f>D13+D12+D11+D10+D9+D8+D7</f>
        <v>1980905</v>
      </c>
      <c r="E14" s="16">
        <f>E13+E12+E11+E10+E9+E8+E7</f>
        <v>2655906</v>
      </c>
      <c r="F14" s="16">
        <f>F13+F12+F11+F10+F9+F8+F7</f>
        <v>2650905</v>
      </c>
      <c r="G14" s="16">
        <f>G13+G12+G11+G10+G9+G8+G7</f>
        <v>1400906</v>
      </c>
      <c r="H14" s="16">
        <f>H13+H12+H11+H10+H9+H8+H7</f>
        <v>1090905</v>
      </c>
      <c r="J14" s="16">
        <f t="shared" si="0"/>
        <v>9779527</v>
      </c>
    </row>
    <row r="15" spans="2:39" ht="14.25" x14ac:dyDescent="0.45">
      <c r="B15" s="66"/>
      <c r="D15"/>
      <c r="E15"/>
      <c r="H15"/>
      <c r="I15"/>
      <c r="J15" s="18" t="s">
        <v>20</v>
      </c>
    </row>
    <row r="16" spans="2:39" ht="20.2" customHeight="1" x14ac:dyDescent="0.45">
      <c r="B16" s="66"/>
      <c r="C16" s="9" t="s">
        <v>21</v>
      </c>
      <c r="D16" s="59">
        <f>'Measure 1 - ZE Buses Budget'!D46+'Measure 2 - Landfill Gas Budget'!D51+'Measure 3 - Home Wx &amp; EE Budget'!D53+'Administration Budget'!D55</f>
        <v>19095</v>
      </c>
      <c r="E16" s="59">
        <f>'Measure 1 - ZE Buses Budget'!E46+'Measure 2 - Landfill Gas Budget'!E51+'Measure 3 - Home Wx &amp; EE Budget'!E53+'Administration Budget'!E55</f>
        <v>19094</v>
      </c>
      <c r="F16" s="59">
        <f>'Measure 1 - ZE Buses Budget'!F46+'Measure 2 - Landfill Gas Budget'!F51+'Measure 3 - Home Wx &amp; EE Budget'!F53+'Administration Budget'!F55</f>
        <v>19095</v>
      </c>
      <c r="G16" s="59">
        <f>'Measure 1 - ZE Buses Budget'!G46+'Measure 2 - Landfill Gas Budget'!G51+'Measure 3 - Home Wx &amp; EE Budget'!G53+'Administration Budget'!G55</f>
        <v>19094</v>
      </c>
      <c r="H16" s="59">
        <f>'Measure 1 - ZE Buses Budget'!H46+'Measure 2 - Landfill Gas Budget'!H51+'Measure 3 - Home Wx &amp; EE Budget'!H53+'Administration Budget'!H55</f>
        <v>19095</v>
      </c>
      <c r="J16" s="74">
        <f>SUM(D16:H16)</f>
        <v>95473</v>
      </c>
    </row>
    <row r="17" spans="2:10" ht="14.65" thickBot="1" x14ac:dyDescent="0.5">
      <c r="B17" s="66"/>
      <c r="D17"/>
      <c r="E17"/>
      <c r="H17"/>
      <c r="I17"/>
      <c r="J17" s="18" t="s">
        <v>20</v>
      </c>
    </row>
    <row r="18" spans="2:10" ht="31.05" customHeight="1" thickBot="1" x14ac:dyDescent="0.5">
      <c r="B18" s="65" t="s">
        <v>22</v>
      </c>
      <c r="C18" s="19"/>
      <c r="D18" s="54">
        <f>D14+D16</f>
        <v>2000000</v>
      </c>
      <c r="E18" s="54">
        <f>E14+E16</f>
        <v>2675000</v>
      </c>
      <c r="F18" s="54">
        <f>F14+F16</f>
        <v>2670000</v>
      </c>
      <c r="G18" s="54">
        <f>G14+G16</f>
        <v>1420000</v>
      </c>
      <c r="H18" s="54">
        <f>H14+H16</f>
        <v>1110000</v>
      </c>
      <c r="I18" s="55"/>
      <c r="J18" s="69">
        <f>J14+J16</f>
        <v>9875000</v>
      </c>
    </row>
    <row r="19" spans="2:10" s="1" customFormat="1" ht="14.25" x14ac:dyDescent="0.45">
      <c r="B19" s="6"/>
      <c r="C19"/>
      <c r="D19" s="6"/>
      <c r="E19" s="2"/>
      <c r="F19"/>
      <c r="G19"/>
      <c r="H19" s="2"/>
      <c r="I19" s="7"/>
      <c r="J19"/>
    </row>
    <row r="20" spans="2:10" ht="15" customHeight="1" x14ac:dyDescent="0.45">
      <c r="B20" s="6"/>
    </row>
    <row r="21" spans="2:10" ht="15" customHeight="1" x14ac:dyDescent="0.55000000000000004">
      <c r="B21" s="45" t="s">
        <v>23</v>
      </c>
      <c r="C21" s="46"/>
      <c r="D21" s="46"/>
      <c r="E21" s="77"/>
      <c r="F21" s="77"/>
      <c r="H21"/>
      <c r="I21"/>
    </row>
    <row r="22" spans="2:10" ht="29.2" customHeight="1" x14ac:dyDescent="0.45">
      <c r="B22" s="47" t="s">
        <v>24</v>
      </c>
      <c r="C22" s="47" t="s">
        <v>25</v>
      </c>
      <c r="D22" s="56" t="s">
        <v>26</v>
      </c>
      <c r="E22" s="78" t="s">
        <v>27</v>
      </c>
      <c r="F22" s="78"/>
      <c r="H22"/>
      <c r="I22"/>
    </row>
    <row r="23" spans="2:10" ht="15" customHeight="1" x14ac:dyDescent="0.45">
      <c r="B23" s="51">
        <v>1</v>
      </c>
      <c r="C23" s="57" t="s">
        <v>43</v>
      </c>
      <c r="D23" s="58">
        <f>'Measure 1 - ZE Buses Budget'!J48</f>
        <v>2440000</v>
      </c>
      <c r="E23" s="76">
        <f>D23/D$28</f>
        <v>0.2470886075949367</v>
      </c>
      <c r="F23" s="76"/>
      <c r="H23"/>
      <c r="I23"/>
    </row>
    <row r="24" spans="2:10" ht="15" customHeight="1" x14ac:dyDescent="0.45">
      <c r="B24" s="51">
        <v>2</v>
      </c>
      <c r="C24" s="52" t="s">
        <v>59</v>
      </c>
      <c r="D24" s="58">
        <f>'Measure 2 - Landfill Gas Budget'!J53</f>
        <v>1135000</v>
      </c>
      <c r="E24" s="76">
        <f>D24/D$28</f>
        <v>0.11493670886075949</v>
      </c>
      <c r="F24" s="76"/>
      <c r="H24"/>
      <c r="I24"/>
    </row>
    <row r="25" spans="2:10" ht="15" customHeight="1" x14ac:dyDescent="0.45">
      <c r="B25" s="51">
        <v>3</v>
      </c>
      <c r="C25" s="52" t="s">
        <v>44</v>
      </c>
      <c r="D25" s="58">
        <f>'Measure 3 - Home Wx &amp; EE Budget'!J55</f>
        <v>6000000</v>
      </c>
      <c r="E25" s="76">
        <f>D25/D$28</f>
        <v>0.60759493670886078</v>
      </c>
      <c r="F25" s="76"/>
      <c r="H25"/>
      <c r="I25"/>
    </row>
    <row r="26" spans="2:10" ht="15" customHeight="1" x14ac:dyDescent="0.45">
      <c r="B26" s="51">
        <v>4</v>
      </c>
      <c r="C26" s="52" t="s">
        <v>45</v>
      </c>
      <c r="D26" s="58">
        <f>'Administration Budget'!J57</f>
        <v>300000</v>
      </c>
      <c r="E26" s="76">
        <f>D26/D$28</f>
        <v>3.0379746835443037E-2</v>
      </c>
      <c r="F26" s="76"/>
      <c r="H26"/>
      <c r="I26"/>
    </row>
    <row r="27" spans="2:10" ht="15" customHeight="1" x14ac:dyDescent="0.45">
      <c r="B27" s="51"/>
      <c r="C27" s="52"/>
      <c r="D27" s="58"/>
      <c r="E27" s="76"/>
      <c r="F27" s="76"/>
      <c r="H27"/>
      <c r="I27"/>
    </row>
    <row r="28" spans="2:10" ht="15" customHeight="1" x14ac:dyDescent="0.45">
      <c r="B28" s="51" t="s">
        <v>28</v>
      </c>
      <c r="C28" s="52"/>
      <c r="D28" s="58">
        <f>SUM(D23:D27)</f>
        <v>9875000</v>
      </c>
      <c r="E28" s="76">
        <f>SUM(E23:E27)</f>
        <v>1</v>
      </c>
      <c r="F28" s="76"/>
      <c r="H28"/>
      <c r="I28"/>
    </row>
    <row r="29" spans="2:10" ht="15" customHeight="1" x14ac:dyDescent="0.45">
      <c r="H29"/>
      <c r="I29"/>
    </row>
  </sheetData>
  <mergeCells count="9">
    <mergeCell ref="B3:J3"/>
    <mergeCell ref="E27:F27"/>
    <mergeCell ref="E28:F28"/>
    <mergeCell ref="E21:F21"/>
    <mergeCell ref="E22:F22"/>
    <mergeCell ref="E23:F23"/>
    <mergeCell ref="E24:F24"/>
    <mergeCell ref="E25:F25"/>
    <mergeCell ref="E26:F26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M63"/>
  <sheetViews>
    <sheetView showGridLines="0" topLeftCell="A8" zoomScale="85" zoomScaleNormal="85" workbookViewId="0">
      <selection activeCell="C37" sqref="C37:C39"/>
    </sheetView>
  </sheetViews>
  <sheetFormatPr defaultColWidth="9.19921875" defaultRowHeight="14.25" x14ac:dyDescent="0.45"/>
  <cols>
    <col min="1" max="1" width="3.19921875" customWidth="1"/>
    <col min="2" max="2" width="10.19921875" customWidth="1"/>
    <col min="3" max="3" width="35.46484375" customWidth="1"/>
    <col min="4" max="4" width="12.46484375" style="6" customWidth="1"/>
    <col min="5" max="5" width="12.53125" style="2" customWidth="1"/>
    <col min="6" max="6" width="12.46484375" customWidth="1"/>
    <col min="7" max="7" width="13" customWidth="1"/>
    <col min="8" max="8" width="12.46484375" style="2" customWidth="1"/>
    <col min="9" max="9" width="1.73046875" style="7" customWidth="1"/>
    <col min="10" max="10" width="12.796875" customWidth="1"/>
    <col min="11" max="11" width="10.19921875" customWidth="1"/>
  </cols>
  <sheetData>
    <row r="2" spans="2:39" ht="23.25" x14ac:dyDescent="0.7">
      <c r="B2" s="30" t="s">
        <v>29</v>
      </c>
    </row>
    <row r="3" spans="2:39" x14ac:dyDescent="0.45">
      <c r="B3" s="5" t="s">
        <v>42</v>
      </c>
    </row>
    <row r="4" spans="2:39" x14ac:dyDescent="0.45">
      <c r="B4" s="5"/>
    </row>
    <row r="5" spans="2:39" ht="18" x14ac:dyDescent="0.55000000000000004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4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28.5" x14ac:dyDescent="0.45">
      <c r="B7" s="70" t="s">
        <v>11</v>
      </c>
      <c r="C7" s="26" t="s">
        <v>30</v>
      </c>
      <c r="D7" s="10" t="s">
        <v>31</v>
      </c>
      <c r="E7" s="10" t="s">
        <v>31</v>
      </c>
      <c r="F7" s="10" t="s">
        <v>31</v>
      </c>
      <c r="G7" s="10"/>
      <c r="H7" s="10" t="s">
        <v>31</v>
      </c>
      <c r="I7" s="7"/>
      <c r="J7" s="8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45">
      <c r="B8" s="23"/>
      <c r="C8" s="25"/>
      <c r="D8" s="15"/>
      <c r="E8" s="15"/>
      <c r="F8" s="15"/>
      <c r="G8" s="15"/>
      <c r="H8" s="15"/>
      <c r="I8" s="35"/>
      <c r="J8" s="15">
        <f>SUM(D8:H8)</f>
        <v>0</v>
      </c>
    </row>
    <row r="9" spans="2:39" x14ac:dyDescent="0.4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4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4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J11" s="16">
        <f t="shared" si="0"/>
        <v>0</v>
      </c>
    </row>
    <row r="12" spans="2:39" x14ac:dyDescent="0.45">
      <c r="B12" s="23"/>
      <c r="C12" s="14" t="s">
        <v>32</v>
      </c>
      <c r="D12" s="13" t="s">
        <v>31</v>
      </c>
      <c r="E12" s="10"/>
      <c r="F12" s="10"/>
      <c r="G12" s="10"/>
      <c r="H12" s="10"/>
      <c r="J12" s="8" t="s">
        <v>31</v>
      </c>
    </row>
    <row r="13" spans="2:39" x14ac:dyDescent="0.4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4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4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4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J16" s="16">
        <f t="shared" si="2"/>
        <v>0</v>
      </c>
    </row>
    <row r="17" spans="2:10" x14ac:dyDescent="0.45">
      <c r="B17" s="23"/>
      <c r="C17" s="14" t="s">
        <v>33</v>
      </c>
      <c r="D17" s="13" t="s">
        <v>31</v>
      </c>
      <c r="E17" s="10"/>
      <c r="F17" s="10"/>
      <c r="G17" s="10"/>
      <c r="H17" s="10"/>
      <c r="J17" s="8" t="s">
        <v>31</v>
      </c>
    </row>
    <row r="18" spans="2:10" x14ac:dyDescent="0.45">
      <c r="B18" s="23"/>
      <c r="C18" s="29"/>
      <c r="D18" s="15"/>
      <c r="E18" s="11"/>
      <c r="F18" s="11"/>
      <c r="G18" s="11"/>
      <c r="H18" s="11"/>
      <c r="J18" s="15">
        <f>SUM(D18:H18)</f>
        <v>0</v>
      </c>
    </row>
    <row r="19" spans="2:10" x14ac:dyDescent="0.45">
      <c r="B19" s="23"/>
      <c r="C19" s="29"/>
      <c r="D19" s="15"/>
      <c r="E19" s="15"/>
      <c r="F19" s="15"/>
      <c r="G19" s="15"/>
      <c r="H19" s="15"/>
      <c r="I19" s="35"/>
      <c r="J19" s="15">
        <f>SUM(D19:H19)</f>
        <v>0</v>
      </c>
    </row>
    <row r="20" spans="2:10" x14ac:dyDescent="0.45">
      <c r="B20" s="23"/>
      <c r="C20" s="25"/>
      <c r="D20" s="15"/>
      <c r="E20" s="15"/>
      <c r="F20" s="15"/>
      <c r="G20" s="15"/>
      <c r="H20" s="15"/>
      <c r="I20" s="35"/>
      <c r="J20" s="15">
        <f t="shared" ref="J20" si="3">SUM(D20:H20)</f>
        <v>0</v>
      </c>
    </row>
    <row r="21" spans="2:10" x14ac:dyDescent="0.45">
      <c r="B21" s="23"/>
      <c r="C21" s="9" t="s">
        <v>14</v>
      </c>
      <c r="D21" s="16">
        <f>SUM(D19:D20)</f>
        <v>0</v>
      </c>
      <c r="E21" s="16">
        <f>SUM(E19:E20)</f>
        <v>0</v>
      </c>
      <c r="F21" s="16">
        <f>SUM(F19:F20)</f>
        <v>0</v>
      </c>
      <c r="G21" s="16">
        <f>SUM(G19:G20)</f>
        <v>0</v>
      </c>
      <c r="H21" s="16">
        <f>SUM(H19:H20)</f>
        <v>0</v>
      </c>
      <c r="J21" s="16">
        <f>SUM(J18:J20)</f>
        <v>0</v>
      </c>
    </row>
    <row r="22" spans="2:10" x14ac:dyDescent="0.45">
      <c r="B22" s="23"/>
      <c r="C22" s="14" t="s">
        <v>34</v>
      </c>
      <c r="D22" s="15"/>
      <c r="E22" s="10"/>
      <c r="F22" s="10"/>
      <c r="G22" s="10"/>
      <c r="H22" s="10"/>
      <c r="J22" s="15" t="s">
        <v>20</v>
      </c>
    </row>
    <row r="23" spans="2:10" x14ac:dyDescent="0.45">
      <c r="B23" s="23"/>
      <c r="C23" s="25"/>
      <c r="D23" s="15"/>
      <c r="E23" s="10"/>
      <c r="F23" s="10"/>
      <c r="G23" s="10"/>
      <c r="H23" s="10"/>
      <c r="J23" s="15">
        <f>SUM(D23:H23)</f>
        <v>0</v>
      </c>
    </row>
    <row r="24" spans="2:10" x14ac:dyDescent="0.45">
      <c r="B24" s="23" t="s">
        <v>35</v>
      </c>
      <c r="C24" s="28" t="s">
        <v>35</v>
      </c>
      <c r="D24" s="13" t="s">
        <v>31</v>
      </c>
      <c r="E24" s="10"/>
      <c r="F24" s="10"/>
      <c r="G24" s="10"/>
      <c r="H24" s="10"/>
      <c r="J24" s="15">
        <f t="shared" ref="J24:J41" si="4">SUM(D24:H24)</f>
        <v>0</v>
      </c>
    </row>
    <row r="25" spans="2:10" x14ac:dyDescent="0.45">
      <c r="B25" s="23"/>
      <c r="C25" s="9" t="s">
        <v>15</v>
      </c>
      <c r="D25" s="12">
        <f>SUM(D23:D24)</f>
        <v>0</v>
      </c>
      <c r="E25" s="12">
        <f t="shared" ref="E25:H25" si="5">SUM(E23:E24)</f>
        <v>0</v>
      </c>
      <c r="F25" s="12">
        <f t="shared" si="5"/>
        <v>0</v>
      </c>
      <c r="G25" s="12">
        <f t="shared" si="5"/>
        <v>0</v>
      </c>
      <c r="H25" s="12">
        <f t="shared" si="5"/>
        <v>0</v>
      </c>
      <c r="J25" s="16">
        <f>SUM(J23:J24)</f>
        <v>0</v>
      </c>
    </row>
    <row r="26" spans="2:10" x14ac:dyDescent="0.45">
      <c r="B26" s="23"/>
      <c r="C26" s="14" t="s">
        <v>36</v>
      </c>
      <c r="D26" s="13" t="s">
        <v>31</v>
      </c>
      <c r="E26" s="10"/>
      <c r="F26" s="10"/>
      <c r="G26" s="10"/>
      <c r="H26" s="10"/>
      <c r="J26" s="15"/>
    </row>
    <row r="27" spans="2:10" x14ac:dyDescent="0.45">
      <c r="B27" s="23"/>
      <c r="C27" s="25"/>
      <c r="D27" s="15"/>
      <c r="E27" s="15"/>
      <c r="F27" s="15"/>
      <c r="G27" s="15"/>
      <c r="H27" s="15"/>
      <c r="I27" s="35"/>
      <c r="J27" s="15">
        <f t="shared" si="4"/>
        <v>0</v>
      </c>
    </row>
    <row r="28" spans="2:10" x14ac:dyDescent="0.45">
      <c r="B28" s="23"/>
      <c r="C28" s="25"/>
      <c r="D28" s="15"/>
      <c r="E28" s="11"/>
      <c r="F28" s="11"/>
      <c r="G28" s="11"/>
      <c r="H28" s="11"/>
      <c r="J28" s="15">
        <f t="shared" si="4"/>
        <v>0</v>
      </c>
    </row>
    <row r="29" spans="2:10" x14ac:dyDescent="0.45">
      <c r="B29" s="23"/>
      <c r="C29" s="9" t="s">
        <v>16</v>
      </c>
      <c r="D29" s="16">
        <f>SUM(D27:D28)</f>
        <v>0</v>
      </c>
      <c r="E29" s="16">
        <f t="shared" ref="E29:H29" si="6">SUM(E27:E28)</f>
        <v>0</v>
      </c>
      <c r="F29" s="16">
        <f t="shared" si="6"/>
        <v>0</v>
      </c>
      <c r="G29" s="16">
        <f t="shared" si="6"/>
        <v>0</v>
      </c>
      <c r="H29" s="16">
        <f t="shared" si="6"/>
        <v>0</v>
      </c>
      <c r="J29" s="16">
        <f>SUM(J27:J28)</f>
        <v>0</v>
      </c>
    </row>
    <row r="30" spans="2:10" x14ac:dyDescent="0.45">
      <c r="B30" s="23"/>
      <c r="C30" s="14" t="s">
        <v>37</v>
      </c>
      <c r="D30" s="13" t="s">
        <v>31</v>
      </c>
      <c r="E30" s="10"/>
      <c r="F30" s="10"/>
      <c r="G30" s="10"/>
      <c r="H30" s="10"/>
      <c r="J30" s="15"/>
    </row>
    <row r="31" spans="2:10" x14ac:dyDescent="0.45">
      <c r="B31" s="23"/>
      <c r="C31" s="25"/>
      <c r="D31" s="15"/>
      <c r="E31" s="15"/>
      <c r="F31" s="15"/>
      <c r="G31" s="15"/>
      <c r="H31" s="15"/>
      <c r="I31" s="35"/>
      <c r="J31" s="15">
        <f t="shared" si="4"/>
        <v>0</v>
      </c>
    </row>
    <row r="32" spans="2:10" x14ac:dyDescent="0.45">
      <c r="B32" s="23"/>
      <c r="C32" s="25"/>
      <c r="D32" s="15"/>
      <c r="E32" s="15"/>
      <c r="F32" s="15"/>
      <c r="G32" s="15"/>
      <c r="H32" s="15"/>
      <c r="I32" s="35"/>
      <c r="J32" s="15">
        <f t="shared" si="4"/>
        <v>0</v>
      </c>
    </row>
    <row r="33" spans="2:10" x14ac:dyDescent="0.45">
      <c r="B33" s="23"/>
      <c r="C33" s="25"/>
      <c r="D33" s="15"/>
      <c r="E33" s="15"/>
      <c r="F33" s="15"/>
      <c r="G33" s="15"/>
      <c r="H33" s="15"/>
      <c r="I33" s="35"/>
      <c r="J33" s="15">
        <f t="shared" si="4"/>
        <v>0</v>
      </c>
    </row>
    <row r="34" spans="2:10" x14ac:dyDescent="0.45">
      <c r="B34" s="23"/>
      <c r="C34" s="25"/>
      <c r="D34" s="15"/>
      <c r="E34" s="11"/>
      <c r="F34" s="11"/>
      <c r="G34" s="11"/>
      <c r="H34" s="11"/>
      <c r="J34" s="15">
        <f t="shared" si="4"/>
        <v>0</v>
      </c>
    </row>
    <row r="35" spans="2:10" x14ac:dyDescent="0.45">
      <c r="B35" s="23"/>
      <c r="C35" s="9" t="s">
        <v>17</v>
      </c>
      <c r="D35" s="16">
        <f>SUM(D31:D34)</f>
        <v>0</v>
      </c>
      <c r="E35" s="16">
        <f t="shared" ref="E35:H35" si="7">SUM(E31:E34)</f>
        <v>0</v>
      </c>
      <c r="F35" s="16">
        <f t="shared" si="7"/>
        <v>0</v>
      </c>
      <c r="G35" s="16">
        <f t="shared" si="7"/>
        <v>0</v>
      </c>
      <c r="H35" s="16">
        <f t="shared" si="7"/>
        <v>0</v>
      </c>
      <c r="J35" s="16">
        <f>SUM(J31:J34)</f>
        <v>0</v>
      </c>
    </row>
    <row r="36" spans="2:10" x14ac:dyDescent="0.45">
      <c r="B36" s="23"/>
      <c r="C36" s="14" t="s">
        <v>38</v>
      </c>
      <c r="D36" s="13" t="s">
        <v>31</v>
      </c>
      <c r="E36" s="10"/>
      <c r="F36" s="10"/>
      <c r="G36" s="10"/>
      <c r="H36" s="10"/>
      <c r="J36" s="15"/>
    </row>
    <row r="37" spans="2:10" ht="28.5" x14ac:dyDescent="0.45">
      <c r="B37" s="23"/>
      <c r="C37" s="71" t="s">
        <v>46</v>
      </c>
      <c r="D37" s="15"/>
      <c r="E37" s="44"/>
      <c r="F37" s="44"/>
      <c r="G37" s="44"/>
      <c r="H37" s="44"/>
      <c r="J37" s="15">
        <f t="shared" si="4"/>
        <v>0</v>
      </c>
    </row>
    <row r="38" spans="2:10" x14ac:dyDescent="0.45">
      <c r="B38" s="23"/>
      <c r="C38" s="25" t="s">
        <v>47</v>
      </c>
      <c r="D38" s="15">
        <v>900000</v>
      </c>
      <c r="E38" s="60">
        <v>900000</v>
      </c>
      <c r="F38" s="60"/>
      <c r="G38" s="60"/>
      <c r="H38" s="60"/>
      <c r="J38" s="15">
        <f t="shared" si="4"/>
        <v>1800000</v>
      </c>
    </row>
    <row r="39" spans="2:10" ht="28.5" x14ac:dyDescent="0.45">
      <c r="B39" s="23"/>
      <c r="C39" s="25" t="s">
        <v>48</v>
      </c>
      <c r="D39" s="15">
        <v>320000</v>
      </c>
      <c r="E39" s="15">
        <v>320000</v>
      </c>
      <c r="F39" s="11"/>
      <c r="G39" s="11"/>
      <c r="H39" s="11"/>
      <c r="J39" s="15">
        <f t="shared" si="4"/>
        <v>640000</v>
      </c>
    </row>
    <row r="40" spans="2:10" x14ac:dyDescent="0.45">
      <c r="B40" s="24"/>
      <c r="C40" s="9" t="s">
        <v>18</v>
      </c>
      <c r="D40" s="16">
        <f>SUM(D37:D39)</f>
        <v>1220000</v>
      </c>
      <c r="E40" s="16">
        <f>SUM(E37:E39)</f>
        <v>1220000</v>
      </c>
      <c r="F40" s="16">
        <f>SUM(F37:F39)</f>
        <v>0</v>
      </c>
      <c r="G40" s="16">
        <f>SUM(G37:G39)</f>
        <v>0</v>
      </c>
      <c r="H40" s="16">
        <f>SUM(H37:H39)</f>
        <v>0</v>
      </c>
      <c r="J40" s="16">
        <f>SUM(J37:J39)</f>
        <v>2440000</v>
      </c>
    </row>
    <row r="41" spans="2:10" x14ac:dyDescent="0.45">
      <c r="B41" s="24"/>
      <c r="C41" s="9" t="s">
        <v>19</v>
      </c>
      <c r="D41" s="16">
        <f>SUM(D40,D35,D29,D25,D21,D16,D11)</f>
        <v>1220000</v>
      </c>
      <c r="E41" s="16">
        <f>SUM(E40,E35,E29,E25,E21,E16,E11)</f>
        <v>1220000</v>
      </c>
      <c r="F41" s="16">
        <f>SUM(F40,F35,F29,F25,F21,F16,F11)</f>
        <v>0</v>
      </c>
      <c r="G41" s="16">
        <f>SUM(G40,G35,G29,G25,G21,G16,G11)</f>
        <v>0</v>
      </c>
      <c r="H41" s="16">
        <f>SUM(H40,H35,H29,H25,H21,H16,H11)</f>
        <v>0</v>
      </c>
      <c r="J41" s="16">
        <f t="shared" si="4"/>
        <v>2440000</v>
      </c>
    </row>
    <row r="42" spans="2:10" x14ac:dyDescent="0.45">
      <c r="B42" s="6"/>
      <c r="D42"/>
      <c r="E42"/>
      <c r="H42"/>
      <c r="I42"/>
      <c r="J42" t="s">
        <v>20</v>
      </c>
    </row>
    <row r="43" spans="2:10" ht="28.5" x14ac:dyDescent="0.45">
      <c r="B43" s="70" t="s">
        <v>39</v>
      </c>
      <c r="C43" s="17" t="s">
        <v>39</v>
      </c>
      <c r="D43" s="18"/>
      <c r="E43" s="18"/>
      <c r="F43" s="18"/>
      <c r="G43" s="18"/>
      <c r="H43" s="18"/>
      <c r="I43"/>
      <c r="J43" s="18" t="s">
        <v>20</v>
      </c>
    </row>
    <row r="44" spans="2:10" x14ac:dyDescent="0.45">
      <c r="B44" s="23"/>
      <c r="C44" s="25"/>
      <c r="D44" s="13"/>
      <c r="E44" s="10"/>
      <c r="F44" s="10"/>
      <c r="G44" s="10"/>
      <c r="H44" s="10"/>
      <c r="J44" s="15">
        <f>SUM(D44:H44)</f>
        <v>0</v>
      </c>
    </row>
    <row r="45" spans="2:10" x14ac:dyDescent="0.45">
      <c r="B45" s="23"/>
      <c r="C45" s="25"/>
      <c r="D45" s="13"/>
      <c r="E45" s="10"/>
      <c r="F45" s="10"/>
      <c r="G45" s="10"/>
      <c r="H45" s="10"/>
      <c r="J45" s="15">
        <f t="shared" ref="J45" si="8">SUM(D45:H45)</f>
        <v>0</v>
      </c>
    </row>
    <row r="46" spans="2:10" x14ac:dyDescent="0.45">
      <c r="B46" s="24"/>
      <c r="C46" s="9" t="s">
        <v>21</v>
      </c>
      <c r="D46" s="16">
        <f>SUM(D44:D45)</f>
        <v>0</v>
      </c>
      <c r="E46" s="16">
        <f t="shared" ref="E46:H46" si="9">SUM(E44:E45)</f>
        <v>0</v>
      </c>
      <c r="F46" s="16">
        <f t="shared" si="9"/>
        <v>0</v>
      </c>
      <c r="G46" s="16">
        <f t="shared" si="9"/>
        <v>0</v>
      </c>
      <c r="H46" s="16">
        <f t="shared" si="9"/>
        <v>0</v>
      </c>
      <c r="J46" s="16">
        <f>SUM(J44:J45)</f>
        <v>0</v>
      </c>
    </row>
    <row r="47" spans="2:10" ht="14.65" thickBot="1" x14ac:dyDescent="0.5">
      <c r="B47" s="6"/>
      <c r="D47"/>
      <c r="E47"/>
      <c r="H47"/>
      <c r="I47"/>
      <c r="J47" t="s">
        <v>20</v>
      </c>
    </row>
    <row r="48" spans="2:10" s="1" customFormat="1" ht="28.9" thickBot="1" x14ac:dyDescent="0.5">
      <c r="B48" s="19" t="s">
        <v>22</v>
      </c>
      <c r="C48" s="19"/>
      <c r="D48" s="20">
        <f>SUM(D46,D41)</f>
        <v>1220000</v>
      </c>
      <c r="E48" s="20">
        <f t="shared" ref="E48:J48" si="10">SUM(E46,E41)</f>
        <v>1220000</v>
      </c>
      <c r="F48" s="20">
        <f t="shared" si="10"/>
        <v>0</v>
      </c>
      <c r="G48" s="20">
        <f t="shared" si="10"/>
        <v>0</v>
      </c>
      <c r="H48" s="20">
        <f t="shared" si="10"/>
        <v>0</v>
      </c>
      <c r="I48" s="7"/>
      <c r="J48" s="20">
        <f t="shared" si="10"/>
        <v>2440000</v>
      </c>
    </row>
    <row r="49" spans="2:2" x14ac:dyDescent="0.45">
      <c r="B49" s="6"/>
    </row>
    <row r="50" spans="2:2" x14ac:dyDescent="0.45">
      <c r="B50" s="6"/>
    </row>
    <row r="51" spans="2:2" x14ac:dyDescent="0.45">
      <c r="B51" s="6"/>
    </row>
    <row r="52" spans="2:2" x14ac:dyDescent="0.45">
      <c r="B52" s="6"/>
    </row>
    <row r="53" spans="2:2" x14ac:dyDescent="0.45">
      <c r="B53" s="6"/>
    </row>
    <row r="54" spans="2:2" x14ac:dyDescent="0.45">
      <c r="B54" s="6"/>
    </row>
    <row r="55" spans="2:2" x14ac:dyDescent="0.45">
      <c r="B55" s="6"/>
    </row>
    <row r="56" spans="2:2" x14ac:dyDescent="0.45">
      <c r="B56" s="6"/>
    </row>
    <row r="57" spans="2:2" x14ac:dyDescent="0.45">
      <c r="B57" s="6"/>
    </row>
    <row r="58" spans="2:2" x14ac:dyDescent="0.45">
      <c r="B58" s="6"/>
    </row>
    <row r="59" spans="2:2" x14ac:dyDescent="0.45">
      <c r="B59" s="6"/>
    </row>
    <row r="60" spans="2:2" x14ac:dyDescent="0.45">
      <c r="B60" s="6"/>
    </row>
    <row r="61" spans="2:2" x14ac:dyDescent="0.45">
      <c r="B61" s="6"/>
    </row>
    <row r="62" spans="2:2" x14ac:dyDescent="0.45">
      <c r="B62" s="6"/>
    </row>
    <row r="63" spans="2:2" x14ac:dyDescent="0.45">
      <c r="B63" s="6"/>
    </row>
  </sheetData>
  <pageMargins left="0.7" right="0.7" top="0.75" bottom="0.75" header="0.3" footer="0.3"/>
  <pageSetup scale="97" fitToHeight="0" orientation="landscape" r:id="rId1"/>
  <ignoredErrors>
    <ignoredError sqref="J19 J27 J31:J33 J8 J20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68"/>
  <sheetViews>
    <sheetView showGridLines="0" zoomScale="85" zoomScaleNormal="85" workbookViewId="0">
      <pane xSplit="3" ySplit="6" topLeftCell="D31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A34" sqref="A34:XFD34"/>
    </sheetView>
  </sheetViews>
  <sheetFormatPr defaultColWidth="9.19921875" defaultRowHeight="14.25" x14ac:dyDescent="0.45"/>
  <cols>
    <col min="1" max="1" width="3.19921875" customWidth="1"/>
    <col min="2" max="2" width="9.73046875" customWidth="1"/>
    <col min="3" max="3" width="44.46484375" customWidth="1"/>
    <col min="4" max="4" width="12.796875" style="6" customWidth="1"/>
    <col min="5" max="5" width="12.46484375" style="2" customWidth="1"/>
    <col min="6" max="6" width="12.73046875" customWidth="1"/>
    <col min="7" max="7" width="12.796875" customWidth="1"/>
    <col min="8" max="8" width="13.46484375" style="2" customWidth="1"/>
    <col min="9" max="9" width="0.796875" style="7" customWidth="1"/>
    <col min="10" max="10" width="14.46484375" customWidth="1"/>
    <col min="11" max="11" width="10.19921875" customWidth="1"/>
  </cols>
  <sheetData>
    <row r="2" spans="2:39" ht="23.25" x14ac:dyDescent="0.7">
      <c r="B2" s="30" t="s">
        <v>29</v>
      </c>
    </row>
    <row r="3" spans="2:39" x14ac:dyDescent="0.45">
      <c r="B3" s="5" t="s">
        <v>42</v>
      </c>
    </row>
    <row r="4" spans="2:39" x14ac:dyDescent="0.45">
      <c r="B4" s="5"/>
    </row>
    <row r="5" spans="2:39" ht="18" x14ac:dyDescent="0.55000000000000004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4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45">
      <c r="B7" s="22" t="s">
        <v>11</v>
      </c>
      <c r="C7" s="26" t="s">
        <v>30</v>
      </c>
      <c r="D7" s="10" t="s">
        <v>31</v>
      </c>
      <c r="E7" s="10" t="s">
        <v>31</v>
      </c>
      <c r="F7" s="10" t="s">
        <v>31</v>
      </c>
      <c r="G7" s="10"/>
      <c r="H7" s="10" t="s">
        <v>31</v>
      </c>
      <c r="I7" s="7"/>
      <c r="J7" s="8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4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4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4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4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45">
      <c r="B12" s="23"/>
      <c r="C12" s="14" t="s">
        <v>32</v>
      </c>
      <c r="D12" s="13" t="s">
        <v>31</v>
      </c>
      <c r="E12" s="10"/>
      <c r="F12" s="10"/>
      <c r="G12" s="10"/>
      <c r="H12" s="10"/>
      <c r="J12" s="8" t="s">
        <v>31</v>
      </c>
    </row>
    <row r="13" spans="2:39" x14ac:dyDescent="0.4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4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4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4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45">
      <c r="B17" s="23"/>
      <c r="C17" s="14" t="s">
        <v>33</v>
      </c>
      <c r="D17" s="13" t="s">
        <v>31</v>
      </c>
      <c r="E17" s="10"/>
      <c r="F17" s="10"/>
      <c r="G17" s="10"/>
      <c r="H17" s="10"/>
      <c r="J17" s="8" t="s">
        <v>31</v>
      </c>
    </row>
    <row r="18" spans="2:10" x14ac:dyDescent="0.45">
      <c r="B18" s="23"/>
      <c r="C18" s="25"/>
      <c r="D18" s="13"/>
      <c r="E18" s="10"/>
      <c r="F18" s="10"/>
      <c r="G18" s="10"/>
      <c r="H18" s="10"/>
      <c r="J18" s="15">
        <f>SUM(D18:H18)</f>
        <v>0</v>
      </c>
    </row>
    <row r="19" spans="2:10" x14ac:dyDescent="0.45">
      <c r="B19" s="23"/>
      <c r="C19" s="29"/>
      <c r="D19" s="15"/>
      <c r="E19" s="11"/>
      <c r="F19" s="11"/>
      <c r="G19" s="11"/>
      <c r="H19" s="11"/>
      <c r="J19" s="15">
        <f>SUM(D19:H19)</f>
        <v>0</v>
      </c>
    </row>
    <row r="20" spans="2:10" x14ac:dyDescent="0.45">
      <c r="B20" s="23"/>
      <c r="C20" s="29"/>
      <c r="D20" s="15"/>
      <c r="E20" s="15"/>
      <c r="F20" s="15"/>
      <c r="G20" s="15"/>
      <c r="H20" s="15"/>
      <c r="I20" s="35">
        <v>225</v>
      </c>
      <c r="J20" s="15">
        <f t="shared" ref="J20:J22" si="3">SUM(D20:H20)</f>
        <v>0</v>
      </c>
    </row>
    <row r="21" spans="2:10" x14ac:dyDescent="0.45">
      <c r="B21" s="23"/>
      <c r="C21" s="29"/>
      <c r="D21" s="15"/>
      <c r="E21" s="15"/>
      <c r="F21" s="15"/>
      <c r="G21" s="15"/>
      <c r="H21" s="15"/>
      <c r="I21" s="35">
        <v>400</v>
      </c>
      <c r="J21" s="15">
        <f t="shared" si="3"/>
        <v>0</v>
      </c>
    </row>
    <row r="22" spans="2:10" x14ac:dyDescent="0.45">
      <c r="B22" s="23"/>
      <c r="C22" s="25"/>
      <c r="D22" s="15"/>
      <c r="E22" s="15"/>
      <c r="F22" s="15"/>
      <c r="G22" s="15"/>
      <c r="H22" s="15"/>
      <c r="I22" s="35">
        <v>1638</v>
      </c>
      <c r="J22" s="15">
        <f t="shared" si="3"/>
        <v>0</v>
      </c>
    </row>
    <row r="23" spans="2:10" x14ac:dyDescent="0.45">
      <c r="B23" s="23"/>
      <c r="C23" s="9" t="s">
        <v>14</v>
      </c>
      <c r="D23" s="16">
        <f>SUM(D20:D22)</f>
        <v>0</v>
      </c>
      <c r="E23" s="16">
        <f>SUM(E20:E22)</f>
        <v>0</v>
      </c>
      <c r="F23" s="16">
        <f>SUM(F20:F22)</f>
        <v>0</v>
      </c>
      <c r="G23" s="16">
        <f>SUM(G20:G22)</f>
        <v>0</v>
      </c>
      <c r="H23" s="16">
        <f>SUM(H20:H22)</f>
        <v>0</v>
      </c>
      <c r="J23" s="16">
        <f>SUM(J18:J22)</f>
        <v>0</v>
      </c>
    </row>
    <row r="24" spans="2:10" x14ac:dyDescent="0.45">
      <c r="B24" s="23"/>
      <c r="C24" s="14" t="s">
        <v>34</v>
      </c>
      <c r="D24" s="15"/>
      <c r="E24" s="10"/>
      <c r="F24" s="10"/>
      <c r="G24" s="10"/>
      <c r="H24" s="10"/>
      <c r="J24" s="15" t="s">
        <v>20</v>
      </c>
    </row>
    <row r="25" spans="2:10" x14ac:dyDescent="0.45">
      <c r="B25" s="23"/>
      <c r="C25" s="25"/>
      <c r="D25" s="15"/>
      <c r="E25" s="10"/>
      <c r="F25" s="10"/>
      <c r="G25" s="10"/>
      <c r="H25" s="10"/>
      <c r="J25" s="15">
        <f>SUM(D25:H25)</f>
        <v>0</v>
      </c>
    </row>
    <row r="26" spans="2:10" x14ac:dyDescent="0.45">
      <c r="B26" s="23" t="s">
        <v>35</v>
      </c>
      <c r="C26" s="28" t="s">
        <v>35</v>
      </c>
      <c r="D26" s="13" t="s">
        <v>31</v>
      </c>
      <c r="E26" s="10"/>
      <c r="F26" s="10"/>
      <c r="G26" s="10"/>
      <c r="H26" s="10"/>
      <c r="J26" s="15">
        <f t="shared" ref="J26:J46" si="4">SUM(D26:H26)</f>
        <v>0</v>
      </c>
    </row>
    <row r="27" spans="2:10" x14ac:dyDescent="0.45">
      <c r="B27" s="23"/>
      <c r="C27" s="9" t="s">
        <v>15</v>
      </c>
      <c r="D27" s="12">
        <f>SUM(D25:D26)</f>
        <v>0</v>
      </c>
      <c r="E27" s="12">
        <f t="shared" ref="E27:H27" si="5">SUM(E25:E26)</f>
        <v>0</v>
      </c>
      <c r="F27" s="12">
        <f t="shared" si="5"/>
        <v>0</v>
      </c>
      <c r="G27" s="12">
        <f t="shared" si="5"/>
        <v>0</v>
      </c>
      <c r="H27" s="12">
        <f t="shared" si="5"/>
        <v>0</v>
      </c>
      <c r="J27" s="16">
        <f>SUM(J25:J26)</f>
        <v>0</v>
      </c>
    </row>
    <row r="28" spans="2:10" x14ac:dyDescent="0.45">
      <c r="B28" s="23"/>
      <c r="C28" s="14" t="s">
        <v>36</v>
      </c>
      <c r="D28" s="13" t="s">
        <v>31</v>
      </c>
      <c r="E28" s="10"/>
      <c r="F28" s="10"/>
      <c r="G28" s="10"/>
      <c r="H28" s="10"/>
      <c r="J28" s="15"/>
    </row>
    <row r="29" spans="2:10" x14ac:dyDescent="0.45">
      <c r="B29" s="23"/>
      <c r="C29" s="25"/>
      <c r="D29" s="15"/>
      <c r="E29" s="15"/>
      <c r="F29" s="15"/>
      <c r="G29" s="15"/>
      <c r="H29" s="15"/>
      <c r="I29" s="35">
        <v>5000</v>
      </c>
      <c r="J29" s="15">
        <f t="shared" si="4"/>
        <v>0</v>
      </c>
    </row>
    <row r="30" spans="2:10" x14ac:dyDescent="0.45">
      <c r="B30" s="23"/>
      <c r="C30" s="25"/>
      <c r="D30" s="15"/>
      <c r="E30" s="11"/>
      <c r="F30" s="11"/>
      <c r="G30" s="11"/>
      <c r="H30" s="11"/>
      <c r="J30" s="15">
        <f t="shared" si="4"/>
        <v>0</v>
      </c>
    </row>
    <row r="31" spans="2:10" x14ac:dyDescent="0.45">
      <c r="B31" s="23"/>
      <c r="C31" s="9" t="s">
        <v>16</v>
      </c>
      <c r="D31" s="16">
        <f>SUM(D29:D30)</f>
        <v>0</v>
      </c>
      <c r="E31" s="16">
        <f t="shared" ref="E31:H31" si="6">SUM(E29:E30)</f>
        <v>0</v>
      </c>
      <c r="F31" s="16">
        <f t="shared" si="6"/>
        <v>0</v>
      </c>
      <c r="G31" s="16">
        <f t="shared" si="6"/>
        <v>0</v>
      </c>
      <c r="H31" s="16">
        <f t="shared" si="6"/>
        <v>0</v>
      </c>
      <c r="J31" s="16">
        <f>SUM(J29:J30)</f>
        <v>0</v>
      </c>
    </row>
    <row r="32" spans="2:10" x14ac:dyDescent="0.45">
      <c r="B32" s="23"/>
      <c r="C32" s="14" t="s">
        <v>37</v>
      </c>
      <c r="D32" s="13" t="s">
        <v>31</v>
      </c>
      <c r="E32" s="10"/>
      <c r="F32" s="10"/>
      <c r="G32" s="10"/>
      <c r="H32" s="10"/>
      <c r="J32" s="15"/>
    </row>
    <row r="33" spans="2:10" x14ac:dyDescent="0.45">
      <c r="B33" s="23"/>
      <c r="C33" s="13"/>
      <c r="D33" s="15"/>
      <c r="E33" s="15"/>
      <c r="F33" s="15"/>
      <c r="G33" s="15"/>
      <c r="H33" s="15"/>
      <c r="I33" s="35"/>
      <c r="J33" s="15">
        <f t="shared" si="4"/>
        <v>0</v>
      </c>
    </row>
    <row r="34" spans="2:10" x14ac:dyDescent="0.45">
      <c r="B34" s="23"/>
      <c r="C34" s="13"/>
      <c r="D34" s="15"/>
      <c r="E34" s="15"/>
      <c r="F34" s="15"/>
      <c r="G34" s="15"/>
      <c r="H34" s="15"/>
      <c r="I34" s="35"/>
      <c r="J34" s="15">
        <f t="shared" si="4"/>
        <v>0</v>
      </c>
    </row>
    <row r="35" spans="2:10" x14ac:dyDescent="0.45">
      <c r="B35" s="23"/>
      <c r="C35" s="61"/>
      <c r="D35" s="15"/>
      <c r="E35" s="15"/>
      <c r="F35" s="15"/>
      <c r="G35" s="15"/>
      <c r="H35" s="15"/>
      <c r="I35" s="35"/>
      <c r="J35" s="15">
        <f t="shared" si="4"/>
        <v>0</v>
      </c>
    </row>
    <row r="36" spans="2:10" x14ac:dyDescent="0.45">
      <c r="B36" s="23"/>
      <c r="C36" s="25"/>
      <c r="D36" s="15"/>
      <c r="E36" s="11"/>
      <c r="F36" s="11"/>
      <c r="G36" s="11"/>
      <c r="H36" s="11"/>
      <c r="J36" s="15">
        <f t="shared" si="4"/>
        <v>0</v>
      </c>
    </row>
    <row r="37" spans="2:10" x14ac:dyDescent="0.45">
      <c r="B37" s="23"/>
      <c r="C37" s="9" t="s">
        <v>17</v>
      </c>
      <c r="D37" s="16">
        <f>SUM(D33:D36)</f>
        <v>0</v>
      </c>
      <c r="E37" s="16">
        <f>SUM(E33:E36)</f>
        <v>0</v>
      </c>
      <c r="F37" s="16">
        <f>SUM(F33:F36)</f>
        <v>0</v>
      </c>
      <c r="G37" s="16">
        <f>SUM(G33:G36)</f>
        <v>0</v>
      </c>
      <c r="H37" s="16">
        <f>SUM(H33:H36)</f>
        <v>0</v>
      </c>
      <c r="J37" s="16">
        <f>SUM(J33:J36)</f>
        <v>0</v>
      </c>
    </row>
    <row r="38" spans="2:10" x14ac:dyDescent="0.45">
      <c r="B38" s="23"/>
      <c r="C38" s="14" t="s">
        <v>38</v>
      </c>
      <c r="D38" s="13" t="s">
        <v>31</v>
      </c>
      <c r="E38" s="10"/>
      <c r="F38" s="10"/>
      <c r="G38" s="10"/>
      <c r="H38" s="10"/>
      <c r="J38" s="15"/>
    </row>
    <row r="39" spans="2:10" ht="28.5" x14ac:dyDescent="0.45">
      <c r="B39" s="23"/>
      <c r="C39" s="71" t="s">
        <v>49</v>
      </c>
      <c r="D39" s="15"/>
      <c r="E39" s="15"/>
      <c r="F39" s="15"/>
      <c r="G39" s="15"/>
      <c r="H39" s="15"/>
      <c r="I39" s="35">
        <v>375000</v>
      </c>
      <c r="J39" s="15">
        <f t="shared" si="4"/>
        <v>0</v>
      </c>
    </row>
    <row r="40" spans="2:10" x14ac:dyDescent="0.45">
      <c r="B40" s="23"/>
      <c r="C40" s="25" t="s">
        <v>50</v>
      </c>
      <c r="D40" s="15">
        <v>60000</v>
      </c>
      <c r="E40" s="15"/>
      <c r="F40" s="15"/>
      <c r="G40" s="15"/>
      <c r="H40" s="15"/>
      <c r="I40" s="35">
        <v>781250</v>
      </c>
      <c r="J40" s="15">
        <f t="shared" si="4"/>
        <v>60000</v>
      </c>
    </row>
    <row r="41" spans="2:10" x14ac:dyDescent="0.45">
      <c r="B41" s="23"/>
      <c r="C41" s="25" t="s">
        <v>51</v>
      </c>
      <c r="D41" s="15"/>
      <c r="E41" s="15">
        <v>75000</v>
      </c>
      <c r="F41" s="15"/>
      <c r="G41" s="15"/>
      <c r="H41" s="15"/>
      <c r="I41" s="35">
        <v>2083335</v>
      </c>
      <c r="J41" s="15">
        <f t="shared" si="4"/>
        <v>75000</v>
      </c>
    </row>
    <row r="42" spans="2:10" x14ac:dyDescent="0.45">
      <c r="B42" s="23"/>
      <c r="C42" s="25" t="s">
        <v>53</v>
      </c>
      <c r="D42" s="15"/>
      <c r="E42" s="11"/>
      <c r="F42" s="15">
        <v>850000</v>
      </c>
      <c r="G42" s="11"/>
      <c r="H42" s="11"/>
      <c r="J42" s="15">
        <f t="shared" si="4"/>
        <v>850000</v>
      </c>
    </row>
    <row r="43" spans="2:10" x14ac:dyDescent="0.45">
      <c r="B43" s="23"/>
      <c r="C43" s="25" t="s">
        <v>52</v>
      </c>
      <c r="D43" s="15"/>
      <c r="E43" s="11"/>
      <c r="F43" s="15">
        <v>150000</v>
      </c>
      <c r="G43" s="11"/>
      <c r="H43" s="11"/>
      <c r="J43" s="15">
        <f t="shared" si="4"/>
        <v>150000</v>
      </c>
    </row>
    <row r="44" spans="2:10" x14ac:dyDescent="0.45">
      <c r="B44" s="23"/>
      <c r="C44" s="10"/>
      <c r="D44" s="15"/>
      <c r="E44" s="11"/>
      <c r="F44" s="11"/>
      <c r="G44" s="11"/>
      <c r="H44" s="11"/>
      <c r="J44" s="15">
        <f t="shared" si="4"/>
        <v>0</v>
      </c>
    </row>
    <row r="45" spans="2:10" x14ac:dyDescent="0.45">
      <c r="B45" s="24"/>
      <c r="C45" s="9" t="s">
        <v>18</v>
      </c>
      <c r="D45" s="16">
        <f>SUM(D39:D44)</f>
        <v>60000</v>
      </c>
      <c r="E45" s="16">
        <f t="shared" ref="E45:H45" si="7">SUM(E39:E44)</f>
        <v>75000</v>
      </c>
      <c r="F45" s="16">
        <f t="shared" si="7"/>
        <v>1000000</v>
      </c>
      <c r="G45" s="16">
        <f t="shared" si="7"/>
        <v>0</v>
      </c>
      <c r="H45" s="16">
        <f t="shared" si="7"/>
        <v>0</v>
      </c>
      <c r="J45" s="16">
        <f>SUM(J39:J44)</f>
        <v>1135000</v>
      </c>
    </row>
    <row r="46" spans="2:10" x14ac:dyDescent="0.45">
      <c r="B46" s="24"/>
      <c r="C46" s="9" t="s">
        <v>19</v>
      </c>
      <c r="D46" s="16">
        <f>SUM(D45,D37,D31,D27,D23,D16,D11)</f>
        <v>60000</v>
      </c>
      <c r="E46" s="16">
        <f>SUM(E45,E37,E31,E27,E23,E16,E11)</f>
        <v>75000</v>
      </c>
      <c r="F46" s="16">
        <f>SUM(F45,F37,F31,F27,F23,F16,F11)</f>
        <v>1000000</v>
      </c>
      <c r="G46" s="16">
        <f>SUM(G45,G37,G31,G27,G23,G16,G11)</f>
        <v>0</v>
      </c>
      <c r="H46" s="16">
        <f>SUM(H45,H37,H31,H27,H23,H16,H11)</f>
        <v>0</v>
      </c>
      <c r="J46" s="16">
        <f t="shared" si="4"/>
        <v>1135000</v>
      </c>
    </row>
    <row r="47" spans="2:10" x14ac:dyDescent="0.45">
      <c r="B47" s="6"/>
      <c r="D47"/>
      <c r="E47"/>
      <c r="H47"/>
      <c r="I47"/>
      <c r="J47" t="s">
        <v>20</v>
      </c>
    </row>
    <row r="48" spans="2:10" x14ac:dyDescent="0.45">
      <c r="B48" s="22" t="s">
        <v>39</v>
      </c>
      <c r="C48" s="17" t="s">
        <v>39</v>
      </c>
      <c r="D48" s="18"/>
      <c r="E48" s="18"/>
      <c r="F48" s="18"/>
      <c r="G48" s="18"/>
      <c r="H48" s="18"/>
      <c r="I48"/>
      <c r="J48" s="18" t="s">
        <v>20</v>
      </c>
    </row>
    <row r="49" spans="2:10" x14ac:dyDescent="0.45">
      <c r="B49" s="23"/>
      <c r="C49" s="25"/>
      <c r="D49" s="13"/>
      <c r="E49" s="10"/>
      <c r="F49" s="10"/>
      <c r="G49" s="10"/>
      <c r="H49" s="10"/>
      <c r="J49" s="15">
        <f>SUM(D49:H49)</f>
        <v>0</v>
      </c>
    </row>
    <row r="50" spans="2:10" x14ac:dyDescent="0.45">
      <c r="B50" s="23"/>
      <c r="C50" s="25"/>
      <c r="D50" s="13"/>
      <c r="E50" s="10"/>
      <c r="F50" s="10"/>
      <c r="G50" s="10"/>
      <c r="H50" s="10"/>
      <c r="J50" s="15">
        <f t="shared" ref="J50:J51" si="8">SUM(D50:H50)</f>
        <v>0</v>
      </c>
    </row>
    <row r="51" spans="2:10" x14ac:dyDescent="0.45">
      <c r="B51" s="24"/>
      <c r="C51" s="9" t="s">
        <v>21</v>
      </c>
      <c r="D51" s="16">
        <f>SUM(D49:D50)</f>
        <v>0</v>
      </c>
      <c r="E51" s="16">
        <f t="shared" ref="E51:H51" si="9">SUM(E49:E50)</f>
        <v>0</v>
      </c>
      <c r="F51" s="16">
        <f t="shared" si="9"/>
        <v>0</v>
      </c>
      <c r="G51" s="16">
        <f t="shared" si="9"/>
        <v>0</v>
      </c>
      <c r="H51" s="16">
        <f t="shared" si="9"/>
        <v>0</v>
      </c>
      <c r="J51" s="16">
        <f t="shared" si="8"/>
        <v>0</v>
      </c>
    </row>
    <row r="52" spans="2:10" ht="14.65" thickBot="1" x14ac:dyDescent="0.5">
      <c r="B52" s="6"/>
      <c r="D52"/>
      <c r="E52"/>
      <c r="H52"/>
      <c r="I52"/>
      <c r="J52" t="s">
        <v>20</v>
      </c>
    </row>
    <row r="53" spans="2:10" s="1" customFormat="1" ht="28.9" thickBot="1" x14ac:dyDescent="0.5">
      <c r="B53" s="19" t="s">
        <v>22</v>
      </c>
      <c r="C53" s="19"/>
      <c r="D53" s="20">
        <f>SUM(D51,D46)</f>
        <v>60000</v>
      </c>
      <c r="E53" s="20">
        <f t="shared" ref="E53:J53" si="10">SUM(E51,E46)</f>
        <v>75000</v>
      </c>
      <c r="F53" s="20">
        <f t="shared" si="10"/>
        <v>1000000</v>
      </c>
      <c r="G53" s="20">
        <f t="shared" si="10"/>
        <v>0</v>
      </c>
      <c r="H53" s="20">
        <f t="shared" si="10"/>
        <v>0</v>
      </c>
      <c r="I53" s="7">
        <f>SUM(I51,I46)</f>
        <v>0</v>
      </c>
      <c r="J53" s="20">
        <f t="shared" si="10"/>
        <v>1135000</v>
      </c>
    </row>
    <row r="54" spans="2:10" x14ac:dyDescent="0.45">
      <c r="B54" s="6"/>
    </row>
    <row r="55" spans="2:10" x14ac:dyDescent="0.45">
      <c r="B55" s="6"/>
    </row>
    <row r="56" spans="2:10" x14ac:dyDescent="0.45">
      <c r="B56" s="6"/>
    </row>
    <row r="57" spans="2:10" x14ac:dyDescent="0.45">
      <c r="B57" s="6"/>
    </row>
    <row r="58" spans="2:10" x14ac:dyDescent="0.45">
      <c r="B58" s="6"/>
    </row>
    <row r="59" spans="2:10" x14ac:dyDescent="0.45">
      <c r="B59" s="6"/>
    </row>
    <row r="60" spans="2:10" x14ac:dyDescent="0.45">
      <c r="B60" s="6"/>
    </row>
    <row r="61" spans="2:10" x14ac:dyDescent="0.45">
      <c r="B61" s="6"/>
    </row>
    <row r="62" spans="2:10" x14ac:dyDescent="0.45">
      <c r="B62" s="6"/>
    </row>
    <row r="63" spans="2:10" x14ac:dyDescent="0.45">
      <c r="B63" s="6"/>
    </row>
    <row r="64" spans="2:10" x14ac:dyDescent="0.45">
      <c r="B64" s="6"/>
    </row>
    <row r="65" spans="2:2" x14ac:dyDescent="0.45">
      <c r="B65" s="6"/>
    </row>
    <row r="66" spans="2:2" x14ac:dyDescent="0.45">
      <c r="B66" s="6"/>
    </row>
    <row r="67" spans="2:2" x14ac:dyDescent="0.45">
      <c r="B67" s="6"/>
    </row>
    <row r="68" spans="2:2" x14ac:dyDescent="0.45">
      <c r="B68" s="6"/>
    </row>
  </sheetData>
  <pageMargins left="0.7" right="0.7" top="0.75" bottom="0.75" header="0.3" footer="0.3"/>
  <pageSetup scale="89" fitToHeight="0" orientation="landscape" r:id="rId1"/>
  <ignoredErrors>
    <ignoredError sqref="J8 J20:J22 J29 J39:J4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M70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P32" sqref="P32"/>
    </sheetView>
  </sheetViews>
  <sheetFormatPr defaultColWidth="9.19921875" defaultRowHeight="14.25" x14ac:dyDescent="0.45"/>
  <cols>
    <col min="1" max="1" width="3.19921875" customWidth="1"/>
    <col min="2" max="2" width="10.73046875" customWidth="1"/>
    <col min="3" max="3" width="45.53125" customWidth="1"/>
    <col min="4" max="4" width="12.73046875" style="6" customWidth="1"/>
    <col min="5" max="5" width="12.53125" style="2" customWidth="1"/>
    <col min="6" max="7" width="12.46484375" customWidth="1"/>
    <col min="8" max="8" width="12.53125" style="2" customWidth="1"/>
    <col min="9" max="9" width="0.796875" style="7" customWidth="1"/>
    <col min="10" max="10" width="13.53125" customWidth="1"/>
    <col min="11" max="11" width="10.19921875" customWidth="1"/>
  </cols>
  <sheetData>
    <row r="2" spans="2:39" ht="23.25" x14ac:dyDescent="0.7">
      <c r="B2" s="30" t="s">
        <v>29</v>
      </c>
    </row>
    <row r="3" spans="2:39" x14ac:dyDescent="0.45">
      <c r="B3" s="64" t="s">
        <v>42</v>
      </c>
    </row>
    <row r="4" spans="2:39" x14ac:dyDescent="0.45">
      <c r="B4" s="5"/>
    </row>
    <row r="5" spans="2:39" ht="18" x14ac:dyDescent="0.55000000000000004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4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45">
      <c r="B7" s="22" t="s">
        <v>11</v>
      </c>
      <c r="C7" s="26" t="s">
        <v>30</v>
      </c>
      <c r="D7" s="10" t="s">
        <v>31</v>
      </c>
      <c r="E7" s="10" t="s">
        <v>31</v>
      </c>
      <c r="F7" s="10" t="s">
        <v>31</v>
      </c>
      <c r="G7" s="10"/>
      <c r="H7" s="10" t="s">
        <v>31</v>
      </c>
      <c r="I7" s="7"/>
      <c r="J7" s="8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4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4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4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4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45">
      <c r="B12" s="23"/>
      <c r="C12" s="14" t="s">
        <v>32</v>
      </c>
      <c r="D12" s="13" t="s">
        <v>31</v>
      </c>
      <c r="E12" s="10"/>
      <c r="F12" s="10"/>
      <c r="G12" s="10"/>
      <c r="H12" s="10"/>
      <c r="J12" s="8" t="s">
        <v>31</v>
      </c>
    </row>
    <row r="13" spans="2:39" x14ac:dyDescent="0.4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4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4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4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45">
      <c r="B17" s="23"/>
      <c r="C17" s="14" t="s">
        <v>33</v>
      </c>
      <c r="D17" s="13" t="s">
        <v>31</v>
      </c>
      <c r="E17" s="10"/>
      <c r="F17" s="10"/>
      <c r="G17" s="10"/>
      <c r="H17" s="10"/>
      <c r="J17" s="8" t="s">
        <v>31</v>
      </c>
    </row>
    <row r="18" spans="2:10" x14ac:dyDescent="0.4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45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45">
      <c r="B20" s="23"/>
      <c r="C20" s="29"/>
      <c r="D20" s="15"/>
      <c r="E20" s="15"/>
      <c r="F20" s="15"/>
      <c r="G20" s="15"/>
      <c r="H20" s="15"/>
      <c r="I20" s="35">
        <v>1243</v>
      </c>
      <c r="J20" s="15">
        <f t="shared" ref="J20:J23" si="4">SUM(D20:H20)</f>
        <v>0</v>
      </c>
    </row>
    <row r="21" spans="2:10" x14ac:dyDescent="0.45">
      <c r="B21" s="23"/>
      <c r="C21" s="29"/>
      <c r="D21" s="15"/>
      <c r="E21" s="15"/>
      <c r="F21" s="15"/>
      <c r="G21" s="15"/>
      <c r="H21" s="15"/>
      <c r="I21" s="35">
        <v>225</v>
      </c>
      <c r="J21" s="15">
        <f t="shared" si="4"/>
        <v>0</v>
      </c>
    </row>
    <row r="22" spans="2:10" x14ac:dyDescent="0.45">
      <c r="B22" s="23"/>
      <c r="C22" s="29"/>
      <c r="D22" s="15"/>
      <c r="E22" s="15"/>
      <c r="F22" s="15"/>
      <c r="G22" s="15"/>
      <c r="H22" s="15"/>
      <c r="I22" s="35">
        <v>400</v>
      </c>
      <c r="J22" s="15">
        <f t="shared" si="4"/>
        <v>0</v>
      </c>
    </row>
    <row r="23" spans="2:10" x14ac:dyDescent="0.45">
      <c r="B23" s="23"/>
      <c r="C23" s="25"/>
      <c r="D23" s="15"/>
      <c r="E23" s="15"/>
      <c r="F23" s="15"/>
      <c r="G23" s="15"/>
      <c r="H23" s="15"/>
      <c r="I23" s="35">
        <v>1638</v>
      </c>
      <c r="J23" s="15">
        <f t="shared" si="4"/>
        <v>0</v>
      </c>
    </row>
    <row r="24" spans="2:10" x14ac:dyDescent="0.45">
      <c r="B24" s="23"/>
      <c r="C24" s="9" t="s">
        <v>14</v>
      </c>
      <c r="D24" s="16">
        <f>SUM(D20:D23)</f>
        <v>0</v>
      </c>
      <c r="E24" s="16">
        <f>SUM(E20:E23)</f>
        <v>0</v>
      </c>
      <c r="F24" s="16">
        <f>SUM(F20:F23)</f>
        <v>0</v>
      </c>
      <c r="G24" s="16">
        <f>SUM(G20:G23)</f>
        <v>0</v>
      </c>
      <c r="H24" s="16">
        <f>SUM(H20:H23)</f>
        <v>0</v>
      </c>
      <c r="J24" s="16">
        <f>SUM(D24:H24)</f>
        <v>0</v>
      </c>
    </row>
    <row r="25" spans="2:10" x14ac:dyDescent="0.45">
      <c r="B25" s="23"/>
      <c r="C25" s="14" t="s">
        <v>34</v>
      </c>
      <c r="D25" s="15"/>
      <c r="E25" s="10"/>
      <c r="F25" s="10"/>
      <c r="G25" s="10"/>
      <c r="H25" s="10"/>
      <c r="J25" s="15" t="s">
        <v>20</v>
      </c>
    </row>
    <row r="26" spans="2:10" x14ac:dyDescent="0.45">
      <c r="B26" s="23"/>
      <c r="C26" s="25"/>
      <c r="D26" s="15"/>
      <c r="E26" s="10"/>
      <c r="F26" s="10"/>
      <c r="G26" s="10"/>
      <c r="H26" s="10"/>
      <c r="J26" s="15">
        <f>SUM(D26:H26)</f>
        <v>0</v>
      </c>
    </row>
    <row r="27" spans="2:10" x14ac:dyDescent="0.45">
      <c r="B27" s="23" t="s">
        <v>35</v>
      </c>
      <c r="C27" s="28" t="s">
        <v>35</v>
      </c>
      <c r="D27" s="13" t="s">
        <v>31</v>
      </c>
      <c r="E27" s="10"/>
      <c r="F27" s="10"/>
      <c r="G27" s="10"/>
      <c r="H27" s="10"/>
      <c r="J27" s="15">
        <f t="shared" ref="J27:J48" si="5">SUM(D27:H27)</f>
        <v>0</v>
      </c>
    </row>
    <row r="28" spans="2:10" x14ac:dyDescent="0.45">
      <c r="B28" s="23"/>
      <c r="C28" s="9" t="s">
        <v>15</v>
      </c>
      <c r="D28" s="12">
        <f>SUM(D26:D27)</f>
        <v>0</v>
      </c>
      <c r="E28" s="12">
        <f t="shared" ref="E28:H28" si="6">SUM(E26:E27)</f>
        <v>0</v>
      </c>
      <c r="F28" s="12">
        <f t="shared" si="6"/>
        <v>0</v>
      </c>
      <c r="G28" s="12">
        <f t="shared" si="6"/>
        <v>0</v>
      </c>
      <c r="H28" s="12">
        <f t="shared" si="6"/>
        <v>0</v>
      </c>
      <c r="J28" s="16">
        <f t="shared" si="5"/>
        <v>0</v>
      </c>
    </row>
    <row r="29" spans="2:10" x14ac:dyDescent="0.45">
      <c r="B29" s="23"/>
      <c r="C29" s="14" t="s">
        <v>36</v>
      </c>
      <c r="D29" s="13" t="s">
        <v>31</v>
      </c>
      <c r="E29" s="10"/>
      <c r="F29" s="10"/>
      <c r="G29" s="10"/>
      <c r="H29" s="10"/>
      <c r="J29" s="15"/>
    </row>
    <row r="30" spans="2:10" x14ac:dyDescent="0.45">
      <c r="B30" s="23"/>
      <c r="C30" s="25"/>
      <c r="D30" s="15"/>
      <c r="E30" s="15"/>
      <c r="F30" s="15"/>
      <c r="G30" s="15"/>
      <c r="H30" s="15"/>
      <c r="I30" s="35">
        <v>5000</v>
      </c>
      <c r="J30" s="15">
        <f t="shared" si="5"/>
        <v>0</v>
      </c>
    </row>
    <row r="31" spans="2:10" x14ac:dyDescent="0.45">
      <c r="B31" s="23"/>
      <c r="C31" s="25"/>
      <c r="D31" s="15"/>
      <c r="E31" s="11"/>
      <c r="F31" s="11"/>
      <c r="G31" s="11"/>
      <c r="H31" s="11"/>
      <c r="J31" s="15">
        <f t="shared" si="5"/>
        <v>0</v>
      </c>
    </row>
    <row r="32" spans="2:10" x14ac:dyDescent="0.45">
      <c r="B32" s="23"/>
      <c r="C32" s="9" t="s">
        <v>16</v>
      </c>
      <c r="D32" s="16">
        <f>SUM(D30:D31)</f>
        <v>0</v>
      </c>
      <c r="E32" s="16">
        <f t="shared" ref="E32:H32" si="7">SUM(E30:E31)</f>
        <v>0</v>
      </c>
      <c r="F32" s="16">
        <f t="shared" si="7"/>
        <v>0</v>
      </c>
      <c r="G32" s="16">
        <f t="shared" si="7"/>
        <v>0</v>
      </c>
      <c r="H32" s="16">
        <f t="shared" si="7"/>
        <v>0</v>
      </c>
      <c r="J32" s="16">
        <f t="shared" si="5"/>
        <v>0</v>
      </c>
    </row>
    <row r="33" spans="2:10" x14ac:dyDescent="0.45">
      <c r="B33" s="23"/>
      <c r="C33" s="14" t="s">
        <v>37</v>
      </c>
      <c r="D33" s="13" t="s">
        <v>31</v>
      </c>
      <c r="E33" s="10"/>
      <c r="F33" s="10"/>
      <c r="G33" s="10"/>
      <c r="H33" s="10"/>
      <c r="J33" s="15"/>
    </row>
    <row r="34" spans="2:10" ht="28.5" x14ac:dyDescent="0.45">
      <c r="B34" s="23"/>
      <c r="C34" s="72" t="s">
        <v>54</v>
      </c>
      <c r="D34" s="15">
        <v>500000</v>
      </c>
      <c r="E34" s="15">
        <v>1000000</v>
      </c>
      <c r="F34" s="15">
        <v>1250000</v>
      </c>
      <c r="G34" s="15">
        <v>1000000</v>
      </c>
      <c r="H34" s="15">
        <v>750000</v>
      </c>
      <c r="I34" s="35"/>
      <c r="J34" s="15">
        <f t="shared" si="5"/>
        <v>4500000</v>
      </c>
    </row>
    <row r="35" spans="2:10" ht="28.5" x14ac:dyDescent="0.45">
      <c r="B35" s="23"/>
      <c r="C35" s="71" t="s">
        <v>55</v>
      </c>
      <c r="D35" s="15">
        <v>160000</v>
      </c>
      <c r="E35" s="15">
        <v>320000</v>
      </c>
      <c r="F35" s="15">
        <v>360000</v>
      </c>
      <c r="G35" s="15">
        <v>360000</v>
      </c>
      <c r="H35" s="15">
        <v>300000</v>
      </c>
      <c r="I35" s="35">
        <v>22500000</v>
      </c>
      <c r="J35" s="15">
        <f t="shared" si="5"/>
        <v>1500000</v>
      </c>
    </row>
    <row r="36" spans="2:10" x14ac:dyDescent="0.45">
      <c r="B36" s="23"/>
      <c r="C36" s="25"/>
      <c r="D36" s="15"/>
      <c r="E36" s="15"/>
      <c r="F36" s="15"/>
      <c r="G36" s="15"/>
      <c r="H36" s="15"/>
      <c r="I36" s="35">
        <v>75000000</v>
      </c>
      <c r="J36" s="15">
        <f t="shared" si="5"/>
        <v>0</v>
      </c>
    </row>
    <row r="37" spans="2:10" x14ac:dyDescent="0.45">
      <c r="B37" s="23"/>
      <c r="C37" s="25"/>
      <c r="D37" s="15"/>
      <c r="E37" s="15"/>
      <c r="F37" s="15"/>
      <c r="G37" s="15"/>
      <c r="H37" s="15"/>
      <c r="I37" s="35"/>
      <c r="J37" s="15">
        <f t="shared" si="5"/>
        <v>0</v>
      </c>
    </row>
    <row r="38" spans="2:10" x14ac:dyDescent="0.45">
      <c r="B38" s="23"/>
      <c r="C38" s="25"/>
      <c r="D38" s="15"/>
      <c r="E38" s="15"/>
      <c r="F38" s="15"/>
      <c r="G38" s="15"/>
      <c r="H38" s="15"/>
      <c r="J38" s="15">
        <f t="shared" si="5"/>
        <v>0</v>
      </c>
    </row>
    <row r="39" spans="2:10" x14ac:dyDescent="0.45">
      <c r="B39" s="23"/>
      <c r="C39" s="9" t="s">
        <v>17</v>
      </c>
      <c r="D39" s="16">
        <f>SUM(D34:D38)</f>
        <v>660000</v>
      </c>
      <c r="E39" s="16">
        <f t="shared" ref="E39:H39" si="8">SUM(E34:E38)</f>
        <v>1320000</v>
      </c>
      <c r="F39" s="16">
        <f t="shared" si="8"/>
        <v>1610000</v>
      </c>
      <c r="G39" s="16">
        <f t="shared" si="8"/>
        <v>1360000</v>
      </c>
      <c r="H39" s="16">
        <f t="shared" si="8"/>
        <v>1050000</v>
      </c>
      <c r="J39" s="16">
        <f t="shared" si="5"/>
        <v>6000000</v>
      </c>
    </row>
    <row r="40" spans="2:10" x14ac:dyDescent="0.45">
      <c r="B40" s="23"/>
      <c r="C40" s="14" t="s">
        <v>38</v>
      </c>
      <c r="D40" s="13" t="s">
        <v>31</v>
      </c>
      <c r="E40" s="10"/>
      <c r="F40" s="10"/>
      <c r="G40" s="10"/>
      <c r="H40" s="10"/>
      <c r="J40" s="15"/>
    </row>
    <row r="41" spans="2:10" x14ac:dyDescent="0.45">
      <c r="B41" s="23"/>
      <c r="C41" s="25"/>
      <c r="D41" s="15"/>
      <c r="E41" s="15"/>
      <c r="F41" s="15"/>
      <c r="G41" s="15"/>
      <c r="H41" s="15"/>
      <c r="I41" s="35">
        <v>375000</v>
      </c>
      <c r="J41" s="15">
        <f t="shared" si="5"/>
        <v>0</v>
      </c>
    </row>
    <row r="42" spans="2:10" x14ac:dyDescent="0.45">
      <c r="B42" s="23"/>
      <c r="C42" s="25"/>
      <c r="D42" s="15"/>
      <c r="E42" s="15"/>
      <c r="F42" s="15"/>
      <c r="G42" s="15"/>
      <c r="H42" s="15"/>
      <c r="I42" s="35">
        <v>781250</v>
      </c>
      <c r="J42" s="15">
        <f t="shared" si="5"/>
        <v>0</v>
      </c>
    </row>
    <row r="43" spans="2:10" x14ac:dyDescent="0.45">
      <c r="B43" s="23"/>
      <c r="C43" s="25"/>
      <c r="D43" s="15"/>
      <c r="E43" s="15"/>
      <c r="F43" s="15"/>
      <c r="G43" s="15"/>
      <c r="H43" s="15"/>
      <c r="I43" s="35">
        <v>2083335</v>
      </c>
      <c r="J43" s="15">
        <f t="shared" si="5"/>
        <v>0</v>
      </c>
    </row>
    <row r="44" spans="2:10" x14ac:dyDescent="0.45">
      <c r="B44" s="23"/>
      <c r="C44" s="25"/>
      <c r="D44" s="15"/>
      <c r="E44" s="11"/>
      <c r="F44" s="11"/>
      <c r="G44" s="11"/>
      <c r="H44" s="11"/>
      <c r="J44" s="15">
        <f t="shared" si="5"/>
        <v>0</v>
      </c>
    </row>
    <row r="45" spans="2:10" x14ac:dyDescent="0.45">
      <c r="B45" s="23"/>
      <c r="C45" s="25"/>
      <c r="D45" s="15"/>
      <c r="E45" s="11"/>
      <c r="F45" s="11"/>
      <c r="G45" s="11"/>
      <c r="H45" s="11"/>
      <c r="J45" s="15">
        <f t="shared" si="5"/>
        <v>0</v>
      </c>
    </row>
    <row r="46" spans="2:10" x14ac:dyDescent="0.45">
      <c r="B46" s="23"/>
      <c r="C46" s="10"/>
      <c r="D46" s="15"/>
      <c r="E46" s="11"/>
      <c r="F46" s="11"/>
      <c r="G46" s="11"/>
      <c r="H46" s="11"/>
      <c r="J46" s="15">
        <f t="shared" si="5"/>
        <v>0</v>
      </c>
    </row>
    <row r="47" spans="2:10" x14ac:dyDescent="0.45">
      <c r="B47" s="24"/>
      <c r="C47" s="9" t="s">
        <v>18</v>
      </c>
      <c r="D47" s="16">
        <f>SUM(D41:D46)</f>
        <v>0</v>
      </c>
      <c r="E47" s="16">
        <f t="shared" ref="E47:H47" si="9">SUM(E41:E46)</f>
        <v>0</v>
      </c>
      <c r="F47" s="16">
        <f t="shared" si="9"/>
        <v>0</v>
      </c>
      <c r="G47" s="16">
        <f t="shared" si="9"/>
        <v>0</v>
      </c>
      <c r="H47" s="16">
        <f t="shared" si="9"/>
        <v>0</v>
      </c>
      <c r="J47" s="16">
        <f t="shared" si="5"/>
        <v>0</v>
      </c>
    </row>
    <row r="48" spans="2:10" x14ac:dyDescent="0.45">
      <c r="B48" s="24"/>
      <c r="C48" s="9" t="s">
        <v>19</v>
      </c>
      <c r="D48" s="16">
        <f>SUM(D47,D39,D32,D28,D24,D16,D11)</f>
        <v>660000</v>
      </c>
      <c r="E48" s="16">
        <f>SUM(E47,E39,E32,E28,E24,E16,E11)</f>
        <v>1320000</v>
      </c>
      <c r="F48" s="16">
        <f>SUM(F47,F39,F32,F28,F24,F16,F11)</f>
        <v>1610000</v>
      </c>
      <c r="G48" s="16">
        <f>SUM(G47,G39,G32,G28,G24,G16,G11)</f>
        <v>1360000</v>
      </c>
      <c r="H48" s="16">
        <f>SUM(H47,H39,H32,H28,H24,H16,H11)</f>
        <v>1050000</v>
      </c>
      <c r="J48" s="16">
        <f t="shared" si="5"/>
        <v>6000000</v>
      </c>
    </row>
    <row r="49" spans="2:10" x14ac:dyDescent="0.45">
      <c r="B49" s="6"/>
      <c r="D49"/>
      <c r="E49"/>
      <c r="H49"/>
      <c r="I49"/>
      <c r="J49" t="s">
        <v>20</v>
      </c>
    </row>
    <row r="50" spans="2:10" ht="28.5" x14ac:dyDescent="0.45">
      <c r="B50" s="70" t="s">
        <v>39</v>
      </c>
      <c r="C50" s="17" t="s">
        <v>39</v>
      </c>
      <c r="D50" s="18"/>
      <c r="E50" s="18"/>
      <c r="F50" s="18"/>
      <c r="G50" s="18"/>
      <c r="H50" s="18"/>
      <c r="I50"/>
      <c r="J50" s="18" t="s">
        <v>20</v>
      </c>
    </row>
    <row r="51" spans="2:10" x14ac:dyDescent="0.45">
      <c r="B51" s="23"/>
      <c r="C51" s="25"/>
      <c r="D51" s="13"/>
      <c r="E51" s="10"/>
      <c r="F51" s="10"/>
      <c r="G51" s="10"/>
      <c r="H51" s="10"/>
      <c r="J51" s="15">
        <f>SUM(D51:H51)</f>
        <v>0</v>
      </c>
    </row>
    <row r="52" spans="2:10" x14ac:dyDescent="0.45">
      <c r="B52" s="23"/>
      <c r="C52" s="25"/>
      <c r="D52" s="13"/>
      <c r="E52" s="10"/>
      <c r="F52" s="10"/>
      <c r="G52" s="10"/>
      <c r="H52" s="10"/>
      <c r="J52" s="15">
        <f t="shared" ref="J52:J53" si="10">SUM(D52:H52)</f>
        <v>0</v>
      </c>
    </row>
    <row r="53" spans="2:10" x14ac:dyDescent="0.45">
      <c r="B53" s="24"/>
      <c r="C53" s="9" t="s">
        <v>21</v>
      </c>
      <c r="D53" s="16">
        <f>SUM(D51:D52)</f>
        <v>0</v>
      </c>
      <c r="E53" s="16">
        <f t="shared" ref="E53:H53" si="11">SUM(E51:E52)</f>
        <v>0</v>
      </c>
      <c r="F53" s="16">
        <f t="shared" si="11"/>
        <v>0</v>
      </c>
      <c r="G53" s="16">
        <f t="shared" si="11"/>
        <v>0</v>
      </c>
      <c r="H53" s="16">
        <f t="shared" si="11"/>
        <v>0</v>
      </c>
      <c r="J53" s="16">
        <f t="shared" si="10"/>
        <v>0</v>
      </c>
    </row>
    <row r="54" spans="2:10" ht="14.65" thickBot="1" x14ac:dyDescent="0.5">
      <c r="B54" s="6"/>
      <c r="D54"/>
      <c r="E54"/>
      <c r="H54"/>
      <c r="I54"/>
      <c r="J54" t="s">
        <v>20</v>
      </c>
    </row>
    <row r="55" spans="2:10" s="1" customFormat="1" ht="28.9" thickBot="1" x14ac:dyDescent="0.5">
      <c r="B55" s="19" t="s">
        <v>22</v>
      </c>
      <c r="C55" s="19"/>
      <c r="D55" s="20">
        <f>SUM(D53,D48)</f>
        <v>660000</v>
      </c>
      <c r="E55" s="20">
        <f t="shared" ref="E55:J55" si="12">SUM(E53,E48)</f>
        <v>1320000</v>
      </c>
      <c r="F55" s="20">
        <f t="shared" si="12"/>
        <v>1610000</v>
      </c>
      <c r="G55" s="20">
        <f t="shared" si="12"/>
        <v>1360000</v>
      </c>
      <c r="H55" s="20">
        <f t="shared" si="12"/>
        <v>1050000</v>
      </c>
      <c r="I55" s="7">
        <f>SUM(I53,I48)</f>
        <v>0</v>
      </c>
      <c r="J55" s="20">
        <f t="shared" si="12"/>
        <v>6000000</v>
      </c>
    </row>
    <row r="56" spans="2:10" x14ac:dyDescent="0.45">
      <c r="B56" s="6"/>
    </row>
    <row r="57" spans="2:10" x14ac:dyDescent="0.45">
      <c r="B57" s="6"/>
    </row>
    <row r="58" spans="2:10" x14ac:dyDescent="0.45">
      <c r="B58" s="6"/>
    </row>
    <row r="59" spans="2:10" x14ac:dyDescent="0.45">
      <c r="B59" s="6"/>
    </row>
    <row r="60" spans="2:10" x14ac:dyDescent="0.45">
      <c r="B60" s="6"/>
    </row>
    <row r="61" spans="2:10" x14ac:dyDescent="0.45">
      <c r="B61" s="6"/>
    </row>
    <row r="62" spans="2:10" x14ac:dyDescent="0.45">
      <c r="B62" s="6"/>
    </row>
    <row r="63" spans="2:10" x14ac:dyDescent="0.45">
      <c r="B63" s="6"/>
    </row>
    <row r="64" spans="2:10" x14ac:dyDescent="0.45">
      <c r="B64" s="6"/>
    </row>
    <row r="65" spans="2:2" x14ac:dyDescent="0.45">
      <c r="B65" s="6"/>
    </row>
    <row r="66" spans="2:2" x14ac:dyDescent="0.45">
      <c r="B66" s="6"/>
    </row>
    <row r="67" spans="2:2" x14ac:dyDescent="0.45">
      <c r="B67" s="6"/>
    </row>
    <row r="68" spans="2:2" x14ac:dyDescent="0.45">
      <c r="B68" s="6"/>
    </row>
    <row r="69" spans="2:2" x14ac:dyDescent="0.45">
      <c r="B69" s="6"/>
    </row>
    <row r="70" spans="2:2" x14ac:dyDescent="0.45">
      <c r="B70" s="6"/>
    </row>
  </sheetData>
  <pageMargins left="0.7" right="0.7" top="0.75" bottom="0.75" header="0.3" footer="0.3"/>
  <pageSetup scale="89" fitToHeight="0" orientation="landscape" r:id="rId1"/>
  <ignoredErrors>
    <ignoredError sqref="J41:J43 J35:J36 J30 J20:J23 J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2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H53" sqref="H53"/>
    </sheetView>
  </sheetViews>
  <sheetFormatPr defaultColWidth="9.19921875" defaultRowHeight="14.25" x14ac:dyDescent="0.45"/>
  <cols>
    <col min="1" max="1" width="3.19921875" customWidth="1"/>
    <col min="2" max="2" width="10" customWidth="1"/>
    <col min="3" max="3" width="46.796875" customWidth="1"/>
    <col min="4" max="4" width="12.73046875" style="6" customWidth="1"/>
    <col min="5" max="5" width="12.46484375" style="2" customWidth="1"/>
    <col min="6" max="6" width="12.796875" customWidth="1"/>
    <col min="7" max="7" width="12.46484375" customWidth="1"/>
    <col min="8" max="8" width="12.73046875" style="2" customWidth="1"/>
    <col min="9" max="9" width="0.796875" style="7" customWidth="1"/>
    <col min="10" max="10" width="12.73046875" bestFit="1" customWidth="1"/>
    <col min="11" max="11" width="10.19921875" customWidth="1"/>
  </cols>
  <sheetData>
    <row r="2" spans="2:39" ht="23.25" x14ac:dyDescent="0.7">
      <c r="B2" s="30" t="s">
        <v>29</v>
      </c>
    </row>
    <row r="3" spans="2:39" x14ac:dyDescent="0.45">
      <c r="B3" s="64" t="s">
        <v>42</v>
      </c>
    </row>
    <row r="4" spans="2:39" x14ac:dyDescent="0.45">
      <c r="B4" s="5"/>
    </row>
    <row r="5" spans="2:39" ht="18" x14ac:dyDescent="0.55000000000000004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4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45">
      <c r="B7" s="22" t="s">
        <v>11</v>
      </c>
      <c r="C7" s="26" t="s">
        <v>30</v>
      </c>
      <c r="D7" s="10" t="s">
        <v>31</v>
      </c>
      <c r="E7" s="10" t="s">
        <v>31</v>
      </c>
      <c r="F7" s="10" t="s">
        <v>31</v>
      </c>
      <c r="G7" s="10"/>
      <c r="H7" s="10" t="s">
        <v>31</v>
      </c>
      <c r="I7" s="7"/>
      <c r="J7" s="8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57" x14ac:dyDescent="0.45">
      <c r="B8" s="23"/>
      <c r="C8" s="25" t="s">
        <v>58</v>
      </c>
      <c r="D8" s="15">
        <v>26132</v>
      </c>
      <c r="E8" s="15">
        <v>26133</v>
      </c>
      <c r="F8" s="15">
        <v>26133</v>
      </c>
      <c r="G8" s="15">
        <v>26133</v>
      </c>
      <c r="H8" s="15">
        <v>26132</v>
      </c>
      <c r="I8" s="35">
        <v>450000</v>
      </c>
      <c r="J8" s="15">
        <f>SUM(D8:H8)</f>
        <v>130663</v>
      </c>
    </row>
    <row r="9" spans="2:39" x14ac:dyDescent="0.4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4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45">
      <c r="B11" s="23"/>
      <c r="C11" s="9" t="s">
        <v>12</v>
      </c>
      <c r="D11" s="16">
        <f>SUM(D8:D10)</f>
        <v>26132</v>
      </c>
      <c r="E11" s="16">
        <f t="shared" ref="E11:J11" si="0">SUM(E8:E10)</f>
        <v>26133</v>
      </c>
      <c r="F11" s="16">
        <f t="shared" si="0"/>
        <v>26133</v>
      </c>
      <c r="G11" s="16">
        <f t="shared" si="0"/>
        <v>26133</v>
      </c>
      <c r="H11" s="16">
        <f t="shared" si="0"/>
        <v>26132</v>
      </c>
      <c r="I11" s="7">
        <f t="shared" si="0"/>
        <v>450000</v>
      </c>
      <c r="J11" s="16">
        <f t="shared" si="0"/>
        <v>130663</v>
      </c>
    </row>
    <row r="12" spans="2:39" x14ac:dyDescent="0.45">
      <c r="B12" s="23"/>
      <c r="C12" s="14" t="s">
        <v>32</v>
      </c>
      <c r="D12" s="13" t="s">
        <v>31</v>
      </c>
      <c r="E12" s="10"/>
      <c r="F12" s="10"/>
      <c r="G12" s="10"/>
      <c r="H12" s="10"/>
      <c r="J12" s="8" t="s">
        <v>31</v>
      </c>
    </row>
    <row r="13" spans="2:39" x14ac:dyDescent="0.45">
      <c r="B13" s="23"/>
      <c r="C13" s="25" t="s">
        <v>56</v>
      </c>
      <c r="D13" s="15">
        <v>14773</v>
      </c>
      <c r="E13" s="15">
        <v>14773</v>
      </c>
      <c r="F13" s="15">
        <v>14772</v>
      </c>
      <c r="G13" s="15">
        <v>14773</v>
      </c>
      <c r="H13" s="15">
        <v>14773</v>
      </c>
      <c r="J13" s="15">
        <f>SUM(D13:H13)</f>
        <v>73864</v>
      </c>
    </row>
    <row r="14" spans="2:39" x14ac:dyDescent="0.4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45">
      <c r="B15" s="23"/>
      <c r="C15" s="10"/>
      <c r="D15" s="15"/>
      <c r="E15" s="11"/>
      <c r="F15" s="11"/>
      <c r="G15" s="11"/>
      <c r="H15" s="15"/>
      <c r="J15" s="15">
        <f t="shared" si="1"/>
        <v>0</v>
      </c>
    </row>
    <row r="16" spans="2:39" x14ac:dyDescent="0.45">
      <c r="B16" s="23"/>
      <c r="C16" s="9" t="s">
        <v>13</v>
      </c>
      <c r="D16" s="16">
        <f>SUM(D13:D15)</f>
        <v>14773</v>
      </c>
      <c r="E16" s="16">
        <f t="shared" ref="E16:J16" si="2">SUM(E13:E15)</f>
        <v>14773</v>
      </c>
      <c r="F16" s="16">
        <f t="shared" si="2"/>
        <v>14772</v>
      </c>
      <c r="G16" s="16">
        <f t="shared" si="2"/>
        <v>14773</v>
      </c>
      <c r="H16" s="16">
        <f t="shared" si="2"/>
        <v>14773</v>
      </c>
      <c r="I16" s="7">
        <f t="shared" si="2"/>
        <v>0</v>
      </c>
      <c r="J16" s="16">
        <f t="shared" si="2"/>
        <v>73864</v>
      </c>
    </row>
    <row r="17" spans="2:10" x14ac:dyDescent="0.45">
      <c r="B17" s="23"/>
      <c r="C17" s="14" t="s">
        <v>33</v>
      </c>
      <c r="D17" s="13" t="s">
        <v>31</v>
      </c>
      <c r="E17" s="10"/>
      <c r="F17" s="10"/>
      <c r="G17" s="10"/>
      <c r="H17" s="10"/>
      <c r="J17" s="8" t="s">
        <v>31</v>
      </c>
    </row>
    <row r="18" spans="2:10" x14ac:dyDescent="0.4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45">
      <c r="B19" s="23"/>
      <c r="C19" s="29"/>
      <c r="D19" s="15" t="s">
        <v>35</v>
      </c>
      <c r="E19" s="11" t="s">
        <v>35</v>
      </c>
      <c r="F19" s="11" t="s">
        <v>35</v>
      </c>
      <c r="G19" s="11"/>
      <c r="H19" s="11"/>
      <c r="J19" s="15">
        <f t="shared" si="3"/>
        <v>0</v>
      </c>
    </row>
    <row r="20" spans="2:10" x14ac:dyDescent="0.4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4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4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4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4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4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4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4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45">
      <c r="B28" s="23"/>
      <c r="C28" s="14" t="s">
        <v>34</v>
      </c>
      <c r="D28" s="15"/>
      <c r="E28" s="10"/>
      <c r="F28" s="10"/>
      <c r="G28" s="10"/>
      <c r="H28" s="10"/>
      <c r="J28" s="15" t="s">
        <v>20</v>
      </c>
    </row>
    <row r="29" spans="2:10" x14ac:dyDescent="0.4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45">
      <c r="B30" s="23" t="s">
        <v>35</v>
      </c>
      <c r="C30" s="28" t="s">
        <v>35</v>
      </c>
      <c r="D30" s="13" t="s">
        <v>31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4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45">
      <c r="B32" s="23"/>
      <c r="C32" s="14" t="s">
        <v>36</v>
      </c>
      <c r="D32" s="13" t="s">
        <v>31</v>
      </c>
      <c r="E32" s="10"/>
      <c r="F32" s="10"/>
      <c r="G32" s="10"/>
      <c r="H32" s="10"/>
      <c r="J32" s="15"/>
    </row>
    <row r="33" spans="2:10" x14ac:dyDescent="0.4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4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4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45">
      <c r="B36" s="23"/>
      <c r="C36" s="14" t="s">
        <v>37</v>
      </c>
      <c r="D36" s="13" t="s">
        <v>31</v>
      </c>
      <c r="E36" s="10"/>
      <c r="F36" s="10"/>
      <c r="G36" s="10"/>
      <c r="H36" s="10"/>
      <c r="J36" s="15"/>
    </row>
    <row r="37" spans="2:10" x14ac:dyDescent="0.4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4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4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45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45">
      <c r="B41" s="23"/>
      <c r="C41" s="9" t="s">
        <v>40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45">
      <c r="B42" s="23"/>
      <c r="C42" s="14" t="s">
        <v>41</v>
      </c>
      <c r="D42" s="13" t="s">
        <v>31</v>
      </c>
      <c r="E42" s="10"/>
      <c r="F42" s="10"/>
      <c r="G42" s="10"/>
      <c r="H42" s="10"/>
      <c r="J42" s="15"/>
    </row>
    <row r="43" spans="2:10" x14ac:dyDescent="0.45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45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45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45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4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45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45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45">
      <c r="B50" s="24"/>
      <c r="C50" s="9" t="s">
        <v>19</v>
      </c>
      <c r="D50" s="16">
        <f>SUM(D49,D41,D35,D31,D27,D16,D11)</f>
        <v>40905</v>
      </c>
      <c r="E50" s="16">
        <f t="shared" ref="E50:H50" si="11">SUM(E49,E41,E35,E31,E27,E16,E11)</f>
        <v>40906</v>
      </c>
      <c r="F50" s="16">
        <f t="shared" si="11"/>
        <v>40905</v>
      </c>
      <c r="G50" s="16">
        <f t="shared" si="11"/>
        <v>40906</v>
      </c>
      <c r="H50" s="16">
        <f t="shared" si="11"/>
        <v>40905</v>
      </c>
      <c r="J50" s="16">
        <f t="shared" si="6"/>
        <v>204527</v>
      </c>
    </row>
    <row r="51" spans="2:10" x14ac:dyDescent="0.45">
      <c r="B51" s="6"/>
      <c r="D51"/>
      <c r="E51"/>
      <c r="H51"/>
      <c r="I51"/>
      <c r="J51" t="s">
        <v>20</v>
      </c>
    </row>
    <row r="52" spans="2:10" ht="28.5" x14ac:dyDescent="0.45">
      <c r="B52" s="70" t="s">
        <v>39</v>
      </c>
      <c r="C52" s="17" t="s">
        <v>39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45">
      <c r="B53" s="23"/>
      <c r="C53" s="25" t="s">
        <v>57</v>
      </c>
      <c r="D53" s="73">
        <v>19095</v>
      </c>
      <c r="E53" s="73">
        <v>19094</v>
      </c>
      <c r="F53" s="73">
        <v>19095</v>
      </c>
      <c r="G53" s="73">
        <v>19094</v>
      </c>
      <c r="H53" s="73">
        <v>19095</v>
      </c>
      <c r="J53" s="15">
        <f>SUM(D53:H53)</f>
        <v>95473</v>
      </c>
    </row>
    <row r="54" spans="2:10" x14ac:dyDescent="0.45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45">
      <c r="B55" s="24"/>
      <c r="C55" s="9" t="s">
        <v>21</v>
      </c>
      <c r="D55" s="16">
        <f>SUM(D53:D54)</f>
        <v>19095</v>
      </c>
      <c r="E55" s="16">
        <f t="shared" ref="E55:H55" si="13">SUM(E53:E54)</f>
        <v>19094</v>
      </c>
      <c r="F55" s="16">
        <f t="shared" si="13"/>
        <v>19095</v>
      </c>
      <c r="G55" s="16">
        <f t="shared" si="13"/>
        <v>19094</v>
      </c>
      <c r="H55" s="16">
        <f t="shared" si="13"/>
        <v>19095</v>
      </c>
      <c r="J55" s="16">
        <f t="shared" si="12"/>
        <v>95473</v>
      </c>
    </row>
    <row r="56" spans="2:10" ht="14.65" thickBot="1" x14ac:dyDescent="0.5">
      <c r="B56" s="6"/>
      <c r="D56"/>
      <c r="E56"/>
      <c r="H56"/>
      <c r="I56"/>
      <c r="J56" t="s">
        <v>20</v>
      </c>
    </row>
    <row r="57" spans="2:10" s="1" customFormat="1" ht="28.9" thickBot="1" x14ac:dyDescent="0.5">
      <c r="B57" s="19" t="s">
        <v>22</v>
      </c>
      <c r="C57" s="19"/>
      <c r="D57" s="20">
        <f>SUM(D55,D50)</f>
        <v>60000</v>
      </c>
      <c r="E57" s="20">
        <f t="shared" ref="E57:J57" si="14">SUM(E55,E50)</f>
        <v>60000</v>
      </c>
      <c r="F57" s="20">
        <f t="shared" si="14"/>
        <v>60000</v>
      </c>
      <c r="G57" s="20">
        <f t="shared" si="14"/>
        <v>60000</v>
      </c>
      <c r="H57" s="20">
        <f t="shared" si="14"/>
        <v>60000</v>
      </c>
      <c r="I57" s="7">
        <f>SUM(I55,I50)</f>
        <v>0</v>
      </c>
      <c r="J57" s="20">
        <f t="shared" si="14"/>
        <v>300000</v>
      </c>
    </row>
    <row r="58" spans="2:10" x14ac:dyDescent="0.45">
      <c r="B58" s="6"/>
    </row>
    <row r="59" spans="2:10" x14ac:dyDescent="0.45">
      <c r="B59" s="6"/>
    </row>
    <row r="60" spans="2:10" x14ac:dyDescent="0.45">
      <c r="B60" s="6"/>
    </row>
    <row r="61" spans="2:10" x14ac:dyDescent="0.45">
      <c r="B61" s="6"/>
    </row>
    <row r="62" spans="2:10" x14ac:dyDescent="0.45">
      <c r="B62" s="6"/>
    </row>
    <row r="63" spans="2:10" x14ac:dyDescent="0.45">
      <c r="B63" s="6"/>
    </row>
    <row r="64" spans="2:10" x14ac:dyDescent="0.45">
      <c r="B64" s="6"/>
    </row>
    <row r="65" spans="2:2" x14ac:dyDescent="0.45">
      <c r="B65" s="6"/>
    </row>
    <row r="66" spans="2:2" x14ac:dyDescent="0.45">
      <c r="B66" s="6"/>
    </row>
    <row r="67" spans="2:2" x14ac:dyDescent="0.45">
      <c r="B67" s="6"/>
    </row>
    <row r="68" spans="2:2" x14ac:dyDescent="0.45">
      <c r="B68" s="6"/>
    </row>
    <row r="69" spans="2:2" x14ac:dyDescent="0.45">
      <c r="B69" s="6"/>
    </row>
    <row r="70" spans="2:2" x14ac:dyDescent="0.45">
      <c r="B70" s="6"/>
    </row>
    <row r="71" spans="2:2" x14ac:dyDescent="0.45">
      <c r="B71" s="6"/>
    </row>
    <row r="72" spans="2:2" x14ac:dyDescent="0.45">
      <c r="B72" s="6"/>
    </row>
  </sheetData>
  <pageMargins left="0.7" right="0.7" top="0.75" bottom="0.75" header="0.3" footer="0.3"/>
  <pageSetup scale="89" fitToHeight="0" orientation="landscape" r:id="rId1"/>
  <ignoredErrors>
    <ignoredError sqref="J8 J20:J26 J33 J37:J39 J43:J45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29f62856-1543-49d4-a736-4569d363f533" ContentTypeId="0x0101" PreviousValue="false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Coverage xmlns="http://schemas.microsoft.com/sharepoint/v3/fields" xsi:nil="true"/>
    <Record xmlns="4ffa91fb-a0ff-4ac5-b2db-65c790d184a4">Shared</Record>
    <EPA_x0020_Office xmlns="4ffa91fb-a0ff-4ac5-b2db-65c790d184a4" xsi:nil="true"/>
    <Document_x0020_Creation_x0020_Date xmlns="4ffa91fb-a0ff-4ac5-b2db-65c790d184a4">2020-05-27T16:20:32+00:00</Document_x0020_Creation_x0020_Date>
    <EPA_x0020_Related_x0020_Documents xmlns="4ffa91fb-a0ff-4ac5-b2db-65c790d184a4" xsi:nil="true"/>
    <_Source xmlns="http://schemas.microsoft.com/sharepoint/v3/fields" xsi:nil="true"/>
    <CategoryDescription xmlns="http://schemas.microsoft.com/sharepoint.v3" xsi:nil="true"/>
    <EPA_x0020_Contributor xmlns="4ffa91fb-a0ff-4ac5-b2db-65c790d184a4">
      <UserInfo>
        <DisplayName/>
        <AccountId xsi:nil="true"/>
        <AccountType/>
      </UserInfo>
    </EPA_x0020_Contributor>
    <TaxKeywordTaxHTField xmlns="4ffa91fb-a0ff-4ac5-b2db-65c790d184a4">
      <Terms xmlns="http://schemas.microsoft.com/office/infopath/2007/PartnerControls"/>
    </TaxKeywordTaxHTField>
    <Rights xmlns="4ffa91fb-a0ff-4ac5-b2db-65c790d184a4" xsi:nil="true"/>
    <External_x0020_Contributor xmlns="4ffa91fb-a0ff-4ac5-b2db-65c790d184a4" xsi:nil="true"/>
    <Identifier xmlns="4ffa91fb-a0ff-4ac5-b2db-65c790d184a4" xsi:nil="true"/>
    <Creator xmlns="4ffa91fb-a0ff-4ac5-b2db-65c790d184a4">
      <UserInfo>
        <DisplayName/>
        <AccountId xsi:nil="true"/>
        <AccountType/>
      </UserInfo>
    </Creator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SharedWithUsers xmlns="2755580c-7c5f-43cf-bd85-5c868b718937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3d00cabe-74f9-499f-ba26-1e0076cbc6cc">
      <Terms xmlns="http://schemas.microsoft.com/office/infopath/2007/PartnerControls"/>
    </lcf76f155ced4ddcb4097134ff3c332f>
    <TaxCatchAll xmlns="4ffa91fb-a0ff-4ac5-b2db-65c790d184a4" xsi:nil="true"/>
  </documentManagement>
</p:properties>
</file>

<file path=customXml/item4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8B916ED2FB6A47AFA4E05A3E606BD3" ma:contentTypeVersion="14" ma:contentTypeDescription="Create a new document." ma:contentTypeScope="" ma:versionID="6cbc99e8fec3dd5b6ee5ca63ebcc4091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3d00cabe-74f9-499f-ba26-1e0076cbc6cc" xmlns:ns6="2755580c-7c5f-43cf-bd85-5c868b718937" targetNamespace="http://schemas.microsoft.com/office/2006/metadata/properties" ma:root="true" ma:fieldsID="3aa7d8e8c7ca11d395824ff336f21ddc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3d00cabe-74f9-499f-ba26-1e0076cbc6cc"/>
    <xsd:import namespace="2755580c-7c5f-43cf-bd85-5c868b71893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2582a83a-5ba4-475b-879f-7d1d20bd718f}" ma:internalName="TaxCatchAllLabel" ma:readOnly="true" ma:showField="CatchAllDataLabel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2582a83a-5ba4-475b-879f-7d1d20bd718f}" ma:internalName="TaxCatchAll" ma:showField="CatchAllData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00cabe-74f9-499f-ba26-1e0076cbc6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5580c-7c5f-43cf-bd85-5c868b718937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E962A3E-8547-4A07-881C-EB4E7EE4CB97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http://schemas.microsoft.com/sharepoint/v3/fields"/>
    <ds:schemaRef ds:uri="4ffa91fb-a0ff-4ac5-b2db-65c790d184a4"/>
    <ds:schemaRef ds:uri="http://schemas.microsoft.com/sharepoint.v3"/>
    <ds:schemaRef ds:uri="http://schemas.microsoft.com/sharepoint/v3"/>
    <ds:schemaRef ds:uri="2755580c-7c5f-43cf-bd85-5c868b718937"/>
    <ds:schemaRef ds:uri="3d00cabe-74f9-499f-ba26-1e0076cbc6cc"/>
  </ds:schemaRefs>
</ds:datastoreItem>
</file>

<file path=customXml/itemProps4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5.xml><?xml version="1.0" encoding="utf-8"?>
<ds:datastoreItem xmlns:ds="http://schemas.openxmlformats.org/officeDocument/2006/customXml" ds:itemID="{3CB63306-D6A3-4242-864E-F008A5928E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3d00cabe-74f9-499f-ba26-1e0076cbc6cc"/>
    <ds:schemaRef ds:uri="2755580c-7c5f-43cf-bd85-5c868b7189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Overview</vt:lpstr>
      <vt:lpstr>Consolidated Budget</vt:lpstr>
      <vt:lpstr>Measure 1 - ZE Buses Budget</vt:lpstr>
      <vt:lpstr>Measure 2 - Landfill Gas Budget</vt:lpstr>
      <vt:lpstr>Measure 3 - Home Wx &amp; EE Budget</vt:lpstr>
      <vt:lpstr>Administration Budget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2024-04-01T22:05:44Z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