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filterPrivacy="1" codeName="ThisWorkbook" defaultThemeVersion="166925"/>
  <xr:revisionPtr revIDLastSave="3" documentId="8_{E74673BD-1940-47E4-9BFE-72459C1528F4}" xr6:coauthVersionLast="47" xr6:coauthVersionMax="47" xr10:uidLastSave="{F2DD80F8-815A-4C95-85CA-EFEB6CB8C6AD}"/>
  <bookViews>
    <workbookView xWindow="-120" yWindow="-120" windowWidth="29040" windowHeight="15840" tabRatio="979" activeTab="3" xr2:uid="{AAC398A2-E95D-4231-A920-55B8B1C73F3F}"/>
  </bookViews>
  <sheets>
    <sheet name="Consolidated Budget" sheetId="30" r:id="rId1"/>
    <sheet name="Measure 1 Budget" sheetId="16" r:id="rId2"/>
    <sheet name="Measure 2 Budget" sheetId="27" r:id="rId3"/>
    <sheet name="Measure 3 Budget" sheetId="28" r:id="rId4"/>
  </sheets>
  <definedNames>
    <definedName name="_xlnm._FilterDatabase" localSheetId="0" hidden="1">'Consolidated Budget'!#REF!</definedName>
    <definedName name="_xlnm._FilterDatabase" localSheetId="1" hidden="1">'Measure 1 Budget'!#REF!</definedName>
    <definedName name="_xlnm._FilterDatabase" localSheetId="2" hidden="1">'Measure 2 Budget'!#REF!</definedName>
    <definedName name="_xlnm._FilterDatabase" localSheetId="3" hidden="1">'Measure 3 Budget'!#REF!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8" i="27" l="1"/>
  <c r="F9" i="30"/>
  <c r="E9" i="30"/>
  <c r="E16" i="28"/>
  <c r="G14" i="30"/>
  <c r="H14" i="30"/>
  <c r="F14" i="30"/>
  <c r="D14" i="30"/>
  <c r="J15" i="28"/>
  <c r="F16" i="28"/>
  <c r="J14" i="28"/>
  <c r="D16" i="28"/>
  <c r="D47" i="27"/>
  <c r="E47" i="27"/>
  <c r="F47" i="27"/>
  <c r="G47" i="27"/>
  <c r="H47" i="27"/>
  <c r="J47" i="27"/>
  <c r="J45" i="27"/>
  <c r="J46" i="27"/>
  <c r="J44" i="27"/>
  <c r="J43" i="27"/>
  <c r="J42" i="27"/>
  <c r="J13" i="27"/>
  <c r="H16" i="27"/>
  <c r="G16" i="27"/>
  <c r="F16" i="27"/>
  <c r="E16" i="27"/>
  <c r="D16" i="27"/>
  <c r="H38" i="27"/>
  <c r="G38" i="27"/>
  <c r="F38" i="27"/>
  <c r="E38" i="27"/>
  <c r="D38" i="27"/>
  <c r="D21" i="16"/>
  <c r="F27" i="27"/>
  <c r="J19" i="27"/>
  <c r="J20" i="27"/>
  <c r="J21" i="27"/>
  <c r="J22" i="27"/>
  <c r="J23" i="27"/>
  <c r="J24" i="27"/>
  <c r="J25" i="27"/>
  <c r="J26" i="27"/>
  <c r="D27" i="27"/>
  <c r="J20" i="16"/>
  <c r="J19" i="16"/>
  <c r="J18" i="16"/>
  <c r="J41" i="27" l="1"/>
  <c r="J33" i="27"/>
  <c r="I46" i="28" l="1"/>
  <c r="H44" i="28"/>
  <c r="G44" i="28"/>
  <c r="F44" i="28"/>
  <c r="E44" i="28"/>
  <c r="D44" i="28"/>
  <c r="J43" i="28"/>
  <c r="J42" i="28"/>
  <c r="H38" i="28"/>
  <c r="G38" i="28"/>
  <c r="F38" i="28"/>
  <c r="E38" i="28"/>
  <c r="D38" i="28"/>
  <c r="H34" i="28"/>
  <c r="G34" i="28"/>
  <c r="F34" i="28"/>
  <c r="E34" i="28"/>
  <c r="D34" i="28"/>
  <c r="J34" i="28" s="1"/>
  <c r="J28" i="28"/>
  <c r="J27" i="28"/>
  <c r="H25" i="28"/>
  <c r="G25" i="28"/>
  <c r="F25" i="28"/>
  <c r="E25" i="28"/>
  <c r="D25" i="28"/>
  <c r="J25" i="28" s="1"/>
  <c r="J24" i="28"/>
  <c r="J23" i="28"/>
  <c r="J22" i="28"/>
  <c r="J21" i="28"/>
  <c r="H19" i="28"/>
  <c r="G19" i="28"/>
  <c r="F19" i="28"/>
  <c r="E19" i="28"/>
  <c r="D19" i="28"/>
  <c r="J19" i="28" s="1"/>
  <c r="J18" i="28"/>
  <c r="H16" i="28"/>
  <c r="G16" i="28"/>
  <c r="I12" i="28"/>
  <c r="H12" i="28"/>
  <c r="G12" i="28"/>
  <c r="F12" i="28"/>
  <c r="E12" i="28"/>
  <c r="D12" i="28"/>
  <c r="J11" i="28"/>
  <c r="J12" i="28" s="1"/>
  <c r="I9" i="28"/>
  <c r="H9" i="28"/>
  <c r="G9" i="28"/>
  <c r="F9" i="28"/>
  <c r="E9" i="28"/>
  <c r="D9" i="28"/>
  <c r="J8" i="28"/>
  <c r="J9" i="28" s="1"/>
  <c r="J16" i="28" l="1"/>
  <c r="E39" i="28"/>
  <c r="D39" i="28"/>
  <c r="F39" i="28"/>
  <c r="G39" i="28"/>
  <c r="G46" i="28" s="1"/>
  <c r="H39" i="28"/>
  <c r="H46" i="28"/>
  <c r="D46" i="28"/>
  <c r="J39" i="28"/>
  <c r="E46" i="28"/>
  <c r="F46" i="28"/>
  <c r="J38" i="28"/>
  <c r="J44" i="28"/>
  <c r="J46" i="28" s="1"/>
  <c r="D25" i="30" s="1"/>
  <c r="J18" i="27" l="1"/>
  <c r="J27" i="27" s="1"/>
  <c r="E33" i="16"/>
  <c r="D33" i="16"/>
  <c r="J10" i="16"/>
  <c r="J8" i="16"/>
  <c r="J9" i="16"/>
  <c r="E16" i="16"/>
  <c r="F16" i="16"/>
  <c r="I55" i="27"/>
  <c r="H53" i="27"/>
  <c r="G53" i="27"/>
  <c r="F53" i="27"/>
  <c r="E53" i="27"/>
  <c r="D53" i="27"/>
  <c r="J52" i="27"/>
  <c r="J51" i="27"/>
  <c r="J40" i="27"/>
  <c r="J37" i="27"/>
  <c r="H35" i="27"/>
  <c r="G35" i="27"/>
  <c r="F35" i="27"/>
  <c r="E35" i="27"/>
  <c r="D35" i="27"/>
  <c r="J34" i="27"/>
  <c r="J35" i="27" s="1"/>
  <c r="H31" i="27"/>
  <c r="G31" i="27"/>
  <c r="F31" i="27"/>
  <c r="E31" i="27"/>
  <c r="D31" i="27"/>
  <c r="J30" i="27"/>
  <c r="J29" i="27"/>
  <c r="H27" i="27"/>
  <c r="G27" i="27"/>
  <c r="E27" i="27"/>
  <c r="E12" i="30" s="1"/>
  <c r="D12" i="30"/>
  <c r="I16" i="27"/>
  <c r="J15" i="27"/>
  <c r="J14" i="27"/>
  <c r="I11" i="27"/>
  <c r="H11" i="27"/>
  <c r="F11" i="27"/>
  <c r="E11" i="27"/>
  <c r="D11" i="27"/>
  <c r="J10" i="27"/>
  <c r="J9" i="27"/>
  <c r="J11" i="27" s="1"/>
  <c r="E44" i="16"/>
  <c r="F44" i="16"/>
  <c r="G44" i="16"/>
  <c r="H44" i="16"/>
  <c r="D44" i="16"/>
  <c r="J43" i="16"/>
  <c r="J42" i="16"/>
  <c r="J44" i="16" s="1"/>
  <c r="E38" i="16"/>
  <c r="F38" i="16"/>
  <c r="G38" i="16"/>
  <c r="H38" i="16"/>
  <c r="D38" i="16"/>
  <c r="F33" i="16"/>
  <c r="F12" i="30" s="1"/>
  <c r="G33" i="16"/>
  <c r="G12" i="30" s="1"/>
  <c r="H33" i="16"/>
  <c r="H12" i="30" s="1"/>
  <c r="J32" i="16"/>
  <c r="E29" i="16"/>
  <c r="F29" i="16"/>
  <c r="G29" i="16"/>
  <c r="H29" i="16"/>
  <c r="D29" i="16"/>
  <c r="J27" i="16"/>
  <c r="J28" i="16"/>
  <c r="J31" i="16"/>
  <c r="J35" i="16"/>
  <c r="J36" i="16"/>
  <c r="J37" i="16"/>
  <c r="E25" i="16"/>
  <c r="F25" i="16"/>
  <c r="G25" i="16"/>
  <c r="H25" i="16"/>
  <c r="D25" i="16"/>
  <c r="J24" i="16"/>
  <c r="J23" i="16"/>
  <c r="J25" i="16" s="1"/>
  <c r="E21" i="16"/>
  <c r="F21" i="16"/>
  <c r="G21" i="16"/>
  <c r="H21" i="16"/>
  <c r="E11" i="16"/>
  <c r="F11" i="16"/>
  <c r="G11" i="16"/>
  <c r="H11" i="16"/>
  <c r="D11" i="16"/>
  <c r="G16" i="16"/>
  <c r="H16" i="16"/>
  <c r="D16" i="16"/>
  <c r="J14" i="16"/>
  <c r="J15" i="16"/>
  <c r="J38" i="27" l="1"/>
  <c r="J21" i="16"/>
  <c r="J38" i="16"/>
  <c r="J29" i="16"/>
  <c r="D10" i="30"/>
  <c r="E10" i="30"/>
  <c r="E14" i="30" s="1"/>
  <c r="J14" i="30" s="1"/>
  <c r="F10" i="30"/>
  <c r="G10" i="30"/>
  <c r="H10" i="30"/>
  <c r="D11" i="30"/>
  <c r="E11" i="30"/>
  <c r="F11" i="30"/>
  <c r="G11" i="30"/>
  <c r="H11" i="30"/>
  <c r="D13" i="30"/>
  <c r="E13" i="30"/>
  <c r="F13" i="30"/>
  <c r="G13" i="30"/>
  <c r="H13" i="30"/>
  <c r="D16" i="30"/>
  <c r="E16" i="30"/>
  <c r="F16" i="30"/>
  <c r="G16" i="30"/>
  <c r="H16" i="30"/>
  <c r="D9" i="30"/>
  <c r="G9" i="30"/>
  <c r="H9" i="30"/>
  <c r="J31" i="27"/>
  <c r="J33" i="16"/>
  <c r="D39" i="16"/>
  <c r="D46" i="16" s="1"/>
  <c r="H8" i="30"/>
  <c r="H7" i="30"/>
  <c r="G8" i="30"/>
  <c r="G7" i="30"/>
  <c r="F7" i="30"/>
  <c r="E8" i="30"/>
  <c r="E7" i="30"/>
  <c r="D8" i="30"/>
  <c r="D7" i="30"/>
  <c r="J10" i="30"/>
  <c r="G48" i="27"/>
  <c r="G55" i="27" s="1"/>
  <c r="D48" i="27"/>
  <c r="D55" i="27" s="1"/>
  <c r="J16" i="30"/>
  <c r="E48" i="27"/>
  <c r="E55" i="27" s="1"/>
  <c r="H39" i="16"/>
  <c r="H46" i="16" s="1"/>
  <c r="J11" i="16"/>
  <c r="J13" i="16"/>
  <c r="J16" i="16" s="1"/>
  <c r="J53" i="27"/>
  <c r="E39" i="16"/>
  <c r="E46" i="16" s="1"/>
  <c r="G39" i="16"/>
  <c r="G46" i="16" s="1"/>
  <c r="F39" i="16"/>
  <c r="F46" i="16" s="1"/>
  <c r="J16" i="27" l="1"/>
  <c r="H48" i="27"/>
  <c r="H55" i="27" s="1"/>
  <c r="H18" i="30"/>
  <c r="F8" i="30"/>
  <c r="F18" i="30" s="1"/>
  <c r="F48" i="27"/>
  <c r="F55" i="27" s="1"/>
  <c r="G18" i="30"/>
  <c r="J11" i="30"/>
  <c r="E18" i="30"/>
  <c r="J12" i="30"/>
  <c r="J9" i="30"/>
  <c r="J7" i="30"/>
  <c r="D18" i="30"/>
  <c r="J13" i="30"/>
  <c r="J39" i="16"/>
  <c r="J46" i="16" s="1"/>
  <c r="D23" i="30" s="1"/>
  <c r="J8" i="30" l="1"/>
  <c r="J48" i="27"/>
  <c r="J55" i="27" s="1"/>
  <c r="J18" i="30"/>
  <c r="D24" i="30" l="1"/>
  <c r="D27" i="30" s="1"/>
  <c r="E24" i="30" s="1"/>
  <c r="E23" i="30" l="1"/>
  <c r="E25" i="30"/>
  <c r="E27" i="30" l="1"/>
</calcChain>
</file>

<file path=xl/sharedStrings.xml><?xml version="1.0" encoding="utf-8"?>
<sst xmlns="http://schemas.openxmlformats.org/spreadsheetml/2006/main" count="203" uniqueCount="68">
  <si>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</si>
  <si>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</si>
  <si>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</si>
  <si>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</si>
  <si>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</si>
  <si>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</si>
  <si>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</si>
  <si>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</si>
  <si>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</si>
  <si>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</si>
  <si>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</si>
  <si>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</si>
  <si>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CONSTRUCTION</t>
  </si>
  <si>
    <t xml:space="preserve"> TOTAL EQUIPMENT </t>
  </si>
  <si>
    <t xml:space="preserve"> TOTAL SUPPLIES </t>
  </si>
  <si>
    <t xml:space="preserve"> TOTAL CONTRACTUAL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</si>
  <si>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</si>
  <si>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</si>
  <si>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</si>
  <si>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</si>
  <si>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</si>
  <si>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</si>
  <si>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</si>
  <si>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</si>
  <si>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</si>
  <si>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</si>
  <si>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Primary Circuit Array &amp; Infrastructure</t>
  </si>
  <si>
    <t>LIDAC Community Solar</t>
  </si>
  <si>
    <t>Vicinity eSteam</t>
  </si>
  <si>
    <t>Total</t>
  </si>
  <si>
    <t>Detailed Budget Table</t>
  </si>
  <si>
    <t>Personnel</t>
  </si>
  <si>
    <t> </t>
  </si>
  <si>
    <t>LIDAC benefit</t>
  </si>
  <si>
    <t>street lighting &amp; traffic signals available when power outages - safety</t>
  </si>
  <si>
    <t xml:space="preserve"> Fringe Benefits </t>
  </si>
  <si>
    <t>fire stations / other facilities in LIDAC keep power - all power?</t>
  </si>
  <si>
    <t>health - reduced fossil fuels</t>
  </si>
  <si>
    <t>Construction</t>
  </si>
  <si>
    <t>Vendor 2 - construction engineering &amp; inspection of Primary Circuit</t>
  </si>
  <si>
    <t>Vendor 3 - construction of Primary Circuit extension infrastructure</t>
  </si>
  <si>
    <t>Vendor 3 - construction of solar panels and controls</t>
  </si>
  <si>
    <t xml:space="preserve"> Equipment </t>
  </si>
  <si>
    <t xml:space="preserve"> </t>
  </si>
  <si>
    <t xml:space="preserve"> Supplies </t>
  </si>
  <si>
    <t>Contractual</t>
  </si>
  <si>
    <t>Vendor 1 - design and construction engineering - solar panels and controls</t>
  </si>
  <si>
    <t>OTHER</t>
  </si>
  <si>
    <t>Indirect Costs</t>
  </si>
  <si>
    <t>1 FTE Solar Specialist</t>
  </si>
  <si>
    <t>Community Solar developer (5MW, 4,537 HH)</t>
  </si>
  <si>
    <t>Computer for Solar Specialist</t>
  </si>
  <si>
    <t xml:space="preserve"> Contractual </t>
  </si>
  <si>
    <t>Translation and interpretation services</t>
  </si>
  <si>
    <t xml:space="preserve"> TOTAL CONTRACTUAL </t>
  </si>
  <si>
    <t>Marketing, digital design, printing</t>
  </si>
  <si>
    <t>Professional development for 1 FTE</t>
  </si>
  <si>
    <t>Community subgrant investments and partnership with City (Solar Justice Team Participant Support Costs)</t>
  </si>
  <si>
    <t>Subgrant for career development training plan creation</t>
  </si>
  <si>
    <t>Subgrant for workforce development training program (30 individuals $18k each)</t>
  </si>
  <si>
    <t>Subgrant for pollinator and native plantings</t>
  </si>
  <si>
    <t>Subgrant for non-profit managing solar gardens/sunrise program participation (.5 FTE - salary and benefits)</t>
  </si>
  <si>
    <t>Construction of solar panels, utility interconnect and controls</t>
  </si>
  <si>
    <t>Construction and integration of eSteam boiler and associated infrastructure</t>
  </si>
  <si>
    <t>eSteam Plant Auxillary Equipment</t>
  </si>
  <si>
    <t>Design and construction engineering - solar panels and controls</t>
  </si>
  <si>
    <t xml:space="preserve">Startup &amp; Commissioning </t>
  </si>
  <si>
    <t>Butterworth Solar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</si>
</sst>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&quot;$&quot;#,##0.00"/>
  </numFmts>
  <fonts count="1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theme="0" tint="-0.34998626667073579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i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/>
    <xf numFmtId="164" fontId="0" fillId="0" borderId="0" xfId="1" applyNumberFormat="1" applyFont="1" applyBorder="1"/>
    <xf numFmtId="0" fontId="3" fillId="0" borderId="0" xfId="0" applyFont="1"/>
    <xf numFmtId="0" fontId="0" fillId="0" borderId="0" xfId="0" applyAlignment="1">
      <alignment vertical="top"/>
    </xf>
    <xf numFmtId="0" fontId="6" fillId="0" borderId="0" xfId="0" applyFont="1"/>
    <xf numFmtId="0" fontId="6" fillId="0" borderId="1" xfId="0" applyFont="1" applyBorder="1"/>
    <xf numFmtId="0" fontId="6" fillId="4" borderId="1" xfId="0" applyFont="1" applyFill="1" applyBorder="1" applyAlignment="1">
      <alignment wrapText="1"/>
    </xf>
    <xf numFmtId="0" fontId="6" fillId="0" borderId="1" xfId="0" applyFont="1" applyBorder="1" applyAlignment="1">
      <alignment wrapText="1"/>
    </xf>
    <xf numFmtId="6" fontId="6" fillId="0" borderId="1" xfId="0" applyNumberFormat="1" applyFont="1" applyBorder="1" applyAlignment="1">
      <alignment wrapText="1"/>
    </xf>
    <xf numFmtId="6" fontId="7" fillId="4" borderId="4" xfId="0" applyNumberFormat="1" applyFont="1" applyFill="1" applyBorder="1" applyAlignment="1">
      <alignment wrapText="1"/>
    </xf>
    <xf numFmtId="0" fontId="7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6" fontId="7" fillId="0" borderId="1" xfId="0" applyNumberFormat="1" applyFont="1" applyBorder="1" applyAlignment="1">
      <alignment wrapText="1"/>
    </xf>
    <xf numFmtId="6" fontId="7" fillId="4" borderId="1" xfId="0" applyNumberFormat="1" applyFont="1" applyFill="1" applyBorder="1" applyAlignment="1">
      <alignment wrapText="1"/>
    </xf>
    <xf numFmtId="0" fontId="2" fillId="0" borderId="1" xfId="0" applyFont="1" applyBorder="1"/>
    <xf numFmtId="0" fontId="0" fillId="0" borderId="1" xfId="0" applyBorder="1"/>
    <xf numFmtId="0" fontId="8" fillId="0" borderId="9" xfId="0" applyFont="1" applyBorder="1" applyAlignment="1">
      <alignment wrapText="1"/>
    </xf>
    <xf numFmtId="6" fontId="9" fillId="0" borderId="10" xfId="0" applyNumberFormat="1" applyFont="1" applyBorder="1" applyAlignment="1">
      <alignment wrapText="1"/>
    </xf>
    <xf numFmtId="0" fontId="2" fillId="0" borderId="2" xfId="0" applyFont="1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7" fillId="0" borderId="1" xfId="0" applyFont="1" applyBorder="1" applyAlignment="1">
      <alignment horizontal="left" wrapText="1" indent="2"/>
    </xf>
    <xf numFmtId="0" fontId="2" fillId="0" borderId="1" xfId="0" applyFont="1" applyBorder="1" applyAlignment="1">
      <alignment vertical="top"/>
    </xf>
    <xf numFmtId="0" fontId="6" fillId="0" borderId="1" xfId="0" applyFont="1" applyBorder="1" applyAlignment="1">
      <alignment horizontal="left" wrapText="1" indent="2"/>
    </xf>
    <xf numFmtId="0" fontId="5" fillId="0" borderId="1" xfId="0" applyFont="1" applyBorder="1" applyAlignment="1">
      <alignment wrapText="1"/>
    </xf>
    <xf numFmtId="0" fontId="7" fillId="0" borderId="1" xfId="0" applyFont="1" applyBorder="1" applyAlignment="1">
      <alignment horizontal="left" wrapText="1" indent="4"/>
    </xf>
    <xf numFmtId="0" fontId="11" fillId="0" borderId="0" xfId="0" applyFont="1"/>
    <xf numFmtId="6" fontId="6" fillId="0" borderId="0" xfId="0" applyNumberFormat="1" applyFont="1"/>
    <xf numFmtId="0" fontId="10" fillId="5" borderId="8" xfId="0" applyFont="1" applyFill="1" applyBorder="1"/>
    <xf numFmtId="0" fontId="1" fillId="5" borderId="7" xfId="0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8" fillId="6" borderId="11" xfId="0" applyFont="1" applyFill="1" applyBorder="1" applyAlignment="1">
      <alignment wrapText="1"/>
    </xf>
    <xf numFmtId="0" fontId="8" fillId="6" borderId="12" xfId="0" applyFont="1" applyFill="1" applyBorder="1" applyAlignment="1">
      <alignment wrapText="1"/>
    </xf>
    <xf numFmtId="0" fontId="8" fillId="6" borderId="13" xfId="0" applyFont="1" applyFill="1" applyBorder="1" applyAlignment="1">
      <alignment wrapText="1"/>
    </xf>
    <xf numFmtId="0" fontId="8" fillId="6" borderId="7" xfId="0" applyFont="1" applyFill="1" applyBorder="1" applyAlignment="1">
      <alignment wrapText="1"/>
    </xf>
    <xf numFmtId="0" fontId="8" fillId="6" borderId="3" xfId="0" applyFont="1" applyFill="1" applyBorder="1"/>
    <xf numFmtId="0" fontId="10" fillId="2" borderId="8" xfId="0" applyFont="1" applyFill="1" applyBorder="1"/>
    <xf numFmtId="0" fontId="1" fillId="2" borderId="7" xfId="0" applyFont="1" applyFill="1" applyBorder="1" applyAlignment="1">
      <alignment wrapText="1"/>
    </xf>
    <xf numFmtId="0" fontId="8" fillId="3" borderId="11" xfId="0" applyFont="1" applyFill="1" applyBorder="1" applyAlignment="1">
      <alignment wrapText="1"/>
    </xf>
    <xf numFmtId="0" fontId="8" fillId="3" borderId="12" xfId="0" applyFont="1" applyFill="1" applyBorder="1" applyAlignment="1">
      <alignment wrapText="1"/>
    </xf>
    <xf numFmtId="0" fontId="8" fillId="3" borderId="13" xfId="0" applyFont="1" applyFill="1" applyBorder="1" applyAlignment="1">
      <alignment wrapText="1"/>
    </xf>
    <xf numFmtId="0" fontId="8" fillId="3" borderId="7" xfId="0" applyFont="1" applyFill="1" applyBorder="1" applyAlignment="1">
      <alignment wrapText="1"/>
    </xf>
    <xf numFmtId="0" fontId="6" fillId="7" borderId="1" xfId="0" applyFont="1" applyFill="1" applyBorder="1" applyAlignment="1">
      <alignment wrapText="1"/>
    </xf>
    <xf numFmtId="6" fontId="7" fillId="7" borderId="1" xfId="0" applyNumberFormat="1" applyFont="1" applyFill="1" applyBorder="1" applyAlignment="1">
      <alignment wrapText="1"/>
    </xf>
    <xf numFmtId="0" fontId="6" fillId="8" borderId="0" xfId="0" applyFont="1" applyFill="1"/>
    <xf numFmtId="6" fontId="8" fillId="0" borderId="14" xfId="0" applyNumberFormat="1" applyFont="1" applyBorder="1" applyAlignment="1">
      <alignment wrapText="1"/>
    </xf>
    <xf numFmtId="0" fontId="8" fillId="0" borderId="0" xfId="0" applyFont="1"/>
    <xf numFmtId="0" fontId="8" fillId="3" borderId="15" xfId="0" applyFont="1" applyFill="1" applyBorder="1" applyAlignment="1">
      <alignment wrapText="1"/>
    </xf>
    <xf numFmtId="6" fontId="7" fillId="7" borderId="1" xfId="0" applyNumberFormat="1" applyFont="1" applyFill="1" applyBorder="1" applyAlignment="1">
      <alignment horizontal="left" vertical="top" wrapText="1"/>
    </xf>
    <xf numFmtId="6" fontId="7" fillId="7" borderId="8" xfId="0" applyNumberFormat="1" applyFont="1" applyFill="1" applyBorder="1" applyAlignment="1">
      <alignment wrapText="1"/>
    </xf>
    <xf numFmtId="6" fontId="6" fillId="4" borderId="1" xfId="0" applyNumberFormat="1" applyFont="1" applyFill="1" applyBorder="1" applyAlignment="1">
      <alignment wrapText="1"/>
    </xf>
    <xf numFmtId="0" fontId="14" fillId="0" borderId="0" xfId="0" applyFont="1"/>
    <xf numFmtId="0" fontId="8" fillId="0" borderId="16" xfId="0" applyFont="1" applyBorder="1" applyAlignment="1">
      <alignment wrapText="1"/>
    </xf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wrapText="1"/>
    </xf>
    <xf numFmtId="0" fontId="8" fillId="3" borderId="1" xfId="0" applyFont="1" applyFill="1" applyBorder="1"/>
    <xf numFmtId="6" fontId="8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vertical="top" wrapText="1"/>
    </xf>
    <xf numFmtId="165" fontId="6" fillId="0" borderId="1" xfId="0" applyNumberFormat="1" applyFont="1" applyBorder="1" applyAlignment="1">
      <alignment wrapText="1"/>
    </xf>
    <xf numFmtId="165" fontId="6" fillId="0" borderId="0" xfId="0" applyNumberFormat="1" applyFont="1"/>
    <xf numFmtId="165" fontId="6" fillId="0" borderId="1" xfId="0" applyNumberFormat="1" applyFont="1" applyBorder="1"/>
    <xf numFmtId="165" fontId="7" fillId="0" borderId="1" xfId="0" applyNumberFormat="1" applyFont="1" applyBorder="1" applyAlignment="1">
      <alignment wrapText="1"/>
    </xf>
    <xf numFmtId="165" fontId="7" fillId="4" borderId="1" xfId="0" applyNumberFormat="1" applyFont="1" applyFill="1" applyBorder="1" applyAlignment="1">
      <alignment wrapText="1"/>
    </xf>
    <xf numFmtId="165" fontId="7" fillId="4" borderId="4" xfId="0" applyNumberFormat="1" applyFont="1" applyFill="1" applyBorder="1" applyAlignment="1">
      <alignment wrapText="1"/>
    </xf>
    <xf numFmtId="165" fontId="12" fillId="0" borderId="1" xfId="0" applyNumberFormat="1" applyFont="1" applyBorder="1" applyAlignment="1">
      <alignment wrapText="1"/>
    </xf>
    <xf numFmtId="165" fontId="13" fillId="0" borderId="1" xfId="0" applyNumberFormat="1" applyFont="1" applyBorder="1" applyAlignment="1">
      <alignment wrapText="1"/>
    </xf>
    <xf numFmtId="165" fontId="0" fillId="0" borderId="0" xfId="0" applyNumberFormat="1"/>
    <xf numFmtId="165" fontId="0" fillId="0" borderId="1" xfId="0" applyNumberFormat="1" applyBorder="1"/>
    <xf numFmtId="6" fontId="0" fillId="0" borderId="0" xfId="0" applyNumberFormat="1"/>
    <xf numFmtId="0" fontId="3" fillId="0" borderId="0" xfId="0" applyFont="1" applyAlignment="1">
      <alignment horizontal="left" wrapText="1"/>
    </xf>
    <xf numFmtId="9" fontId="7" fillId="7" borderId="1" xfId="2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8" fillId="3" borderId="1" xfId="0" applyFont="1" applyFill="1" applyBorder="1" applyAlignment="1">
      <alignment horizont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2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6326-4914-48E0-ADF2-3E1029E57328}">
  <sheetPr>
    <tabColor theme="9" tint="-0.249977111117893"/>
  </sheetPr>
  <dimension ref="B2:AM28"/>
  <sheetViews>
    <sheetView showGridLines="0" zoomScale="83" zoomScaleNormal="85" workbookViewId="0">
      <selection activeCell="K28" sqref="K28"/>
    </sheetView>
  </sheetViews>
  <sheetFormatPr defaultColWidth="9.140625" defaultRowHeight="15" customHeight="1" x14ac:dyDescent="0.25"/>
  <cols>
    <col min="1" max="1" width="3.140625" customWidth="1"/>
    <col min="2" max="2" width="12.140625" customWidth="1"/>
    <col min="3" max="3" width="32.85546875" customWidth="1"/>
    <col min="4" max="4" width="12.85546875" style="4" bestFit="1" customWidth="1"/>
    <col min="5" max="5" width="13.5703125" style="2" customWidth="1"/>
    <col min="6" max="6" width="12.140625" customWidth="1"/>
    <col min="7" max="7" width="11.42578125" customWidth="1"/>
    <col min="8" max="8" width="12" style="2" customWidth="1"/>
    <col min="9" max="9" width="3.5703125" style="5" customWidth="1"/>
    <col min="10" max="10" width="12.7109375" bestFit="1" customWidth="1"/>
    <col min="11" max="11" width="10.140625" customWidth="1"/>
  </cols>
  <sheetData>
    <row r="2" spans="2:39" ht="23.25" x14ac:dyDescent="0.35">
      <c r="B2" s="27" t="s">
        <v>67</v>
      </c>
    </row>
    <row r="3" spans="2:39" ht="26.45" customHeight="1" x14ac:dyDescent="0.25">
      <c r="B3" s="70"/>
      <c r="C3" s="70"/>
      <c r="D3" s="70"/>
      <c r="E3" s="70"/>
      <c r="F3" s="70"/>
      <c r="G3" s="70"/>
      <c r="H3" s="70"/>
      <c r="I3" s="70"/>
      <c r="J3" s="70"/>
    </row>
    <row r="4" spans="2:39" ht="15" customHeight="1" x14ac:dyDescent="0.25">
      <c r="B4" s="3"/>
    </row>
    <row r="5" spans="2:39" ht="18.75" x14ac:dyDescent="0.3">
      <c r="B5" s="37" t="s">
        <v>0</v>
      </c>
      <c r="C5" s="38"/>
      <c r="D5" s="38"/>
      <c r="E5" s="38"/>
      <c r="F5" s="38"/>
      <c r="G5" s="38"/>
      <c r="H5" s="38"/>
      <c r="I5" s="38"/>
      <c r="J5" s="55"/>
    </row>
    <row r="6" spans="2:39" ht="17.100000000000001" customHeight="1" x14ac:dyDescent="0.25">
      <c r="B6" s="39" t="s">
        <v>1</v>
      </c>
      <c r="C6" s="39" t="s">
        <v>2</v>
      </c>
      <c r="D6" s="39" t="s">
        <v>3</v>
      </c>
      <c r="E6" s="40" t="s">
        <v>4</v>
      </c>
      <c r="F6" s="40" t="s">
        <v>5</v>
      </c>
      <c r="G6" s="40" t="s">
        <v>6</v>
      </c>
      <c r="H6" s="41" t="s">
        <v>7</v>
      </c>
      <c r="I6" s="42"/>
      <c r="J6" s="56" t="s">
        <v>8</v>
      </c>
    </row>
    <row r="7" spans="2:39" s="3" customFormat="1" x14ac:dyDescent="0.25">
      <c r="B7" s="19" t="s">
        <v>9</v>
      </c>
      <c r="C7" s="43" t="s">
        <v>10</v>
      </c>
      <c r="D7" s="44">
        <f>'Measure 1 Budget'!D11+'Measure 2 Budget'!D11+'Measure 3 Budget'!D11</f>
        <v>75085</v>
      </c>
      <c r="E7" s="44">
        <f>'Measure 1 Budget'!E11+'Measure 2 Budget'!E11+'Measure 3 Budget'!E11</f>
        <v>80462</v>
      </c>
      <c r="F7" s="44">
        <f>'Measure 1 Budget'!F11+'Measure 2 Budget'!F11+'Measure 3 Budget'!F11</f>
        <v>86146</v>
      </c>
      <c r="G7" s="44">
        <f>'Measure 1 Budget'!G11+'Measure 2 Budget'!G11+'Measure 3 Budget'!G11</f>
        <v>91428</v>
      </c>
      <c r="H7" s="44">
        <f>'Measure 1 Budget'!H11+'Measure 2 Budget'!H11+'Measure 3 Budget'!H11</f>
        <v>93252</v>
      </c>
      <c r="I7" s="45"/>
      <c r="J7" s="44">
        <f>SUM(D7:I7)</f>
        <v>426373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0"/>
      <c r="C8" s="43" t="s">
        <v>11</v>
      </c>
      <c r="D8" s="44">
        <f>'Measure 1 Budget'!D16+'Measure 2 Budget'!D16+'Measure 3 Budget'!D17</f>
        <v>43774</v>
      </c>
      <c r="E8" s="44">
        <f>'Measure 1 Budget'!E16+'Measure 2 Budget'!E16+'Measure 3 Budget'!E17</f>
        <v>47237</v>
      </c>
      <c r="F8" s="44">
        <f>'Measure 1 Budget'!F16+'Measure 2 Budget'!F16+'Measure 3 Budget'!F17</f>
        <v>48300</v>
      </c>
      <c r="G8" s="44">
        <f>'Measure 1 Budget'!G16+'Measure 2 Budget'!G16+'Measure 3 Budget'!G17</f>
        <v>51682</v>
      </c>
      <c r="H8" s="44">
        <f>'Measure 1 Budget'!H16+'Measure 2 Budget'!H16+'Measure 3 Budget'!H17</f>
        <v>56796</v>
      </c>
      <c r="I8" s="45"/>
      <c r="J8" s="44">
        <f t="shared" ref="J8:J13" si="0">SUM(D8:I8)</f>
        <v>247789</v>
      </c>
    </row>
    <row r="9" spans="2:39" x14ac:dyDescent="0.25">
      <c r="B9" s="20"/>
      <c r="C9" s="43" t="s">
        <v>12</v>
      </c>
      <c r="D9" s="44">
        <f>'Measure 1 Budget'!D21+'Measure 2 Budget'!D27+'Measure 3 Budget'!D16</f>
        <v>9790000</v>
      </c>
      <c r="E9" s="44">
        <f>'Measure 1 Budget'!E21+'Measure 2 Budget'!E27+'Measure 3 Budget'!E16</f>
        <v>12180000</v>
      </c>
      <c r="F9" s="44">
        <f>'Measure 1 Budget'!F21+'Measure 2 Budget'!F27+'Measure 3 Budget'!F16</f>
        <v>17000000</v>
      </c>
      <c r="G9" s="44">
        <f>'Measure 1 Budget'!G21+'Measure 2 Budget'!G27+'Measure 3 Budget'!G26</f>
        <v>0</v>
      </c>
      <c r="H9" s="44">
        <f>'Measure 1 Budget'!H21+'Measure 2 Budget'!H27+'Measure 3 Budget'!H26</f>
        <v>0</v>
      </c>
      <c r="I9" s="45"/>
      <c r="J9" s="44">
        <f t="shared" si="0"/>
        <v>38970000</v>
      </c>
    </row>
    <row r="10" spans="2:39" x14ac:dyDescent="0.25">
      <c r="B10" s="20"/>
      <c r="C10" s="43" t="s">
        <v>13</v>
      </c>
      <c r="D10" s="44">
        <f>'Measure 1 Budget'!D25+'Measure 2 Budget'!D31+'Measure 3 Budget'!D19</f>
        <v>520000</v>
      </c>
      <c r="E10" s="44">
        <f>'Measure 1 Budget'!E25+'Measure 2 Budget'!E31+'Measure 3 Budget'!E19</f>
        <v>0</v>
      </c>
      <c r="F10" s="44">
        <f>'Measure 1 Budget'!F25+'Measure 2 Budget'!F31+'Measure 3 Budget'!F19</f>
        <v>0</v>
      </c>
      <c r="G10" s="44">
        <f>'Measure 1 Budget'!G25+'Measure 2 Budget'!G31+'Measure 3 Budget'!G19</f>
        <v>0</v>
      </c>
      <c r="H10" s="44">
        <f>'Measure 1 Budget'!H25+'Measure 2 Budget'!H31+'Measure 3 Budget'!H19</f>
        <v>0</v>
      </c>
      <c r="I10" s="45"/>
      <c r="J10" s="44">
        <f t="shared" si="0"/>
        <v>520000</v>
      </c>
    </row>
    <row r="11" spans="2:39" x14ac:dyDescent="0.25">
      <c r="B11" s="20"/>
      <c r="C11" s="43" t="s">
        <v>14</v>
      </c>
      <c r="D11" s="44">
        <f>'Measure 1 Budget'!D29+'Measure 2 Budget'!D35+'Measure 3 Budget'!D25</f>
        <v>3000</v>
      </c>
      <c r="E11" s="44">
        <f>'Measure 1 Budget'!E29+'Measure 2 Budget'!E35+'Measure 3 Budget'!E25</f>
        <v>0</v>
      </c>
      <c r="F11" s="44">
        <f>'Measure 1 Budget'!F29+'Measure 2 Budget'!F35+'Measure 3 Budget'!F25</f>
        <v>0</v>
      </c>
      <c r="G11" s="44">
        <f>'Measure 1 Budget'!G29+'Measure 2 Budget'!G35+'Measure 3 Budget'!G25</f>
        <v>3000</v>
      </c>
      <c r="H11" s="44">
        <f>'Measure 1 Budget'!H29+'Measure 2 Budget'!H35+'Measure 3 Budget'!H25</f>
        <v>0</v>
      </c>
      <c r="I11" s="45"/>
      <c r="J11" s="44">
        <f t="shared" si="0"/>
        <v>6000</v>
      </c>
    </row>
    <row r="12" spans="2:39" x14ac:dyDescent="0.25">
      <c r="B12" s="20"/>
      <c r="C12" s="43" t="s">
        <v>15</v>
      </c>
      <c r="D12" s="44">
        <f>'Measure 1 Budget'!D33+'Measure 2 Budget'!D38+'Measure 3 Budget'!D34</f>
        <v>2415000</v>
      </c>
      <c r="E12" s="44">
        <f>'Measure 1 Budget'!E33+'Measure 2 Budget'!E38+'Measure 3 Budget'!E34</f>
        <v>95000</v>
      </c>
      <c r="F12" s="44">
        <f>'Measure 1 Budget'!F33+'Measure 2 Budget'!F38+'Measure 3 Budget'!F34</f>
        <v>15000</v>
      </c>
      <c r="G12" s="44">
        <f>'Measure 1 Budget'!G33+'Measure 2 Budget'!G38+'Measure 3 Budget'!G34</f>
        <v>0</v>
      </c>
      <c r="H12" s="44">
        <f>'Measure 1 Budget'!H33+'Measure 2 Budget'!H38+'Measure 3 Budget'!H34</f>
        <v>0</v>
      </c>
      <c r="I12" s="45"/>
      <c r="J12" s="44">
        <f t="shared" si="0"/>
        <v>2525000</v>
      </c>
    </row>
    <row r="13" spans="2:39" x14ac:dyDescent="0.25">
      <c r="B13" s="20"/>
      <c r="C13" s="43" t="s">
        <v>16</v>
      </c>
      <c r="D13" s="44">
        <f>'Measure 1 Budget'!D38+'Measure 2 Budget'!D47+'Measure 3 Budget'!D38</f>
        <v>208394</v>
      </c>
      <c r="E13" s="44">
        <f>'Measure 1 Budget'!E38+'Measure 2 Budget'!E47+'Measure 3 Budget'!E38</f>
        <v>362495</v>
      </c>
      <c r="F13" s="44">
        <f>'Measure 1 Budget'!F38+'Measure 2 Budget'!F47+'Measure 3 Budget'!F38</f>
        <v>369383</v>
      </c>
      <c r="G13" s="44">
        <f>'Measure 1 Budget'!G38+'Measure 2 Budget'!G47+'Measure 3 Budget'!G38</f>
        <v>389080</v>
      </c>
      <c r="H13" s="44">
        <f>'Measure 1 Budget'!H38+'Measure 2 Budget'!H47+'Measure 3 Budget'!H38</f>
        <v>169604</v>
      </c>
      <c r="I13" s="45"/>
      <c r="J13" s="44">
        <f t="shared" si="0"/>
        <v>1498956</v>
      </c>
    </row>
    <row r="14" spans="2:39" x14ac:dyDescent="0.25">
      <c r="B14" s="21"/>
      <c r="C14" s="7" t="s">
        <v>17</v>
      </c>
      <c r="D14" s="14">
        <f>D13+D12+D11+D10+D9+D8+D7</f>
        <v>13055253</v>
      </c>
      <c r="E14" s="14">
        <f>E13+E12+E11+E10+E9+E8+E7</f>
        <v>12765194</v>
      </c>
      <c r="F14" s="14">
        <f>F13+F12+F11+F10+F9+F8+F7</f>
        <v>17518829</v>
      </c>
      <c r="G14" s="14">
        <f>G13+G12+G11+G10+G9+G8+G7</f>
        <v>535190</v>
      </c>
      <c r="H14" s="14">
        <f>H13+H12+H11+H10+H9+H8+H7</f>
        <v>319652</v>
      </c>
      <c r="J14" s="14">
        <f>SUM(D14:I14)</f>
        <v>44194118</v>
      </c>
    </row>
    <row r="15" spans="2:39" x14ac:dyDescent="0.25">
      <c r="B15" s="54"/>
      <c r="D15"/>
      <c r="E15"/>
      <c r="H15"/>
      <c r="I15"/>
      <c r="J15" s="16" t="s">
        <v>18</v>
      </c>
    </row>
    <row r="16" spans="2:39" ht="20.100000000000001" customHeight="1" x14ac:dyDescent="0.25">
      <c r="B16" s="54"/>
      <c r="C16" s="7" t="s">
        <v>19</v>
      </c>
      <c r="D16" s="51">
        <f>'Measure 1 Budget'!D44+'Measure 2 Budget'!D53+'Measure 3 Budget'!D44</f>
        <v>0</v>
      </c>
      <c r="E16" s="51">
        <f>'Measure 1 Budget'!E44+'Measure 2 Budget'!E53+'Measure 3 Budget'!E44</f>
        <v>0</v>
      </c>
      <c r="F16" s="51">
        <f>'Measure 1 Budget'!F44+'Measure 2 Budget'!F53+'Measure 3 Budget'!F44</f>
        <v>0</v>
      </c>
      <c r="G16" s="51">
        <f>'Measure 1 Budget'!G44+'Measure 2 Budget'!G53+'Measure 3 Budget'!G44</f>
        <v>0</v>
      </c>
      <c r="H16" s="51">
        <f>'Measure 1 Budget'!H44+'Measure 2 Budget'!H53+'Measure 3 Budget'!H44</f>
        <v>0</v>
      </c>
      <c r="J16" s="7">
        <f>SUM(D16:H16)</f>
        <v>0</v>
      </c>
    </row>
    <row r="17" spans="2:10" x14ac:dyDescent="0.25">
      <c r="B17" s="54"/>
      <c r="D17"/>
      <c r="E17"/>
      <c r="H17"/>
      <c r="I17"/>
      <c r="J17" s="16" t="s">
        <v>18</v>
      </c>
    </row>
    <row r="18" spans="2:10" ht="30.95" customHeight="1" x14ac:dyDescent="0.25">
      <c r="B18" s="53" t="s">
        <v>20</v>
      </c>
      <c r="C18" s="17"/>
      <c r="D18" s="46">
        <f>D14+D16</f>
        <v>13055253</v>
      </c>
      <c r="E18" s="46">
        <f>E14+E16</f>
        <v>12765194</v>
      </c>
      <c r="F18" s="46">
        <f>F14+F16</f>
        <v>17518829</v>
      </c>
      <c r="G18" s="46">
        <f>G14+G16</f>
        <v>535190</v>
      </c>
      <c r="H18" s="46">
        <f>H14+H16</f>
        <v>319652</v>
      </c>
      <c r="I18" s="47"/>
      <c r="J18" s="57">
        <f>J14+J16</f>
        <v>44194118</v>
      </c>
    </row>
    <row r="19" spans="2:10" s="1" customFormat="1" x14ac:dyDescent="0.25">
      <c r="B19" s="4"/>
      <c r="C19"/>
      <c r="D19" s="4"/>
      <c r="E19" s="2"/>
      <c r="F19"/>
      <c r="G19"/>
      <c r="H19" s="2"/>
      <c r="I19" s="5"/>
      <c r="J19"/>
    </row>
    <row r="20" spans="2:10" ht="15" customHeight="1" x14ac:dyDescent="0.25">
      <c r="B20" s="4"/>
    </row>
    <row r="21" spans="2:10" ht="15" customHeight="1" x14ac:dyDescent="0.3">
      <c r="B21" s="37" t="s">
        <v>21</v>
      </c>
      <c r="C21" s="38"/>
      <c r="D21" s="38"/>
      <c r="E21" s="72"/>
      <c r="F21" s="72"/>
      <c r="H21"/>
      <c r="I21"/>
    </row>
    <row r="22" spans="2:10" ht="29.1" customHeight="1" x14ac:dyDescent="0.25">
      <c r="B22" s="39" t="s">
        <v>22</v>
      </c>
      <c r="C22" s="39" t="s">
        <v>23</v>
      </c>
      <c r="D22" s="48" t="s">
        <v>24</v>
      </c>
      <c r="E22" s="73" t="s">
        <v>25</v>
      </c>
      <c r="F22" s="73"/>
      <c r="H22"/>
      <c r="I22"/>
    </row>
    <row r="23" spans="2:10" ht="15" customHeight="1" x14ac:dyDescent="0.25">
      <c r="B23" s="43">
        <v>1</v>
      </c>
      <c r="C23" s="49" t="s">
        <v>26</v>
      </c>
      <c r="D23" s="50">
        <f>'Measure 1 Budget'!J46</f>
        <v>8400000</v>
      </c>
      <c r="E23" s="71">
        <f>D23/D$27</f>
        <v>0.19007054287179123</v>
      </c>
      <c r="F23" s="71"/>
      <c r="H23"/>
      <c r="I23"/>
    </row>
    <row r="24" spans="2:10" ht="15" customHeight="1" x14ac:dyDescent="0.25">
      <c r="B24" s="43">
        <v>2</v>
      </c>
      <c r="C24" s="44" t="s">
        <v>27</v>
      </c>
      <c r="D24" s="50">
        <f>'Measure 2 Budget'!J55</f>
        <v>14739118</v>
      </c>
      <c r="E24" s="71">
        <f>D24/D$27</f>
        <v>0.33350859044183212</v>
      </c>
      <c r="F24" s="71"/>
      <c r="H24"/>
      <c r="I24"/>
    </row>
    <row r="25" spans="2:10" ht="15" customHeight="1" x14ac:dyDescent="0.25">
      <c r="B25" s="43">
        <v>3</v>
      </c>
      <c r="C25" s="44" t="s">
        <v>28</v>
      </c>
      <c r="D25" s="50">
        <f>'Measure 3 Budget'!J46</f>
        <v>21055000</v>
      </c>
      <c r="E25" s="71">
        <f>D25/D$27</f>
        <v>0.47642086668637668</v>
      </c>
      <c r="F25" s="71"/>
      <c r="H25"/>
      <c r="I25"/>
    </row>
    <row r="26" spans="2:10" ht="15" customHeight="1" x14ac:dyDescent="0.25">
      <c r="B26" s="43"/>
      <c r="C26" s="44"/>
      <c r="D26" s="50"/>
      <c r="E26" s="71"/>
      <c r="F26" s="71"/>
      <c r="H26"/>
      <c r="I26"/>
    </row>
    <row r="27" spans="2:10" ht="15" customHeight="1" x14ac:dyDescent="0.25">
      <c r="B27" s="43" t="s">
        <v>29</v>
      </c>
      <c r="C27" s="44"/>
      <c r="D27" s="50">
        <f>SUM(D23:D26)</f>
        <v>44194118</v>
      </c>
      <c r="E27" s="71">
        <f>SUM(E23:E26)</f>
        <v>1</v>
      </c>
      <c r="F27" s="71"/>
      <c r="H27"/>
      <c r="I27"/>
    </row>
    <row r="28" spans="2:10" ht="15" customHeight="1" x14ac:dyDescent="0.25">
      <c r="H28"/>
      <c r="I28"/>
    </row>
  </sheetData>
  <mergeCells count="8">
    <mergeCell ref="B3:J3"/>
    <mergeCell ref="E26:F26"/>
    <mergeCell ref="E27:F27"/>
    <mergeCell ref="E21:F21"/>
    <mergeCell ref="E22:F22"/>
    <mergeCell ref="E23:F23"/>
    <mergeCell ref="E24:F24"/>
    <mergeCell ref="E25:F25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EF061-994A-491E-9E6F-D4F79E80F3BF}">
  <sheetPr codeName="Sheet11">
    <tabColor theme="9" tint="0.39997558519241921"/>
    <pageSetUpPr fitToPage="1"/>
  </sheetPr>
  <dimension ref="B2:AM61"/>
  <sheetViews>
    <sheetView showGridLines="0" zoomScale="85" zoomScaleNormal="85" workbookViewId="0">
      <selection activeCell="C3" sqref="C3"/>
    </sheetView>
  </sheetViews>
  <sheetFormatPr defaultColWidth="9.140625" defaultRowHeight="15" x14ac:dyDescent="0.25"/>
  <cols>
    <col min="1" max="1" width="3.140625" customWidth="1"/>
    <col min="2" max="2" width="10.140625" customWidth="1"/>
    <col min="3" max="3" width="35.42578125" customWidth="1"/>
    <col min="4" max="4" width="13.85546875" style="4" customWidth="1"/>
    <col min="5" max="5" width="13.85546875" style="2" customWidth="1"/>
    <col min="6" max="6" width="12.42578125" customWidth="1"/>
    <col min="7" max="7" width="13" customWidth="1"/>
    <col min="8" max="8" width="12.42578125" style="2" customWidth="1"/>
    <col min="9" max="9" width="1.7109375" style="5" customWidth="1"/>
    <col min="10" max="10" width="13.28515625" customWidth="1"/>
    <col min="11" max="11" width="10.140625" customWidth="1"/>
  </cols>
  <sheetData>
    <row r="2" spans="2:39" ht="23.25" x14ac:dyDescent="0.35">
      <c r="B2" s="27" t="s">
        <v>30</v>
      </c>
    </row>
    <row r="3" spans="2:39" x14ac:dyDescent="0.25">
      <c r="B3" s="3" t="s">
        <v>26</v>
      </c>
    </row>
    <row r="4" spans="2:39" x14ac:dyDescent="0.25">
      <c r="B4" s="3"/>
    </row>
    <row r="5" spans="2:39" ht="18.75" x14ac:dyDescent="0.3">
      <c r="B5" s="29" t="s">
        <v>0</v>
      </c>
      <c r="C5" s="30"/>
      <c r="D5" s="30"/>
      <c r="E5" s="30"/>
      <c r="F5" s="30"/>
      <c r="G5" s="30"/>
      <c r="H5" s="30"/>
      <c r="I5" s="30"/>
      <c r="J5" s="31"/>
    </row>
    <row r="6" spans="2:39" ht="30" x14ac:dyDescent="0.25">
      <c r="B6" s="32" t="s">
        <v>1</v>
      </c>
      <c r="C6" s="32" t="s">
        <v>2</v>
      </c>
      <c r="D6" s="32" t="s">
        <v>3</v>
      </c>
      <c r="E6" s="33" t="s">
        <v>4</v>
      </c>
      <c r="F6" s="33" t="s">
        <v>5</v>
      </c>
      <c r="G6" s="33" t="s">
        <v>6</v>
      </c>
      <c r="H6" s="34" t="s">
        <v>7</v>
      </c>
      <c r="I6" s="35"/>
      <c r="J6" s="36" t="s">
        <v>8</v>
      </c>
    </row>
    <row r="7" spans="2:39" s="3" customFormat="1" ht="30" x14ac:dyDescent="0.25">
      <c r="B7" s="58" t="s">
        <v>9</v>
      </c>
      <c r="C7" s="23" t="s">
        <v>31</v>
      </c>
      <c r="D7" s="59" t="s">
        <v>32</v>
      </c>
      <c r="E7" s="59" t="s">
        <v>32</v>
      </c>
      <c r="F7" s="59" t="s">
        <v>32</v>
      </c>
      <c r="G7" s="59"/>
      <c r="H7" s="59" t="s">
        <v>32</v>
      </c>
      <c r="I7" s="60"/>
      <c r="J7" s="61" t="s">
        <v>32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0"/>
      <c r="C8" s="22"/>
      <c r="D8" s="62"/>
      <c r="E8" s="62"/>
      <c r="F8" s="62"/>
      <c r="G8" s="62"/>
      <c r="H8" s="62"/>
      <c r="I8" s="60"/>
      <c r="J8" s="62">
        <f>SUM(D8:H8)</f>
        <v>0</v>
      </c>
    </row>
    <row r="9" spans="2:39" x14ac:dyDescent="0.25">
      <c r="B9" s="20"/>
      <c r="C9" s="22"/>
      <c r="D9" s="62"/>
      <c r="E9" s="62"/>
      <c r="F9" s="62"/>
      <c r="G9" s="62"/>
      <c r="H9" s="62"/>
      <c r="I9" s="60"/>
      <c r="J9" s="62">
        <f>SUM(D9:H9)</f>
        <v>0</v>
      </c>
    </row>
    <row r="10" spans="2:39" x14ac:dyDescent="0.25">
      <c r="B10" s="20"/>
      <c r="C10" s="24"/>
      <c r="D10" s="62"/>
      <c r="E10" s="59"/>
      <c r="F10" s="59"/>
      <c r="G10" s="59"/>
      <c r="H10" s="59"/>
      <c r="I10" s="60"/>
      <c r="J10" s="62">
        <f>SUM(D10:H10)</f>
        <v>0</v>
      </c>
      <c r="M10" t="s">
        <v>33</v>
      </c>
    </row>
    <row r="11" spans="2:39" x14ac:dyDescent="0.25">
      <c r="B11" s="20"/>
      <c r="C11" s="7" t="s">
        <v>10</v>
      </c>
      <c r="D11" s="63">
        <f>SUM(D8:D10)</f>
        <v>0</v>
      </c>
      <c r="E11" s="63">
        <f t="shared" ref="E11:J11" si="0">SUM(E8:E10)</f>
        <v>0</v>
      </c>
      <c r="F11" s="63">
        <f t="shared" si="0"/>
        <v>0</v>
      </c>
      <c r="G11" s="63">
        <f t="shared" si="0"/>
        <v>0</v>
      </c>
      <c r="H11" s="63">
        <f t="shared" si="0"/>
        <v>0</v>
      </c>
      <c r="I11" s="60"/>
      <c r="J11" s="63">
        <f t="shared" si="0"/>
        <v>0</v>
      </c>
      <c r="N11" t="s">
        <v>34</v>
      </c>
    </row>
    <row r="12" spans="2:39" x14ac:dyDescent="0.25">
      <c r="B12" s="20"/>
      <c r="C12" s="12" t="s">
        <v>35</v>
      </c>
      <c r="D12" s="62" t="s">
        <v>32</v>
      </c>
      <c r="E12" s="59"/>
      <c r="F12" s="59"/>
      <c r="G12" s="59"/>
      <c r="H12" s="59"/>
      <c r="I12" s="60"/>
      <c r="J12" s="61" t="s">
        <v>32</v>
      </c>
      <c r="N12" t="s">
        <v>36</v>
      </c>
    </row>
    <row r="13" spans="2:39" x14ac:dyDescent="0.25">
      <c r="B13" s="20"/>
      <c r="C13" s="22"/>
      <c r="D13" s="62"/>
      <c r="E13" s="62"/>
      <c r="F13" s="62"/>
      <c r="G13" s="62"/>
      <c r="H13" s="62"/>
      <c r="I13" s="60"/>
      <c r="J13" s="62">
        <f>SUM(D13:H13)</f>
        <v>0</v>
      </c>
      <c r="N13" t="s">
        <v>37</v>
      </c>
    </row>
    <row r="14" spans="2:39" x14ac:dyDescent="0.25">
      <c r="B14" s="20"/>
      <c r="C14" s="22"/>
      <c r="D14" s="62"/>
      <c r="E14" s="62"/>
      <c r="F14" s="62"/>
      <c r="G14" s="62"/>
      <c r="H14" s="62"/>
      <c r="I14" s="60"/>
      <c r="J14" s="62">
        <f t="shared" ref="J14:J15" si="1">SUM(D14:H14)</f>
        <v>0</v>
      </c>
    </row>
    <row r="15" spans="2:39" x14ac:dyDescent="0.25">
      <c r="B15" s="20"/>
      <c r="C15" s="8"/>
      <c r="D15" s="62"/>
      <c r="E15" s="59"/>
      <c r="F15" s="59"/>
      <c r="G15" s="59"/>
      <c r="H15" s="59"/>
      <c r="I15" s="60"/>
      <c r="J15" s="62">
        <f t="shared" si="1"/>
        <v>0</v>
      </c>
    </row>
    <row r="16" spans="2:39" x14ac:dyDescent="0.25">
      <c r="B16" s="20"/>
      <c r="C16" s="7" t="s">
        <v>11</v>
      </c>
      <c r="D16" s="63">
        <f>SUM(D13:D15)</f>
        <v>0</v>
      </c>
      <c r="E16" s="63">
        <f t="shared" ref="E16:J16" si="2">SUM(E13:E15)</f>
        <v>0</v>
      </c>
      <c r="F16" s="63">
        <f t="shared" si="2"/>
        <v>0</v>
      </c>
      <c r="G16" s="63">
        <f t="shared" si="2"/>
        <v>0</v>
      </c>
      <c r="H16" s="63">
        <f t="shared" si="2"/>
        <v>0</v>
      </c>
      <c r="I16" s="60"/>
      <c r="J16" s="63">
        <f t="shared" si="2"/>
        <v>0</v>
      </c>
    </row>
    <row r="17" spans="2:10" x14ac:dyDescent="0.25">
      <c r="B17" s="20"/>
      <c r="C17" s="12" t="s">
        <v>38</v>
      </c>
      <c r="D17" s="62" t="s">
        <v>32</v>
      </c>
      <c r="E17" s="59"/>
      <c r="F17" s="59"/>
      <c r="G17" s="59"/>
      <c r="H17" s="59"/>
      <c r="I17" s="60"/>
      <c r="J17" s="61" t="s">
        <v>32</v>
      </c>
    </row>
    <row r="18" spans="2:10" ht="45" x14ac:dyDescent="0.25">
      <c r="B18" s="20"/>
      <c r="C18" s="22" t="s">
        <v>39</v>
      </c>
      <c r="D18" s="62">
        <v>400000</v>
      </c>
      <c r="E18" s="62"/>
      <c r="F18" s="62"/>
      <c r="G18" s="62"/>
      <c r="H18" s="62"/>
      <c r="I18" s="60"/>
      <c r="J18" s="62">
        <f t="shared" ref="J18:J20" si="3">SUM(D18:H18)</f>
        <v>400000</v>
      </c>
    </row>
    <row r="19" spans="2:10" ht="30" x14ac:dyDescent="0.25">
      <c r="B19" s="20"/>
      <c r="C19" s="22" t="s">
        <v>40</v>
      </c>
      <c r="D19" s="62">
        <v>2600000</v>
      </c>
      <c r="E19" s="62"/>
      <c r="F19" s="62"/>
      <c r="G19" s="62"/>
      <c r="H19" s="62"/>
      <c r="I19" s="60"/>
      <c r="J19" s="62">
        <f t="shared" si="3"/>
        <v>2600000</v>
      </c>
    </row>
    <row r="20" spans="2:10" ht="30" x14ac:dyDescent="0.25">
      <c r="B20" s="20"/>
      <c r="C20" s="22" t="s">
        <v>41</v>
      </c>
      <c r="D20" s="62">
        <v>1470000</v>
      </c>
      <c r="E20" s="62">
        <v>2730000</v>
      </c>
      <c r="F20" s="62"/>
      <c r="G20" s="62"/>
      <c r="H20" s="62"/>
      <c r="I20" s="60"/>
      <c r="J20" s="62">
        <f t="shared" si="3"/>
        <v>4200000</v>
      </c>
    </row>
    <row r="21" spans="2:10" x14ac:dyDescent="0.25">
      <c r="B21" s="20"/>
      <c r="C21" s="7" t="s">
        <v>12</v>
      </c>
      <c r="D21" s="63">
        <f>SUM(D18:D20)</f>
        <v>4470000</v>
      </c>
      <c r="E21" s="63">
        <f>SUM(E18:E20)</f>
        <v>2730000</v>
      </c>
      <c r="F21" s="63">
        <f>SUM(F18:F20)</f>
        <v>0</v>
      </c>
      <c r="G21" s="63">
        <f>SUM(G18:G20)</f>
        <v>0</v>
      </c>
      <c r="H21" s="63">
        <f>SUM(H18:H20)</f>
        <v>0</v>
      </c>
      <c r="I21" s="60"/>
      <c r="J21" s="63">
        <f>SUM(J18:J20)</f>
        <v>7200000</v>
      </c>
    </row>
    <row r="22" spans="2:10" x14ac:dyDescent="0.25">
      <c r="B22" s="20"/>
      <c r="C22" s="12" t="s">
        <v>42</v>
      </c>
      <c r="D22" s="62"/>
      <c r="E22" s="59"/>
      <c r="F22" s="59"/>
      <c r="G22" s="59"/>
      <c r="H22" s="59"/>
      <c r="I22" s="60"/>
      <c r="J22" s="62" t="s">
        <v>18</v>
      </c>
    </row>
    <row r="23" spans="2:10" x14ac:dyDescent="0.25">
      <c r="B23" s="20"/>
      <c r="C23" s="22"/>
      <c r="D23" s="62"/>
      <c r="E23" s="59"/>
      <c r="F23" s="59"/>
      <c r="G23" s="59"/>
      <c r="H23" s="59"/>
      <c r="I23" s="60"/>
      <c r="J23" s="62">
        <f>SUM(D23:H23)</f>
        <v>0</v>
      </c>
    </row>
    <row r="24" spans="2:10" x14ac:dyDescent="0.25">
      <c r="B24" s="20" t="s">
        <v>43</v>
      </c>
      <c r="C24" s="25" t="s">
        <v>43</v>
      </c>
      <c r="D24" s="62" t="s">
        <v>32</v>
      </c>
      <c r="E24" s="59"/>
      <c r="F24" s="59"/>
      <c r="G24" s="59"/>
      <c r="H24" s="59"/>
      <c r="I24" s="60"/>
      <c r="J24" s="62">
        <f t="shared" ref="J24:J39" si="4">SUM(D24:H24)</f>
        <v>0</v>
      </c>
    </row>
    <row r="25" spans="2:10" x14ac:dyDescent="0.25">
      <c r="B25" s="20"/>
      <c r="C25" s="7" t="s">
        <v>13</v>
      </c>
      <c r="D25" s="64">
        <f>SUM(D23:D24)</f>
        <v>0</v>
      </c>
      <c r="E25" s="64">
        <f t="shared" ref="E25:H25" si="5">SUM(E23:E24)</f>
        <v>0</v>
      </c>
      <c r="F25" s="64">
        <f t="shared" si="5"/>
        <v>0</v>
      </c>
      <c r="G25" s="64">
        <f t="shared" si="5"/>
        <v>0</v>
      </c>
      <c r="H25" s="64">
        <f t="shared" si="5"/>
        <v>0</v>
      </c>
      <c r="I25" s="60"/>
      <c r="J25" s="63">
        <f>SUM(J23:J24)</f>
        <v>0</v>
      </c>
    </row>
    <row r="26" spans="2:10" x14ac:dyDescent="0.25">
      <c r="B26" s="20"/>
      <c r="C26" s="12" t="s">
        <v>44</v>
      </c>
      <c r="D26" s="62" t="s">
        <v>32</v>
      </c>
      <c r="E26" s="59"/>
      <c r="F26" s="59"/>
      <c r="G26" s="59"/>
      <c r="H26" s="59"/>
      <c r="I26" s="60"/>
      <c r="J26" s="62"/>
    </row>
    <row r="27" spans="2:10" x14ac:dyDescent="0.25">
      <c r="B27" s="20"/>
      <c r="C27" s="22"/>
      <c r="D27" s="62"/>
      <c r="E27" s="62"/>
      <c r="F27" s="62"/>
      <c r="G27" s="62"/>
      <c r="H27" s="62"/>
      <c r="I27" s="60"/>
      <c r="J27" s="62">
        <f t="shared" si="4"/>
        <v>0</v>
      </c>
    </row>
    <row r="28" spans="2:10" x14ac:dyDescent="0.25">
      <c r="B28" s="20"/>
      <c r="C28" s="22"/>
      <c r="D28" s="62"/>
      <c r="E28" s="59"/>
      <c r="F28" s="59"/>
      <c r="G28" s="59"/>
      <c r="H28" s="59"/>
      <c r="I28" s="60"/>
      <c r="J28" s="62">
        <f t="shared" si="4"/>
        <v>0</v>
      </c>
    </row>
    <row r="29" spans="2:10" x14ac:dyDescent="0.25">
      <c r="B29" s="20"/>
      <c r="C29" s="7" t="s">
        <v>14</v>
      </c>
      <c r="D29" s="63">
        <f>SUM(D27:D28)</f>
        <v>0</v>
      </c>
      <c r="E29" s="63">
        <f t="shared" ref="E29:H29" si="6">SUM(E27:E28)</f>
        <v>0</v>
      </c>
      <c r="F29" s="63">
        <f t="shared" si="6"/>
        <v>0</v>
      </c>
      <c r="G29" s="63">
        <f t="shared" si="6"/>
        <v>0</v>
      </c>
      <c r="H29" s="63">
        <f t="shared" si="6"/>
        <v>0</v>
      </c>
      <c r="I29" s="60"/>
      <c r="J29" s="63">
        <f>SUM(J27:J28)</f>
        <v>0</v>
      </c>
    </row>
    <row r="30" spans="2:10" x14ac:dyDescent="0.25">
      <c r="B30" s="20"/>
      <c r="C30" s="12" t="s">
        <v>45</v>
      </c>
      <c r="D30" s="59"/>
      <c r="E30" s="59"/>
      <c r="F30" s="59"/>
      <c r="G30" s="59"/>
      <c r="H30" s="59"/>
      <c r="I30" s="60"/>
      <c r="J30" s="62"/>
    </row>
    <row r="31" spans="2:10" ht="45" x14ac:dyDescent="0.25">
      <c r="B31" s="20"/>
      <c r="C31" s="22" t="s">
        <v>46</v>
      </c>
      <c r="D31" s="62">
        <v>1200000</v>
      </c>
      <c r="E31" s="62"/>
      <c r="F31" s="62"/>
      <c r="G31" s="62"/>
      <c r="H31" s="62"/>
      <c r="I31" s="60"/>
      <c r="J31" s="62">
        <f t="shared" si="4"/>
        <v>1200000</v>
      </c>
    </row>
    <row r="32" spans="2:10" x14ac:dyDescent="0.25">
      <c r="B32" s="20"/>
      <c r="C32" s="22"/>
      <c r="D32" s="62"/>
      <c r="E32" s="59"/>
      <c r="F32" s="59"/>
      <c r="G32" s="59"/>
      <c r="H32" s="59"/>
      <c r="I32" s="60"/>
      <c r="J32" s="62">
        <f t="shared" si="4"/>
        <v>0</v>
      </c>
    </row>
    <row r="33" spans="2:10" x14ac:dyDescent="0.25">
      <c r="B33" s="20"/>
      <c r="C33" s="7" t="s">
        <v>15</v>
      </c>
      <c r="D33" s="63">
        <f>SUM(D30:D32)</f>
        <v>1200000</v>
      </c>
      <c r="E33" s="63">
        <f>SUM(E30:E32)</f>
        <v>0</v>
      </c>
      <c r="F33" s="63">
        <f>SUM(F31:F32)</f>
        <v>0</v>
      </c>
      <c r="G33" s="63">
        <f>SUM(G31:G32)</f>
        <v>0</v>
      </c>
      <c r="H33" s="63">
        <f>SUM(H31:H32)</f>
        <v>0</v>
      </c>
      <c r="I33" s="60"/>
      <c r="J33" s="63">
        <f>SUM(J31:J32)</f>
        <v>1200000</v>
      </c>
    </row>
    <row r="34" spans="2:10" x14ac:dyDescent="0.25">
      <c r="B34" s="20"/>
      <c r="C34" s="12" t="s">
        <v>47</v>
      </c>
      <c r="D34" s="62" t="s">
        <v>32</v>
      </c>
      <c r="E34" s="59"/>
      <c r="F34" s="59"/>
      <c r="G34" s="59"/>
      <c r="H34" s="59"/>
      <c r="I34" s="60"/>
      <c r="J34" s="62"/>
    </row>
    <row r="35" spans="2:10" x14ac:dyDescent="0.25">
      <c r="B35" s="20"/>
      <c r="C35" s="22"/>
      <c r="D35" s="62"/>
      <c r="E35" s="65"/>
      <c r="F35" s="65"/>
      <c r="G35" s="65"/>
      <c r="H35" s="65"/>
      <c r="I35" s="60"/>
      <c r="J35" s="62">
        <f t="shared" si="4"/>
        <v>0</v>
      </c>
    </row>
    <row r="36" spans="2:10" x14ac:dyDescent="0.25">
      <c r="B36" s="20"/>
      <c r="C36" s="22"/>
      <c r="D36" s="62"/>
      <c r="E36" s="66"/>
      <c r="F36" s="66"/>
      <c r="G36" s="66"/>
      <c r="H36" s="66"/>
      <c r="I36" s="60"/>
      <c r="J36" s="62">
        <f t="shared" si="4"/>
        <v>0</v>
      </c>
    </row>
    <row r="37" spans="2:10" x14ac:dyDescent="0.25">
      <c r="B37" s="20"/>
      <c r="C37" s="8"/>
      <c r="D37" s="62"/>
      <c r="E37" s="59"/>
      <c r="F37" s="59"/>
      <c r="G37" s="59"/>
      <c r="H37" s="59"/>
      <c r="I37" s="60"/>
      <c r="J37" s="62">
        <f t="shared" si="4"/>
        <v>0</v>
      </c>
    </row>
    <row r="38" spans="2:10" x14ac:dyDescent="0.25">
      <c r="B38" s="21"/>
      <c r="C38" s="7" t="s">
        <v>16</v>
      </c>
      <c r="D38" s="63">
        <f>SUM(D35:D37)</f>
        <v>0</v>
      </c>
      <c r="E38" s="63">
        <f>SUM(E35:E37)</f>
        <v>0</v>
      </c>
      <c r="F38" s="63">
        <f>SUM(F35:F37)</f>
        <v>0</v>
      </c>
      <c r="G38" s="63">
        <f>SUM(G35:G37)</f>
        <v>0</v>
      </c>
      <c r="H38" s="63">
        <f>SUM(H35:H37)</f>
        <v>0</v>
      </c>
      <c r="I38" s="60"/>
      <c r="J38" s="63">
        <f>SUM(J35:J37)</f>
        <v>0</v>
      </c>
    </row>
    <row r="39" spans="2:10" x14ac:dyDescent="0.25">
      <c r="B39" s="21"/>
      <c r="C39" s="7" t="s">
        <v>17</v>
      </c>
      <c r="D39" s="63">
        <f>SUM(D38,D33,D29,D25,D21,D16,D11)</f>
        <v>5670000</v>
      </c>
      <c r="E39" s="63">
        <f>SUM(E38,E33,E29,E25,E21,E16,E11)</f>
        <v>2730000</v>
      </c>
      <c r="F39" s="63">
        <f>SUM(F38,F33,F29,F25,F21,F16,F11)</f>
        <v>0</v>
      </c>
      <c r="G39" s="63">
        <f>SUM(G38,G33,G29,G25,G21,G16,G11)</f>
        <v>0</v>
      </c>
      <c r="H39" s="63">
        <f>SUM(H38,H33,H29,H25,H21,H16,H11)</f>
        <v>0</v>
      </c>
      <c r="I39" s="60"/>
      <c r="J39" s="63">
        <f t="shared" si="4"/>
        <v>8400000</v>
      </c>
    </row>
    <row r="40" spans="2:10" x14ac:dyDescent="0.25">
      <c r="B40" s="4"/>
      <c r="D40" s="67"/>
      <c r="E40" s="67"/>
      <c r="F40" s="67"/>
      <c r="G40" s="67"/>
      <c r="H40" s="67"/>
      <c r="I40" s="67"/>
      <c r="J40" s="67" t="s">
        <v>18</v>
      </c>
    </row>
    <row r="41" spans="2:10" ht="30" x14ac:dyDescent="0.25">
      <c r="B41" s="58" t="s">
        <v>48</v>
      </c>
      <c r="C41" s="15" t="s">
        <v>48</v>
      </c>
      <c r="D41" s="68"/>
      <c r="E41" s="68"/>
      <c r="F41" s="68"/>
      <c r="G41" s="68"/>
      <c r="H41" s="68"/>
      <c r="I41" s="67"/>
      <c r="J41" s="68" t="s">
        <v>18</v>
      </c>
    </row>
    <row r="42" spans="2:10" x14ac:dyDescent="0.25">
      <c r="B42" s="20"/>
      <c r="C42" s="22"/>
      <c r="D42" s="62"/>
      <c r="E42" s="59"/>
      <c r="F42" s="59"/>
      <c r="G42" s="59"/>
      <c r="H42" s="59"/>
      <c r="I42" s="60"/>
      <c r="J42" s="62">
        <f>SUM(D42:H42)</f>
        <v>0</v>
      </c>
    </row>
    <row r="43" spans="2:10" x14ac:dyDescent="0.25">
      <c r="B43" s="20"/>
      <c r="C43" s="22"/>
      <c r="D43" s="62"/>
      <c r="E43" s="59"/>
      <c r="F43" s="59"/>
      <c r="G43" s="59"/>
      <c r="H43" s="59"/>
      <c r="I43" s="60"/>
      <c r="J43" s="62">
        <f t="shared" ref="J43" si="7">SUM(D43:H43)</f>
        <v>0</v>
      </c>
    </row>
    <row r="44" spans="2:10" x14ac:dyDescent="0.25">
      <c r="B44" s="21"/>
      <c r="C44" s="7" t="s">
        <v>19</v>
      </c>
      <c r="D44" s="63">
        <f>SUM(D42:D43)</f>
        <v>0</v>
      </c>
      <c r="E44" s="63">
        <f t="shared" ref="E44:H44" si="8">SUM(E42:E43)</f>
        <v>0</v>
      </c>
      <c r="F44" s="63">
        <f t="shared" si="8"/>
        <v>0</v>
      </c>
      <c r="G44" s="63">
        <f t="shared" si="8"/>
        <v>0</v>
      </c>
      <c r="H44" s="63">
        <f t="shared" si="8"/>
        <v>0</v>
      </c>
      <c r="I44" s="60"/>
      <c r="J44" s="63">
        <f>SUM(J42:J43)</f>
        <v>0</v>
      </c>
    </row>
    <row r="45" spans="2:10" ht="15.75" thickBot="1" x14ac:dyDescent="0.3">
      <c r="B45" s="4"/>
      <c r="D45"/>
      <c r="E45"/>
      <c r="H45"/>
      <c r="I45"/>
      <c r="J45" t="s">
        <v>18</v>
      </c>
    </row>
    <row r="46" spans="2:10" s="1" customFormat="1" ht="30.75" thickBot="1" x14ac:dyDescent="0.3">
      <c r="B46" s="17" t="s">
        <v>20</v>
      </c>
      <c r="C46" s="17"/>
      <c r="D46" s="18">
        <f>SUM(D44,D39)</f>
        <v>5670000</v>
      </c>
      <c r="E46" s="18">
        <f t="shared" ref="E46:J46" si="9">SUM(E44,E39)</f>
        <v>2730000</v>
      </c>
      <c r="F46" s="18">
        <f t="shared" si="9"/>
        <v>0</v>
      </c>
      <c r="G46" s="18">
        <f t="shared" si="9"/>
        <v>0</v>
      </c>
      <c r="H46" s="18">
        <f t="shared" si="9"/>
        <v>0</v>
      </c>
      <c r="I46" s="5"/>
      <c r="J46" s="18">
        <f t="shared" si="9"/>
        <v>8400000</v>
      </c>
    </row>
    <row r="47" spans="2:10" x14ac:dyDescent="0.25">
      <c r="B47" s="4"/>
    </row>
    <row r="48" spans="2:10" x14ac:dyDescent="0.25">
      <c r="B48" s="4"/>
    </row>
    <row r="49" spans="2:2" x14ac:dyDescent="0.25">
      <c r="B49" s="4"/>
    </row>
    <row r="50" spans="2:2" x14ac:dyDescent="0.25">
      <c r="B50" s="4"/>
    </row>
    <row r="51" spans="2:2" x14ac:dyDescent="0.25">
      <c r="B51" s="4"/>
    </row>
    <row r="52" spans="2:2" x14ac:dyDescent="0.25">
      <c r="B52" s="4"/>
    </row>
    <row r="53" spans="2:2" x14ac:dyDescent="0.25">
      <c r="B53" s="4"/>
    </row>
    <row r="54" spans="2:2" x14ac:dyDescent="0.25">
      <c r="B54" s="4"/>
    </row>
    <row r="55" spans="2:2" x14ac:dyDescent="0.25">
      <c r="B55" s="4"/>
    </row>
    <row r="56" spans="2:2" x14ac:dyDescent="0.25">
      <c r="B56" s="4"/>
    </row>
    <row r="57" spans="2:2" x14ac:dyDescent="0.25">
      <c r="B57" s="4"/>
    </row>
    <row r="58" spans="2:2" x14ac:dyDescent="0.25">
      <c r="B58" s="4"/>
    </row>
    <row r="59" spans="2:2" x14ac:dyDescent="0.25">
      <c r="B59" s="4"/>
    </row>
    <row r="60" spans="2:2" x14ac:dyDescent="0.25">
      <c r="B60" s="4"/>
    </row>
    <row r="61" spans="2:2" x14ac:dyDescent="0.25">
      <c r="B61" s="4"/>
    </row>
  </sheetData>
  <pageMargins left="0.7" right="0.7" top="0.75" bottom="0.75" header="0.3" footer="0.3"/>
  <pageSetup scale="97" fitToHeight="0" orientation="landscape" r:id="rId1"/>
  <ignoredErrors>
    <ignoredError sqref="J27 J31 J8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7590D-4C23-44B0-B6B9-2EA12DF57FEF}">
  <sheetPr>
    <tabColor theme="9" tint="0.39997558519241921"/>
    <pageSetUpPr fitToPage="1"/>
  </sheetPr>
  <dimension ref="B2:AM70"/>
  <sheetViews>
    <sheetView showGridLines="0" zoomScaleNormal="100" workbookViewId="0">
      <pane xSplit="3" ySplit="6" topLeftCell="D7" activePane="bottomRight" state="frozen"/>
      <selection pane="topRight" activeCell="R20" sqref="R20:W20"/>
      <selection pane="bottomLeft" activeCell="R20" sqref="R20:W20"/>
      <selection pane="bottomRight" activeCell="L25" sqref="L25"/>
    </sheetView>
  </sheetViews>
  <sheetFormatPr defaultColWidth="9.140625" defaultRowHeight="15" x14ac:dyDescent="0.25"/>
  <cols>
    <col min="1" max="1" width="3.140625" customWidth="1"/>
    <col min="2" max="2" width="9.7109375" customWidth="1"/>
    <col min="3" max="3" width="44.42578125" customWidth="1"/>
    <col min="4" max="4" width="12.85546875" style="4" customWidth="1"/>
    <col min="5" max="5" width="12.42578125" style="2" customWidth="1"/>
    <col min="6" max="6" width="12.7109375" customWidth="1"/>
    <col min="7" max="7" width="12.85546875" customWidth="1"/>
    <col min="8" max="8" width="13.42578125" style="2" customWidth="1"/>
    <col min="9" max="9" width="0.85546875" style="5" customWidth="1"/>
    <col min="10" max="10" width="14.42578125" customWidth="1"/>
    <col min="11" max="11" width="10.140625" customWidth="1"/>
    <col min="13" max="13" width="11.28515625" bestFit="1" customWidth="1"/>
    <col min="14" max="14" width="10.28515625" bestFit="1" customWidth="1"/>
  </cols>
  <sheetData>
    <row r="2" spans="2:39" ht="23.25" x14ac:dyDescent="0.35">
      <c r="B2" s="27" t="s">
        <v>30</v>
      </c>
    </row>
    <row r="3" spans="2:39" x14ac:dyDescent="0.25">
      <c r="B3" s="3" t="s">
        <v>27</v>
      </c>
    </row>
    <row r="4" spans="2:39" x14ac:dyDescent="0.25">
      <c r="B4" s="3"/>
    </row>
    <row r="5" spans="2:39" ht="18.75" x14ac:dyDescent="0.3">
      <c r="B5" s="29" t="s">
        <v>0</v>
      </c>
      <c r="C5" s="30"/>
      <c r="D5" s="30"/>
      <c r="E5" s="30"/>
      <c r="F5" s="30"/>
      <c r="G5" s="30"/>
      <c r="H5" s="30"/>
      <c r="I5" s="30"/>
      <c r="J5" s="31"/>
    </row>
    <row r="6" spans="2:39" ht="30" x14ac:dyDescent="0.25">
      <c r="B6" s="32" t="s">
        <v>1</v>
      </c>
      <c r="C6" s="32" t="s">
        <v>2</v>
      </c>
      <c r="D6" s="32" t="s">
        <v>3</v>
      </c>
      <c r="E6" s="33" t="s">
        <v>4</v>
      </c>
      <c r="F6" s="33" t="s">
        <v>5</v>
      </c>
      <c r="G6" s="33" t="s">
        <v>6</v>
      </c>
      <c r="H6" s="34" t="s">
        <v>7</v>
      </c>
      <c r="I6" s="35"/>
      <c r="J6" s="36" t="s">
        <v>8</v>
      </c>
    </row>
    <row r="7" spans="2:39" s="3" customFormat="1" x14ac:dyDescent="0.25">
      <c r="B7" s="19" t="s">
        <v>9</v>
      </c>
      <c r="C7" s="23" t="s">
        <v>31</v>
      </c>
      <c r="D7" s="8" t="s">
        <v>32</v>
      </c>
      <c r="E7" s="8" t="s">
        <v>32</v>
      </c>
      <c r="F7" s="8" t="s">
        <v>32</v>
      </c>
      <c r="G7" s="8"/>
      <c r="H7" s="8" t="s">
        <v>32</v>
      </c>
      <c r="I7" s="5"/>
      <c r="J7" s="6" t="s">
        <v>32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0"/>
      <c r="C8" s="22" t="s">
        <v>49</v>
      </c>
      <c r="D8" s="13">
        <v>75085</v>
      </c>
      <c r="E8" s="13">
        <v>80462</v>
      </c>
      <c r="F8" s="13">
        <v>86146</v>
      </c>
      <c r="G8" s="13">
        <v>91428</v>
      </c>
      <c r="H8" s="13">
        <v>93252</v>
      </c>
      <c r="I8" s="28">
        <v>450000</v>
      </c>
      <c r="J8" s="13">
        <f>SUM(D8:H8)</f>
        <v>426373</v>
      </c>
    </row>
    <row r="9" spans="2:39" x14ac:dyDescent="0.25">
      <c r="B9" s="20"/>
      <c r="C9" s="22"/>
      <c r="D9" s="13"/>
      <c r="E9" s="13"/>
      <c r="F9" s="13"/>
      <c r="G9" s="13"/>
      <c r="H9" s="13"/>
      <c r="J9" s="13">
        <f>SUM(D9:H9)</f>
        <v>0</v>
      </c>
    </row>
    <row r="10" spans="2:39" x14ac:dyDescent="0.25">
      <c r="B10" s="20"/>
      <c r="C10" s="24"/>
      <c r="D10" s="13"/>
      <c r="E10" s="9"/>
      <c r="F10" s="9"/>
      <c r="G10" s="9"/>
      <c r="H10" s="9"/>
      <c r="J10" s="13">
        <f>SUM(D10:H10)</f>
        <v>0</v>
      </c>
    </row>
    <row r="11" spans="2:39" x14ac:dyDescent="0.25">
      <c r="B11" s="20"/>
      <c r="C11" s="7" t="s">
        <v>10</v>
      </c>
      <c r="D11" s="14">
        <f>SUM(D8:D10)</f>
        <v>75085</v>
      </c>
      <c r="E11" s="14">
        <f t="shared" ref="E11:I11" si="0">SUM(E8:E10)</f>
        <v>80462</v>
      </c>
      <c r="F11" s="14">
        <f t="shared" si="0"/>
        <v>86146</v>
      </c>
      <c r="G11" s="14">
        <v>91428</v>
      </c>
      <c r="H11" s="14">
        <f t="shared" si="0"/>
        <v>93252</v>
      </c>
      <c r="I11" s="5">
        <f t="shared" si="0"/>
        <v>450000</v>
      </c>
      <c r="J11" s="14">
        <f>SUM(J8:J10)</f>
        <v>426373</v>
      </c>
    </row>
    <row r="12" spans="2:39" x14ac:dyDescent="0.25">
      <c r="B12" s="20"/>
      <c r="C12" s="12" t="s">
        <v>35</v>
      </c>
      <c r="D12" s="11" t="s">
        <v>32</v>
      </c>
      <c r="E12" s="8"/>
      <c r="F12" s="8"/>
      <c r="G12" s="8"/>
      <c r="H12" s="8"/>
      <c r="J12" s="6" t="s">
        <v>32</v>
      </c>
    </row>
    <row r="13" spans="2:39" x14ac:dyDescent="0.25">
      <c r="B13" s="20"/>
      <c r="C13" s="22" t="s">
        <v>49</v>
      </c>
      <c r="D13" s="13">
        <v>43774</v>
      </c>
      <c r="E13" s="13">
        <v>47237</v>
      </c>
      <c r="F13" s="13">
        <v>48300</v>
      </c>
      <c r="G13" s="13">
        <v>51682</v>
      </c>
      <c r="H13" s="13">
        <v>56796</v>
      </c>
      <c r="J13" s="13">
        <f>SUM(D13:H13)</f>
        <v>247789</v>
      </c>
    </row>
    <row r="14" spans="2:39" x14ac:dyDescent="0.25">
      <c r="B14" s="20"/>
      <c r="C14" s="22"/>
      <c r="D14" s="13"/>
      <c r="E14" s="13"/>
      <c r="F14" s="13"/>
      <c r="G14" s="13"/>
      <c r="H14" s="13"/>
      <c r="J14" s="13">
        <f t="shared" ref="J14:J15" si="1">SUM(D14:H14)</f>
        <v>0</v>
      </c>
    </row>
    <row r="15" spans="2:39" x14ac:dyDescent="0.25">
      <c r="B15" s="20"/>
      <c r="C15" s="8"/>
      <c r="D15" s="13"/>
      <c r="E15" s="9"/>
      <c r="F15" s="9"/>
      <c r="G15" s="9"/>
      <c r="H15" s="9"/>
      <c r="J15" s="13">
        <f t="shared" si="1"/>
        <v>0</v>
      </c>
      <c r="M15" s="69"/>
    </row>
    <row r="16" spans="2:39" x14ac:dyDescent="0.25">
      <c r="B16" s="20"/>
      <c r="C16" s="7" t="s">
        <v>11</v>
      </c>
      <c r="D16" s="14">
        <f>SUM(D13:D15)</f>
        <v>43774</v>
      </c>
      <c r="E16" s="14">
        <f>SUM(E13:E15)</f>
        <v>47237</v>
      </c>
      <c r="F16" s="14">
        <f>SUM(F13:F15)</f>
        <v>48300</v>
      </c>
      <c r="G16" s="14">
        <f>SUM(G12:G15)</f>
        <v>51682</v>
      </c>
      <c r="H16" s="14">
        <f>SUM(H12:H15)</f>
        <v>56796</v>
      </c>
      <c r="I16" s="5">
        <f t="shared" ref="I16:J16" si="2">SUM(I13:I15)</f>
        <v>0</v>
      </c>
      <c r="J16" s="14">
        <f t="shared" si="2"/>
        <v>247789</v>
      </c>
    </row>
    <row r="17" spans="2:13" x14ac:dyDescent="0.25">
      <c r="B17" s="20"/>
      <c r="C17" s="12" t="s">
        <v>38</v>
      </c>
      <c r="D17" s="11" t="s">
        <v>32</v>
      </c>
      <c r="E17" s="8"/>
      <c r="F17" s="8"/>
      <c r="G17" s="8"/>
      <c r="H17" s="8"/>
      <c r="J17" s="6" t="s">
        <v>32</v>
      </c>
    </row>
    <row r="18" spans="2:13" x14ac:dyDescent="0.25">
      <c r="B18" s="20"/>
      <c r="C18" s="22" t="s">
        <v>50</v>
      </c>
      <c r="D18" s="13"/>
      <c r="E18" s="13"/>
      <c r="F18" s="13">
        <v>12500000</v>
      </c>
      <c r="G18" s="13"/>
      <c r="H18" s="8"/>
      <c r="J18" s="13">
        <f>SUM(D18:H18)</f>
        <v>12500000</v>
      </c>
    </row>
    <row r="19" spans="2:13" x14ac:dyDescent="0.25">
      <c r="B19" s="20"/>
      <c r="C19" s="26"/>
      <c r="D19" s="13"/>
      <c r="E19" s="9"/>
      <c r="F19" s="9"/>
      <c r="G19" s="9"/>
      <c r="H19" s="9"/>
      <c r="J19" s="13">
        <f>SUM(D19:H19)</f>
        <v>0</v>
      </c>
    </row>
    <row r="20" spans="2:13" x14ac:dyDescent="0.25">
      <c r="B20" s="20"/>
      <c r="C20" s="26"/>
      <c r="D20" s="13"/>
      <c r="E20" s="13"/>
      <c r="F20" s="13"/>
      <c r="G20" s="13"/>
      <c r="H20" s="13"/>
      <c r="I20" s="28">
        <v>2000</v>
      </c>
      <c r="J20" s="13">
        <f>SUM(D20:H20)</f>
        <v>0</v>
      </c>
    </row>
    <row r="21" spans="2:13" x14ac:dyDescent="0.25">
      <c r="B21" s="20"/>
      <c r="C21" s="26"/>
      <c r="D21" s="13"/>
      <c r="E21" s="13"/>
      <c r="F21" s="13"/>
      <c r="G21" s="13"/>
      <c r="H21" s="13"/>
      <c r="I21" s="28">
        <v>250</v>
      </c>
      <c r="J21" s="13">
        <f t="shared" ref="J21:J26" si="3">SUM(D21:H21)</f>
        <v>0</v>
      </c>
    </row>
    <row r="22" spans="2:13" x14ac:dyDescent="0.25">
      <c r="B22" s="20"/>
      <c r="C22" s="22"/>
      <c r="D22" s="13"/>
      <c r="E22" s="13"/>
      <c r="F22" s="13"/>
      <c r="G22" s="13"/>
      <c r="H22" s="13"/>
      <c r="I22" s="28">
        <v>2250</v>
      </c>
      <c r="J22" s="13">
        <f t="shared" si="3"/>
        <v>0</v>
      </c>
    </row>
    <row r="23" spans="2:13" x14ac:dyDescent="0.25">
      <c r="B23" s="20"/>
      <c r="C23" s="26"/>
      <c r="D23" s="13"/>
      <c r="E23" s="13"/>
      <c r="F23" s="13"/>
      <c r="G23" s="13"/>
      <c r="H23" s="13"/>
      <c r="I23" s="28">
        <v>1243</v>
      </c>
      <c r="J23" s="13">
        <f t="shared" si="3"/>
        <v>0</v>
      </c>
    </row>
    <row r="24" spans="2:13" x14ac:dyDescent="0.25">
      <c r="B24" s="20"/>
      <c r="C24" s="26"/>
      <c r="D24" s="13"/>
      <c r="E24" s="13"/>
      <c r="F24" s="13"/>
      <c r="G24" s="13"/>
      <c r="H24" s="13"/>
      <c r="I24" s="28">
        <v>225</v>
      </c>
      <c r="J24" s="13">
        <f t="shared" si="3"/>
        <v>0</v>
      </c>
    </row>
    <row r="25" spans="2:13" x14ac:dyDescent="0.25">
      <c r="B25" s="20"/>
      <c r="C25" s="26"/>
      <c r="D25" s="13"/>
      <c r="E25" s="13"/>
      <c r="F25" s="13"/>
      <c r="G25" s="13"/>
      <c r="H25" s="13"/>
      <c r="I25" s="28">
        <v>400</v>
      </c>
      <c r="J25" s="13">
        <f t="shared" si="3"/>
        <v>0</v>
      </c>
    </row>
    <row r="26" spans="2:13" x14ac:dyDescent="0.25">
      <c r="B26" s="20"/>
      <c r="C26" s="22"/>
      <c r="D26" s="13"/>
      <c r="E26" s="13"/>
      <c r="F26" s="13"/>
      <c r="G26" s="13"/>
      <c r="H26" s="13"/>
      <c r="I26" s="28">
        <v>1638</v>
      </c>
      <c r="J26" s="13">
        <f t="shared" si="3"/>
        <v>0</v>
      </c>
    </row>
    <row r="27" spans="2:13" x14ac:dyDescent="0.25">
      <c r="B27" s="20"/>
      <c r="C27" s="7" t="s">
        <v>12</v>
      </c>
      <c r="D27" s="14">
        <f>SUM(D20:D26)</f>
        <v>0</v>
      </c>
      <c r="E27" s="14">
        <f>SUM(E20:E26)</f>
        <v>0</v>
      </c>
      <c r="F27" s="14">
        <f>SUM(F17:F26)</f>
        <v>12500000</v>
      </c>
      <c r="G27" s="14">
        <f>SUM(G20:G26)</f>
        <v>0</v>
      </c>
      <c r="H27" s="14">
        <f>SUM(H20:H26)</f>
        <v>0</v>
      </c>
      <c r="J27" s="14">
        <f>SUM(J18:J26)</f>
        <v>12500000</v>
      </c>
      <c r="M27" s="69"/>
    </row>
    <row r="28" spans="2:13" x14ac:dyDescent="0.25">
      <c r="B28" s="20"/>
      <c r="C28" s="12" t="s">
        <v>42</v>
      </c>
      <c r="D28" s="13"/>
      <c r="E28" s="8"/>
      <c r="F28" s="8"/>
      <c r="G28" s="8"/>
      <c r="H28" s="8"/>
      <c r="J28" s="13" t="s">
        <v>18</v>
      </c>
    </row>
    <row r="29" spans="2:13" x14ac:dyDescent="0.25">
      <c r="B29" s="20"/>
      <c r="D29"/>
      <c r="E29"/>
      <c r="H29" s="8"/>
      <c r="J29" s="13">
        <f>SUM(D29:H29)</f>
        <v>0</v>
      </c>
    </row>
    <row r="30" spans="2:13" x14ac:dyDescent="0.25">
      <c r="B30" s="20" t="s">
        <v>43</v>
      </c>
      <c r="C30" s="25" t="s">
        <v>43</v>
      </c>
      <c r="D30" s="11" t="s">
        <v>32</v>
      </c>
      <c r="E30" s="8"/>
      <c r="F30" s="8"/>
      <c r="G30" s="8"/>
      <c r="H30" s="8"/>
      <c r="J30" s="13">
        <f t="shared" ref="J30:J48" si="4">SUM(D30:H30)</f>
        <v>0</v>
      </c>
    </row>
    <row r="31" spans="2:13" x14ac:dyDescent="0.25">
      <c r="B31" s="20"/>
      <c r="C31" s="7" t="s">
        <v>13</v>
      </c>
      <c r="D31" s="10">
        <f>SUM(D29:D30)</f>
        <v>0</v>
      </c>
      <c r="E31" s="10">
        <f t="shared" ref="E31:H31" si="5">SUM(E29:E30)</f>
        <v>0</v>
      </c>
      <c r="F31" s="10">
        <f t="shared" si="5"/>
        <v>0</v>
      </c>
      <c r="G31" s="10">
        <f t="shared" si="5"/>
        <v>0</v>
      </c>
      <c r="H31" s="10">
        <f t="shared" si="5"/>
        <v>0</v>
      </c>
      <c r="J31" s="14">
        <f>SUM(J29:J30)</f>
        <v>0</v>
      </c>
    </row>
    <row r="32" spans="2:13" x14ac:dyDescent="0.25">
      <c r="B32" s="20"/>
      <c r="C32" s="12" t="s">
        <v>44</v>
      </c>
      <c r="D32" s="11" t="s">
        <v>32</v>
      </c>
      <c r="E32" s="8"/>
      <c r="F32" s="8"/>
      <c r="G32" s="8"/>
      <c r="H32" s="8"/>
      <c r="J32" s="13"/>
    </row>
    <row r="33" spans="2:14" x14ac:dyDescent="0.25">
      <c r="B33" s="20"/>
      <c r="C33" s="22" t="s">
        <v>51</v>
      </c>
      <c r="D33" s="13">
        <v>3000</v>
      </c>
      <c r="E33" s="8"/>
      <c r="F33" s="8"/>
      <c r="G33" s="13">
        <v>3000</v>
      </c>
      <c r="H33" s="13"/>
      <c r="I33" s="28">
        <v>5000</v>
      </c>
      <c r="J33" s="13">
        <f>SUM(D33:H33)</f>
        <v>6000</v>
      </c>
    </row>
    <row r="34" spans="2:14" x14ac:dyDescent="0.25">
      <c r="B34" s="20"/>
      <c r="C34" s="22"/>
      <c r="D34" s="13"/>
      <c r="E34" s="9"/>
      <c r="F34" s="9"/>
      <c r="G34" s="9"/>
      <c r="H34" s="9"/>
      <c r="J34" s="13">
        <f t="shared" si="4"/>
        <v>0</v>
      </c>
    </row>
    <row r="35" spans="2:14" x14ac:dyDescent="0.25">
      <c r="B35" s="20"/>
      <c r="C35" s="7" t="s">
        <v>14</v>
      </c>
      <c r="D35" s="14">
        <f>SUM(D33:D34)</f>
        <v>3000</v>
      </c>
      <c r="E35" s="14">
        <f>SUM(E33:E34)</f>
        <v>0</v>
      </c>
      <c r="F35" s="14">
        <f>SUM(F33:F34)</f>
        <v>0</v>
      </c>
      <c r="G35" s="14">
        <f>SUM(G33:G34)</f>
        <v>3000</v>
      </c>
      <c r="H35" s="14">
        <f t="shared" ref="H35" si="6">SUM(H33:H34)</f>
        <v>0</v>
      </c>
      <c r="J35" s="14">
        <f>SUM(J33:J34)</f>
        <v>6000</v>
      </c>
    </row>
    <row r="36" spans="2:14" x14ac:dyDescent="0.25">
      <c r="B36" s="20"/>
      <c r="C36" s="12" t="s">
        <v>52</v>
      </c>
      <c r="D36" s="11" t="s">
        <v>32</v>
      </c>
      <c r="E36" s="8"/>
      <c r="F36" s="8"/>
      <c r="G36" s="8"/>
      <c r="H36" s="8"/>
      <c r="J36" s="13"/>
    </row>
    <row r="37" spans="2:14" x14ac:dyDescent="0.25">
      <c r="B37" s="20"/>
      <c r="C37" s="22" t="s">
        <v>53</v>
      </c>
      <c r="D37" s="13">
        <v>15000</v>
      </c>
      <c r="E37" s="13">
        <v>30000</v>
      </c>
      <c r="F37" s="13">
        <v>15000</v>
      </c>
      <c r="G37" s="9"/>
      <c r="H37" s="9"/>
      <c r="J37" s="13">
        <f t="shared" si="4"/>
        <v>60000</v>
      </c>
    </row>
    <row r="38" spans="2:14" x14ac:dyDescent="0.25">
      <c r="B38" s="20"/>
      <c r="C38" s="7" t="s">
        <v>54</v>
      </c>
      <c r="D38" s="14">
        <f>SUM(D37:D37)</f>
        <v>15000</v>
      </c>
      <c r="E38" s="14">
        <f>SUM(E37:E37)</f>
        <v>30000</v>
      </c>
      <c r="F38" s="14">
        <f>SUM(F37:F37)</f>
        <v>15000</v>
      </c>
      <c r="G38" s="14">
        <f>SUM(G37:G37)</f>
        <v>0</v>
      </c>
      <c r="H38" s="14">
        <f>SUM(H37:H37)</f>
        <v>0</v>
      </c>
      <c r="J38" s="14">
        <f>SUM(J37:J37)</f>
        <v>60000</v>
      </c>
    </row>
    <row r="39" spans="2:14" x14ac:dyDescent="0.25">
      <c r="B39" s="20"/>
      <c r="C39" s="12" t="s">
        <v>47</v>
      </c>
      <c r="D39" s="11" t="s">
        <v>32</v>
      </c>
      <c r="E39" s="8"/>
      <c r="F39" s="8"/>
      <c r="G39" s="8"/>
      <c r="H39" s="8"/>
      <c r="J39" s="13"/>
    </row>
    <row r="40" spans="2:14" x14ac:dyDescent="0.25">
      <c r="B40" s="20"/>
      <c r="C40" s="22" t="s">
        <v>55</v>
      </c>
      <c r="D40" s="13">
        <v>8000</v>
      </c>
      <c r="E40" s="13">
        <v>8000</v>
      </c>
      <c r="F40" s="13"/>
      <c r="G40" s="13"/>
      <c r="H40" s="13"/>
      <c r="I40" s="28">
        <v>375000</v>
      </c>
      <c r="J40" s="13">
        <f t="shared" si="4"/>
        <v>16000</v>
      </c>
    </row>
    <row r="41" spans="2:14" x14ac:dyDescent="0.25">
      <c r="B41" s="20"/>
      <c r="C41" s="22" t="s">
        <v>56</v>
      </c>
      <c r="D41" s="13">
        <v>3000</v>
      </c>
      <c r="E41" s="13">
        <v>3000</v>
      </c>
      <c r="F41" s="13">
        <v>3500</v>
      </c>
      <c r="G41" s="13">
        <v>3500</v>
      </c>
      <c r="H41" s="13">
        <v>4000</v>
      </c>
      <c r="I41" s="28">
        <v>781250</v>
      </c>
      <c r="J41" s="13">
        <f>SUM(D41:H41)</f>
        <v>17000</v>
      </c>
    </row>
    <row r="42" spans="2:14" ht="45" x14ac:dyDescent="0.25">
      <c r="B42" s="20"/>
      <c r="C42" s="22" t="s">
        <v>57</v>
      </c>
      <c r="D42" s="13">
        <v>88800</v>
      </c>
      <c r="E42" s="13">
        <v>88800</v>
      </c>
      <c r="F42" s="13">
        <v>88800</v>
      </c>
      <c r="G42" s="13">
        <v>88800</v>
      </c>
      <c r="H42" s="13">
        <v>88800</v>
      </c>
      <c r="I42" s="28"/>
      <c r="J42" s="13">
        <f>SUM(D42:H42)</f>
        <v>444000</v>
      </c>
    </row>
    <row r="43" spans="2:14" ht="30" x14ac:dyDescent="0.25">
      <c r="B43" s="20"/>
      <c r="C43" s="22" t="s">
        <v>58</v>
      </c>
      <c r="D43" s="13">
        <v>50000</v>
      </c>
      <c r="E43" s="13">
        <v>20000</v>
      </c>
      <c r="F43" s="13"/>
      <c r="G43" s="13"/>
      <c r="H43" s="13"/>
      <c r="I43" s="28"/>
      <c r="J43" s="13">
        <f t="shared" ref="J43:J46" si="7">SUM(D43:H43)</f>
        <v>70000</v>
      </c>
      <c r="N43" s="69"/>
    </row>
    <row r="44" spans="2:14" ht="30" x14ac:dyDescent="0.25">
      <c r="B44" s="20"/>
      <c r="C44" s="22" t="s">
        <v>59</v>
      </c>
      <c r="D44" s="13"/>
      <c r="E44" s="13">
        <v>180000</v>
      </c>
      <c r="F44" s="13">
        <v>180000</v>
      </c>
      <c r="G44" s="13">
        <v>180000</v>
      </c>
      <c r="H44" s="13"/>
      <c r="I44" s="28"/>
      <c r="J44" s="13">
        <f t="shared" si="7"/>
        <v>540000</v>
      </c>
      <c r="M44" s="69"/>
    </row>
    <row r="45" spans="2:14" x14ac:dyDescent="0.25">
      <c r="B45" s="20"/>
      <c r="C45" s="22" t="s">
        <v>60</v>
      </c>
      <c r="D45" s="13"/>
      <c r="E45" s="13"/>
      <c r="F45" s="13">
        <v>30000</v>
      </c>
      <c r="G45" s="13">
        <v>45000</v>
      </c>
      <c r="H45" s="13"/>
      <c r="I45" s="28"/>
      <c r="J45" s="13">
        <f>SUM(D45:H45)</f>
        <v>75000</v>
      </c>
    </row>
    <row r="46" spans="2:14" ht="45" x14ac:dyDescent="0.25">
      <c r="B46" s="20"/>
      <c r="C46" s="22" t="s">
        <v>61</v>
      </c>
      <c r="D46" s="13">
        <v>58594</v>
      </c>
      <c r="E46" s="13">
        <v>62695</v>
      </c>
      <c r="F46" s="13">
        <v>67083</v>
      </c>
      <c r="G46" s="13">
        <v>71780</v>
      </c>
      <c r="H46" s="13">
        <v>76804</v>
      </c>
      <c r="I46" s="28"/>
      <c r="J46" s="13">
        <f t="shared" si="7"/>
        <v>336956</v>
      </c>
    </row>
    <row r="47" spans="2:14" x14ac:dyDescent="0.25">
      <c r="B47" s="21"/>
      <c r="C47" s="7" t="s">
        <v>16</v>
      </c>
      <c r="D47" s="14">
        <f>SUM(D40:D46)</f>
        <v>208394</v>
      </c>
      <c r="E47" s="14">
        <f>SUM(E40:E46)</f>
        <v>362495</v>
      </c>
      <c r="F47" s="14">
        <f>SUM(F40:F46)</f>
        <v>369383</v>
      </c>
      <c r="G47" s="14">
        <f>SUM(G40:G46)</f>
        <v>389080</v>
      </c>
      <c r="H47" s="14">
        <f>SUM(H40:H46)</f>
        <v>169604</v>
      </c>
      <c r="J47" s="14">
        <f>SUM(J40:J46)</f>
        <v>1498956</v>
      </c>
    </row>
    <row r="48" spans="2:14" x14ac:dyDescent="0.25">
      <c r="B48" s="21"/>
      <c r="C48" s="7" t="s">
        <v>17</v>
      </c>
      <c r="D48" s="14">
        <f>SUM(D47,D38,D35,D31,D27,D16,D11)</f>
        <v>345253</v>
      </c>
      <c r="E48" s="14">
        <f>SUM(E47,E38,E35,E31,E27,E16,E11)</f>
        <v>520194</v>
      </c>
      <c r="F48" s="14">
        <f>SUM(F47,F38,F35,F31,F27,F16,F11)</f>
        <v>13018829</v>
      </c>
      <c r="G48" s="14">
        <f>SUM(G47,G38,G35,G31,G27,G16,G11)</f>
        <v>535190</v>
      </c>
      <c r="H48" s="14">
        <f>SUM(H47,H38,H35,H31,H27,H16,H11)</f>
        <v>319652</v>
      </c>
      <c r="J48" s="14">
        <f t="shared" si="4"/>
        <v>14739118</v>
      </c>
    </row>
    <row r="49" spans="2:10" x14ac:dyDescent="0.25">
      <c r="B49" s="4"/>
      <c r="D49"/>
      <c r="E49"/>
      <c r="H49"/>
      <c r="I49"/>
      <c r="J49" t="s">
        <v>18</v>
      </c>
    </row>
    <row r="50" spans="2:10" x14ac:dyDescent="0.25">
      <c r="B50" s="19" t="s">
        <v>48</v>
      </c>
      <c r="C50" s="15" t="s">
        <v>48</v>
      </c>
      <c r="D50" s="16"/>
      <c r="E50" s="16"/>
      <c r="F50" s="16"/>
      <c r="G50" s="16"/>
      <c r="H50" s="16"/>
      <c r="I50"/>
      <c r="J50" s="16" t="s">
        <v>18</v>
      </c>
    </row>
    <row r="51" spans="2:10" x14ac:dyDescent="0.25">
      <c r="B51" s="20"/>
      <c r="C51" s="22"/>
      <c r="D51" s="11"/>
      <c r="E51" s="8"/>
      <c r="F51" s="8"/>
      <c r="G51" s="8"/>
      <c r="H51" s="8"/>
      <c r="J51" s="13">
        <f>SUM(D51:H51)</f>
        <v>0</v>
      </c>
    </row>
    <row r="52" spans="2:10" x14ac:dyDescent="0.25">
      <c r="B52" s="20"/>
      <c r="C52" s="22"/>
      <c r="D52" s="11"/>
      <c r="E52" s="8"/>
      <c r="F52" s="8"/>
      <c r="G52" s="8"/>
      <c r="H52" s="8"/>
      <c r="J52" s="13">
        <f t="shared" ref="J52:J53" si="8">SUM(D52:H52)</f>
        <v>0</v>
      </c>
    </row>
    <row r="53" spans="2:10" x14ac:dyDescent="0.25">
      <c r="B53" s="21"/>
      <c r="C53" s="7" t="s">
        <v>19</v>
      </c>
      <c r="D53" s="14">
        <f>SUM(D51:D52)</f>
        <v>0</v>
      </c>
      <c r="E53" s="14">
        <f t="shared" ref="E53:H53" si="9">SUM(E51:E52)</f>
        <v>0</v>
      </c>
      <c r="F53" s="14">
        <f t="shared" si="9"/>
        <v>0</v>
      </c>
      <c r="G53" s="14">
        <f t="shared" si="9"/>
        <v>0</v>
      </c>
      <c r="H53" s="14">
        <f t="shared" si="9"/>
        <v>0</v>
      </c>
      <c r="J53" s="14">
        <f t="shared" si="8"/>
        <v>0</v>
      </c>
    </row>
    <row r="54" spans="2:10" ht="15.75" thickBot="1" x14ac:dyDescent="0.3">
      <c r="B54" s="4"/>
      <c r="D54"/>
      <c r="E54"/>
      <c r="H54"/>
      <c r="I54"/>
      <c r="J54" t="s">
        <v>18</v>
      </c>
    </row>
    <row r="55" spans="2:10" s="1" customFormat="1" ht="30.75" thickBot="1" x14ac:dyDescent="0.3">
      <c r="B55" s="17" t="s">
        <v>20</v>
      </c>
      <c r="C55" s="17"/>
      <c r="D55" s="18">
        <f>SUM(D53,D48)</f>
        <v>345253</v>
      </c>
      <c r="E55" s="18">
        <f t="shared" ref="E55:J55" si="10">SUM(E53,E48)</f>
        <v>520194</v>
      </c>
      <c r="F55" s="18">
        <f t="shared" si="10"/>
        <v>13018829</v>
      </c>
      <c r="G55" s="18">
        <f t="shared" si="10"/>
        <v>535190</v>
      </c>
      <c r="H55" s="18">
        <f t="shared" si="10"/>
        <v>319652</v>
      </c>
      <c r="I55" s="5">
        <f>SUM(I53,I48)</f>
        <v>0</v>
      </c>
      <c r="J55" s="18">
        <f t="shared" si="10"/>
        <v>14739118</v>
      </c>
    </row>
    <row r="56" spans="2:10" x14ac:dyDescent="0.25">
      <c r="B56" s="4"/>
    </row>
    <row r="57" spans="2:10" x14ac:dyDescent="0.25">
      <c r="B57" s="4"/>
    </row>
    <row r="58" spans="2:10" x14ac:dyDescent="0.25">
      <c r="B58" s="4"/>
    </row>
    <row r="59" spans="2:10" x14ac:dyDescent="0.25">
      <c r="B59" s="4"/>
    </row>
    <row r="60" spans="2:10" x14ac:dyDescent="0.25">
      <c r="B60" s="4"/>
    </row>
    <row r="61" spans="2:10" x14ac:dyDescent="0.25">
      <c r="B61" s="4"/>
    </row>
    <row r="62" spans="2:10" x14ac:dyDescent="0.25">
      <c r="B62" s="4"/>
    </row>
    <row r="63" spans="2:10" x14ac:dyDescent="0.25">
      <c r="B63" s="4"/>
    </row>
    <row r="64" spans="2:10" x14ac:dyDescent="0.25">
      <c r="B64" s="4"/>
    </row>
    <row r="65" spans="2:2" x14ac:dyDescent="0.25">
      <c r="B65" s="4"/>
    </row>
    <row r="66" spans="2:2" x14ac:dyDescent="0.25">
      <c r="B66" s="4"/>
    </row>
    <row r="67" spans="2:2" x14ac:dyDescent="0.25">
      <c r="B67" s="4"/>
    </row>
    <row r="68" spans="2:2" x14ac:dyDescent="0.25">
      <c r="B68" s="4"/>
    </row>
    <row r="69" spans="2:2" x14ac:dyDescent="0.25">
      <c r="B69" s="4"/>
    </row>
    <row r="70" spans="2:2" x14ac:dyDescent="0.25">
      <c r="B70" s="4"/>
    </row>
  </sheetData>
  <pageMargins left="0.7" right="0.7" top="0.75" bottom="0.75" header="0.3" footer="0.3"/>
  <pageSetup scale="89" fitToHeight="0" orientation="landscape" r:id="rId1"/>
  <ignoredErrors>
    <ignoredError sqref="J20:J26 J40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A2F6B-0E17-4DEC-91FE-233D04B5BDA4}">
  <sheetPr>
    <tabColor theme="9" tint="0.39997558519241921"/>
    <pageSetUpPr fitToPage="1"/>
  </sheetPr>
  <dimension ref="B2:AM61"/>
  <sheetViews>
    <sheetView showGridLines="0" tabSelected="1" zoomScale="85" zoomScaleNormal="85" workbookViewId="0">
      <pane xSplit="3" ySplit="6" topLeftCell="D20" activePane="bottomRight" state="frozen"/>
      <selection pane="topRight" activeCell="R20" sqref="R20:W20"/>
      <selection pane="bottomLeft" activeCell="R20" sqref="R20:W20"/>
      <selection pane="bottomRight" activeCell="G25" sqref="G25"/>
    </sheetView>
  </sheetViews>
  <sheetFormatPr defaultColWidth="9.140625" defaultRowHeight="15" x14ac:dyDescent="0.25"/>
  <cols>
    <col min="1" max="1" width="3.140625" customWidth="1"/>
    <col min="2" max="2" width="10.7109375" customWidth="1"/>
    <col min="3" max="3" width="45.5703125" customWidth="1"/>
    <col min="4" max="4" width="12.7109375" style="4" customWidth="1"/>
    <col min="5" max="5" width="12.5703125" style="2" customWidth="1"/>
    <col min="6" max="7" width="12.42578125" customWidth="1"/>
    <col min="8" max="8" width="12.5703125" style="2" customWidth="1"/>
    <col min="9" max="9" width="0.85546875" style="5" customWidth="1"/>
    <col min="10" max="10" width="13.5703125" customWidth="1"/>
    <col min="11" max="11" width="10.140625" customWidth="1"/>
  </cols>
  <sheetData>
    <row r="2" spans="2:39" ht="23.25" x14ac:dyDescent="0.35">
      <c r="B2" s="27" t="s">
        <v>30</v>
      </c>
    </row>
    <row r="3" spans="2:39" x14ac:dyDescent="0.25">
      <c r="B3" s="52" t="s">
        <v>28</v>
      </c>
    </row>
    <row r="4" spans="2:39" x14ac:dyDescent="0.25">
      <c r="B4" s="3"/>
    </row>
    <row r="5" spans="2:39" ht="18.75" x14ac:dyDescent="0.3">
      <c r="B5" s="29" t="s">
        <v>0</v>
      </c>
      <c r="C5" s="30"/>
      <c r="D5" s="30"/>
      <c r="E5" s="30"/>
      <c r="F5" s="30"/>
      <c r="G5" s="30"/>
      <c r="H5" s="30"/>
      <c r="I5" s="30"/>
      <c r="J5" s="31"/>
    </row>
    <row r="6" spans="2:39" x14ac:dyDescent="0.25">
      <c r="B6" s="32" t="s">
        <v>1</v>
      </c>
      <c r="C6" s="32" t="s">
        <v>2</v>
      </c>
      <c r="D6" s="32" t="s">
        <v>3</v>
      </c>
      <c r="E6" s="33" t="s">
        <v>4</v>
      </c>
      <c r="F6" s="33" t="s">
        <v>5</v>
      </c>
      <c r="G6" s="33" t="s">
        <v>6</v>
      </c>
      <c r="H6" s="34" t="s">
        <v>7</v>
      </c>
      <c r="I6" s="35"/>
      <c r="J6" s="36" t="s">
        <v>8</v>
      </c>
    </row>
    <row r="7" spans="2:39" s="3" customFormat="1" x14ac:dyDescent="0.25">
      <c r="B7" s="19" t="s">
        <v>9</v>
      </c>
      <c r="C7" s="23" t="s">
        <v>31</v>
      </c>
      <c r="D7" s="8" t="s">
        <v>32</v>
      </c>
      <c r="E7" s="8" t="s">
        <v>32</v>
      </c>
      <c r="F7" s="8" t="s">
        <v>32</v>
      </c>
      <c r="G7" s="8"/>
      <c r="H7" s="8" t="s">
        <v>32</v>
      </c>
      <c r="I7" s="5"/>
      <c r="J7" s="6" t="s">
        <v>32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0"/>
      <c r="C8" s="22"/>
      <c r="D8" s="13"/>
      <c r="E8" s="13"/>
      <c r="F8" s="13"/>
      <c r="G8" s="13"/>
      <c r="H8" s="13"/>
      <c r="I8" s="28">
        <v>450000</v>
      </c>
      <c r="J8" s="13">
        <f>SUM(D8:H8)</f>
        <v>0</v>
      </c>
    </row>
    <row r="9" spans="2:39" x14ac:dyDescent="0.25">
      <c r="B9" s="20"/>
      <c r="C9" s="7" t="s">
        <v>10</v>
      </c>
      <c r="D9" s="14">
        <f t="shared" ref="D9:J9" si="0">SUM(D8:D8)</f>
        <v>0</v>
      </c>
      <c r="E9" s="14">
        <f t="shared" si="0"/>
        <v>0</v>
      </c>
      <c r="F9" s="14">
        <f t="shared" si="0"/>
        <v>0</v>
      </c>
      <c r="G9" s="14">
        <f t="shared" si="0"/>
        <v>0</v>
      </c>
      <c r="H9" s="14">
        <f t="shared" si="0"/>
        <v>0</v>
      </c>
      <c r="I9" s="5">
        <f t="shared" si="0"/>
        <v>450000</v>
      </c>
      <c r="J9" s="14">
        <f t="shared" si="0"/>
        <v>0</v>
      </c>
    </row>
    <row r="10" spans="2:39" x14ac:dyDescent="0.25">
      <c r="B10" s="20"/>
      <c r="C10" s="12" t="s">
        <v>35</v>
      </c>
      <c r="D10" s="11" t="s">
        <v>32</v>
      </c>
      <c r="E10" s="8"/>
      <c r="F10" s="8"/>
      <c r="G10" s="8"/>
      <c r="H10" s="8"/>
      <c r="J10" s="6" t="s">
        <v>32</v>
      </c>
    </row>
    <row r="11" spans="2:39" x14ac:dyDescent="0.25">
      <c r="B11" s="20"/>
      <c r="C11" s="22"/>
      <c r="D11" s="13"/>
      <c r="E11" s="13"/>
      <c r="F11" s="13"/>
      <c r="G11" s="13"/>
      <c r="H11" s="13"/>
      <c r="J11" s="13">
        <f>SUM(D11:H11)</f>
        <v>0</v>
      </c>
    </row>
    <row r="12" spans="2:39" x14ac:dyDescent="0.25">
      <c r="B12" s="20"/>
      <c r="C12" s="7" t="s">
        <v>11</v>
      </c>
      <c r="D12" s="14">
        <f t="shared" ref="D12:J12" si="1">SUM(D11:D11)</f>
        <v>0</v>
      </c>
      <c r="E12" s="14">
        <f t="shared" si="1"/>
        <v>0</v>
      </c>
      <c r="F12" s="14">
        <f t="shared" si="1"/>
        <v>0</v>
      </c>
      <c r="G12" s="14">
        <f t="shared" si="1"/>
        <v>0</v>
      </c>
      <c r="H12" s="14">
        <f t="shared" si="1"/>
        <v>0</v>
      </c>
      <c r="I12" s="5">
        <f t="shared" si="1"/>
        <v>0</v>
      </c>
      <c r="J12" s="14">
        <f t="shared" si="1"/>
        <v>0</v>
      </c>
    </row>
    <row r="13" spans="2:39" x14ac:dyDescent="0.25">
      <c r="B13" s="20"/>
      <c r="C13" s="12" t="s">
        <v>38</v>
      </c>
      <c r="D13" s="11" t="s">
        <v>32</v>
      </c>
      <c r="E13" s="8"/>
      <c r="F13" s="8"/>
      <c r="G13" s="8"/>
      <c r="H13" s="8"/>
      <c r="J13" s="6" t="s">
        <v>32</v>
      </c>
    </row>
    <row r="14" spans="2:39" ht="30" x14ac:dyDescent="0.25">
      <c r="B14" s="20"/>
      <c r="C14" s="22" t="s">
        <v>62</v>
      </c>
      <c r="D14" s="13">
        <v>3500000</v>
      </c>
      <c r="E14" s="13">
        <v>8000000</v>
      </c>
      <c r="F14" s="13">
        <v>4500000</v>
      </c>
      <c r="G14" s="13"/>
      <c r="H14" s="13"/>
      <c r="I14" s="28"/>
      <c r="J14" s="13">
        <f>SUM(D14:H14)</f>
        <v>16000000</v>
      </c>
    </row>
    <row r="15" spans="2:39" ht="30" x14ac:dyDescent="0.25">
      <c r="B15" s="20"/>
      <c r="C15" s="22" t="s">
        <v>63</v>
      </c>
      <c r="D15" s="13">
        <v>1820000</v>
      </c>
      <c r="E15" s="13">
        <v>1450000</v>
      </c>
      <c r="F15" s="13"/>
      <c r="G15" s="13"/>
      <c r="H15" s="13"/>
      <c r="I15" s="28"/>
      <c r="J15" s="13">
        <f>SUM(D15:H15)</f>
        <v>3270000</v>
      </c>
    </row>
    <row r="16" spans="2:39" x14ac:dyDescent="0.25">
      <c r="B16" s="20"/>
      <c r="C16" s="7" t="s">
        <v>12</v>
      </c>
      <c r="D16" s="14">
        <f>SUM(D13:D15)</f>
        <v>5320000</v>
      </c>
      <c r="E16" s="14">
        <f>SUM(E13:E15)</f>
        <v>9450000</v>
      </c>
      <c r="F16" s="14">
        <f>SUM(F13:F15)</f>
        <v>4500000</v>
      </c>
      <c r="G16" s="14">
        <f t="shared" ref="G16:H16" si="2">SUM(G13)</f>
        <v>0</v>
      </c>
      <c r="H16" s="14">
        <f t="shared" si="2"/>
        <v>0</v>
      </c>
      <c r="J16" s="14">
        <f>SUM(D16:H16)</f>
        <v>19270000</v>
      </c>
    </row>
    <row r="17" spans="2:10" x14ac:dyDescent="0.25">
      <c r="B17" s="20"/>
      <c r="C17" s="12" t="s">
        <v>42</v>
      </c>
      <c r="D17" s="13"/>
      <c r="E17" s="8"/>
      <c r="F17" s="8"/>
      <c r="G17" s="8"/>
      <c r="H17" s="8"/>
      <c r="J17" s="13" t="s">
        <v>18</v>
      </c>
    </row>
    <row r="18" spans="2:10" x14ac:dyDescent="0.25">
      <c r="B18" s="20"/>
      <c r="C18" s="22" t="s">
        <v>64</v>
      </c>
      <c r="D18" s="13">
        <v>520000</v>
      </c>
      <c r="E18" s="13"/>
      <c r="F18" s="8"/>
      <c r="G18" s="8"/>
      <c r="H18" s="8"/>
      <c r="J18" s="13">
        <f>SUM(D18:H18)</f>
        <v>520000</v>
      </c>
    </row>
    <row r="19" spans="2:10" x14ac:dyDescent="0.25">
      <c r="B19" s="20"/>
      <c r="C19" s="7" t="s">
        <v>13</v>
      </c>
      <c r="D19" s="10">
        <f>SUM(D18:D18)</f>
        <v>520000</v>
      </c>
      <c r="E19" s="10">
        <f>SUM(E18:E18)</f>
        <v>0</v>
      </c>
      <c r="F19" s="10">
        <f>SUM(F18:F18)</f>
        <v>0</v>
      </c>
      <c r="G19" s="10">
        <f>SUM(G18:G18)</f>
        <v>0</v>
      </c>
      <c r="H19" s="10">
        <f>SUM(H18:H18)</f>
        <v>0</v>
      </c>
      <c r="J19" s="14">
        <f t="shared" ref="J19:J39" si="3">SUM(D19:H19)</f>
        <v>520000</v>
      </c>
    </row>
    <row r="20" spans="2:10" x14ac:dyDescent="0.25">
      <c r="B20" s="20"/>
      <c r="C20" s="12" t="s">
        <v>44</v>
      </c>
      <c r="D20" s="11" t="s">
        <v>32</v>
      </c>
      <c r="E20" s="8"/>
      <c r="F20" s="8"/>
      <c r="G20" s="8"/>
      <c r="H20" s="8"/>
      <c r="J20" s="13"/>
    </row>
    <row r="21" spans="2:10" x14ac:dyDescent="0.25">
      <c r="B21" s="20"/>
      <c r="C21" s="22"/>
      <c r="D21" s="13"/>
      <c r="E21" s="13"/>
      <c r="F21" s="13"/>
      <c r="G21" s="13"/>
      <c r="H21" s="13"/>
      <c r="I21" s="28">
        <v>5000</v>
      </c>
      <c r="J21" s="13">
        <f t="shared" si="3"/>
        <v>0</v>
      </c>
    </row>
    <row r="22" spans="2:10" x14ac:dyDescent="0.25">
      <c r="B22" s="20"/>
      <c r="C22" s="22"/>
      <c r="D22" s="13"/>
      <c r="E22" s="13"/>
      <c r="F22" s="13"/>
      <c r="G22" s="13"/>
      <c r="H22" s="13"/>
      <c r="I22" s="28"/>
      <c r="J22" s="13">
        <f t="shared" si="3"/>
        <v>0</v>
      </c>
    </row>
    <row r="23" spans="2:10" x14ac:dyDescent="0.25">
      <c r="B23" s="20"/>
      <c r="C23" s="22"/>
      <c r="D23" s="13"/>
      <c r="E23" s="13"/>
      <c r="F23" s="13"/>
      <c r="G23" s="13"/>
      <c r="H23" s="13"/>
      <c r="I23" s="28"/>
      <c r="J23" s="13">
        <f t="shared" si="3"/>
        <v>0</v>
      </c>
    </row>
    <row r="24" spans="2:10" x14ac:dyDescent="0.25">
      <c r="B24" s="20"/>
      <c r="C24" s="22"/>
      <c r="D24" s="13"/>
      <c r="E24" s="13"/>
      <c r="F24" s="13"/>
      <c r="G24" s="13"/>
      <c r="H24" s="13"/>
      <c r="I24" s="28"/>
      <c r="J24" s="13">
        <f t="shared" si="3"/>
        <v>0</v>
      </c>
    </row>
    <row r="25" spans="2:10" x14ac:dyDescent="0.25">
      <c r="B25" s="20"/>
      <c r="C25" s="7" t="s">
        <v>14</v>
      </c>
      <c r="D25" s="14">
        <f>SUM(D21:D24)</f>
        <v>0</v>
      </c>
      <c r="E25" s="14">
        <f>SUM(E21:E24)</f>
        <v>0</v>
      </c>
      <c r="F25" s="14">
        <f>SUM(F21:F24)</f>
        <v>0</v>
      </c>
      <c r="G25" s="14">
        <f>SUM(G21:G24)</f>
        <v>0</v>
      </c>
      <c r="H25" s="14">
        <f>SUM(H21:H24)</f>
        <v>0</v>
      </c>
      <c r="J25" s="14">
        <f t="shared" si="3"/>
        <v>0</v>
      </c>
    </row>
    <row r="26" spans="2:10" x14ac:dyDescent="0.25">
      <c r="B26" s="20"/>
      <c r="C26" s="12" t="s">
        <v>52</v>
      </c>
      <c r="D26" s="11" t="s">
        <v>32</v>
      </c>
      <c r="E26" s="8"/>
      <c r="F26" s="8"/>
      <c r="G26" s="8"/>
      <c r="H26" s="8"/>
      <c r="J26" s="13"/>
    </row>
    <row r="27" spans="2:10" ht="30" x14ac:dyDescent="0.25">
      <c r="B27" s="20"/>
      <c r="C27" s="22" t="s">
        <v>65</v>
      </c>
      <c r="D27" s="13">
        <v>1200000</v>
      </c>
      <c r="E27" s="13"/>
      <c r="F27" s="13"/>
      <c r="G27" s="13"/>
      <c r="H27" s="13"/>
      <c r="I27" s="28"/>
      <c r="J27" s="13">
        <f t="shared" si="3"/>
        <v>1200000</v>
      </c>
    </row>
    <row r="28" spans="2:10" x14ac:dyDescent="0.25">
      <c r="B28" s="20"/>
      <c r="C28" s="22" t="s">
        <v>66</v>
      </c>
      <c r="D28" s="13"/>
      <c r="E28" s="13">
        <v>65000</v>
      </c>
      <c r="F28" s="13"/>
      <c r="G28" s="13"/>
      <c r="H28" s="13"/>
      <c r="I28" s="28"/>
      <c r="J28" s="13">
        <f t="shared" si="3"/>
        <v>65000</v>
      </c>
    </row>
    <row r="29" spans="2:10" x14ac:dyDescent="0.25">
      <c r="B29" s="20"/>
      <c r="C29" s="22"/>
      <c r="D29" s="13"/>
      <c r="E29" s="13"/>
      <c r="F29" s="13"/>
      <c r="G29" s="13"/>
      <c r="H29" s="13"/>
      <c r="I29" s="28"/>
      <c r="J29" s="13"/>
    </row>
    <row r="30" spans="2:10" x14ac:dyDescent="0.25">
      <c r="B30" s="20"/>
      <c r="C30" s="22"/>
      <c r="D30" s="13"/>
      <c r="E30" s="13"/>
      <c r="F30" s="13"/>
      <c r="G30" s="13"/>
      <c r="H30" s="13"/>
      <c r="I30" s="28"/>
      <c r="J30" s="13"/>
    </row>
    <row r="31" spans="2:10" x14ac:dyDescent="0.25">
      <c r="B31" s="20"/>
      <c r="C31" s="22"/>
      <c r="D31" s="13"/>
      <c r="E31" s="13"/>
      <c r="F31" s="13"/>
      <c r="G31" s="13"/>
      <c r="H31" s="13"/>
      <c r="I31" s="28"/>
      <c r="J31" s="13"/>
    </row>
    <row r="32" spans="2:10" x14ac:dyDescent="0.25">
      <c r="B32" s="20"/>
      <c r="C32" s="22"/>
      <c r="D32" s="13"/>
      <c r="E32" s="13"/>
      <c r="F32" s="13"/>
      <c r="G32" s="13"/>
      <c r="H32" s="13"/>
      <c r="I32" s="28"/>
      <c r="J32" s="13"/>
    </row>
    <row r="33" spans="2:10" x14ac:dyDescent="0.25">
      <c r="B33" s="20"/>
      <c r="C33" s="22"/>
      <c r="D33" s="13"/>
      <c r="E33" s="13"/>
      <c r="F33" s="13"/>
      <c r="G33" s="13"/>
      <c r="H33" s="13"/>
      <c r="J33" s="13"/>
    </row>
    <row r="34" spans="2:10" x14ac:dyDescent="0.25">
      <c r="B34" s="20"/>
      <c r="C34" s="7" t="s">
        <v>54</v>
      </c>
      <c r="D34" s="14">
        <f>SUM(D27:D33)</f>
        <v>1200000</v>
      </c>
      <c r="E34" s="14">
        <f>SUM(E27:E33)</f>
        <v>65000</v>
      </c>
      <c r="F34" s="14">
        <f>SUM(F27:F33)</f>
        <v>0</v>
      </c>
      <c r="G34" s="14">
        <f>SUM(G27:G33)</f>
        <v>0</v>
      </c>
      <c r="H34" s="14">
        <f>SUM(H27:H33)</f>
        <v>0</v>
      </c>
      <c r="J34" s="14">
        <f t="shared" si="3"/>
        <v>1265000</v>
      </c>
    </row>
    <row r="35" spans="2:10" x14ac:dyDescent="0.25">
      <c r="B35" s="20"/>
      <c r="C35" s="12" t="s">
        <v>47</v>
      </c>
      <c r="D35" s="11" t="s">
        <v>32</v>
      </c>
      <c r="E35" s="8"/>
      <c r="F35" s="8"/>
      <c r="G35" s="8"/>
      <c r="H35" s="8"/>
      <c r="J35" s="13"/>
    </row>
    <row r="36" spans="2:10" x14ac:dyDescent="0.25">
      <c r="B36" s="20"/>
      <c r="C36" s="22"/>
      <c r="D36" s="13"/>
      <c r="E36" s="13"/>
      <c r="F36" s="13"/>
      <c r="G36" s="13"/>
      <c r="H36" s="13"/>
      <c r="I36" s="28"/>
      <c r="J36" s="13"/>
    </row>
    <row r="37" spans="2:10" x14ac:dyDescent="0.25">
      <c r="B37" s="20"/>
      <c r="C37" s="22"/>
      <c r="D37" s="13"/>
      <c r="E37" s="13"/>
      <c r="F37" s="13"/>
      <c r="G37" s="13"/>
      <c r="H37" s="13"/>
      <c r="I37" s="28"/>
      <c r="J37" s="13"/>
    </row>
    <row r="38" spans="2:10" x14ac:dyDescent="0.25">
      <c r="B38" s="21"/>
      <c r="C38" s="7" t="s">
        <v>16</v>
      </c>
      <c r="D38" s="14">
        <f>SUM(D36:D37)</f>
        <v>0</v>
      </c>
      <c r="E38" s="14">
        <f>SUM(E36:E37)</f>
        <v>0</v>
      </c>
      <c r="F38" s="14">
        <f>SUM(F36:F37)</f>
        <v>0</v>
      </c>
      <c r="G38" s="14">
        <f>SUM(G36:G37)</f>
        <v>0</v>
      </c>
      <c r="H38" s="14">
        <f>SUM(H36:H37)</f>
        <v>0</v>
      </c>
      <c r="J38" s="14">
        <f t="shared" si="3"/>
        <v>0</v>
      </c>
    </row>
    <row r="39" spans="2:10" x14ac:dyDescent="0.25">
      <c r="B39" s="21"/>
      <c r="C39" s="7" t="s">
        <v>17</v>
      </c>
      <c r="D39" s="14">
        <f>SUM(D38,D34,D25,D19,D16,D12,D9)</f>
        <v>7040000</v>
      </c>
      <c r="E39" s="14">
        <f>SUM(E38,E34,E25,E19,E16,E12,E9)</f>
        <v>9515000</v>
      </c>
      <c r="F39" s="14">
        <f>SUM(F38,F34,F25,F19,F16,F12,F9)</f>
        <v>4500000</v>
      </c>
      <c r="G39" s="14">
        <f>SUM(G38,G34,G25,G19,G16,G12,G9)</f>
        <v>0</v>
      </c>
      <c r="H39" s="14">
        <f>SUM(H38,H34,H25,H19,H16,H12,H9)</f>
        <v>0</v>
      </c>
      <c r="J39" s="14">
        <f t="shared" si="3"/>
        <v>21055000</v>
      </c>
    </row>
    <row r="40" spans="2:10" x14ac:dyDescent="0.25">
      <c r="B40" s="4"/>
      <c r="D40"/>
      <c r="E40"/>
      <c r="H40"/>
      <c r="I40"/>
      <c r="J40" t="s">
        <v>18</v>
      </c>
    </row>
    <row r="41" spans="2:10" ht="30" x14ac:dyDescent="0.25">
      <c r="B41" s="58" t="s">
        <v>48</v>
      </c>
      <c r="C41" s="15" t="s">
        <v>48</v>
      </c>
      <c r="D41" s="16"/>
      <c r="E41" s="16"/>
      <c r="F41" s="16"/>
      <c r="G41" s="16"/>
      <c r="H41" s="16"/>
      <c r="I41"/>
      <c r="J41" s="16" t="s">
        <v>18</v>
      </c>
    </row>
    <row r="42" spans="2:10" x14ac:dyDescent="0.25">
      <c r="B42" s="20"/>
      <c r="C42" s="22"/>
      <c r="D42" s="11"/>
      <c r="E42" s="8"/>
      <c r="F42" s="8"/>
      <c r="G42" s="8"/>
      <c r="H42" s="8"/>
      <c r="J42" s="13">
        <f>SUM(D42:H42)</f>
        <v>0</v>
      </c>
    </row>
    <row r="43" spans="2:10" x14ac:dyDescent="0.25">
      <c r="B43" s="20"/>
      <c r="C43" s="22"/>
      <c r="D43" s="11"/>
      <c r="E43" s="8"/>
      <c r="F43" s="8"/>
      <c r="G43" s="8"/>
      <c r="H43" s="8"/>
      <c r="J43" s="13">
        <f t="shared" ref="J43:J44" si="4">SUM(D43:H43)</f>
        <v>0</v>
      </c>
    </row>
    <row r="44" spans="2:10" x14ac:dyDescent="0.25">
      <c r="B44" s="21"/>
      <c r="C44" s="7" t="s">
        <v>19</v>
      </c>
      <c r="D44" s="14">
        <f>SUM(D42:D43)</f>
        <v>0</v>
      </c>
      <c r="E44" s="14">
        <f t="shared" ref="E44:H44" si="5">SUM(E42:E43)</f>
        <v>0</v>
      </c>
      <c r="F44" s="14">
        <f t="shared" si="5"/>
        <v>0</v>
      </c>
      <c r="G44" s="14">
        <f t="shared" si="5"/>
        <v>0</v>
      </c>
      <c r="H44" s="14">
        <f t="shared" si="5"/>
        <v>0</v>
      </c>
      <c r="J44" s="14">
        <f t="shared" si="4"/>
        <v>0</v>
      </c>
    </row>
    <row r="45" spans="2:10" ht="15.75" thickBot="1" x14ac:dyDescent="0.3">
      <c r="B45" s="4"/>
      <c r="D45"/>
      <c r="E45"/>
      <c r="H45"/>
      <c r="I45"/>
      <c r="J45" t="s">
        <v>18</v>
      </c>
    </row>
    <row r="46" spans="2:10" s="1" customFormat="1" ht="30.75" thickBot="1" x14ac:dyDescent="0.3">
      <c r="B46" s="17" t="s">
        <v>20</v>
      </c>
      <c r="C46" s="17"/>
      <c r="D46" s="18">
        <f>SUM(D44,D39)</f>
        <v>7040000</v>
      </c>
      <c r="E46" s="18">
        <f t="shared" ref="E46:J46" si="6">SUM(E44,E39)</f>
        <v>9515000</v>
      </c>
      <c r="F46" s="18">
        <f t="shared" si="6"/>
        <v>4500000</v>
      </c>
      <c r="G46" s="18">
        <f t="shared" si="6"/>
        <v>0</v>
      </c>
      <c r="H46" s="18">
        <f t="shared" si="6"/>
        <v>0</v>
      </c>
      <c r="I46" s="5">
        <f>SUM(I44,I39)</f>
        <v>0</v>
      </c>
      <c r="J46" s="18">
        <f t="shared" si="6"/>
        <v>21055000</v>
      </c>
    </row>
    <row r="47" spans="2:10" x14ac:dyDescent="0.25">
      <c r="B47" s="4"/>
    </row>
    <row r="48" spans="2:10" x14ac:dyDescent="0.25">
      <c r="B48" s="4"/>
    </row>
    <row r="49" spans="2:2" x14ac:dyDescent="0.25">
      <c r="B49" s="4"/>
    </row>
    <row r="50" spans="2:2" x14ac:dyDescent="0.25">
      <c r="B50" s="4"/>
    </row>
    <row r="51" spans="2:2" x14ac:dyDescent="0.25">
      <c r="B51" s="4"/>
    </row>
    <row r="52" spans="2:2" x14ac:dyDescent="0.25">
      <c r="B52" s="4"/>
    </row>
    <row r="53" spans="2:2" x14ac:dyDescent="0.25">
      <c r="B53" s="4"/>
    </row>
    <row r="54" spans="2:2" x14ac:dyDescent="0.25">
      <c r="B54" s="4"/>
    </row>
    <row r="55" spans="2:2" x14ac:dyDescent="0.25">
      <c r="B55" s="4"/>
    </row>
    <row r="56" spans="2:2" x14ac:dyDescent="0.25">
      <c r="B56" s="4"/>
    </row>
    <row r="57" spans="2:2" x14ac:dyDescent="0.25">
      <c r="B57" s="4"/>
    </row>
    <row r="58" spans="2:2" x14ac:dyDescent="0.25">
      <c r="B58" s="4"/>
    </row>
    <row r="59" spans="2:2" x14ac:dyDescent="0.25">
      <c r="B59" s="4"/>
    </row>
    <row r="60" spans="2:2" x14ac:dyDescent="0.25">
      <c r="B60" s="4"/>
    </row>
    <row r="61" spans="2:2" x14ac:dyDescent="0.25">
      <c r="B61" s="4"/>
    </row>
  </sheetData>
  <pageMargins left="0.7" right="0.7" top="0.75" bottom="0.75" header="0.3" footer="0.3"/>
  <pageSetup scale="8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560334da-20e8-4f82-95df-59d8b18de787">
      <UserInfo>
        <DisplayName>SharingLinks.cd7199e0-3019-4770-af23-1ba8c35e4a37.OrganizationEdit.b1237b01-ca64-4605-b4c3-e192acc355d5</DisplayName>
        <AccountId>204</AccountId>
        <AccountType/>
      </UserInfo>
      <UserInfo>
        <DisplayName>Butler, Elizabeth (she/her/hers)</DisplayName>
        <AccountId>313</AccountId>
        <AccountType/>
      </UserInfo>
      <UserInfo>
        <DisplayName>SharingLinks.c429da80-75db-48b8-ac2c-b8b8d35a7f8d.OrganizationEdit.8c06e9f9-c4a2-42b6-8195-9fbcfda7ee4f</DisplayName>
        <AccountId>223</AccountId>
        <AccountType/>
      </UserInfo>
      <UserInfo>
        <DisplayName>Loutan, Reema (she/her/hers)</DisplayName>
        <AccountId>314</AccountId>
        <AccountType/>
      </UserInfo>
      <UserInfo>
        <DisplayName>SharingLinks.4046d22a-99a7-4d38-96fd-c2a5402ab433.OrganizationEdit.045493fe-632a-411c-b5ba-4812fc49926a</DisplayName>
        <AccountId>222</AccountId>
        <AccountType/>
      </UserInfo>
      <UserInfo>
        <DisplayName>Bitalac, Emily</DisplayName>
        <AccountId>804</AccountId>
        <AccountType/>
      </UserInfo>
      <UserInfo>
        <DisplayName>Roberts, Timothy-P</DisplayName>
        <AccountId>50</AccountId>
        <AccountType/>
      </UserInfo>
      <UserInfo>
        <DisplayName>O'Sullivan, Caitlin (she/her/hers)</DisplayName>
        <AccountId>248</AccountId>
        <AccountType/>
      </UserInfo>
      <UserInfo>
        <DisplayName>January, Elizabeth (she/her/hers)</DisplayName>
        <AccountId>1114</AccountId>
        <AccountType/>
      </UserInfo>
      <UserInfo>
        <DisplayName>Ng, Allison</DisplayName>
        <AccountId>221</AccountId>
        <AccountType/>
      </UserInfo>
      <UserInfo>
        <DisplayName>Thompson, Ashley (she/her/hers)</DisplayName>
        <AccountId>62</AccountId>
        <AccountType/>
      </UserInfo>
      <UserInfo>
        <DisplayName>Damberg, Rich</DisplayName>
        <AccountId>16</AccountId>
        <AccountType/>
      </UserInfo>
      <UserInfo>
        <DisplayName>Brachtl, Megan</DisplayName>
        <AccountId>17</AccountId>
        <AccountType/>
      </UserInfo>
      <UserInfo>
        <DisplayName>Denny, Andrea</DisplayName>
        <AccountId>14</AccountId>
        <AccountType/>
      </UserInfo>
      <UserInfo>
        <DisplayName>Hansel, Peter</DisplayName>
        <AccountId>202</AccountId>
        <AccountType/>
      </UserInfo>
    </SharedWithUsers>
    <lcf76f155ced4ddcb4097134ff3c332f xmlns="e51f00e0-6e74-4e85-a503-b2b9016dc95a">
      <Terms xmlns="http://schemas.microsoft.com/office/infopath/2007/PartnerControls"/>
    </lcf76f155ced4ddcb4097134ff3c332f>
    <TaxCatchAll xmlns="560334da-20e8-4f82-95df-59d8b18de787" xsi:nil="true"/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A64EBE312CE8F46A8E147E97DDA33A7" ma:contentTypeVersion="21" ma:contentTypeDescription="Create a new document." ma:contentTypeScope="" ma:versionID="0ec7aebdde1e30b240e1a7b07745f923">
  <xsd:schema xmlns:xsd="http://www.w3.org/2001/XMLSchema" xmlns:xs="http://www.w3.org/2001/XMLSchema" xmlns:p="http://schemas.microsoft.com/office/2006/metadata/properties" xmlns:ns1="http://schemas.microsoft.com/sharepoint/v3" xmlns:ns2="e51f00e0-6e74-4e85-a503-b2b9016dc95a" xmlns:ns3="560334da-20e8-4f82-95df-59d8b18de787" targetNamespace="http://schemas.microsoft.com/office/2006/metadata/properties" ma:root="true" ma:fieldsID="070e3bd449c9267d6e17b8eb10c5a62d" ns1:_="" ns2:_="" ns3:_="">
    <xsd:import namespace="http://schemas.microsoft.com/sharepoint/v3"/>
    <xsd:import namespace="e51f00e0-6e74-4e85-a503-b2b9016dc95a"/>
    <xsd:import namespace="560334da-20e8-4f82-95df-59d8b18de78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DateTake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1:_ip_UnifiedCompliancePolicyProperties" minOccurs="0"/>
                <xsd:element ref="ns1:_ip_UnifiedCompliancePolicyUIAc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1f00e0-6e74-4e85-a503-b2b9016dc95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b5df1cef-f687-4fbd-a8aa-be534aecf0b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0334da-20e8-4f82-95df-59d8b18de787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579f8aa3-d15d-4de0-9b62-9baa774a8c1d}" ma:internalName="TaxCatchAll" ma:showField="CatchAllData" ma:web="560334da-20e8-4f82-95df-59d8b18de78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8222176-22B4-47AB-AB9E-BB248AC3A7F3}">
  <ds:schemaRefs>
    <ds:schemaRef ds:uri="http://schemas.microsoft.com/office/2006/metadata/properties"/>
    <ds:schemaRef ds:uri="http://schemas.microsoft.com/office/infopath/2007/PartnerControls"/>
    <ds:schemaRef ds:uri="560334da-20e8-4f82-95df-59d8b18de787"/>
    <ds:schemaRef ds:uri="e51f00e0-6e74-4e85-a503-b2b9016dc95a"/>
    <ds:schemaRef ds:uri="http://schemas.microsoft.com/sharepoint/v3"/>
  </ds:schemaRefs>
</ds:datastoreItem>
</file>

<file path=customXml/itemProps3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8A324BA4-9F35-4CF9-8AE6-D9B7F1CDAD0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e51f00e0-6e74-4e85-a503-b2b9016dc95a"/>
    <ds:schemaRef ds:uri="560334da-20e8-4f82-95df-59d8b18de78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Consolidated Budget</vt:lpstr>
      <vt:lpstr>Measure 1 Budget</vt:lpstr>
      <vt:lpstr>Measure 2 Budget</vt:lpstr>
      <vt:lpstr>Measure 3 Budget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2024-03-28T19:50:59Z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0x0101001A64EBE312CE8F46A8E147E97DDA33A7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