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Environmental Initiatives\CPRG\Application materials draft\"/>
    </mc:Choice>
  </mc:AlternateContent>
  <bookViews>
    <workbookView xWindow="0" yWindow="-120" windowWidth="28800" windowHeight="13620"/>
  </bookViews>
  <sheets>
    <sheet name="Sheet1" sheetId="1" r:id="rId1"/>
  </sheets>
  <definedNames>
    <definedName name="_xlnm.Print_Area" localSheetId="0">Sheet1!$B$1:$W$19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9" i="1" l="1"/>
  <c r="W5" i="1"/>
  <c r="X7" i="1" s="1"/>
  <c r="W3" i="1"/>
  <c r="W2" i="1"/>
  <c r="X4" i="1" s="1"/>
  <c r="X18" i="1"/>
  <c r="Z15" i="1" l="1"/>
  <c r="W15" i="1"/>
  <c r="X16" i="1" s="1"/>
  <c r="X19" i="1" s="1"/>
  <c r="Z2" i="1" l="1"/>
  <c r="W17" i="1" l="1"/>
  <c r="W14" i="1"/>
  <c r="W13" i="1"/>
  <c r="W12" i="1"/>
  <c r="W11" i="1"/>
  <c r="W10" i="1"/>
  <c r="W9" i="1"/>
  <c r="W8" i="1"/>
  <c r="W6" i="1"/>
  <c r="Z12" i="1" l="1"/>
  <c r="Z13" i="1"/>
  <c r="Z14" i="1"/>
  <c r="Z16" i="1"/>
  <c r="Z17" i="1"/>
  <c r="Z18" i="1"/>
  <c r="Z4" i="1"/>
  <c r="Z5" i="1"/>
  <c r="Z6" i="1"/>
  <c r="Z7" i="1"/>
  <c r="Z8" i="1"/>
  <c r="Z9" i="1"/>
  <c r="Z10" i="1"/>
  <c r="Z11" i="1"/>
  <c r="Z3" i="1"/>
  <c r="V19" i="1" l="1"/>
  <c r="U19" i="1"/>
  <c r="Z21" i="1" s="1"/>
  <c r="T19" i="1"/>
  <c r="S19" i="1"/>
</calcChain>
</file>

<file path=xl/sharedStrings.xml><?xml version="1.0" encoding="utf-8"?>
<sst xmlns="http://schemas.openxmlformats.org/spreadsheetml/2006/main" count="132" uniqueCount="70">
  <si>
    <t xml:space="preserve">Action </t>
  </si>
  <si>
    <t>Solar on DPW garage</t>
  </si>
  <si>
    <t xml:space="preserve">EV Charging stations </t>
  </si>
  <si>
    <t>Sidewalk expansion</t>
  </si>
  <si>
    <t>Geothermal heating &amp; cooling, V Office &amp; Hwy garage</t>
  </si>
  <si>
    <t xml:space="preserve">Leakage initiative </t>
  </si>
  <si>
    <t xml:space="preserve">heat pump </t>
  </si>
  <si>
    <t>County</t>
  </si>
  <si>
    <t>installation (5) Level 2 EV Charging Stations for public and fleet vehicles</t>
  </si>
  <si>
    <t>Project Scope details</t>
  </si>
  <si>
    <t>EV Charging stations</t>
  </si>
  <si>
    <t>Remove and install 5' wide ADA compliant sidewalks, replace concrete stairs, 4.1 miles of sidewalks</t>
  </si>
  <si>
    <t xml:space="preserve">installation  (6) level 2, (2) level 3 Charging Stations for public visitors in the business district and parks. Both located on Main Street, public parking lots. </t>
  </si>
  <si>
    <t>Town of Lima</t>
  </si>
  <si>
    <t>Village of Livonia</t>
  </si>
  <si>
    <t>Town of Avon</t>
  </si>
  <si>
    <t>Budget Yr 1</t>
  </si>
  <si>
    <t>Budget Yr 2</t>
  </si>
  <si>
    <t>Budget Yr 3</t>
  </si>
  <si>
    <t>Budget Yr 4</t>
  </si>
  <si>
    <t>Budget Yr 5</t>
  </si>
  <si>
    <t>NYS Route 15 Sidewalk - Phase II. Gale Road to Town Line. Length of sidewalk = 7,800 lf</t>
  </si>
  <si>
    <t xml:space="preserve">Government Center Energy Efficiency Improvements
</t>
  </si>
  <si>
    <t xml:space="preserve">The project includes installation of heating and cooling improvements in the ceiling and attic area and replacement of the existing 30 year old damaged roof with new metal cooling roof.  A contractor will install insulation and weatherization improvements in the attic area to assist with and a new metal cooling roof with a solar reflectance of .67, thermal emittance of .90, and an SRI factor of 82. The project will meet the standards of the Cool Roof Rating Council.
</t>
  </si>
  <si>
    <t xml:space="preserve"> </t>
  </si>
  <si>
    <t>VRF heating &amp; cooling system for Town Hall</t>
  </si>
  <si>
    <t xml:space="preserve">Bldg envelope improvements- door &amp; overhead door weather stripping, roof-wall interface sealing, attic insulation, door replacement. All buildings. </t>
  </si>
  <si>
    <t>Retrofit/replace all interior/exterior lighting at 4 T facilities (T Hall, T Court, T Lib, T Hwy garage)</t>
  </si>
  <si>
    <t>WASA &amp; Town of Avon</t>
  </si>
  <si>
    <t>Total EPA Funding for this Action</t>
  </si>
  <si>
    <t>Total EPA Funding for this Measure</t>
  </si>
  <si>
    <t>Budget Category</t>
  </si>
  <si>
    <t>Applicable PCAP measure</t>
  </si>
  <si>
    <t>Itemized Costs: Personnel</t>
  </si>
  <si>
    <t>Itemized Costs: Fringe Benefits</t>
  </si>
  <si>
    <t>Itemized Costs: Supplies</t>
  </si>
  <si>
    <t>Itemized Costs: Contractual</t>
  </si>
  <si>
    <t>Itemized Costs: 
Travel</t>
  </si>
  <si>
    <t>Itemized Costs:  
Other</t>
  </si>
  <si>
    <t>double checking</t>
  </si>
  <si>
    <t>Contractor will design and install a new VRF heating and cooling system for the Town Hall building. Demo existing heating boiler. Furnish and install 20 ton heat pump condensing unit, 22 ton heat recovery condensing unit, (30) indoor heat pumps and programmable wireless controls for units. Furnish &amp; install a new ERV unit with duct heater, a new outdoor energy recovery unit, a new DOAS unit with heat recovery wheel to provide make-up air to the building.</t>
  </si>
  <si>
    <t>Contractor Industry will implement building envelope improvements at 4 Town facilities including door and overhead door weather-stripping, roof-wall interface sealing, attic insulation, and door replacement.</t>
  </si>
  <si>
    <t>Contractor Industry will retrofit/replace all lighting (interior and exterior) in 4 Town facilities. Includes removal and proper disposal of existing lighting, installation of new lighting. retrofit remaing linear T8 and T12 lighting fixtures and any older or damaged LED-lamped fixtures in all buildings</t>
  </si>
  <si>
    <t>Contractor will install a new 91.64 roof-mounted solar photovoltaic system on the roof of the DPW Garage.</t>
  </si>
  <si>
    <t>Total Budget Cost per PCAP measure</t>
  </si>
  <si>
    <r>
      <rPr>
        <b/>
        <sz val="14"/>
        <color theme="1"/>
        <rFont val="Calibri"/>
        <family val="2"/>
        <scheme val="minor"/>
      </rPr>
      <t>Transportation Strategy 4C-</t>
    </r>
    <r>
      <rPr>
        <sz val="14"/>
        <color theme="1"/>
        <rFont val="Calibri"/>
        <family val="2"/>
        <scheme val="minor"/>
      </rPr>
      <t xml:space="preserve"> Institute a regional ADA compliant retrofit program
</t>
    </r>
    <r>
      <rPr>
        <b/>
        <sz val="11"/>
        <color theme="1"/>
        <rFont val="Calibri"/>
        <family val="2"/>
        <scheme val="minor"/>
      </rPr>
      <t/>
    </r>
  </si>
  <si>
    <r>
      <rPr>
        <b/>
        <sz val="14"/>
        <color theme="1"/>
        <rFont val="Calibri"/>
        <family val="2"/>
        <scheme val="minor"/>
      </rPr>
      <t>Economy-wide Strategy 3B</t>
    </r>
    <r>
      <rPr>
        <sz val="14"/>
        <color theme="1"/>
        <rFont val="Calibri"/>
        <family val="2"/>
        <scheme val="minor"/>
      </rPr>
      <t xml:space="preserve">-Encourage redevelopment of areas targeted for infill that are within public transit or walkable neighborhoods. </t>
    </r>
  </si>
  <si>
    <r>
      <rPr>
        <b/>
        <sz val="14"/>
        <color theme="1"/>
        <rFont val="Calibri"/>
        <family val="2"/>
        <scheme val="minor"/>
      </rPr>
      <t>Transportation Strategy 1E-</t>
    </r>
    <r>
      <rPr>
        <sz val="14"/>
        <color theme="1"/>
        <rFont val="Calibri"/>
        <family val="2"/>
        <scheme val="minor"/>
      </rPr>
      <t xml:space="preserve"> Expand EV charging infrastructure in municipal lots and private parking lots/garages at points of interest (centers of employment, schools, grocery stores etc.), and incentives residential charging.</t>
    </r>
  </si>
  <si>
    <t>Secondary Applicable 
PCAP Measure</t>
  </si>
  <si>
    <t xml:space="preserve">Municipality or Organization </t>
  </si>
  <si>
    <t>Itemized Costs: Equip</t>
  </si>
  <si>
    <r>
      <rPr>
        <b/>
        <sz val="14"/>
        <color theme="1"/>
        <rFont val="Calibri"/>
        <family val="2"/>
        <scheme val="minor"/>
      </rPr>
      <t>Building Strategy 1B-</t>
    </r>
    <r>
      <rPr>
        <sz val="14"/>
        <color theme="1"/>
        <rFont val="Calibri"/>
        <family val="2"/>
        <scheme val="minor"/>
      </rPr>
      <t xml:space="preserve"> Implement air-source heat pumps and geothermal energy networks for municipal buildings, and pilot net-zero buildings.</t>
    </r>
  </si>
  <si>
    <r>
      <rPr>
        <b/>
        <sz val="14"/>
        <color rgb="FF000000"/>
        <rFont val="Calibri"/>
        <family val="2"/>
        <scheme val="minor"/>
      </rPr>
      <t>Building Strategy 1B-</t>
    </r>
    <r>
      <rPr>
        <sz val="14"/>
        <color rgb="FF000000"/>
        <rFont val="Calibri"/>
        <family val="2"/>
        <scheme val="minor"/>
      </rPr>
      <t xml:space="preserve"> Implement air-source heat pumps and geothermal energy networks for municipal buildings, and pilot net-zero buildings.</t>
    </r>
  </si>
  <si>
    <r>
      <rPr>
        <b/>
        <sz val="14"/>
        <color rgb="FF000000"/>
        <rFont val="Calibri"/>
        <family val="2"/>
        <scheme val="minor"/>
      </rPr>
      <t xml:space="preserve">Building Strategy 1G- </t>
    </r>
    <r>
      <rPr>
        <sz val="14"/>
        <color rgb="FF000000"/>
        <rFont val="Calibri"/>
        <family val="2"/>
        <scheme val="minor"/>
      </rPr>
      <t>Reduce the water and GHG emission of water and sewer infrastructure through efficiency upgrades and leakage emissions initiatives.</t>
    </r>
  </si>
  <si>
    <r>
      <rPr>
        <b/>
        <sz val="14"/>
        <color theme="1"/>
        <rFont val="Calibri"/>
        <family val="2"/>
        <scheme val="minor"/>
      </rPr>
      <t>Building Strategy 3C-</t>
    </r>
    <r>
      <rPr>
        <sz val="14"/>
        <color theme="1"/>
        <rFont val="Calibri"/>
        <family val="2"/>
        <scheme val="minor"/>
      </rPr>
      <t xml:space="preserve"> Develop a region-wide strategy to expand solar everywhere, with an emphasis on low- and moderate-income households.
</t>
    </r>
    <r>
      <rPr>
        <b/>
        <sz val="11"/>
        <color theme="1"/>
        <rFont val="Calibri"/>
        <family val="2"/>
        <scheme val="minor"/>
      </rPr>
      <t/>
    </r>
  </si>
  <si>
    <r>
      <rPr>
        <b/>
        <sz val="14"/>
        <color theme="1"/>
        <rFont val="Calibri"/>
        <family val="2"/>
        <scheme val="minor"/>
      </rPr>
      <t>Building Strategy 1F-</t>
    </r>
    <r>
      <rPr>
        <sz val="14"/>
        <color theme="1"/>
        <rFont val="Calibri"/>
        <family val="2"/>
        <scheme val="minor"/>
      </rPr>
      <t xml:space="preserve"> Expand purchase of renewable electricity for municipal facilities, and install renewable energy at facilities.</t>
    </r>
  </si>
  <si>
    <r>
      <rPr>
        <b/>
        <sz val="14"/>
        <color theme="1"/>
        <rFont val="Calibri"/>
        <family val="2"/>
        <scheme val="minor"/>
      </rPr>
      <t>Building Strategy 3A-</t>
    </r>
    <r>
      <rPr>
        <sz val="14"/>
        <color theme="1"/>
        <rFont val="Calibri"/>
        <family val="2"/>
        <scheme val="minor"/>
      </rPr>
      <t xml:space="preserve"> Incentivize building envelope insulation efforts and energy efficient purchases by supporting investments in certified energy-efficient appliances, heating and cooling equipment, indoor and outdoor lighting, and building products to replace older less efficient equipment. Support programs for end-of-use energy efficiency measures </t>
    </r>
  </si>
  <si>
    <t>such as bldg envelope insulating, mold abatement, asbestos removal, and hazard remediation in all existng buildings.</t>
  </si>
  <si>
    <t>Total Funding Request</t>
  </si>
  <si>
    <t>Sidewalk construction &amp; UEV Equipment</t>
  </si>
  <si>
    <t xml:space="preserve">Contractual/ Other </t>
  </si>
  <si>
    <t>double check</t>
  </si>
  <si>
    <t>Livingston County will secure consultant services for grant administration and compliance for the Coalition</t>
  </si>
  <si>
    <t>Leakage Emissions Initiative (LEI): collaborative efforts of IWA and AWWA to quantify impact of unmanaged leakage on avoidable carbon emissions; WASA is using LEI methodology to calculate carbon balance and track leakage reduction; 
Phs 1: AWWA M36 Top-Down Water Audit; 
Phs 2: Level 2 Validation of Water Balance with Uncertainty Analysis; 
Phs 3: Non-Revenue Water Eco Analysis; 
Phs 4: Non-Revenue Water Program Design; 
Phs 5: Non-Revenue Water Program Implementations (water meter replacement, main line replacement, service line replacement, pressure optimization, active leak detection, etc)</t>
  </si>
  <si>
    <t xml:space="preserve">Replace 11 vintage water source heat pumps with 11 heat pump units ranging from 9K-48K BTU. Replacements are 30% more efficient.
2. Continue quarterly maintenance 
3. Continue computer-based control of the different zones in the building to heat and cool zones when in use by employees and or residents. 
</t>
  </si>
  <si>
    <t>installation of geothermal energy system to supply heat for Village Officee and attached Highway Garage</t>
  </si>
  <si>
    <t>Q1 Budget</t>
  </si>
  <si>
    <t>Q2 Budget</t>
  </si>
  <si>
    <t>Q3 Budget</t>
  </si>
  <si>
    <t>Q4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</si>
</sst>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_);[Red]\(&quot;$&quot;#,##0\)"/>
  </numFmts>
  <fonts count="11" x14ac:knownFonts="1">
    <font>
      <sz val="11"/>
      <color theme="1"/>
      <name val="Calibri"/>
      <family val="2"/>
      <scheme val="minor"/>
    </font>
    <font>
      <b/>
      <sz val="11"/>
      <color theme="1"/>
      <name val="Calibri"/>
      <family val="2"/>
      <scheme val="minor"/>
    </font>
    <font>
      <sz val="12"/>
      <color theme="1"/>
      <name val="Calibri"/>
      <family val="2"/>
      <scheme val="minor"/>
    </font>
    <font>
      <b/>
      <sz val="14"/>
      <color theme="1"/>
      <name val="Calibri"/>
      <family val="2"/>
      <scheme val="minor"/>
    </font>
    <font>
      <sz val="14"/>
      <color theme="1"/>
      <name val="Calibri"/>
      <family val="2"/>
      <scheme val="minor"/>
    </font>
    <font>
      <sz val="14"/>
      <color rgb="FF242424"/>
      <name val="Calibri"/>
      <family val="2"/>
      <scheme val="minor"/>
    </font>
    <font>
      <sz val="16"/>
      <color theme="1"/>
      <name val="Calibri"/>
      <family val="2"/>
      <scheme val="minor"/>
    </font>
    <font>
      <b/>
      <sz val="14"/>
      <color rgb="FF000000"/>
      <name val="Calibri"/>
      <family val="2"/>
      <scheme val="minor"/>
    </font>
    <font>
      <sz val="14"/>
      <color rgb="FF000000"/>
      <name val="Calibri"/>
      <family val="2"/>
      <scheme val="minor"/>
    </font>
    <font>
      <sz val="14"/>
      <name val="Calibri"/>
      <family val="2"/>
      <scheme val="minor"/>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44">
    <xf numFmtId="0" fontId="0" fillId="0" borderId="0" xfId="0"/>
    <xf numFmtId="0" fontId="0" fillId="0" borderId="0" xfId="0" applyAlignment="1">
      <alignment wrapText="1"/>
    </xf>
    <xf numFmtId="6" fontId="0" fillId="0" borderId="0" xfId="0" applyNumberFormat="1"/>
    <xf numFmtId="0" fontId="0" fillId="0" borderId="0" xfId="0" applyAlignment="1">
      <alignment vertical="top"/>
    </xf>
    <xf numFmtId="0" fontId="0" fillId="0" borderId="0" xfId="0" applyAlignment="1">
      <alignment vertical="center" wrapText="1"/>
    </xf>
    <xf numFmtId="0" fontId="0" fillId="0" borderId="0" xfId="0" applyAlignment="1"/>
    <xf numFmtId="0" fontId="0" fillId="0" borderId="0" xfId="0" applyAlignment="1">
      <alignment horizontal="center" vertical="center" wrapText="1"/>
    </xf>
    <xf numFmtId="6" fontId="0" fillId="0" borderId="0" xfId="0" applyNumberFormat="1" applyAlignment="1">
      <alignment horizontal="center" vertical="center"/>
    </xf>
    <xf numFmtId="0" fontId="0" fillId="0" borderId="0" xfId="0" applyAlignment="1">
      <alignment horizontal="center" vertical="center"/>
    </xf>
    <xf numFmtId="0" fontId="2" fillId="0" borderId="0" xfId="0" applyFont="1"/>
    <xf numFmtId="0" fontId="2" fillId="0" borderId="0" xfId="0" applyFont="1" applyAlignment="1">
      <alignment wrapText="1"/>
    </xf>
    <xf numFmtId="6" fontId="2" fillId="0" borderId="0" xfId="0" applyNumberFormat="1" applyFont="1" applyAlignment="1">
      <alignment vertical="center"/>
    </xf>
    <xf numFmtId="0" fontId="4" fillId="0" borderId="1" xfId="0" applyFont="1" applyBorder="1" applyAlignment="1">
      <alignment vertical="top" wrapText="1"/>
    </xf>
    <xf numFmtId="0" fontId="5" fillId="0" borderId="1" xfId="0" applyFont="1" applyBorder="1" applyAlignment="1">
      <alignment vertical="top" wrapText="1"/>
    </xf>
    <xf numFmtId="6" fontId="4" fillId="2" borderId="1" xfId="0" applyNumberFormat="1" applyFont="1" applyFill="1" applyBorder="1" applyAlignment="1">
      <alignment horizontal="center" vertical="center"/>
    </xf>
    <xf numFmtId="0" fontId="4" fillId="0" borderId="1" xfId="0" applyFont="1" applyBorder="1" applyAlignment="1">
      <alignment vertical="top"/>
    </xf>
    <xf numFmtId="0" fontId="3" fillId="0" borderId="1" xfId="0" applyFont="1" applyBorder="1" applyAlignment="1">
      <alignment vertical="top" wrapText="1"/>
    </xf>
    <xf numFmtId="6" fontId="4" fillId="3" borderId="1" xfId="0" applyNumberFormat="1" applyFont="1" applyFill="1" applyBorder="1" applyAlignment="1">
      <alignment horizontal="center" vertical="center"/>
    </xf>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6" fontId="4" fillId="2" borderId="1" xfId="0" applyNumberFormat="1" applyFont="1" applyFill="1" applyBorder="1" applyAlignment="1">
      <alignment horizontal="left" vertical="center"/>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3" fillId="0" borderId="1" xfId="0" applyFont="1" applyBorder="1" applyAlignment="1">
      <alignment vertical="center" wrapText="1"/>
    </xf>
    <xf numFmtId="0" fontId="4" fillId="0" borderId="1" xfId="0" applyFont="1" applyBorder="1" applyAlignment="1">
      <alignment vertical="center" wrapText="1"/>
    </xf>
    <xf numFmtId="0" fontId="5" fillId="0" borderId="1" xfId="0" applyFont="1" applyBorder="1" applyAlignment="1">
      <alignment vertical="center" wrapText="1"/>
    </xf>
    <xf numFmtId="0" fontId="4" fillId="0" borderId="1" xfId="0" applyFont="1" applyBorder="1" applyAlignment="1">
      <alignment horizontal="center" vertical="center" wrapText="1"/>
    </xf>
    <xf numFmtId="0" fontId="7" fillId="0" borderId="1" xfId="0" applyFont="1" applyBorder="1" applyAlignment="1">
      <alignment vertical="top" wrapText="1"/>
    </xf>
    <xf numFmtId="0" fontId="8" fillId="0" borderId="1" xfId="0" applyFont="1" applyBorder="1" applyAlignment="1">
      <alignment vertical="top" wrapText="1"/>
    </xf>
    <xf numFmtId="0" fontId="8" fillId="0" borderId="1" xfId="0" applyFont="1" applyBorder="1" applyAlignment="1">
      <alignment horizontal="center" vertical="top" wrapText="1"/>
    </xf>
    <xf numFmtId="6" fontId="9"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6" fontId="4" fillId="2" borderId="1" xfId="0" applyNumberFormat="1" applyFont="1" applyFill="1" applyBorder="1" applyAlignment="1">
      <alignment horizontal="left" vertical="center" wrapText="1"/>
    </xf>
    <xf numFmtId="6" fontId="4" fillId="2" borderId="1" xfId="0" applyNumberFormat="1" applyFont="1" applyFill="1" applyBorder="1" applyAlignment="1">
      <alignment horizontal="center" vertical="center" wrapText="1"/>
    </xf>
    <xf numFmtId="0" fontId="10" fillId="4" borderId="1" xfId="0" applyFont="1" applyFill="1" applyBorder="1" applyAlignment="1">
      <alignment horizontal="center" vertical="center" wrapText="1"/>
    </xf>
    <xf numFmtId="0" fontId="4" fillId="2" borderId="1" xfId="0" applyFont="1" applyFill="1" applyBorder="1" applyAlignment="1">
      <alignment vertical="top"/>
    </xf>
    <xf numFmtId="0" fontId="3" fillId="0" borderId="1" xfId="0" applyFont="1" applyBorder="1" applyAlignment="1">
      <alignment horizontal="center" vertical="center" wrapText="1"/>
    </xf>
    <xf numFmtId="0" fontId="6" fillId="3" borderId="2" xfId="0" applyFont="1" applyFill="1" applyBorder="1" applyAlignment="1">
      <alignment horizontal="right" vertical="center"/>
    </xf>
    <xf numFmtId="0" fontId="6" fillId="3" borderId="3" xfId="0" applyFont="1" applyFill="1" applyBorder="1" applyAlignment="1">
      <alignment horizontal="right" vertical="center"/>
    </xf>
    <xf numFmtId="0" fontId="6" fillId="3" borderId="4" xfId="0" applyFont="1" applyFill="1" applyBorder="1" applyAlignment="1">
      <alignment horizontal="right" vertical="center"/>
    </xf>
    <xf numFmtId="0" fontId="6" fillId="0" borderId="5" xfId="0" applyFont="1" applyBorder="1" applyAlignment="1">
      <alignment horizontal="center"/>
    </xf>
    <xf numFmtId="0" fontId="0" fillId="2" borderId="0" xfId="0" applyFill="1" applyAlignment="1">
      <alignment vertical="top"/>
    </xf>
    <xf numFmtId="6" fontId="0" fillId="2" borderId="0" xfId="0" applyNumberFormat="1" applyFill="1" applyAlignment="1">
      <alignment horizontal="center" vertical="center"/>
    </xf>
    <xf numFmtId="0" fontId="0" fillId="2"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31"/>
  <sheetViews>
    <sheetView tabSelected="1" zoomScale="60" zoomScaleNormal="60" workbookViewId="0">
      <pane ySplit="1" topLeftCell="A14" activePane="bottomLeft" state="frozen"/>
      <selection pane="bottomLeft" activeCell="S26" sqref="S26"/>
    </sheetView>
  </sheetViews>
  <sheetFormatPr defaultRowHeight="15" x14ac:dyDescent="0.25"/>
  <cols>
    <col min="1" max="1" width="14.85546875" customWidth="1"/>
    <col min="2" max="2" width="29.140625" customWidth="1"/>
    <col min="3" max="3" width="34.140625" customWidth="1"/>
    <col min="4" max="4" width="19.85546875" customWidth="1"/>
    <col min="5" max="5" width="21.7109375" style="1" customWidth="1"/>
    <col min="6" max="6" width="15.28515625" hidden="1" customWidth="1"/>
    <col min="7" max="7" width="14.140625" hidden="1" customWidth="1"/>
    <col min="8" max="8" width="12.85546875" hidden="1" customWidth="1"/>
    <col min="9" max="9" width="13.28515625" customWidth="1"/>
    <col min="10" max="10" width="14.7109375" hidden="1" customWidth="1"/>
    <col min="11" max="11" width="19.42578125" bestFit="1" customWidth="1"/>
    <col min="12" max="12" width="12.85546875" customWidth="1"/>
    <col min="13" max="17" width="42.85546875" customWidth="1"/>
    <col min="18" max="18" width="16" customWidth="1"/>
    <col min="19" max="19" width="14.7109375" customWidth="1"/>
    <col min="20" max="20" width="15" bestFit="1" customWidth="1"/>
    <col min="21" max="22" width="14" bestFit="1" customWidth="1"/>
    <col min="23" max="23" width="19.140625" customWidth="1"/>
    <col min="24" max="24" width="15.42578125" customWidth="1"/>
    <col min="25" max="25" width="9.140625" customWidth="1"/>
    <col min="26" max="26" width="19.42578125" style="8" customWidth="1"/>
    <col min="30" max="30" width="15.140625" bestFit="1" customWidth="1"/>
  </cols>
  <sheetData>
    <row r="1" spans="1:39" s="4" customFormat="1" ht="99" customHeight="1" x14ac:dyDescent="0.25">
      <c r="A1" s="34" t="s">
        <v>31</v>
      </c>
      <c r="B1" s="34" t="s">
        <v>32</v>
      </c>
      <c r="C1" s="34" t="s">
        <v>48</v>
      </c>
      <c r="D1" s="34" t="s">
        <v>49</v>
      </c>
      <c r="E1" s="34" t="s">
        <v>0</v>
      </c>
      <c r="F1" s="34" t="s">
        <v>33</v>
      </c>
      <c r="G1" s="34" t="s">
        <v>34</v>
      </c>
      <c r="H1" s="34" t="s">
        <v>37</v>
      </c>
      <c r="I1" s="34" t="s">
        <v>50</v>
      </c>
      <c r="J1" s="34" t="s">
        <v>35</v>
      </c>
      <c r="K1" s="34" t="s">
        <v>36</v>
      </c>
      <c r="L1" s="34" t="s">
        <v>38</v>
      </c>
      <c r="M1" s="34" t="s">
        <v>9</v>
      </c>
      <c r="N1" s="34" t="s">
        <v>66</v>
      </c>
      <c r="O1" s="34" t="s">
        <v>67</v>
      </c>
      <c r="P1" s="34" t="s">
        <v>68</v>
      </c>
      <c r="Q1" s="34" t="s">
        <v>69</v>
      </c>
      <c r="R1" s="34" t="s">
        <v>16</v>
      </c>
      <c r="S1" s="34" t="s">
        <v>17</v>
      </c>
      <c r="T1" s="34" t="s">
        <v>18</v>
      </c>
      <c r="U1" s="34" t="s">
        <v>19</v>
      </c>
      <c r="V1" s="34" t="s">
        <v>20</v>
      </c>
      <c r="W1" s="34" t="s">
        <v>29</v>
      </c>
      <c r="X1" s="34" t="s">
        <v>30</v>
      </c>
      <c r="Z1" s="6" t="s">
        <v>39</v>
      </c>
    </row>
    <row r="2" spans="1:39" ht="131.25" customHeight="1" x14ac:dyDescent="0.25">
      <c r="A2" s="36" t="s">
        <v>60</v>
      </c>
      <c r="B2" s="19" t="s">
        <v>45</v>
      </c>
      <c r="C2" s="19" t="s">
        <v>46</v>
      </c>
      <c r="D2" s="21" t="s">
        <v>13</v>
      </c>
      <c r="E2" s="22" t="s">
        <v>59</v>
      </c>
      <c r="F2" s="14" t="s">
        <v>24</v>
      </c>
      <c r="G2" s="14" t="s">
        <v>24</v>
      </c>
      <c r="H2" s="14"/>
      <c r="I2" s="14" t="s">
        <v>24</v>
      </c>
      <c r="J2" s="14" t="s">
        <v>24</v>
      </c>
      <c r="K2" s="14">
        <v>1172620</v>
      </c>
      <c r="L2" s="14">
        <v>10000</v>
      </c>
      <c r="M2" s="26" t="s">
        <v>21</v>
      </c>
      <c r="N2" s="26"/>
      <c r="O2" s="26"/>
      <c r="P2" s="26"/>
      <c r="Q2" s="26"/>
      <c r="R2" s="14">
        <v>1182620</v>
      </c>
      <c r="S2" s="14">
        <v>0</v>
      </c>
      <c r="T2" s="14">
        <v>0</v>
      </c>
      <c r="U2" s="14">
        <v>0</v>
      </c>
      <c r="V2" s="14">
        <v>0</v>
      </c>
      <c r="W2" s="14">
        <f>SUM(R2:V2)</f>
        <v>1182620</v>
      </c>
      <c r="X2" s="14" t="s">
        <v>24</v>
      </c>
      <c r="Z2" s="7">
        <f>SUM(F2:L2)</f>
        <v>1182620</v>
      </c>
    </row>
    <row r="3" spans="1:39" ht="111" customHeight="1" x14ac:dyDescent="0.25">
      <c r="A3" s="15"/>
      <c r="B3" s="23" t="s">
        <v>24</v>
      </c>
      <c r="C3" s="23" t="s">
        <v>24</v>
      </c>
      <c r="D3" s="24" t="s">
        <v>14</v>
      </c>
      <c r="E3" s="22" t="s">
        <v>3</v>
      </c>
      <c r="F3" s="33" t="s">
        <v>24</v>
      </c>
      <c r="G3" s="14" t="s">
        <v>24</v>
      </c>
      <c r="H3" s="14"/>
      <c r="I3" s="14"/>
      <c r="J3" s="14"/>
      <c r="K3" s="14">
        <v>2098243</v>
      </c>
      <c r="L3" s="14"/>
      <c r="M3" s="26" t="s">
        <v>11</v>
      </c>
      <c r="N3" s="26"/>
      <c r="O3" s="26"/>
      <c r="P3" s="26"/>
      <c r="Q3" s="26"/>
      <c r="R3" s="14">
        <v>308600</v>
      </c>
      <c r="S3" s="14">
        <v>314031</v>
      </c>
      <c r="T3" s="14">
        <v>432482</v>
      </c>
      <c r="U3" s="14">
        <v>521316</v>
      </c>
      <c r="V3" s="14">
        <v>521814</v>
      </c>
      <c r="W3" s="14">
        <f>SUM(R3:V3)</f>
        <v>2098243</v>
      </c>
      <c r="X3" s="14" t="s">
        <v>24</v>
      </c>
      <c r="Z3" s="7">
        <f>SUM(F3:L3)</f>
        <v>2098243</v>
      </c>
      <c r="AH3" t="s">
        <v>24</v>
      </c>
    </row>
    <row r="4" spans="1:39" ht="31.5" customHeight="1" x14ac:dyDescent="0.25">
      <c r="A4" s="37" t="s">
        <v>44</v>
      </c>
      <c r="B4" s="38"/>
      <c r="C4" s="38"/>
      <c r="D4" s="38"/>
      <c r="E4" s="38"/>
      <c r="F4" s="38"/>
      <c r="G4" s="38"/>
      <c r="H4" s="38"/>
      <c r="I4" s="38"/>
      <c r="J4" s="38"/>
      <c r="K4" s="38"/>
      <c r="L4" s="38"/>
      <c r="M4" s="38"/>
      <c r="N4" s="38"/>
      <c r="O4" s="38"/>
      <c r="P4" s="38"/>
      <c r="Q4" s="38"/>
      <c r="R4" s="38"/>
      <c r="S4" s="38"/>
      <c r="T4" s="38"/>
      <c r="U4" s="38"/>
      <c r="V4" s="38"/>
      <c r="W4" s="39"/>
      <c r="X4" s="17">
        <f>SUM(W2:W3)</f>
        <v>3280863</v>
      </c>
      <c r="Z4" s="7">
        <f t="shared" ref="Z4:Z18" si="0">SUM(F4:L4)</f>
        <v>0</v>
      </c>
    </row>
    <row r="5" spans="1:39" ht="240.75" customHeight="1" x14ac:dyDescent="0.25">
      <c r="A5" s="15"/>
      <c r="B5" s="19" t="s">
        <v>47</v>
      </c>
      <c r="C5" s="19"/>
      <c r="D5" s="21" t="s">
        <v>14</v>
      </c>
      <c r="E5" s="22" t="s">
        <v>10</v>
      </c>
      <c r="F5" s="32" t="s">
        <v>24</v>
      </c>
      <c r="G5" s="14"/>
      <c r="H5" s="14"/>
      <c r="I5" s="14"/>
      <c r="J5" s="14"/>
      <c r="K5" s="14">
        <v>225955</v>
      </c>
      <c r="L5" s="14"/>
      <c r="M5" s="26" t="s">
        <v>12</v>
      </c>
      <c r="N5" s="26"/>
      <c r="O5" s="26"/>
      <c r="P5" s="26"/>
      <c r="Q5" s="26"/>
      <c r="R5" s="14">
        <v>225955</v>
      </c>
      <c r="S5" s="14">
        <v>0</v>
      </c>
      <c r="T5" s="14">
        <v>0</v>
      </c>
      <c r="U5" s="14">
        <v>0</v>
      </c>
      <c r="V5" s="14">
        <v>0</v>
      </c>
      <c r="W5" s="14">
        <f>SUM(R5:V5)</f>
        <v>225955</v>
      </c>
      <c r="X5" s="14" t="s">
        <v>24</v>
      </c>
      <c r="Z5" s="7">
        <f t="shared" si="0"/>
        <v>225955</v>
      </c>
      <c r="AD5" t="s">
        <v>24</v>
      </c>
      <c r="AM5" t="s">
        <v>24</v>
      </c>
    </row>
    <row r="6" spans="1:39" ht="58.5" customHeight="1" x14ac:dyDescent="0.25">
      <c r="A6" s="15"/>
      <c r="B6" s="23" t="s">
        <v>24</v>
      </c>
      <c r="C6" s="24"/>
      <c r="D6" s="24" t="s">
        <v>13</v>
      </c>
      <c r="E6" s="25" t="s">
        <v>2</v>
      </c>
      <c r="F6" s="14"/>
      <c r="G6" s="14"/>
      <c r="H6" s="14"/>
      <c r="I6" s="14"/>
      <c r="J6" s="14"/>
      <c r="K6" s="14">
        <v>20000</v>
      </c>
      <c r="L6" s="14"/>
      <c r="M6" s="24" t="s">
        <v>8</v>
      </c>
      <c r="N6" s="24"/>
      <c r="O6" s="24"/>
      <c r="P6" s="24"/>
      <c r="Q6" s="24"/>
      <c r="R6" s="14">
        <v>20000</v>
      </c>
      <c r="S6" s="14">
        <v>0</v>
      </c>
      <c r="T6" s="14">
        <v>0</v>
      </c>
      <c r="U6" s="14">
        <v>0</v>
      </c>
      <c r="V6" s="14">
        <v>0</v>
      </c>
      <c r="W6" s="14">
        <f>SUM(R6:V6)</f>
        <v>20000</v>
      </c>
      <c r="X6" s="14" t="s">
        <v>24</v>
      </c>
      <c r="Z6" s="7">
        <f t="shared" si="0"/>
        <v>20000</v>
      </c>
      <c r="AI6" t="s">
        <v>24</v>
      </c>
    </row>
    <row r="7" spans="1:39" ht="31.5" customHeight="1" x14ac:dyDescent="0.25">
      <c r="A7" s="37" t="s">
        <v>44</v>
      </c>
      <c r="B7" s="38"/>
      <c r="C7" s="38"/>
      <c r="D7" s="38"/>
      <c r="E7" s="38"/>
      <c r="F7" s="38"/>
      <c r="G7" s="38"/>
      <c r="H7" s="38"/>
      <c r="I7" s="38"/>
      <c r="J7" s="38"/>
      <c r="K7" s="38"/>
      <c r="L7" s="38"/>
      <c r="M7" s="38"/>
      <c r="N7" s="38"/>
      <c r="O7" s="38"/>
      <c r="P7" s="38"/>
      <c r="Q7" s="38"/>
      <c r="R7" s="38"/>
      <c r="S7" s="38"/>
      <c r="T7" s="38"/>
      <c r="U7" s="38"/>
      <c r="V7" s="38"/>
      <c r="W7" s="39"/>
      <c r="X7" s="17">
        <f>SUM(W5:W6)</f>
        <v>245955</v>
      </c>
      <c r="Z7" s="7">
        <f t="shared" si="0"/>
        <v>0</v>
      </c>
    </row>
    <row r="8" spans="1:39" ht="323.25" customHeight="1" x14ac:dyDescent="0.25">
      <c r="A8" s="36" t="s">
        <v>60</v>
      </c>
      <c r="B8" s="19" t="s">
        <v>56</v>
      </c>
      <c r="C8" s="19" t="s">
        <v>51</v>
      </c>
      <c r="D8" s="21" t="s">
        <v>13</v>
      </c>
      <c r="E8" s="22" t="s">
        <v>25</v>
      </c>
      <c r="F8" s="20"/>
      <c r="G8" s="14"/>
      <c r="H8" s="14"/>
      <c r="I8" s="14"/>
      <c r="J8" s="14"/>
      <c r="K8" s="14">
        <v>2306149</v>
      </c>
      <c r="L8" s="14"/>
      <c r="M8" s="26" t="s">
        <v>40</v>
      </c>
      <c r="N8" s="26"/>
      <c r="O8" s="26"/>
      <c r="P8" s="26"/>
      <c r="Q8" s="26"/>
      <c r="R8" s="14">
        <v>2306149</v>
      </c>
      <c r="S8" s="14">
        <v>0</v>
      </c>
      <c r="T8" s="14">
        <v>0</v>
      </c>
      <c r="U8" s="14">
        <v>0</v>
      </c>
      <c r="V8" s="14">
        <v>0</v>
      </c>
      <c r="W8" s="14">
        <f>SUM(R8:V8)</f>
        <v>2306149</v>
      </c>
      <c r="X8" s="14" t="s">
        <v>24</v>
      </c>
      <c r="Z8" s="7">
        <f t="shared" si="0"/>
        <v>2306149</v>
      </c>
      <c r="AB8" t="s">
        <v>24</v>
      </c>
    </row>
    <row r="9" spans="1:39" ht="191.25" customHeight="1" x14ac:dyDescent="0.25">
      <c r="A9" s="15"/>
      <c r="B9" s="12" t="s">
        <v>57</v>
      </c>
      <c r="C9" s="12"/>
      <c r="D9" s="12" t="s">
        <v>13</v>
      </c>
      <c r="E9" s="13" t="s">
        <v>26</v>
      </c>
      <c r="F9" s="14"/>
      <c r="G9" s="14"/>
      <c r="H9" s="14"/>
      <c r="I9" s="14"/>
      <c r="J9" s="14"/>
      <c r="K9" s="14">
        <v>69498</v>
      </c>
      <c r="L9" s="14"/>
      <c r="M9" s="18" t="s">
        <v>41</v>
      </c>
      <c r="N9" s="18"/>
      <c r="O9" s="18"/>
      <c r="P9" s="18"/>
      <c r="Q9" s="18"/>
      <c r="R9" s="14">
        <v>69498</v>
      </c>
      <c r="S9" s="14">
        <v>0</v>
      </c>
      <c r="T9" s="14">
        <v>0</v>
      </c>
      <c r="U9" s="14">
        <v>0</v>
      </c>
      <c r="V9" s="14">
        <v>0</v>
      </c>
      <c r="W9" s="14">
        <f t="shared" ref="W9:W14" si="1">SUM(R9:V9)</f>
        <v>69498</v>
      </c>
      <c r="X9" s="14" t="s">
        <v>24</v>
      </c>
      <c r="Z9" s="7">
        <f t="shared" si="0"/>
        <v>69498</v>
      </c>
    </row>
    <row r="10" spans="1:39" ht="136.5" customHeight="1" x14ac:dyDescent="0.25">
      <c r="A10" s="15"/>
      <c r="B10" s="16" t="s">
        <v>24</v>
      </c>
      <c r="C10" s="12"/>
      <c r="D10" s="12" t="s">
        <v>13</v>
      </c>
      <c r="E10" s="13" t="s">
        <v>27</v>
      </c>
      <c r="F10" s="14" t="s">
        <v>24</v>
      </c>
      <c r="G10" s="14" t="s">
        <v>24</v>
      </c>
      <c r="H10" s="14"/>
      <c r="I10" s="14"/>
      <c r="J10" s="14"/>
      <c r="K10" s="14">
        <v>57814</v>
      </c>
      <c r="L10" s="14"/>
      <c r="M10" s="18" t="s">
        <v>42</v>
      </c>
      <c r="N10" s="18"/>
      <c r="O10" s="18"/>
      <c r="P10" s="18"/>
      <c r="Q10" s="18"/>
      <c r="R10" s="14">
        <v>57814</v>
      </c>
      <c r="S10" s="14">
        <v>0</v>
      </c>
      <c r="T10" s="14">
        <v>0</v>
      </c>
      <c r="U10" s="14">
        <v>0</v>
      </c>
      <c r="V10" s="14">
        <v>0</v>
      </c>
      <c r="W10" s="14">
        <f t="shared" si="1"/>
        <v>57814</v>
      </c>
      <c r="X10" s="14" t="s">
        <v>24</v>
      </c>
      <c r="Z10" s="7">
        <f t="shared" si="0"/>
        <v>57814</v>
      </c>
    </row>
    <row r="11" spans="1:39" ht="121.5" customHeight="1" x14ac:dyDescent="0.25">
      <c r="A11" s="15"/>
      <c r="B11" s="27" t="s">
        <v>24</v>
      </c>
      <c r="C11" s="28" t="s">
        <v>52</v>
      </c>
      <c r="D11" s="12" t="s">
        <v>14</v>
      </c>
      <c r="E11" s="13" t="s">
        <v>4</v>
      </c>
      <c r="F11" s="33" t="s">
        <v>24</v>
      </c>
      <c r="G11" s="14"/>
      <c r="H11" s="14"/>
      <c r="I11" s="14"/>
      <c r="J11" s="14"/>
      <c r="K11" s="14">
        <v>174600</v>
      </c>
      <c r="L11" s="14"/>
      <c r="M11" s="29" t="s">
        <v>65</v>
      </c>
      <c r="N11" s="29"/>
      <c r="O11" s="29"/>
      <c r="P11" s="29"/>
      <c r="Q11" s="29"/>
      <c r="R11" s="14">
        <v>174600</v>
      </c>
      <c r="S11" s="14">
        <v>0</v>
      </c>
      <c r="T11" s="14">
        <v>0</v>
      </c>
      <c r="U11" s="14">
        <v>0</v>
      </c>
      <c r="V11" s="14">
        <v>0</v>
      </c>
      <c r="W11" s="14">
        <f t="shared" si="1"/>
        <v>174600</v>
      </c>
      <c r="X11" s="14" t="s">
        <v>24</v>
      </c>
      <c r="Z11" s="7">
        <f t="shared" si="0"/>
        <v>174600</v>
      </c>
    </row>
    <row r="12" spans="1:39" ht="409.6" customHeight="1" x14ac:dyDescent="0.25">
      <c r="A12" s="15"/>
      <c r="B12" s="27" t="s">
        <v>24</v>
      </c>
      <c r="C12" s="28" t="s">
        <v>53</v>
      </c>
      <c r="D12" s="28" t="s">
        <v>28</v>
      </c>
      <c r="E12" s="12" t="s">
        <v>5</v>
      </c>
      <c r="F12" s="30"/>
      <c r="G12" s="30"/>
      <c r="H12" s="30"/>
      <c r="I12" s="30">
        <v>40000</v>
      </c>
      <c r="J12" s="30"/>
      <c r="K12" s="30">
        <v>360000</v>
      </c>
      <c r="L12" s="30"/>
      <c r="M12" s="29" t="s">
        <v>63</v>
      </c>
      <c r="N12" s="29"/>
      <c r="O12" s="29"/>
      <c r="P12" s="29"/>
      <c r="Q12" s="29"/>
      <c r="R12" s="14">
        <v>140000</v>
      </c>
      <c r="S12" s="14">
        <v>115000</v>
      </c>
      <c r="T12" s="14">
        <v>115000</v>
      </c>
      <c r="U12" s="14">
        <v>30000</v>
      </c>
      <c r="V12" s="14">
        <v>0</v>
      </c>
      <c r="W12" s="14">
        <f t="shared" si="1"/>
        <v>400000</v>
      </c>
      <c r="X12" s="14" t="s">
        <v>24</v>
      </c>
      <c r="Z12" s="7">
        <f t="shared" si="0"/>
        <v>400000</v>
      </c>
    </row>
    <row r="13" spans="1:39" ht="271.5" customHeight="1" x14ac:dyDescent="0.25">
      <c r="A13" s="15"/>
      <c r="B13" s="16" t="s">
        <v>24</v>
      </c>
      <c r="C13" s="12" t="s">
        <v>51</v>
      </c>
      <c r="D13" s="12" t="s">
        <v>15</v>
      </c>
      <c r="E13" s="13" t="s">
        <v>6</v>
      </c>
      <c r="F13" s="14"/>
      <c r="G13" s="14"/>
      <c r="H13" s="14"/>
      <c r="I13" s="14"/>
      <c r="J13" s="14"/>
      <c r="K13" s="14">
        <v>71755</v>
      </c>
      <c r="L13" s="14"/>
      <c r="M13" s="18" t="s">
        <v>64</v>
      </c>
      <c r="N13" s="18"/>
      <c r="O13" s="18"/>
      <c r="P13" s="18"/>
      <c r="Q13" s="18"/>
      <c r="R13" s="14">
        <v>71755</v>
      </c>
      <c r="S13" s="14">
        <v>0</v>
      </c>
      <c r="T13" s="14">
        <v>0</v>
      </c>
      <c r="U13" s="14">
        <v>0</v>
      </c>
      <c r="V13" s="14">
        <v>0</v>
      </c>
      <c r="W13" s="14">
        <f t="shared" si="1"/>
        <v>71755</v>
      </c>
      <c r="X13" s="14" t="s">
        <v>24</v>
      </c>
      <c r="Y13" s="43"/>
      <c r="Z13" s="42">
        <f t="shared" si="0"/>
        <v>71755</v>
      </c>
    </row>
    <row r="14" spans="1:39" s="3" customFormat="1" ht="274.5" customHeight="1" x14ac:dyDescent="0.25">
      <c r="A14" s="35"/>
      <c r="B14" s="16" t="s">
        <v>24</v>
      </c>
      <c r="C14" s="12" t="s">
        <v>24</v>
      </c>
      <c r="D14" s="12" t="s">
        <v>7</v>
      </c>
      <c r="E14" s="13" t="s">
        <v>22</v>
      </c>
      <c r="F14" s="14"/>
      <c r="G14" s="14"/>
      <c r="H14" s="14"/>
      <c r="I14" s="14"/>
      <c r="J14" s="14"/>
      <c r="K14" s="14">
        <v>1600000</v>
      </c>
      <c r="L14" s="14"/>
      <c r="M14" s="18" t="s">
        <v>23</v>
      </c>
      <c r="N14" s="18"/>
      <c r="O14" s="18"/>
      <c r="P14" s="18"/>
      <c r="Q14" s="18"/>
      <c r="R14" s="14">
        <v>1600000</v>
      </c>
      <c r="S14" s="14">
        <v>0</v>
      </c>
      <c r="T14" s="14">
        <v>0</v>
      </c>
      <c r="U14" s="14">
        <v>0</v>
      </c>
      <c r="V14" s="14">
        <v>0</v>
      </c>
      <c r="W14" s="14">
        <f t="shared" si="1"/>
        <v>1600000</v>
      </c>
      <c r="X14" s="14" t="s">
        <v>24</v>
      </c>
      <c r="Y14" s="41"/>
      <c r="Z14" s="42">
        <f t="shared" si="0"/>
        <v>1600000</v>
      </c>
    </row>
    <row r="15" spans="1:39" s="3" customFormat="1" ht="98.25" customHeight="1" x14ac:dyDescent="0.25">
      <c r="A15" s="35"/>
      <c r="B15" s="16" t="s">
        <v>24</v>
      </c>
      <c r="C15" s="12"/>
      <c r="D15" s="12" t="s">
        <v>7</v>
      </c>
      <c r="E15" s="13" t="s">
        <v>22</v>
      </c>
      <c r="F15" s="14"/>
      <c r="G15" s="14"/>
      <c r="H15" s="14"/>
      <c r="I15" s="14"/>
      <c r="J15" s="14"/>
      <c r="K15" s="14">
        <v>80000</v>
      </c>
      <c r="L15" s="14"/>
      <c r="M15" s="18" t="s">
        <v>62</v>
      </c>
      <c r="N15" s="18"/>
      <c r="O15" s="18"/>
      <c r="P15" s="18"/>
      <c r="Q15" s="18"/>
      <c r="R15" s="14">
        <v>20000</v>
      </c>
      <c r="S15" s="31">
        <v>20000</v>
      </c>
      <c r="T15" s="31">
        <v>15000</v>
      </c>
      <c r="U15" s="31">
        <v>15000</v>
      </c>
      <c r="V15" s="31">
        <v>10000</v>
      </c>
      <c r="W15" s="14">
        <f t="shared" ref="W15" si="2">SUM(R15:V15)</f>
        <v>80000</v>
      </c>
      <c r="X15" s="14" t="s">
        <v>24</v>
      </c>
      <c r="Y15" s="41"/>
      <c r="Z15" s="42">
        <f t="shared" ref="Z15" si="3">SUM(F15:L15)</f>
        <v>80000</v>
      </c>
    </row>
    <row r="16" spans="1:39" ht="31.5" customHeight="1" x14ac:dyDescent="0.25">
      <c r="A16" s="37" t="s">
        <v>44</v>
      </c>
      <c r="B16" s="38"/>
      <c r="C16" s="38"/>
      <c r="D16" s="38"/>
      <c r="E16" s="38"/>
      <c r="F16" s="38"/>
      <c r="G16" s="38"/>
      <c r="H16" s="38"/>
      <c r="I16" s="38"/>
      <c r="J16" s="38"/>
      <c r="K16" s="38"/>
      <c r="L16" s="38"/>
      <c r="M16" s="38"/>
      <c r="N16" s="38"/>
      <c r="O16" s="38"/>
      <c r="P16" s="38"/>
      <c r="Q16" s="38"/>
      <c r="R16" s="38"/>
      <c r="S16" s="38"/>
      <c r="T16" s="38"/>
      <c r="U16" s="38"/>
      <c r="V16" s="38"/>
      <c r="W16" s="39"/>
      <c r="X16" s="17">
        <f>SUM(W8:W15)</f>
        <v>4759816</v>
      </c>
      <c r="Z16" s="7">
        <f t="shared" si="0"/>
        <v>0</v>
      </c>
    </row>
    <row r="17" spans="1:28" s="5" customFormat="1" ht="169.5" customHeight="1" x14ac:dyDescent="0.25">
      <c r="A17" s="36" t="s">
        <v>60</v>
      </c>
      <c r="B17" s="12" t="s">
        <v>54</v>
      </c>
      <c r="C17" s="12" t="s">
        <v>55</v>
      </c>
      <c r="D17" s="24" t="s">
        <v>13</v>
      </c>
      <c r="E17" s="25" t="s">
        <v>1</v>
      </c>
      <c r="F17" s="14"/>
      <c r="G17" s="14"/>
      <c r="H17" s="14"/>
      <c r="I17" s="14"/>
      <c r="J17" s="14"/>
      <c r="K17" s="14">
        <v>204256</v>
      </c>
      <c r="L17" s="14"/>
      <c r="M17" s="26" t="s">
        <v>43</v>
      </c>
      <c r="N17" s="26"/>
      <c r="O17" s="26"/>
      <c r="P17" s="26"/>
      <c r="Q17" s="26"/>
      <c r="R17" s="14">
        <v>204256</v>
      </c>
      <c r="S17" s="14">
        <v>0</v>
      </c>
      <c r="T17" s="14">
        <v>0</v>
      </c>
      <c r="U17" s="14">
        <v>0</v>
      </c>
      <c r="V17" s="14">
        <v>0</v>
      </c>
      <c r="W17" s="14">
        <f>SUM(R17:V17)</f>
        <v>204256</v>
      </c>
      <c r="X17" s="14" t="s">
        <v>24</v>
      </c>
      <c r="Z17" s="7">
        <f t="shared" si="0"/>
        <v>204256</v>
      </c>
    </row>
    <row r="18" spans="1:28" ht="31.5" customHeight="1" x14ac:dyDescent="0.25">
      <c r="A18" s="37" t="s">
        <v>44</v>
      </c>
      <c r="B18" s="38"/>
      <c r="C18" s="38"/>
      <c r="D18" s="38"/>
      <c r="E18" s="38"/>
      <c r="F18" s="38"/>
      <c r="G18" s="38"/>
      <c r="H18" s="38"/>
      <c r="I18" s="38"/>
      <c r="J18" s="38"/>
      <c r="K18" s="38"/>
      <c r="L18" s="38"/>
      <c r="M18" s="38"/>
      <c r="N18" s="38"/>
      <c r="O18" s="38"/>
      <c r="P18" s="38"/>
      <c r="Q18" s="38"/>
      <c r="R18" s="38"/>
      <c r="S18" s="38"/>
      <c r="T18" s="38"/>
      <c r="U18" s="38"/>
      <c r="V18" s="38"/>
      <c r="W18" s="39"/>
      <c r="X18" s="17">
        <f>SUM(W17)</f>
        <v>204256</v>
      </c>
      <c r="Z18" s="7">
        <f t="shared" si="0"/>
        <v>0</v>
      </c>
    </row>
    <row r="19" spans="1:28" ht="21" x14ac:dyDescent="0.35">
      <c r="A19" s="9"/>
      <c r="B19" s="9"/>
      <c r="C19" s="9"/>
      <c r="D19" s="9"/>
      <c r="E19" s="10"/>
      <c r="F19" s="9"/>
      <c r="G19" s="9"/>
      <c r="H19" s="9"/>
      <c r="I19" s="9"/>
      <c r="J19" s="40" t="s">
        <v>24</v>
      </c>
      <c r="K19" s="40"/>
      <c r="L19" s="9"/>
      <c r="M19" s="9" t="s">
        <v>58</v>
      </c>
      <c r="N19" s="9"/>
      <c r="O19" s="9"/>
      <c r="P19" s="9"/>
      <c r="Q19" s="9"/>
      <c r="R19" s="11">
        <f>SUM(R2:R17)</f>
        <v>6381247</v>
      </c>
      <c r="S19" s="11">
        <f t="shared" ref="R19:V19" si="4">SUM(S2:S17)</f>
        <v>449031</v>
      </c>
      <c r="T19" s="11">
        <f t="shared" si="4"/>
        <v>562482</v>
      </c>
      <c r="U19" s="11">
        <f t="shared" si="4"/>
        <v>566316</v>
      </c>
      <c r="V19" s="11">
        <f t="shared" si="4"/>
        <v>531814</v>
      </c>
      <c r="W19" s="11" t="s">
        <v>24</v>
      </c>
      <c r="X19" s="11">
        <f>SUM(X2:X18)</f>
        <v>8490890</v>
      </c>
    </row>
    <row r="20" spans="1:28" x14ac:dyDescent="0.25">
      <c r="J20" t="s">
        <v>24</v>
      </c>
      <c r="X20" s="2" t="s">
        <v>24</v>
      </c>
      <c r="Z20" s="2"/>
    </row>
    <row r="21" spans="1:28" x14ac:dyDescent="0.25">
      <c r="W21" s="2" t="s">
        <v>24</v>
      </c>
      <c r="X21" t="s">
        <v>24</v>
      </c>
      <c r="Z21" s="7">
        <f>SUM(R19:V19)</f>
        <v>8490890</v>
      </c>
      <c r="AA21" t="s">
        <v>61</v>
      </c>
    </row>
    <row r="23" spans="1:28" x14ac:dyDescent="0.25">
      <c r="W23" t="s">
        <v>24</v>
      </c>
    </row>
    <row r="24" spans="1:28" x14ac:dyDescent="0.25">
      <c r="X24" s="2" t="s">
        <v>24</v>
      </c>
    </row>
    <row r="27" spans="1:28" x14ac:dyDescent="0.25">
      <c r="R27" t="s">
        <v>24</v>
      </c>
    </row>
    <row r="31" spans="1:28" x14ac:dyDescent="0.25">
      <c r="AB31" t="s">
        <v>24</v>
      </c>
    </row>
  </sheetData>
  <mergeCells count="5">
    <mergeCell ref="A4:W4"/>
    <mergeCell ref="A7:W7"/>
    <mergeCell ref="A16:W16"/>
    <mergeCell ref="A18:W18"/>
    <mergeCell ref="J19:K19"/>
  </mergeCells>
  <pageMargins left="0.7" right="0.7" top="0.75" bottom="0.75" header="0.3" footer="0.3"/>
  <pageSetup paperSize="17"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Mary Underhill</cp:lastModifiedBy>
  <cp:revision/>
  <cp:lastPrinted>2024-03-29T20:08:33Z</cp:lastPrinted>
  <dcterms:created xsi:type="dcterms:W3CDTF">2015-06-05T18:17:20Z</dcterms:created>
  <dcterms:modified xsi:type="dcterms:W3CDTF">2024-04-01T18:42:42Z</dcterms:modified>
  <cp:category/>
  <cp:contentStatus/>
</cp:coreProperties>
</file>