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codeName="ThisWorkbook"/>
  <xr:revisionPtr revIDLastSave="0" documentId="8_{324E779E-4EEE-4394-A797-A19DB9372BC4}" xr6:coauthVersionLast="47" xr6:coauthVersionMax="47" xr10:uidLastSave="{00000000-0000-0000-0000-000000000000}"/>
  <bookViews>
    <workbookView xWindow="-120" yWindow="-120" windowWidth="51840" windowHeight="21240" tabRatio="979" activeTab="1" xr2:uid="{00000000-000D-0000-FFFF-FFFF00000000}"/>
  </bookViews>
  <sheets>
    <sheet name="Overview" sheetId="26" r:id="rId1"/>
    <sheet name="Consolidated Budget" sheetId="30" r:id="rId2"/>
    <sheet name="LED Lighting" sheetId="16" r:id="rId3"/>
    <sheet name="Solar-Enabling Infrastructure" sheetId="35" r:id="rId4"/>
    <sheet name="Participant Support Outreach" sheetId="36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'LED Lighting'!#REF!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4" hidden="1">'Participant Support Outreach'!#REF!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  <definedName name="_xlnm._FilterDatabase" localSheetId="3" hidden="1">'Solar-Enabling Infrastructure'!#REF!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0" l="1"/>
  <c r="G16" i="30"/>
  <c r="F16" i="30"/>
  <c r="E16" i="30"/>
  <c r="D16" i="30"/>
  <c r="H13" i="30"/>
  <c r="G13" i="30"/>
  <c r="F13" i="30"/>
  <c r="E13" i="30"/>
  <c r="D13" i="30"/>
  <c r="H12" i="30"/>
  <c r="G12" i="30"/>
  <c r="F12" i="30"/>
  <c r="E12" i="30"/>
  <c r="D12" i="30"/>
  <c r="H11" i="30"/>
  <c r="G11" i="30"/>
  <c r="F11" i="30"/>
  <c r="E11" i="30"/>
  <c r="D11" i="30"/>
  <c r="H10" i="30"/>
  <c r="G10" i="30"/>
  <c r="F10" i="30"/>
  <c r="E10" i="30"/>
  <c r="D10" i="30"/>
  <c r="H9" i="30"/>
  <c r="G9" i="30"/>
  <c r="F9" i="30"/>
  <c r="E9" i="30"/>
  <c r="D9" i="30"/>
  <c r="H8" i="30"/>
  <c r="G8" i="30"/>
  <c r="F8" i="30"/>
  <c r="E8" i="30"/>
  <c r="D8" i="30"/>
  <c r="H7" i="30"/>
  <c r="G7" i="30"/>
  <c r="F7" i="30"/>
  <c r="E7" i="30"/>
  <c r="D7" i="30"/>
  <c r="H44" i="36"/>
  <c r="G44" i="36"/>
  <c r="F44" i="36"/>
  <c r="E44" i="36"/>
  <c r="D44" i="36"/>
  <c r="J43" i="36"/>
  <c r="J42" i="36"/>
  <c r="J44" i="36" s="1"/>
  <c r="H38" i="36"/>
  <c r="G38" i="36"/>
  <c r="F38" i="36"/>
  <c r="E38" i="36"/>
  <c r="J37" i="36"/>
  <c r="J36" i="36"/>
  <c r="D36" i="36"/>
  <c r="D35" i="36"/>
  <c r="J35" i="36" s="1"/>
  <c r="D34" i="36"/>
  <c r="J34" i="36" s="1"/>
  <c r="D33" i="36"/>
  <c r="D38" i="36" s="1"/>
  <c r="J32" i="36"/>
  <c r="H30" i="36"/>
  <c r="G30" i="36"/>
  <c r="F30" i="36"/>
  <c r="E30" i="36"/>
  <c r="D30" i="36"/>
  <c r="J29" i="36"/>
  <c r="J28" i="36"/>
  <c r="J30" i="36" s="1"/>
  <c r="H26" i="36"/>
  <c r="G26" i="36"/>
  <c r="F26" i="36"/>
  <c r="E26" i="36"/>
  <c r="D26" i="36"/>
  <c r="J25" i="36"/>
  <c r="J24" i="36"/>
  <c r="H22" i="36"/>
  <c r="G22" i="36"/>
  <c r="F22" i="36"/>
  <c r="E22" i="36"/>
  <c r="D22" i="36"/>
  <c r="J21" i="36"/>
  <c r="J20" i="36"/>
  <c r="H18" i="36"/>
  <c r="G18" i="36"/>
  <c r="F18" i="36"/>
  <c r="E18" i="36"/>
  <c r="D18" i="36"/>
  <c r="J17" i="36"/>
  <c r="J16" i="36"/>
  <c r="H14" i="36"/>
  <c r="G14" i="36"/>
  <c r="F14" i="36"/>
  <c r="E14" i="36"/>
  <c r="D14" i="36"/>
  <c r="J13" i="36"/>
  <c r="J12" i="36"/>
  <c r="J14" i="36" s="1"/>
  <c r="H10" i="36"/>
  <c r="G10" i="36"/>
  <c r="F10" i="36"/>
  <c r="E10" i="36"/>
  <c r="D10" i="36"/>
  <c r="J9" i="36"/>
  <c r="J8" i="36"/>
  <c r="H44" i="35"/>
  <c r="G44" i="35"/>
  <c r="F44" i="35"/>
  <c r="E44" i="35"/>
  <c r="D44" i="35"/>
  <c r="J43" i="35"/>
  <c r="J42" i="35"/>
  <c r="J44" i="35" s="1"/>
  <c r="H38" i="35"/>
  <c r="G38" i="35"/>
  <c r="F38" i="35"/>
  <c r="E38" i="35"/>
  <c r="H30" i="35"/>
  <c r="G30" i="35"/>
  <c r="F30" i="35"/>
  <c r="E30" i="35"/>
  <c r="D30" i="35"/>
  <c r="J29" i="35"/>
  <c r="J28" i="35"/>
  <c r="J30" i="35"/>
  <c r="H26" i="35"/>
  <c r="G26" i="35"/>
  <c r="F26" i="35"/>
  <c r="E26" i="35"/>
  <c r="D26" i="35"/>
  <c r="J25" i="35"/>
  <c r="J24" i="35"/>
  <c r="J26" i="35" s="1"/>
  <c r="H22" i="35"/>
  <c r="G22" i="35"/>
  <c r="F22" i="35"/>
  <c r="E22" i="35"/>
  <c r="D22" i="35"/>
  <c r="J21" i="35"/>
  <c r="J20" i="35"/>
  <c r="H18" i="35"/>
  <c r="G18" i="35"/>
  <c r="F18" i="35"/>
  <c r="E18" i="35"/>
  <c r="D18" i="35"/>
  <c r="J17" i="35"/>
  <c r="J16" i="35"/>
  <c r="J18" i="35" s="1"/>
  <c r="H14" i="35"/>
  <c r="G14" i="35"/>
  <c r="F14" i="35"/>
  <c r="E14" i="35"/>
  <c r="D14" i="35"/>
  <c r="J13" i="35"/>
  <c r="J12" i="35"/>
  <c r="J14" i="35" s="1"/>
  <c r="H10" i="35"/>
  <c r="G10" i="35"/>
  <c r="F10" i="35"/>
  <c r="E10" i="35"/>
  <c r="D10" i="35"/>
  <c r="J9" i="35"/>
  <c r="J8" i="35"/>
  <c r="J10" i="35" s="1"/>
  <c r="E39" i="36" l="1"/>
  <c r="E46" i="36" s="1"/>
  <c r="J22" i="36"/>
  <c r="J26" i="36"/>
  <c r="H39" i="36"/>
  <c r="H46" i="36" s="1"/>
  <c r="J10" i="36"/>
  <c r="J18" i="36"/>
  <c r="G39" i="35"/>
  <c r="D39" i="36"/>
  <c r="F39" i="36"/>
  <c r="F46" i="36" s="1"/>
  <c r="G39" i="36"/>
  <c r="G46" i="36" s="1"/>
  <c r="J33" i="36"/>
  <c r="J38" i="36" s="1"/>
  <c r="F39" i="35"/>
  <c r="J22" i="35"/>
  <c r="D38" i="35"/>
  <c r="D39" i="35" s="1"/>
  <c r="J39" i="35" s="1"/>
  <c r="H39" i="35"/>
  <c r="H46" i="35" s="1"/>
  <c r="E39" i="35"/>
  <c r="E46" i="35" s="1"/>
  <c r="G46" i="35"/>
  <c r="F46" i="35"/>
  <c r="J38" i="35"/>
  <c r="J39" i="36" l="1"/>
  <c r="J46" i="35"/>
  <c r="D24" i="30"/>
  <c r="D46" i="36"/>
  <c r="D46" i="35"/>
  <c r="J46" i="36" l="1"/>
  <c r="D25" i="30"/>
  <c r="J18" i="31"/>
  <c r="J19" i="31"/>
  <c r="J18" i="29"/>
  <c r="J19" i="29"/>
  <c r="J9" i="16"/>
  <c r="J16" i="16"/>
  <c r="F54" i="34"/>
  <c r="F56" i="34" s="1"/>
  <c r="J8" i="16"/>
  <c r="E14" i="16"/>
  <c r="I58" i="34"/>
  <c r="J55" i="34"/>
  <c r="H50" i="34"/>
  <c r="G50" i="34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1" i="34"/>
  <c r="J40" i="34"/>
  <c r="J39" i="34"/>
  <c r="J38" i="34"/>
  <c r="J37" i="34"/>
  <c r="H35" i="34"/>
  <c r="G35" i="34"/>
  <c r="F35" i="34"/>
  <c r="E35" i="34"/>
  <c r="D35" i="34"/>
  <c r="J34" i="34"/>
  <c r="J33" i="34"/>
  <c r="H31" i="34"/>
  <c r="G31" i="34"/>
  <c r="F31" i="34"/>
  <c r="E31" i="34"/>
  <c r="D31" i="34"/>
  <c r="J30" i="34"/>
  <c r="J29" i="34"/>
  <c r="H27" i="34"/>
  <c r="G27" i="34"/>
  <c r="F27" i="34"/>
  <c r="E27" i="34"/>
  <c r="D27" i="34"/>
  <c r="J26" i="34"/>
  <c r="J25" i="34"/>
  <c r="J24" i="34"/>
  <c r="J23" i="34"/>
  <c r="J22" i="34"/>
  <c r="J21" i="34"/>
  <c r="J20" i="34"/>
  <c r="I16" i="34"/>
  <c r="J15" i="34"/>
  <c r="J14" i="34"/>
  <c r="I11" i="34"/>
  <c r="H11" i="34"/>
  <c r="G11" i="34"/>
  <c r="G13" i="34" s="1"/>
  <c r="G16" i="34" s="1"/>
  <c r="F11" i="34"/>
  <c r="F13" i="34" s="1"/>
  <c r="F16" i="34" s="1"/>
  <c r="E11" i="34"/>
  <c r="E13" i="34" s="1"/>
  <c r="E16" i="34" s="1"/>
  <c r="D11" i="34"/>
  <c r="D13" i="34" s="1"/>
  <c r="J10" i="34"/>
  <c r="J9" i="34"/>
  <c r="J8" i="34"/>
  <c r="I58" i="33"/>
  <c r="H56" i="33"/>
  <c r="G56" i="33"/>
  <c r="F56" i="33"/>
  <c r="E56" i="33"/>
  <c r="D56" i="33"/>
  <c r="J56" i="33" s="1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G42" i="33"/>
  <c r="F42" i="33"/>
  <c r="E42" i="33"/>
  <c r="D42" i="33"/>
  <c r="J41" i="33"/>
  <c r="H35" i="33"/>
  <c r="G35" i="33"/>
  <c r="F35" i="33"/>
  <c r="E35" i="33"/>
  <c r="D35" i="33"/>
  <c r="J34" i="33"/>
  <c r="J33" i="33"/>
  <c r="H31" i="33"/>
  <c r="G31" i="33"/>
  <c r="F31" i="33"/>
  <c r="E31" i="33"/>
  <c r="D31" i="33"/>
  <c r="J30" i="33"/>
  <c r="J29" i="33"/>
  <c r="H27" i="33"/>
  <c r="G27" i="33"/>
  <c r="F27" i="33"/>
  <c r="E27" i="33"/>
  <c r="D27" i="33"/>
  <c r="J26" i="33"/>
  <c r="J25" i="33"/>
  <c r="J24" i="33"/>
  <c r="J23" i="33"/>
  <c r="J22" i="33"/>
  <c r="J21" i="33"/>
  <c r="J20" i="33"/>
  <c r="I16" i="33"/>
  <c r="J15" i="33"/>
  <c r="J14" i="33"/>
  <c r="I11" i="33"/>
  <c r="H11" i="33"/>
  <c r="H13" i="33" s="1"/>
  <c r="H16" i="33" s="1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H51" i="32"/>
  <c r="G51" i="32"/>
  <c r="F51" i="32"/>
  <c r="E51" i="32"/>
  <c r="D51" i="32"/>
  <c r="J51" i="32" s="1"/>
  <c r="J50" i="32"/>
  <c r="J49" i="32"/>
  <c r="H45" i="32"/>
  <c r="G45" i="32"/>
  <c r="F45" i="32"/>
  <c r="E45" i="32"/>
  <c r="D45" i="32"/>
  <c r="J44" i="32"/>
  <c r="J43" i="32"/>
  <c r="J42" i="32"/>
  <c r="H40" i="32"/>
  <c r="G40" i="32"/>
  <c r="F40" i="32"/>
  <c r="E40" i="32"/>
  <c r="D40" i="32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G26" i="32"/>
  <c r="F26" i="32"/>
  <c r="E26" i="32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H11" i="32"/>
  <c r="G11" i="32"/>
  <c r="F11" i="32"/>
  <c r="E11" i="32"/>
  <c r="D11" i="32"/>
  <c r="J9" i="32"/>
  <c r="J8" i="32"/>
  <c r="J8" i="29"/>
  <c r="J11" i="29" s="1"/>
  <c r="I57" i="31"/>
  <c r="H55" i="31"/>
  <c r="G55" i="31"/>
  <c r="F55" i="31"/>
  <c r="E55" i="31"/>
  <c r="J55" i="31" s="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4" i="31"/>
  <c r="J33" i="31"/>
  <c r="H31" i="31"/>
  <c r="G31" i="31"/>
  <c r="F31" i="31"/>
  <c r="E31" i="31"/>
  <c r="D31" i="3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F14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I11" i="29"/>
  <c r="H11" i="29"/>
  <c r="G11" i="29"/>
  <c r="F11" i="29"/>
  <c r="E11" i="29"/>
  <c r="D11" i="29"/>
  <c r="J10" i="29"/>
  <c r="J9" i="29"/>
  <c r="E45" i="16"/>
  <c r="F45" i="16"/>
  <c r="G45" i="16"/>
  <c r="H45" i="16"/>
  <c r="D45" i="16"/>
  <c r="J44" i="16"/>
  <c r="J43" i="16"/>
  <c r="J45" i="16" s="1"/>
  <c r="E39" i="16"/>
  <c r="F39" i="16"/>
  <c r="G39" i="16"/>
  <c r="H39" i="16"/>
  <c r="D39" i="16"/>
  <c r="E31" i="16"/>
  <c r="F31" i="16"/>
  <c r="G31" i="16"/>
  <c r="H31" i="16"/>
  <c r="D31" i="16"/>
  <c r="J30" i="16"/>
  <c r="E26" i="16"/>
  <c r="F26" i="16"/>
  <c r="G26" i="16"/>
  <c r="H26" i="16"/>
  <c r="D26" i="16"/>
  <c r="J24" i="16"/>
  <c r="J25" i="16"/>
  <c r="J28" i="16"/>
  <c r="E22" i="16"/>
  <c r="F22" i="16"/>
  <c r="G22" i="16"/>
  <c r="H22" i="16"/>
  <c r="D22" i="16"/>
  <c r="J21" i="16"/>
  <c r="J20" i="16"/>
  <c r="E18" i="16"/>
  <c r="F18" i="16"/>
  <c r="G18" i="16"/>
  <c r="H18" i="16"/>
  <c r="D18" i="16"/>
  <c r="J17" i="16"/>
  <c r="E10" i="16"/>
  <c r="F10" i="16"/>
  <c r="G10" i="16"/>
  <c r="H10" i="16"/>
  <c r="D10" i="16"/>
  <c r="G14" i="16"/>
  <c r="H14" i="16"/>
  <c r="D14" i="16"/>
  <c r="J13" i="16"/>
  <c r="E51" i="34" l="1"/>
  <c r="E54" i="34"/>
  <c r="J35" i="33"/>
  <c r="J42" i="33"/>
  <c r="H13" i="34"/>
  <c r="H16" i="34" s="1"/>
  <c r="H54" i="34" s="1"/>
  <c r="H56" i="34" s="1"/>
  <c r="J31" i="34"/>
  <c r="J11" i="31"/>
  <c r="J26" i="32"/>
  <c r="J45" i="32"/>
  <c r="J11" i="33"/>
  <c r="J11" i="34"/>
  <c r="J35" i="34"/>
  <c r="G51" i="34"/>
  <c r="G58" i="34" s="1"/>
  <c r="G54" i="34"/>
  <c r="G56" i="34" s="1"/>
  <c r="J16" i="29"/>
  <c r="J31" i="31"/>
  <c r="J35" i="29"/>
  <c r="J35" i="31"/>
  <c r="J11" i="32"/>
  <c r="D46" i="32"/>
  <c r="H46" i="32"/>
  <c r="G46" i="32"/>
  <c r="G53" i="32" s="1"/>
  <c r="J27" i="33"/>
  <c r="H51" i="33"/>
  <c r="J40" i="32"/>
  <c r="J31" i="33"/>
  <c r="J27" i="34"/>
  <c r="J42" i="34"/>
  <c r="J22" i="16"/>
  <c r="D40" i="16"/>
  <c r="D47" i="16" s="1"/>
  <c r="J18" i="16"/>
  <c r="J26" i="16"/>
  <c r="J39" i="16"/>
  <c r="J31" i="16"/>
  <c r="H51" i="34"/>
  <c r="F51" i="34"/>
  <c r="F58" i="34" s="1"/>
  <c r="D16" i="34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H40" i="16"/>
  <c r="H47" i="16" s="1"/>
  <c r="J10" i="16"/>
  <c r="J12" i="16"/>
  <c r="J14" i="16" s="1"/>
  <c r="J55" i="29"/>
  <c r="J49" i="29"/>
  <c r="E40" i="16"/>
  <c r="E47" i="16" s="1"/>
  <c r="G40" i="16"/>
  <c r="G47" i="16" s="1"/>
  <c r="F40" i="16"/>
  <c r="F47" i="16" s="1"/>
  <c r="D51" i="34" l="1"/>
  <c r="J51" i="34" s="1"/>
  <c r="D54" i="34"/>
  <c r="D56" i="34" s="1"/>
  <c r="J54" i="34"/>
  <c r="E56" i="34"/>
  <c r="E58" i="34" s="1"/>
  <c r="H58" i="34"/>
  <c r="J13" i="34"/>
  <c r="J16" i="34" s="1"/>
  <c r="J10" i="30"/>
  <c r="J16" i="30"/>
  <c r="J11" i="30"/>
  <c r="D58" i="34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J50" i="31"/>
  <c r="J57" i="31" s="1"/>
  <c r="J50" i="29"/>
  <c r="J57" i="29" s="1"/>
  <c r="D26" i="30" s="1"/>
  <c r="J40" i="16"/>
  <c r="J47" i="16" s="1"/>
  <c r="D23" i="30" s="1"/>
  <c r="J58" i="34" l="1"/>
  <c r="J56" i="34"/>
  <c r="J14" i="30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<sst xmlns="http://schemas.openxmlformats.org/spreadsheetml/2006/main" count="560" uniqueCount="113">
  <si>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</si>
  <si>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</si>
  <si>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</si>
  <si>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</si>
  <si>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</si>
  <si>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</si>
  <si>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</si>
  <si>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</si>
  <si>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</si>
  <si>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</si>
  <si>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</si>
  <si>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</si>
  <si>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</si>
  <si>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</si>
  <si>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</si>
  <si>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</si>
  <si>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</si>
  <si>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</si>
  <si>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</si>
  <si>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</si>
  <si>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</si>
  <si>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</si>
  <si>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</si>
  <si>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</si>
  <si>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</si>
  <si>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</si>
  <si>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</si>
  <si>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</si>
  <si>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</si>
  <si>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</si>
  <si>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</si>
  <si>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</si>
  <si>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</si>
  <si>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</si>
  <si>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</si>
  <si>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</si>
  <si>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</si>
  <si>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</si>
  <si>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</si>
  <si>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</si>
  <si>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</si>
  <si>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</si>
  <si>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</si>
  <si>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</si>
  <si>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</si>
  <si>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</si>
  <si>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</si>
  <si>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</si>
  <si>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</si>
  <si>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</si>
  <si>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</si>
  <si>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</si>
  <si>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</si>
  <si>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</si>
  <si>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</si>
  <si>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</si>
  <si>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</si>
  <si>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</si>
  <si>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</si>
  <si>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</si>
  <si>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</si>
  <si>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</si>
  <si>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</si>
  <si>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</si>
  <si>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</si>
  <si>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</si>
  <si>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</si>
  <si>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</si>
  <si>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</si>
  <si>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</si>
  <si>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</si>
  <si>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</si>
  <si>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</si>
  <si>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</si>
  <si>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</si>
  <si>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</si>
  <si>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</si>
  <si>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LED Contractor/OPM Services</t>
  </si>
  <si>
    <t>See Note 1</t>
  </si>
  <si>
    <t xml:space="preserve">Note 1: </t>
  </si>
  <si>
    <t xml:space="preserve">We are not requesting any EPA funds for committing any funds as voluntary match for Personnel, Fringe Benefits, </t>
  </si>
  <si>
    <t xml:space="preserve">Equipment, Supplies, or Indorect Costs. Lowell has dedicated all EPA funds to direct contractual costs for GHG </t>
  </si>
  <si>
    <t xml:space="preserve">reduction measures and for participant/community support. Lowell's team (see resumes) will manage the contracts </t>
  </si>
  <si>
    <t xml:space="preserve">and oversee the work funded as full-time city employees. Additional capacity for managing the contracts has been included </t>
  </si>
  <si>
    <t xml:space="preserve">with the services of an Owner's Project Manager as part of the required scope for ECMs to adhere to local procurement guidance. </t>
  </si>
  <si>
    <t>All contracted work will comply with Federal Requirements, including Davis-Bacon prevailing wages.</t>
  </si>
  <si>
    <t>Solar-Enabling Contractor/OPM Services</t>
  </si>
  <si>
    <t xml:space="preserve"> Advisory Committee. Quarterly hourlong meetings of up to 15 community participants to be recruited. Stipends of up to $100/hr.</t>
  </si>
  <si>
    <t>Public Meetings. Twice a year up to 2 hours at a time. Provide $25 gift card for those in attendance, up to 200 participants.</t>
  </si>
  <si>
    <t>Public Meetings. Interpretation support for up to 3 languages (Spanish, Portuguese, Khmer). 2 hours/twice a year@$100/hr for each interpreter.</t>
  </si>
  <si>
    <t>Public Meetings. Food/drinks. Assume $20/person for 200 people</t>
  </si>
  <si>
    <t>Public Meetings: Childcare. Meetings twice a year. Assume 20 employees working 2 hours @$20/hr</t>
  </si>
  <si>
    <t>Translation Services. Assume Khmer/Portueguese 1 hr@$100/hr. On-staff Spanish translation exists in the Sustainability Division.</t>
  </si>
  <si>
    <t>Note 2:</t>
  </si>
  <si>
    <t xml:space="preserve">In development of this proposal with our community partners we have committed to a Community Advisory Committee made up </t>
  </si>
  <si>
    <t>of community members.  We are committed to providing stipends for Committee members, and providing gift cards, food, childcare</t>
  </si>
  <si>
    <t xml:space="preserve"> and translation services at community events (as needed) that the committee plans.  Though we have included estimates of these </t>
  </si>
  <si>
    <t xml:space="preserve">costs, we believe in partnering with the Advisory Committee to refine expenses with a more transparent process.  We will work </t>
  </si>
  <si>
    <t xml:space="preserve">with our EPA Contract officer  to submit complete justifications for all expenditures and seek approval prior to expenditure. </t>
  </si>
  <si>
    <t xml:space="preserve">This budget line item represents our deep commitment to directly support our community members and ensure strong community </t>
  </si>
  <si>
    <t>engagement throughout the project implementation.</t>
  </si>
  <si>
    <t>LED Lighting</t>
  </si>
  <si>
    <t>Solar-Enabling Infrastructure</t>
  </si>
  <si>
    <t>OTHER: Participant Support/Outreach (See Note 2)</t>
  </si>
  <si>
    <t>Participant Support/Outreach</t>
  </si>
  <si>
    <t xml:space="preserve">OTHER: </t>
  </si>
  <si>
    <t xml:space="preserve"> Contractual (See Note 2)</t>
  </si>
  <si>
    <t xml:space="preserve">EPA’s funds toward Lowell’s RELIEF project will leverage substantial additional funding.  The lighting contracts will be discounted </t>
  </si>
  <si>
    <t xml:space="preserve">by National Grid incentive amounts committed to each project.  In addition, in parallel to the lighting and solar enabling </t>
  </si>
  <si>
    <t xml:space="preserve">infrastructure work, Lowell will use city funds to complete WX at all remaining schools.  </t>
  </si>
  <si>
    <t xml:space="preserve">OTHER: Participant Support/Outreach </t>
  </si>
  <si>
    <t>The solar enabling infrastructure investments will allow us to leverage private sector partners to finance solar through</t>
  </si>
  <si>
    <t xml:space="preserve"> with PPAs at three schools. As a broader part of RELIEF, we have also secured funding to complete solar at four additional facilities.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</si>
</sst>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2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69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52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57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70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71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72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73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74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75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76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B2:AM30"/>
  <sheetViews>
    <sheetView showGridLines="0" tabSelected="1" zoomScale="83" zoomScaleNormal="85" workbookViewId="0">
      <selection activeCell="H33" sqref="H33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3" t="s">
        <v>1</v>
      </c>
      <c r="C3" s="73"/>
      <c r="D3" s="73"/>
      <c r="E3" s="73"/>
      <c r="F3" s="73"/>
      <c r="G3" s="73"/>
      <c r="H3" s="73"/>
      <c r="I3" s="73"/>
      <c r="J3" s="73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'LED Lighting'!D8</f>
        <v>0</v>
      </c>
      <c r="E7" s="52">
        <f>'LED Lighting'!E8</f>
        <v>0</v>
      </c>
      <c r="F7" s="52">
        <f>'LED Lighting'!F8</f>
        <v>0</v>
      </c>
      <c r="G7" s="52">
        <f>'LED Lighting'!G8</f>
        <v>0</v>
      </c>
      <c r="H7" s="52">
        <f>'LED Lighting'!H8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'LED Lighting'!D14</f>
        <v>0</v>
      </c>
      <c r="E8" s="52">
        <f>'LED Lighting'!E14</f>
        <v>0</v>
      </c>
      <c r="F8" s="52">
        <f>'LED Lighting'!F14</f>
        <v>0</v>
      </c>
      <c r="G8" s="52">
        <f>'LED Lighting'!G14</f>
        <v>0</v>
      </c>
      <c r="H8" s="52">
        <f>'LED Lighting'!H14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'LED Lighting'!D18</f>
        <v>0</v>
      </c>
      <c r="E9" s="52">
        <f>'LED Lighting'!E18</f>
        <v>0</v>
      </c>
      <c r="F9" s="52">
        <f>'LED Lighting'!F18</f>
        <v>0</v>
      </c>
      <c r="G9" s="52">
        <f>'LED Lighting'!G18</f>
        <v>0</v>
      </c>
      <c r="H9" s="52">
        <f>'LED Lighting'!H18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'LED Lighting'!D22</f>
        <v>0</v>
      </c>
      <c r="E10" s="52">
        <f>'LED Lighting'!E22</f>
        <v>0</v>
      </c>
      <c r="F10" s="52">
        <f>'LED Lighting'!F22</f>
        <v>0</v>
      </c>
      <c r="G10" s="52">
        <f>'LED Lighting'!G22</f>
        <v>0</v>
      </c>
      <c r="H10" s="52">
        <f>'LED Lighting'!H22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'LED Lighting'!D26</f>
        <v>0</v>
      </c>
      <c r="E11" s="52">
        <f>'LED Lighting'!E26</f>
        <v>0</v>
      </c>
      <c r="F11" s="52">
        <f>'LED Lighting'!F26</f>
        <v>0</v>
      </c>
      <c r="G11" s="52">
        <f>'LED Lighting'!G26</f>
        <v>0</v>
      </c>
      <c r="H11" s="52">
        <f>'LED Lighting'!H26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'LED Lighting'!D28+'Solar-Enabling Infrastructure'!D28</f>
        <v>4081000</v>
      </c>
      <c r="E12" s="52">
        <f>'LED Lighting'!E28+'Solar-Enabling Infrastructure'!E28</f>
        <v>5849000</v>
      </c>
      <c r="F12" s="52">
        <f>'LED Lighting'!F28+'Solar-Enabling Infrastructure'!F28</f>
        <v>0</v>
      </c>
      <c r="G12" s="52">
        <f>'LED Lighting'!G28+'Solar-Enabling Infrastructure'!G28</f>
        <v>0</v>
      </c>
      <c r="H12" s="52">
        <f>'LED Lighting'!H28+'Solar-Enabling Infrastructure'!H28</f>
        <v>0</v>
      </c>
      <c r="I12" s="53"/>
      <c r="J12" s="52">
        <f t="shared" si="0"/>
        <v>9930000</v>
      </c>
    </row>
    <row r="13" spans="2:39" x14ac:dyDescent="0.25">
      <c r="B13" s="23"/>
      <c r="C13" s="51" t="s">
        <v>18</v>
      </c>
      <c r="D13" s="52">
        <f>'Participant Support Outreach'!D38</f>
        <v>18000</v>
      </c>
      <c r="E13" s="52">
        <f>'Participant Support Outreach'!E38</f>
        <v>18000</v>
      </c>
      <c r="F13" s="52">
        <f>'Participant Support Outreach'!F38</f>
        <v>0</v>
      </c>
      <c r="G13" s="52">
        <f>'Participant Support Outreach'!G38</f>
        <v>0</v>
      </c>
      <c r="H13" s="52">
        <f>'Participant Support Outreach'!H38</f>
        <v>0</v>
      </c>
      <c r="I13" s="53"/>
      <c r="J13" s="52">
        <f t="shared" si="0"/>
        <v>36000</v>
      </c>
    </row>
    <row r="14" spans="2:39" x14ac:dyDescent="0.25">
      <c r="B14" s="24"/>
      <c r="C14" s="9" t="s">
        <v>19</v>
      </c>
      <c r="D14" s="16">
        <f>D13+D12+D11+D10+D9+D8+D7</f>
        <v>4099000</v>
      </c>
      <c r="E14" s="16">
        <f>E13+E12+E11+E10+E9+E8+E7</f>
        <v>5867000</v>
      </c>
      <c r="F14" s="16">
        <f>F13+F12+F11+F10+F9+F8+F7</f>
        <v>0</v>
      </c>
      <c r="G14" s="16">
        <f>G13+G12+G11+G10+G9+G8+G7</f>
        <v>0</v>
      </c>
      <c r="H14" s="16">
        <f>H13+H12+H11+H10+H9+H8+H7</f>
        <v>0</v>
      </c>
      <c r="J14" s="16">
        <f t="shared" si="0"/>
        <v>9966000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'LED Lighting'!D45</f>
        <v>0</v>
      </c>
      <c r="E16" s="59">
        <f>'LED Lighting'!E45</f>
        <v>0</v>
      </c>
      <c r="F16" s="59">
        <f>'LED Lighting'!F45</f>
        <v>0</v>
      </c>
      <c r="G16" s="59">
        <f>'LED Lighting'!G45</f>
        <v>0</v>
      </c>
      <c r="H16" s="59">
        <f>'LED Lighting'!H45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4099000</v>
      </c>
      <c r="E18" s="54">
        <f>E14+E16</f>
        <v>5867000</v>
      </c>
      <c r="F18" s="54">
        <f>F14+F16</f>
        <v>0</v>
      </c>
      <c r="G18" s="54">
        <f>G14+G16</f>
        <v>0</v>
      </c>
      <c r="H18" s="54">
        <f>H14+H16</f>
        <v>0</v>
      </c>
      <c r="I18" s="55"/>
      <c r="J18" s="70">
        <f>J14+J16</f>
        <v>9966000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5"/>
      <c r="F21" s="75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6" t="s">
        <v>27</v>
      </c>
      <c r="F22" s="76"/>
      <c r="H22"/>
      <c r="I22"/>
    </row>
    <row r="23" spans="2:10" ht="15" customHeight="1" x14ac:dyDescent="0.25">
      <c r="B23" s="51">
        <v>1</v>
      </c>
      <c r="C23" s="57" t="s">
        <v>101</v>
      </c>
      <c r="D23" s="58">
        <f>'LED Lighting'!J47</f>
        <v>3877000</v>
      </c>
      <c r="E23" s="74">
        <f>D23/D$29</f>
        <v>0.38902267710214727</v>
      </c>
      <c r="F23" s="74"/>
      <c r="H23"/>
      <c r="I23"/>
    </row>
    <row r="24" spans="2:10" ht="15" customHeight="1" x14ac:dyDescent="0.25">
      <c r="B24" s="51">
        <v>2</v>
      </c>
      <c r="C24" s="52" t="s">
        <v>102</v>
      </c>
      <c r="D24" s="58">
        <f>'Solar-Enabling Infrastructure'!J39</f>
        <v>6053000</v>
      </c>
      <c r="E24" s="74">
        <f t="shared" ref="E24:E27" si="1">D24/D$29</f>
        <v>0.60736504113987555</v>
      </c>
      <c r="F24" s="74"/>
      <c r="H24"/>
      <c r="I24"/>
    </row>
    <row r="25" spans="2:10" ht="15" customHeight="1" x14ac:dyDescent="0.25">
      <c r="B25" s="51">
        <v>3</v>
      </c>
      <c r="C25" s="52" t="s">
        <v>104</v>
      </c>
      <c r="D25" s="58">
        <f>'Participant Support Outreach'!J39</f>
        <v>36000</v>
      </c>
      <c r="E25" s="74">
        <f t="shared" si="1"/>
        <v>3.6122817579771222E-3</v>
      </c>
      <c r="F25" s="74"/>
      <c r="H25"/>
      <c r="I25"/>
    </row>
    <row r="26" spans="2:10" ht="15" customHeight="1" x14ac:dyDescent="0.25">
      <c r="B26" s="51">
        <v>4</v>
      </c>
      <c r="C26" s="52" t="s">
        <v>28</v>
      </c>
      <c r="D26" s="58">
        <f>'Measure 4 Budget'!J57</f>
        <v>0</v>
      </c>
      <c r="E26" s="74">
        <f t="shared" si="1"/>
        <v>0</v>
      </c>
      <c r="F26" s="74"/>
      <c r="H26"/>
      <c r="I26"/>
    </row>
    <row r="27" spans="2:10" ht="15" customHeight="1" x14ac:dyDescent="0.25">
      <c r="B27" s="51">
        <v>5</v>
      </c>
      <c r="C27" s="52" t="s">
        <v>29</v>
      </c>
      <c r="D27" s="58">
        <v>0</v>
      </c>
      <c r="E27" s="74">
        <f t="shared" si="1"/>
        <v>0</v>
      </c>
      <c r="F27" s="74"/>
      <c r="H27"/>
      <c r="I27"/>
    </row>
    <row r="28" spans="2:10" ht="15" customHeight="1" x14ac:dyDescent="0.25">
      <c r="B28" s="51"/>
      <c r="C28" s="52"/>
      <c r="D28" s="58"/>
      <c r="E28" s="74"/>
      <c r="F28" s="74"/>
      <c r="H28"/>
      <c r="I28"/>
    </row>
    <row r="29" spans="2:10" ht="15" customHeight="1" x14ac:dyDescent="0.25">
      <c r="B29" s="51" t="s">
        <v>30</v>
      </c>
      <c r="C29" s="52"/>
      <c r="D29" s="58">
        <f>SUM(D23:D28)</f>
        <v>9966000</v>
      </c>
      <c r="E29" s="74">
        <f t="shared" ref="E29" si="2">SUM(E23:E28)</f>
        <v>1</v>
      </c>
      <c r="F29" s="74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tabColor theme="9" tint="0.39997558519241921"/>
    <pageSetUpPr fitToPage="1"/>
  </sheetPr>
  <dimension ref="B2:AM62"/>
  <sheetViews>
    <sheetView showGridLines="0" zoomScale="85" zoomScaleNormal="85" workbookViewId="0">
      <selection activeCell="C59" sqref="C5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78</v>
      </c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7"/>
      <c r="D9" s="15"/>
      <c r="E9" s="11"/>
      <c r="F9" s="11"/>
      <c r="G9" s="11"/>
      <c r="H9" s="11"/>
      <c r="J9" s="15">
        <f>SUM(D9:H9)</f>
        <v>0</v>
      </c>
    </row>
    <row r="10" spans="2:39" x14ac:dyDescent="0.25">
      <c r="B10" s="23"/>
      <c r="C10" s="9" t="s">
        <v>12</v>
      </c>
      <c r="D10" s="16">
        <f>SUM(D8:D9)</f>
        <v>0</v>
      </c>
      <c r="E10" s="16">
        <f>SUM(E8:E9)</f>
        <v>0</v>
      </c>
      <c r="F10" s="16">
        <f>SUM(F8:F9)</f>
        <v>0</v>
      </c>
      <c r="G10" s="16">
        <f>SUM(G8:G9)</f>
        <v>0</v>
      </c>
      <c r="H10" s="16">
        <f>SUM(H8:H9)</f>
        <v>0</v>
      </c>
      <c r="J10" s="16">
        <f>SUM(J8:J9)</f>
        <v>0</v>
      </c>
    </row>
    <row r="11" spans="2:39" x14ac:dyDescent="0.25">
      <c r="B11" s="23"/>
      <c r="C11" s="14" t="s">
        <v>35</v>
      </c>
      <c r="D11" s="13" t="s">
        <v>34</v>
      </c>
      <c r="E11" s="10"/>
      <c r="F11" s="10"/>
      <c r="G11" s="10"/>
      <c r="H11" s="10"/>
      <c r="J11" s="8" t="s">
        <v>34</v>
      </c>
    </row>
    <row r="12" spans="2:39" x14ac:dyDescent="0.25">
      <c r="B12" s="23"/>
      <c r="C12" s="25" t="s">
        <v>78</v>
      </c>
      <c r="D12" s="15"/>
      <c r="E12" s="15"/>
      <c r="F12" s="15"/>
      <c r="G12" s="15"/>
      <c r="H12" s="15"/>
      <c r="J12" s="15">
        <f>SUM(D12:H12)</f>
        <v>0</v>
      </c>
    </row>
    <row r="13" spans="2:39" x14ac:dyDescent="0.25">
      <c r="B13" s="23"/>
      <c r="C13" s="10"/>
      <c r="D13" s="15"/>
      <c r="E13" s="11"/>
      <c r="F13" s="11"/>
      <c r="G13" s="11"/>
      <c r="H13" s="11"/>
      <c r="J13" s="15">
        <f t="shared" ref="J13" si="0">SUM(D13:H13)</f>
        <v>0</v>
      </c>
    </row>
    <row r="14" spans="2:39" x14ac:dyDescent="0.25">
      <c r="B14" s="23"/>
      <c r="C14" s="9" t="s">
        <v>13</v>
      </c>
      <c r="D14" s="16">
        <f>SUM(D12:D13)</f>
        <v>0</v>
      </c>
      <c r="E14" s="16">
        <f>SUM(E12:E13)</f>
        <v>0</v>
      </c>
      <c r="F14" s="16">
        <f>SUM(F12:F13)</f>
        <v>0</v>
      </c>
      <c r="G14" s="16">
        <f>SUM(G12:G13)</f>
        <v>0</v>
      </c>
      <c r="H14" s="16">
        <f>SUM(H12:H13)</f>
        <v>0</v>
      </c>
      <c r="J14" s="16">
        <f>SUM(J12:J13)</f>
        <v>0</v>
      </c>
    </row>
    <row r="15" spans="2:39" x14ac:dyDescent="0.25">
      <c r="B15" s="23"/>
      <c r="C15" s="14" t="s">
        <v>36</v>
      </c>
      <c r="D15" s="13" t="s">
        <v>34</v>
      </c>
      <c r="E15" s="10"/>
      <c r="F15" s="10"/>
      <c r="G15" s="10"/>
      <c r="H15" s="10"/>
      <c r="J15" s="8" t="s">
        <v>34</v>
      </c>
    </row>
    <row r="16" spans="2:39" x14ac:dyDescent="0.25">
      <c r="B16" s="23"/>
      <c r="C16" s="25" t="s">
        <v>78</v>
      </c>
      <c r="D16" s="15"/>
      <c r="E16" s="11"/>
      <c r="F16" s="11"/>
      <c r="G16" s="11"/>
      <c r="H16" s="11"/>
      <c r="J16" s="15">
        <f>SUM(D16:H16)</f>
        <v>0</v>
      </c>
    </row>
    <row r="17" spans="2:10" x14ac:dyDescent="0.25">
      <c r="B17" s="23"/>
      <c r="C17" s="29"/>
      <c r="D17" s="15"/>
      <c r="E17" s="15"/>
      <c r="F17" s="15"/>
      <c r="G17" s="15"/>
      <c r="H17" s="15"/>
      <c r="I17" s="35"/>
      <c r="J17" s="15">
        <f>SUM(D17:H17)</f>
        <v>0</v>
      </c>
    </row>
    <row r="18" spans="2:10" x14ac:dyDescent="0.25">
      <c r="B18" s="23"/>
      <c r="C18" s="9" t="s">
        <v>14</v>
      </c>
      <c r="D18" s="16">
        <f>SUM(D17:D17)</f>
        <v>0</v>
      </c>
      <c r="E18" s="16">
        <f>SUM(E17:E17)</f>
        <v>0</v>
      </c>
      <c r="F18" s="16">
        <f>SUM(F17:F17)</f>
        <v>0</v>
      </c>
      <c r="G18" s="16">
        <f>SUM(G17:G17)</f>
        <v>0</v>
      </c>
      <c r="H18" s="16">
        <f>SUM(H17:H17)</f>
        <v>0</v>
      </c>
      <c r="J18" s="16">
        <f>SUM(J16:J17)</f>
        <v>0</v>
      </c>
    </row>
    <row r="19" spans="2:10" x14ac:dyDescent="0.25">
      <c r="B19" s="23"/>
      <c r="C19" s="14" t="s">
        <v>37</v>
      </c>
      <c r="D19" s="15"/>
      <c r="E19" s="10"/>
      <c r="F19" s="10"/>
      <c r="G19" s="10"/>
      <c r="H19" s="10"/>
      <c r="J19" s="15" t="s">
        <v>20</v>
      </c>
    </row>
    <row r="20" spans="2:10" x14ac:dyDescent="0.25">
      <c r="B20" s="23"/>
      <c r="C20" s="25" t="s">
        <v>78</v>
      </c>
      <c r="D20" s="15"/>
      <c r="E20" s="10"/>
      <c r="F20" s="10"/>
      <c r="G20" s="10"/>
      <c r="H20" s="10"/>
      <c r="J20" s="15">
        <f>SUM(D20:H20)</f>
        <v>0</v>
      </c>
    </row>
    <row r="21" spans="2:10" x14ac:dyDescent="0.25">
      <c r="B21" s="23" t="s">
        <v>38</v>
      </c>
      <c r="C21" s="28" t="s">
        <v>38</v>
      </c>
      <c r="D21" s="13" t="s">
        <v>34</v>
      </c>
      <c r="E21" s="10"/>
      <c r="F21" s="10"/>
      <c r="G21" s="10"/>
      <c r="H21" s="10"/>
      <c r="J21" s="15">
        <f t="shared" ref="J21:J40" si="1">SUM(D21:H21)</f>
        <v>0</v>
      </c>
    </row>
    <row r="22" spans="2:10" x14ac:dyDescent="0.25">
      <c r="B22" s="23"/>
      <c r="C22" s="9" t="s">
        <v>15</v>
      </c>
      <c r="D22" s="12">
        <f>SUM(D20:D21)</f>
        <v>0</v>
      </c>
      <c r="E22" s="12">
        <f t="shared" ref="E22:H22" si="2">SUM(E20:E21)</f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J22" s="16">
        <f>SUM(J20:J21)</f>
        <v>0</v>
      </c>
    </row>
    <row r="23" spans="2:10" x14ac:dyDescent="0.25">
      <c r="B23" s="23"/>
      <c r="C23" s="14" t="s">
        <v>39</v>
      </c>
      <c r="D23" s="13" t="s">
        <v>34</v>
      </c>
      <c r="E23" s="10"/>
      <c r="F23" s="10"/>
      <c r="G23" s="10"/>
      <c r="H23" s="10"/>
      <c r="J23" s="15"/>
    </row>
    <row r="24" spans="2:10" x14ac:dyDescent="0.25">
      <c r="B24" s="23"/>
      <c r="C24" s="25" t="s">
        <v>78</v>
      </c>
      <c r="D24" s="15"/>
      <c r="E24" s="15"/>
      <c r="F24" s="15"/>
      <c r="G24" s="15"/>
      <c r="H24" s="15"/>
      <c r="I24" s="35"/>
      <c r="J24" s="15">
        <f t="shared" si="1"/>
        <v>0</v>
      </c>
    </row>
    <row r="25" spans="2:10" x14ac:dyDescent="0.25">
      <c r="B25" s="23"/>
      <c r="C25" s="25"/>
      <c r="D25" s="15"/>
      <c r="E25" s="11"/>
      <c r="F25" s="11"/>
      <c r="G25" s="11"/>
      <c r="H25" s="11"/>
      <c r="J25" s="15">
        <f t="shared" si="1"/>
        <v>0</v>
      </c>
    </row>
    <row r="26" spans="2:10" x14ac:dyDescent="0.25">
      <c r="B26" s="23"/>
      <c r="C26" s="9" t="s">
        <v>16</v>
      </c>
      <c r="D26" s="16">
        <f>SUM(D24:D25)</f>
        <v>0</v>
      </c>
      <c r="E26" s="16">
        <f t="shared" ref="E26:H26" si="3">SUM(E24:E25)</f>
        <v>0</v>
      </c>
      <c r="F26" s="16">
        <f t="shared" si="3"/>
        <v>0</v>
      </c>
      <c r="G26" s="16">
        <f t="shared" si="3"/>
        <v>0</v>
      </c>
      <c r="H26" s="16">
        <f t="shared" si="3"/>
        <v>0</v>
      </c>
      <c r="J26" s="16">
        <f>SUM(J24:J25)</f>
        <v>0</v>
      </c>
    </row>
    <row r="27" spans="2:10" x14ac:dyDescent="0.25">
      <c r="B27" s="23"/>
      <c r="C27" s="14" t="s">
        <v>106</v>
      </c>
      <c r="D27" s="13" t="s">
        <v>34</v>
      </c>
      <c r="E27" s="10"/>
      <c r="F27" s="10"/>
      <c r="G27" s="10"/>
      <c r="H27" s="10"/>
      <c r="J27" s="15"/>
    </row>
    <row r="28" spans="2:10" x14ac:dyDescent="0.25">
      <c r="B28" s="23"/>
      <c r="C28" s="25" t="s">
        <v>77</v>
      </c>
      <c r="D28" s="15">
        <v>3173000</v>
      </c>
      <c r="E28" s="15">
        <v>704000</v>
      </c>
      <c r="F28" s="15"/>
      <c r="G28" s="15"/>
      <c r="H28" s="15"/>
      <c r="I28" s="35"/>
      <c r="J28" s="15">
        <f t="shared" si="1"/>
        <v>3877000</v>
      </c>
    </row>
    <row r="29" spans="2:10" x14ac:dyDescent="0.25">
      <c r="B29" s="23"/>
      <c r="C29" s="25"/>
      <c r="D29" s="15"/>
      <c r="E29" s="15"/>
      <c r="F29" s="15"/>
      <c r="G29" s="15"/>
      <c r="H29" s="15"/>
      <c r="I29" s="35"/>
      <c r="J29" s="15"/>
    </row>
    <row r="30" spans="2:10" x14ac:dyDescent="0.25">
      <c r="B30" s="23"/>
      <c r="C30" s="25"/>
      <c r="D30" s="15"/>
      <c r="E30" s="11"/>
      <c r="F30" s="11"/>
      <c r="G30" s="11"/>
      <c r="H30" s="11"/>
      <c r="J30" s="15">
        <f t="shared" si="1"/>
        <v>0</v>
      </c>
    </row>
    <row r="31" spans="2:10" x14ac:dyDescent="0.25">
      <c r="B31" s="23"/>
      <c r="C31" s="9" t="s">
        <v>17</v>
      </c>
      <c r="D31" s="16">
        <f>SUM(D28:D30)</f>
        <v>3173000</v>
      </c>
      <c r="E31" s="16">
        <f>SUM(E28:E30)</f>
        <v>704000</v>
      </c>
      <c r="F31" s="16">
        <f>SUM(F28:F30)</f>
        <v>0</v>
      </c>
      <c r="G31" s="16">
        <f>SUM(G28:G30)</f>
        <v>0</v>
      </c>
      <c r="H31" s="16">
        <f>SUM(H28:H30)</f>
        <v>0</v>
      </c>
      <c r="J31" s="16">
        <f>SUM(J28:J30)</f>
        <v>3877000</v>
      </c>
    </row>
    <row r="32" spans="2:10" x14ac:dyDescent="0.25">
      <c r="B32" s="23"/>
      <c r="C32" s="14" t="s">
        <v>105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44"/>
      <c r="F33" s="44"/>
      <c r="G33" s="44"/>
      <c r="H33" s="44"/>
      <c r="J33" s="15"/>
    </row>
    <row r="34" spans="2:10" x14ac:dyDescent="0.25">
      <c r="B34" s="23"/>
      <c r="C34" s="25"/>
      <c r="D34" s="15"/>
      <c r="E34" s="44"/>
      <c r="F34" s="44"/>
      <c r="G34" s="44"/>
      <c r="H34" s="44"/>
      <c r="J34" s="15"/>
    </row>
    <row r="35" spans="2:10" x14ac:dyDescent="0.25">
      <c r="B35" s="23"/>
      <c r="C35" s="25"/>
      <c r="D35" s="15"/>
      <c r="E35" s="44"/>
      <c r="F35" s="44"/>
      <c r="G35" s="44"/>
      <c r="H35" s="44"/>
      <c r="J35" s="15"/>
    </row>
    <row r="36" spans="2:10" x14ac:dyDescent="0.25">
      <c r="B36" s="23"/>
      <c r="C36" s="25"/>
      <c r="D36" s="15"/>
      <c r="E36" s="44"/>
      <c r="F36" s="44"/>
      <c r="G36" s="44"/>
      <c r="H36" s="44"/>
      <c r="J36" s="15"/>
    </row>
    <row r="37" spans="2:10" x14ac:dyDescent="0.25">
      <c r="B37" s="23"/>
      <c r="C37" s="25"/>
      <c r="D37" s="15"/>
      <c r="E37" s="60"/>
      <c r="F37" s="60"/>
      <c r="G37" s="60"/>
      <c r="H37" s="60"/>
      <c r="J37" s="15"/>
    </row>
    <row r="38" spans="2:10" x14ac:dyDescent="0.25">
      <c r="B38" s="23"/>
      <c r="C38" s="25"/>
      <c r="D38" s="15"/>
      <c r="E38" s="60"/>
      <c r="F38" s="60"/>
      <c r="G38" s="60"/>
      <c r="H38" s="60"/>
      <c r="J38" s="15"/>
    </row>
    <row r="39" spans="2:10" x14ac:dyDescent="0.25">
      <c r="B39" s="24"/>
      <c r="C39" s="9" t="s">
        <v>18</v>
      </c>
      <c r="D39" s="16">
        <f>SUM(D33:D38)</f>
        <v>0</v>
      </c>
      <c r="E39" s="16">
        <f>SUM(E33:E38)</f>
        <v>0</v>
      </c>
      <c r="F39" s="16">
        <f>SUM(F33:F38)</f>
        <v>0</v>
      </c>
      <c r="G39" s="16">
        <f>SUM(G33:G38)</f>
        <v>0</v>
      </c>
      <c r="H39" s="16">
        <f>SUM(H33:H38)</f>
        <v>0</v>
      </c>
      <c r="J39" s="16">
        <f>SUM(J33:J38)</f>
        <v>0</v>
      </c>
    </row>
    <row r="40" spans="2:10" x14ac:dyDescent="0.25">
      <c r="B40" s="24"/>
      <c r="C40" s="9" t="s">
        <v>19</v>
      </c>
      <c r="D40" s="16">
        <f>SUM(D39,D31,D26,D22,D18,D14,D10)</f>
        <v>3173000</v>
      </c>
      <c r="E40" s="16">
        <f>SUM(E39,E31,E26,E22,E18,E14,E10)</f>
        <v>704000</v>
      </c>
      <c r="F40" s="16">
        <f>SUM(F39,F31,F26,F22,F18,F14,F10)</f>
        <v>0</v>
      </c>
      <c r="G40" s="16">
        <f>SUM(G39,G31,G26,G22,G18,G14,G10)</f>
        <v>0</v>
      </c>
      <c r="H40" s="16">
        <f>SUM(H39,H31,H26,H22,H18,H14,H10)</f>
        <v>0</v>
      </c>
      <c r="J40" s="16">
        <f t="shared" si="1"/>
        <v>3877000</v>
      </c>
    </row>
    <row r="41" spans="2:10" x14ac:dyDescent="0.25">
      <c r="B41" s="6"/>
      <c r="D41"/>
      <c r="E41"/>
      <c r="H41"/>
      <c r="I41"/>
      <c r="J41" t="s">
        <v>20</v>
      </c>
    </row>
    <row r="42" spans="2:10" ht="30" x14ac:dyDescent="0.25">
      <c r="B42" s="71" t="s">
        <v>42</v>
      </c>
      <c r="C42" s="17" t="s">
        <v>42</v>
      </c>
      <c r="D42" s="18"/>
      <c r="E42" s="18"/>
      <c r="F42" s="18"/>
      <c r="G42" s="18"/>
      <c r="H42" s="18"/>
      <c r="I42"/>
      <c r="J42" s="18" t="s">
        <v>20</v>
      </c>
    </row>
    <row r="43" spans="2:10" x14ac:dyDescent="0.25">
      <c r="B43" s="23"/>
      <c r="C43" s="25" t="s">
        <v>78</v>
      </c>
      <c r="D43" s="13"/>
      <c r="E43" s="10"/>
      <c r="F43" s="10"/>
      <c r="G43" s="10"/>
      <c r="H43" s="10"/>
      <c r="J43" s="15">
        <f>SUM(D43:H43)</f>
        <v>0</v>
      </c>
    </row>
    <row r="44" spans="2:10" x14ac:dyDescent="0.25">
      <c r="B44" s="23"/>
      <c r="C44" s="25"/>
      <c r="D44" s="13"/>
      <c r="E44" s="10"/>
      <c r="F44" s="10"/>
      <c r="G44" s="10"/>
      <c r="H44" s="10"/>
      <c r="J44" s="15">
        <f t="shared" ref="J44" si="4">SUM(D44:H44)</f>
        <v>0</v>
      </c>
    </row>
    <row r="45" spans="2:10" x14ac:dyDescent="0.25">
      <c r="B45" s="24"/>
      <c r="C45" s="9" t="s">
        <v>21</v>
      </c>
      <c r="D45" s="16">
        <f>SUM(D43:D44)</f>
        <v>0</v>
      </c>
      <c r="E45" s="16">
        <f t="shared" ref="E45:H45" si="5">SUM(E43:E44)</f>
        <v>0</v>
      </c>
      <c r="F45" s="16">
        <f t="shared" si="5"/>
        <v>0</v>
      </c>
      <c r="G45" s="16">
        <f t="shared" si="5"/>
        <v>0</v>
      </c>
      <c r="H45" s="16">
        <f t="shared" si="5"/>
        <v>0</v>
      </c>
      <c r="J45" s="16">
        <f>SUM(J43:J44)</f>
        <v>0</v>
      </c>
    </row>
    <row r="46" spans="2:10" ht="15.75" thickBot="1" x14ac:dyDescent="0.3">
      <c r="B46" s="6"/>
      <c r="D46"/>
      <c r="E46"/>
      <c r="H46"/>
      <c r="I46"/>
      <c r="J46" t="s">
        <v>20</v>
      </c>
    </row>
    <row r="47" spans="2:10" s="1" customFormat="1" ht="30.75" thickBot="1" x14ac:dyDescent="0.3">
      <c r="B47" s="19" t="s">
        <v>22</v>
      </c>
      <c r="C47" s="19"/>
      <c r="D47" s="20">
        <f>SUM(D45,D40)</f>
        <v>3173000</v>
      </c>
      <c r="E47" s="20">
        <f t="shared" ref="E47:J47" si="6">SUM(E45,E40)</f>
        <v>704000</v>
      </c>
      <c r="F47" s="20">
        <f t="shared" si="6"/>
        <v>0</v>
      </c>
      <c r="G47" s="20">
        <f t="shared" si="6"/>
        <v>0</v>
      </c>
      <c r="H47" s="20">
        <f t="shared" si="6"/>
        <v>0</v>
      </c>
      <c r="I47" s="7"/>
      <c r="J47" s="20">
        <f t="shared" si="6"/>
        <v>3877000</v>
      </c>
    </row>
    <row r="48" spans="2:10" x14ac:dyDescent="0.25">
      <c r="B48" s="6"/>
    </row>
    <row r="49" spans="2:3" x14ac:dyDescent="0.25">
      <c r="B49" s="6"/>
    </row>
    <row r="50" spans="2:3" x14ac:dyDescent="0.25">
      <c r="B50" s="6" t="s">
        <v>79</v>
      </c>
      <c r="C50" t="s">
        <v>80</v>
      </c>
    </row>
    <row r="51" spans="2:3" x14ac:dyDescent="0.25">
      <c r="B51" s="6"/>
      <c r="C51" t="s">
        <v>81</v>
      </c>
    </row>
    <row r="52" spans="2:3" x14ac:dyDescent="0.25">
      <c r="B52" s="6"/>
      <c r="C52" t="s">
        <v>82</v>
      </c>
    </row>
    <row r="53" spans="2:3" x14ac:dyDescent="0.25">
      <c r="B53" s="6"/>
      <c r="C53" t="s">
        <v>83</v>
      </c>
    </row>
    <row r="54" spans="2:3" x14ac:dyDescent="0.25">
      <c r="B54" s="6"/>
      <c r="C54" t="s">
        <v>84</v>
      </c>
    </row>
    <row r="55" spans="2:3" x14ac:dyDescent="0.25">
      <c r="B55" s="6"/>
      <c r="C55" t="s">
        <v>85</v>
      </c>
    </row>
    <row r="56" spans="2:3" x14ac:dyDescent="0.25">
      <c r="B56" s="6"/>
    </row>
    <row r="57" spans="2:3" x14ac:dyDescent="0.25">
      <c r="B57" s="6" t="s">
        <v>93</v>
      </c>
      <c r="C57" s="72" t="s">
        <v>107</v>
      </c>
    </row>
    <row r="58" spans="2:3" x14ac:dyDescent="0.25">
      <c r="B58" s="6"/>
      <c r="C58" s="72" t="s">
        <v>108</v>
      </c>
    </row>
    <row r="59" spans="2:3" x14ac:dyDescent="0.25">
      <c r="B59" s="6"/>
      <c r="C59" t="s">
        <v>109</v>
      </c>
    </row>
    <row r="60" spans="2:3" x14ac:dyDescent="0.25">
      <c r="B60" s="6"/>
    </row>
    <row r="61" spans="2:3" x14ac:dyDescent="0.25">
      <c r="B61" s="6"/>
    </row>
    <row r="62" spans="2:3" x14ac:dyDescent="0.25">
      <c r="B62" s="6"/>
    </row>
  </sheetData>
  <pageMargins left="0.7" right="0.7" top="0.75" bottom="0.75" header="0.3" footer="0.3"/>
  <pageSetup scale="97" fitToHeight="0" orientation="landscape" r:id="rId1"/>
  <ignoredErrors>
    <ignoredError sqref="J17 J24 J2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B2:AX63"/>
  <sheetViews>
    <sheetView showGridLines="0" zoomScale="85" zoomScaleNormal="85" workbookViewId="0">
      <selection activeCell="P52" sqref="P52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78</v>
      </c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7"/>
      <c r="D9" s="15"/>
      <c r="E9" s="11"/>
      <c r="F9" s="11"/>
      <c r="G9" s="11"/>
      <c r="H9" s="11"/>
      <c r="J9" s="15">
        <f>SUM(D9:H9)</f>
        <v>0</v>
      </c>
    </row>
    <row r="10" spans="2:39" x14ac:dyDescent="0.25">
      <c r="B10" s="23"/>
      <c r="C10" s="9" t="s">
        <v>12</v>
      </c>
      <c r="D10" s="16">
        <f>SUM(D8:D9)</f>
        <v>0</v>
      </c>
      <c r="E10" s="16">
        <f>SUM(E8:E9)</f>
        <v>0</v>
      </c>
      <c r="F10" s="16">
        <f>SUM(F8:F9)</f>
        <v>0</v>
      </c>
      <c r="G10" s="16">
        <f>SUM(G8:G9)</f>
        <v>0</v>
      </c>
      <c r="H10" s="16">
        <f>SUM(H8:H9)</f>
        <v>0</v>
      </c>
      <c r="J10" s="16">
        <f>SUM(J8:J9)</f>
        <v>0</v>
      </c>
    </row>
    <row r="11" spans="2:39" x14ac:dyDescent="0.25">
      <c r="B11" s="23"/>
      <c r="C11" s="14" t="s">
        <v>35</v>
      </c>
      <c r="D11" s="13" t="s">
        <v>34</v>
      </c>
      <c r="E11" s="10"/>
      <c r="F11" s="10"/>
      <c r="G11" s="10"/>
      <c r="H11" s="10"/>
      <c r="J11" s="8" t="s">
        <v>34</v>
      </c>
    </row>
    <row r="12" spans="2:39" x14ac:dyDescent="0.25">
      <c r="B12" s="23"/>
      <c r="C12" s="25" t="s">
        <v>78</v>
      </c>
      <c r="D12" s="15"/>
      <c r="E12" s="15"/>
      <c r="F12" s="15"/>
      <c r="G12" s="15"/>
      <c r="H12" s="15"/>
      <c r="J12" s="15">
        <f>SUM(D12:H12)</f>
        <v>0</v>
      </c>
    </row>
    <row r="13" spans="2:39" x14ac:dyDescent="0.25">
      <c r="B13" s="23"/>
      <c r="C13" s="10"/>
      <c r="D13" s="15"/>
      <c r="E13" s="11"/>
      <c r="F13" s="11"/>
      <c r="G13" s="11"/>
      <c r="H13" s="11"/>
      <c r="J13" s="15">
        <f t="shared" ref="J13" si="0">SUM(D13:H13)</f>
        <v>0</v>
      </c>
    </row>
    <row r="14" spans="2:39" x14ac:dyDescent="0.25">
      <c r="B14" s="23"/>
      <c r="C14" s="9" t="s">
        <v>13</v>
      </c>
      <c r="D14" s="16">
        <f>SUM(D12:D13)</f>
        <v>0</v>
      </c>
      <c r="E14" s="16">
        <f>SUM(E12:E13)</f>
        <v>0</v>
      </c>
      <c r="F14" s="16">
        <f>SUM(F12:F13)</f>
        <v>0</v>
      </c>
      <c r="G14" s="16">
        <f>SUM(G12:G13)</f>
        <v>0</v>
      </c>
      <c r="H14" s="16">
        <f>SUM(H12:H13)</f>
        <v>0</v>
      </c>
      <c r="J14" s="16">
        <f>SUM(J12:J13)</f>
        <v>0</v>
      </c>
    </row>
    <row r="15" spans="2:39" x14ac:dyDescent="0.25">
      <c r="B15" s="23"/>
      <c r="C15" s="14" t="s">
        <v>36</v>
      </c>
      <c r="D15" s="13" t="s">
        <v>34</v>
      </c>
      <c r="E15" s="10"/>
      <c r="F15" s="10"/>
      <c r="G15" s="10"/>
      <c r="H15" s="10"/>
      <c r="J15" s="8" t="s">
        <v>34</v>
      </c>
    </row>
    <row r="16" spans="2:39" x14ac:dyDescent="0.25">
      <c r="B16" s="23"/>
      <c r="C16" s="25" t="s">
        <v>78</v>
      </c>
      <c r="D16" s="15"/>
      <c r="E16" s="11"/>
      <c r="F16" s="11"/>
      <c r="G16" s="11"/>
      <c r="H16" s="11"/>
      <c r="J16" s="15">
        <f>SUM(D16:H16)</f>
        <v>0</v>
      </c>
    </row>
    <row r="17" spans="2:10" x14ac:dyDescent="0.25">
      <c r="B17" s="23"/>
      <c r="C17" s="29"/>
      <c r="D17" s="15"/>
      <c r="E17" s="15"/>
      <c r="F17" s="15"/>
      <c r="G17" s="15"/>
      <c r="H17" s="15"/>
      <c r="I17" s="35"/>
      <c r="J17" s="15">
        <f>SUM(D17:H17)</f>
        <v>0</v>
      </c>
    </row>
    <row r="18" spans="2:10" x14ac:dyDescent="0.25">
      <c r="B18" s="23"/>
      <c r="C18" s="9" t="s">
        <v>14</v>
      </c>
      <c r="D18" s="16">
        <f>SUM(D17:D17)</f>
        <v>0</v>
      </c>
      <c r="E18" s="16">
        <f>SUM(E17:E17)</f>
        <v>0</v>
      </c>
      <c r="F18" s="16">
        <f>SUM(F17:F17)</f>
        <v>0</v>
      </c>
      <c r="G18" s="16">
        <f>SUM(G17:G17)</f>
        <v>0</v>
      </c>
      <c r="H18" s="16">
        <f>SUM(H17:H17)</f>
        <v>0</v>
      </c>
      <c r="J18" s="16">
        <f>SUM(J16:J17)</f>
        <v>0</v>
      </c>
    </row>
    <row r="19" spans="2:10" x14ac:dyDescent="0.25">
      <c r="B19" s="23"/>
      <c r="C19" s="14" t="s">
        <v>37</v>
      </c>
      <c r="D19" s="15"/>
      <c r="E19" s="10"/>
      <c r="F19" s="10"/>
      <c r="G19" s="10"/>
      <c r="H19" s="10"/>
      <c r="J19" s="15" t="s">
        <v>20</v>
      </c>
    </row>
    <row r="20" spans="2:10" x14ac:dyDescent="0.25">
      <c r="B20" s="23"/>
      <c r="C20" s="25" t="s">
        <v>78</v>
      </c>
      <c r="D20" s="15"/>
      <c r="E20" s="10"/>
      <c r="F20" s="10"/>
      <c r="G20" s="10"/>
      <c r="H20" s="10"/>
      <c r="J20" s="15">
        <f>SUM(D20:H20)</f>
        <v>0</v>
      </c>
    </row>
    <row r="21" spans="2:10" x14ac:dyDescent="0.25">
      <c r="B21" s="23" t="s">
        <v>38</v>
      </c>
      <c r="C21" s="28" t="s">
        <v>38</v>
      </c>
      <c r="D21" s="13" t="s">
        <v>34</v>
      </c>
      <c r="E21" s="10"/>
      <c r="F21" s="10"/>
      <c r="G21" s="10"/>
      <c r="H21" s="10"/>
      <c r="J21" s="15">
        <f t="shared" ref="J21:J39" si="1">SUM(D21:H21)</f>
        <v>0</v>
      </c>
    </row>
    <row r="22" spans="2:10" x14ac:dyDescent="0.25">
      <c r="B22" s="23"/>
      <c r="C22" s="9" t="s">
        <v>15</v>
      </c>
      <c r="D22" s="12">
        <f>SUM(D20:D21)</f>
        <v>0</v>
      </c>
      <c r="E22" s="12">
        <f t="shared" ref="E22:H22" si="2">SUM(E20:E21)</f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J22" s="16">
        <f>SUM(J20:J21)</f>
        <v>0</v>
      </c>
    </row>
    <row r="23" spans="2:10" x14ac:dyDescent="0.25">
      <c r="B23" s="23"/>
      <c r="C23" s="14" t="s">
        <v>39</v>
      </c>
      <c r="D23" s="13" t="s">
        <v>34</v>
      </c>
      <c r="E23" s="10"/>
      <c r="F23" s="10"/>
      <c r="G23" s="10"/>
      <c r="H23" s="10"/>
      <c r="J23" s="15"/>
    </row>
    <row r="24" spans="2:10" x14ac:dyDescent="0.25">
      <c r="B24" s="23"/>
      <c r="C24" s="25" t="s">
        <v>78</v>
      </c>
      <c r="D24" s="15"/>
      <c r="E24" s="15"/>
      <c r="F24" s="15"/>
      <c r="G24" s="15"/>
      <c r="H24" s="15"/>
      <c r="I24" s="35"/>
      <c r="J24" s="15">
        <f t="shared" si="1"/>
        <v>0</v>
      </c>
    </row>
    <row r="25" spans="2:10" x14ac:dyDescent="0.25">
      <c r="B25" s="23"/>
      <c r="C25" s="25"/>
      <c r="D25" s="15"/>
      <c r="E25" s="11"/>
      <c r="F25" s="11"/>
      <c r="G25" s="11"/>
      <c r="H25" s="11"/>
      <c r="J25" s="15">
        <f t="shared" si="1"/>
        <v>0</v>
      </c>
    </row>
    <row r="26" spans="2:10" x14ac:dyDescent="0.25">
      <c r="B26" s="23"/>
      <c r="C26" s="9" t="s">
        <v>16</v>
      </c>
      <c r="D26" s="16">
        <f>SUM(D24:D25)</f>
        <v>0</v>
      </c>
      <c r="E26" s="16">
        <f t="shared" ref="E26:H26" si="3">SUM(E24:E25)</f>
        <v>0</v>
      </c>
      <c r="F26" s="16">
        <f t="shared" si="3"/>
        <v>0</v>
      </c>
      <c r="G26" s="16">
        <f t="shared" si="3"/>
        <v>0</v>
      </c>
      <c r="H26" s="16">
        <f t="shared" si="3"/>
        <v>0</v>
      </c>
      <c r="J26" s="16">
        <f>SUM(J24:J25)</f>
        <v>0</v>
      </c>
    </row>
    <row r="27" spans="2:10" x14ac:dyDescent="0.25">
      <c r="B27" s="23"/>
      <c r="C27" s="14" t="s">
        <v>106</v>
      </c>
      <c r="D27" s="13" t="s">
        <v>34</v>
      </c>
      <c r="E27" s="10"/>
      <c r="F27" s="10"/>
      <c r="G27" s="10"/>
      <c r="H27" s="10"/>
      <c r="J27" s="15"/>
    </row>
    <row r="28" spans="2:10" ht="30" x14ac:dyDescent="0.25">
      <c r="B28" s="23"/>
      <c r="C28" s="25" t="s">
        <v>86</v>
      </c>
      <c r="D28" s="15">
        <v>908000</v>
      </c>
      <c r="E28" s="15">
        <v>5145000</v>
      </c>
      <c r="F28" s="15"/>
      <c r="G28" s="15"/>
      <c r="H28" s="15"/>
      <c r="I28" s="35"/>
      <c r="J28" s="15">
        <f t="shared" si="1"/>
        <v>6053000</v>
      </c>
    </row>
    <row r="29" spans="2:10" x14ac:dyDescent="0.25">
      <c r="B29" s="23"/>
      <c r="C29" s="25"/>
      <c r="D29" s="15"/>
      <c r="E29" s="11"/>
      <c r="F29" s="11"/>
      <c r="G29" s="11"/>
      <c r="H29" s="11"/>
      <c r="J29" s="15">
        <f t="shared" si="1"/>
        <v>0</v>
      </c>
    </row>
    <row r="30" spans="2:10" x14ac:dyDescent="0.25">
      <c r="B30" s="23"/>
      <c r="C30" s="9" t="s">
        <v>17</v>
      </c>
      <c r="D30" s="16">
        <f>SUM(D28:D29)</f>
        <v>908000</v>
      </c>
      <c r="E30" s="16">
        <f>SUM(E28:E29)</f>
        <v>5145000</v>
      </c>
      <c r="F30" s="16">
        <f>SUM(F28:F29)</f>
        <v>0</v>
      </c>
      <c r="G30" s="16">
        <f>SUM(G28:G29)</f>
        <v>0</v>
      </c>
      <c r="H30" s="16">
        <f>SUM(H28:H29)</f>
        <v>0</v>
      </c>
      <c r="J30" s="16">
        <f>SUM(J28:J29)</f>
        <v>6053000</v>
      </c>
    </row>
    <row r="31" spans="2:10" x14ac:dyDescent="0.25">
      <c r="B31" s="23"/>
      <c r="C31" s="14" t="s">
        <v>110</v>
      </c>
      <c r="D31" s="13" t="s">
        <v>34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44"/>
      <c r="F32" s="44"/>
      <c r="G32" s="44"/>
      <c r="H32" s="44"/>
      <c r="J32" s="15"/>
    </row>
    <row r="33" spans="2:50" x14ac:dyDescent="0.25">
      <c r="B33" s="23"/>
      <c r="C33" s="25"/>
      <c r="D33" s="15"/>
      <c r="E33" s="44"/>
      <c r="F33" s="44"/>
      <c r="G33" s="44"/>
      <c r="H33" s="44"/>
      <c r="J33" s="15"/>
    </row>
    <row r="34" spans="2:50" x14ac:dyDescent="0.25">
      <c r="B34" s="23"/>
      <c r="C34" s="25"/>
      <c r="D34" s="15"/>
      <c r="E34" s="44"/>
      <c r="F34" s="44"/>
      <c r="G34" s="44"/>
      <c r="H34" s="44"/>
      <c r="J34" s="15"/>
    </row>
    <row r="35" spans="2:50" x14ac:dyDescent="0.25">
      <c r="B35" s="23"/>
      <c r="C35" s="25"/>
      <c r="D35" s="15"/>
      <c r="E35" s="44"/>
      <c r="F35" s="44"/>
      <c r="G35" s="44"/>
      <c r="H35" s="44"/>
      <c r="J35" s="15"/>
    </row>
    <row r="36" spans="2:50" x14ac:dyDescent="0.25">
      <c r="B36" s="23"/>
      <c r="C36" s="25"/>
      <c r="D36" s="15"/>
      <c r="E36" s="60"/>
      <c r="F36" s="60"/>
      <c r="G36" s="60"/>
      <c r="H36" s="60"/>
      <c r="J36" s="15"/>
    </row>
    <row r="37" spans="2:50" x14ac:dyDescent="0.25">
      <c r="B37" s="23"/>
      <c r="C37" s="25"/>
      <c r="D37" s="15"/>
      <c r="E37" s="60"/>
      <c r="F37" s="60"/>
      <c r="G37" s="60"/>
      <c r="H37" s="60"/>
      <c r="J37" s="15"/>
    </row>
    <row r="38" spans="2:50" x14ac:dyDescent="0.25">
      <c r="B38" s="24"/>
      <c r="C38" s="9" t="s">
        <v>18</v>
      </c>
      <c r="D38" s="16">
        <f>SUM(D32:D37)</f>
        <v>0</v>
      </c>
      <c r="E38" s="16">
        <f>SUM(E32:E37)</f>
        <v>0</v>
      </c>
      <c r="F38" s="16">
        <f>SUM(F32:F37)</f>
        <v>0</v>
      </c>
      <c r="G38" s="16">
        <f>SUM(G32:G37)</f>
        <v>0</v>
      </c>
      <c r="H38" s="16">
        <f>SUM(H32:H37)</f>
        <v>0</v>
      </c>
      <c r="J38" s="16">
        <f>SUM(J32:J37)</f>
        <v>0</v>
      </c>
    </row>
    <row r="39" spans="2:50" x14ac:dyDescent="0.25">
      <c r="B39" s="24"/>
      <c r="C39" s="9" t="s">
        <v>19</v>
      </c>
      <c r="D39" s="16">
        <f>SUM(D38,D30,D26,D22,D18,D14,D10)</f>
        <v>908000</v>
      </c>
      <c r="E39" s="16">
        <f>SUM(E38,E30,E26,E22,E18,E14,E10)</f>
        <v>5145000</v>
      </c>
      <c r="F39" s="16">
        <f>SUM(F38,F30,F26,F22,F18,F14,F10)</f>
        <v>0</v>
      </c>
      <c r="G39" s="16">
        <f>SUM(G38,G30,G26,G22,G18,G14,G10)</f>
        <v>0</v>
      </c>
      <c r="H39" s="16">
        <f>SUM(H38,H30,H26,H22,H18,H14,H10)</f>
        <v>0</v>
      </c>
      <c r="J39" s="16">
        <f t="shared" si="1"/>
        <v>6053000</v>
      </c>
    </row>
    <row r="40" spans="2:50" x14ac:dyDescent="0.25">
      <c r="B40" s="6"/>
      <c r="D40"/>
      <c r="E40"/>
      <c r="H40"/>
      <c r="I40"/>
      <c r="J40" t="s">
        <v>20</v>
      </c>
    </row>
    <row r="41" spans="2:50" ht="30" x14ac:dyDescent="0.25">
      <c r="B41" s="71" t="s">
        <v>42</v>
      </c>
      <c r="C41" s="17" t="s">
        <v>42</v>
      </c>
      <c r="D41" s="18"/>
      <c r="E41" s="18"/>
      <c r="F41" s="18"/>
      <c r="G41" s="18"/>
      <c r="H41" s="18"/>
      <c r="I41"/>
      <c r="J41" s="18" t="s">
        <v>20</v>
      </c>
    </row>
    <row r="42" spans="2:50" x14ac:dyDescent="0.25">
      <c r="B42" s="23"/>
      <c r="C42" s="25" t="s">
        <v>78</v>
      </c>
      <c r="D42" s="13"/>
      <c r="E42" s="10"/>
      <c r="F42" s="10"/>
      <c r="G42" s="10"/>
      <c r="H42" s="10"/>
      <c r="J42" s="15">
        <f>SUM(D42:H42)</f>
        <v>0</v>
      </c>
    </row>
    <row r="43" spans="2:50" x14ac:dyDescent="0.25">
      <c r="B43" s="23"/>
      <c r="C43" s="25"/>
      <c r="D43" s="13"/>
      <c r="E43" s="10"/>
      <c r="F43" s="10"/>
      <c r="G43" s="10"/>
      <c r="H43" s="10"/>
      <c r="J43" s="15">
        <f t="shared" ref="J43" si="4">SUM(D43:H43)</f>
        <v>0</v>
      </c>
    </row>
    <row r="44" spans="2:50" x14ac:dyDescent="0.25">
      <c r="B44" s="24"/>
      <c r="C44" s="9" t="s">
        <v>21</v>
      </c>
      <c r="D44" s="16">
        <f>SUM(D42:D43)</f>
        <v>0</v>
      </c>
      <c r="E44" s="16">
        <f t="shared" ref="E44:H44" si="5">SUM(E42:E43)</f>
        <v>0</v>
      </c>
      <c r="F44" s="16">
        <f t="shared" si="5"/>
        <v>0</v>
      </c>
      <c r="G44" s="16">
        <f t="shared" si="5"/>
        <v>0</v>
      </c>
      <c r="H44" s="16">
        <f t="shared" si="5"/>
        <v>0</v>
      </c>
      <c r="J44" s="16">
        <f>SUM(J42:J43)</f>
        <v>0</v>
      </c>
    </row>
    <row r="45" spans="2:50" ht="15.75" thickBot="1" x14ac:dyDescent="0.3">
      <c r="B45" s="6"/>
      <c r="D45"/>
      <c r="E45"/>
      <c r="H45"/>
      <c r="I45"/>
      <c r="J45" t="s">
        <v>20</v>
      </c>
    </row>
    <row r="46" spans="2:50" s="1" customFormat="1" ht="30.75" thickBot="1" x14ac:dyDescent="0.3">
      <c r="B46" s="19" t="s">
        <v>22</v>
      </c>
      <c r="C46" s="19"/>
      <c r="D46" s="20">
        <f>SUM(D44,D39)</f>
        <v>908000</v>
      </c>
      <c r="E46" s="20">
        <f t="shared" ref="E46:J46" si="6">SUM(E44,E39)</f>
        <v>5145000</v>
      </c>
      <c r="F46" s="20">
        <f t="shared" si="6"/>
        <v>0</v>
      </c>
      <c r="G46" s="20">
        <f t="shared" si="6"/>
        <v>0</v>
      </c>
      <c r="H46" s="20">
        <f t="shared" si="6"/>
        <v>0</v>
      </c>
      <c r="I46" s="7"/>
      <c r="J46" s="20">
        <f t="shared" si="6"/>
        <v>6053000</v>
      </c>
    </row>
    <row r="47" spans="2:50" x14ac:dyDescent="0.25">
      <c r="B47" s="6"/>
    </row>
    <row r="48" spans="2:50" s="6" customFormat="1" x14ac:dyDescent="0.25">
      <c r="C48"/>
      <c r="E48" s="2"/>
      <c r="F48"/>
      <c r="G48"/>
      <c r="H48" s="2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2:50" s="6" customFormat="1" x14ac:dyDescent="0.25">
      <c r="B49" s="6" t="s">
        <v>79</v>
      </c>
      <c r="C49" t="s">
        <v>80</v>
      </c>
      <c r="E49" s="2"/>
      <c r="F49"/>
      <c r="G49"/>
      <c r="H49" s="2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2:50" s="6" customFormat="1" x14ac:dyDescent="0.25">
      <c r="C50" t="s">
        <v>81</v>
      </c>
      <c r="E50" s="2"/>
      <c r="F50"/>
      <c r="G50"/>
      <c r="H50" s="2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1" spans="2:50" s="6" customFormat="1" x14ac:dyDescent="0.25">
      <c r="C51" t="s">
        <v>82</v>
      </c>
      <c r="E51" s="2"/>
      <c r="F51"/>
      <c r="G51"/>
      <c r="H51" s="2"/>
      <c r="I51" s="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</row>
    <row r="52" spans="2:50" s="6" customFormat="1" x14ac:dyDescent="0.25">
      <c r="C52" t="s">
        <v>83</v>
      </c>
      <c r="E52" s="2"/>
      <c r="F52"/>
      <c r="G52"/>
      <c r="H52" s="2"/>
      <c r="I52" s="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2:50" s="6" customFormat="1" x14ac:dyDescent="0.25">
      <c r="C53" t="s">
        <v>84</v>
      </c>
      <c r="E53" s="2"/>
      <c r="F53"/>
      <c r="G53"/>
      <c r="H53" s="2"/>
      <c r="I53" s="7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</row>
    <row r="54" spans="2:50" s="6" customFormat="1" x14ac:dyDescent="0.25">
      <c r="C54" t="s">
        <v>85</v>
      </c>
      <c r="E54" s="2"/>
      <c r="F54"/>
      <c r="G54"/>
      <c r="H54" s="2"/>
      <c r="I54" s="7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</row>
    <row r="55" spans="2:50" s="6" customFormat="1" x14ac:dyDescent="0.25">
      <c r="C55"/>
      <c r="E55" s="2"/>
      <c r="F55"/>
      <c r="G55"/>
      <c r="H55" s="2"/>
      <c r="I55" s="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2:50" s="6" customFormat="1" x14ac:dyDescent="0.25">
      <c r="B56" s="6" t="s">
        <v>93</v>
      </c>
      <c r="C56" t="s">
        <v>111</v>
      </c>
      <c r="E56" s="2"/>
      <c r="F56"/>
      <c r="G56"/>
      <c r="H56" s="2"/>
      <c r="I56" s="7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</row>
    <row r="57" spans="2:50" s="6" customFormat="1" x14ac:dyDescent="0.25">
      <c r="C57" s="72" t="s">
        <v>112</v>
      </c>
      <c r="E57" s="2"/>
      <c r="F57"/>
      <c r="G57"/>
      <c r="H57" s="2"/>
      <c r="I57" s="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2:50" s="6" customFormat="1" x14ac:dyDescent="0.25">
      <c r="C58"/>
      <c r="E58" s="2"/>
      <c r="F58"/>
      <c r="G58"/>
      <c r="H58" s="2"/>
      <c r="I58" s="7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2:50" s="6" customFormat="1" x14ac:dyDescent="0.25">
      <c r="C59"/>
      <c r="E59" s="2"/>
      <c r="F59"/>
      <c r="G59"/>
      <c r="H59" s="2"/>
      <c r="I59" s="7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  <row r="60" spans="2:50" s="6" customFormat="1" x14ac:dyDescent="0.25">
      <c r="C60"/>
      <c r="E60" s="2"/>
      <c r="F60"/>
      <c r="G60"/>
      <c r="H60" s="2"/>
      <c r="I60" s="7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</row>
    <row r="61" spans="2:50" s="6" customFormat="1" x14ac:dyDescent="0.25">
      <c r="C61"/>
      <c r="E61" s="2"/>
      <c r="F61"/>
      <c r="G61"/>
      <c r="H61" s="2"/>
      <c r="I61" s="7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</row>
    <row r="62" spans="2:50" s="6" customFormat="1" x14ac:dyDescent="0.25">
      <c r="B62"/>
      <c r="C62"/>
      <c r="E62" s="2"/>
      <c r="F62"/>
      <c r="G62"/>
      <c r="H62" s="2"/>
      <c r="I62" s="7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</row>
    <row r="63" spans="2:50" s="6" customFormat="1" x14ac:dyDescent="0.25">
      <c r="B63"/>
      <c r="C63"/>
      <c r="E63" s="2"/>
      <c r="F63"/>
      <c r="G63"/>
      <c r="H63" s="2"/>
      <c r="I63" s="7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</row>
  </sheetData>
  <pageMargins left="0.7" right="0.7" top="0.75" bottom="0.75" header="0.3" footer="0.3"/>
  <pageSetup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B2:AX63"/>
  <sheetViews>
    <sheetView showGridLines="0" zoomScale="85" zoomScaleNormal="85" workbookViewId="0">
      <selection activeCell="Q35" sqref="Q35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78</v>
      </c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7"/>
      <c r="D9" s="15"/>
      <c r="E9" s="11"/>
      <c r="F9" s="11"/>
      <c r="G9" s="11"/>
      <c r="H9" s="11"/>
      <c r="J9" s="15">
        <f>SUM(D9:H9)</f>
        <v>0</v>
      </c>
    </row>
    <row r="10" spans="2:39" x14ac:dyDescent="0.25">
      <c r="B10" s="23"/>
      <c r="C10" s="9" t="s">
        <v>12</v>
      </c>
      <c r="D10" s="16">
        <f>SUM(D8:D9)</f>
        <v>0</v>
      </c>
      <c r="E10" s="16">
        <f>SUM(E8:E9)</f>
        <v>0</v>
      </c>
      <c r="F10" s="16">
        <f>SUM(F8:F9)</f>
        <v>0</v>
      </c>
      <c r="G10" s="16">
        <f>SUM(G8:G9)</f>
        <v>0</v>
      </c>
      <c r="H10" s="16">
        <f>SUM(H8:H9)</f>
        <v>0</v>
      </c>
      <c r="J10" s="16">
        <f>SUM(J8:J9)</f>
        <v>0</v>
      </c>
    </row>
    <row r="11" spans="2:39" x14ac:dyDescent="0.25">
      <c r="B11" s="23"/>
      <c r="C11" s="14" t="s">
        <v>35</v>
      </c>
      <c r="D11" s="13" t="s">
        <v>34</v>
      </c>
      <c r="E11" s="10"/>
      <c r="F11" s="10"/>
      <c r="G11" s="10"/>
      <c r="H11" s="10"/>
      <c r="J11" s="8" t="s">
        <v>34</v>
      </c>
    </row>
    <row r="12" spans="2:39" x14ac:dyDescent="0.25">
      <c r="B12" s="23"/>
      <c r="C12" s="25" t="s">
        <v>78</v>
      </c>
      <c r="D12" s="15"/>
      <c r="E12" s="15"/>
      <c r="F12" s="15"/>
      <c r="G12" s="15"/>
      <c r="H12" s="15"/>
      <c r="J12" s="15">
        <f>SUM(D12:H12)</f>
        <v>0</v>
      </c>
    </row>
    <row r="13" spans="2:39" x14ac:dyDescent="0.25">
      <c r="B13" s="23"/>
      <c r="C13" s="10"/>
      <c r="D13" s="15"/>
      <c r="E13" s="11"/>
      <c r="F13" s="11"/>
      <c r="G13" s="11"/>
      <c r="H13" s="11"/>
      <c r="J13" s="15">
        <f t="shared" ref="J13" si="0">SUM(D13:H13)</f>
        <v>0</v>
      </c>
    </row>
    <row r="14" spans="2:39" x14ac:dyDescent="0.25">
      <c r="B14" s="23"/>
      <c r="C14" s="9" t="s">
        <v>13</v>
      </c>
      <c r="D14" s="16">
        <f>SUM(D12:D13)</f>
        <v>0</v>
      </c>
      <c r="E14" s="16">
        <f>SUM(E12:E13)</f>
        <v>0</v>
      </c>
      <c r="F14" s="16">
        <f>SUM(F12:F13)</f>
        <v>0</v>
      </c>
      <c r="G14" s="16">
        <f>SUM(G12:G13)</f>
        <v>0</v>
      </c>
      <c r="H14" s="16">
        <f>SUM(H12:H13)</f>
        <v>0</v>
      </c>
      <c r="J14" s="16">
        <f>SUM(J12:J13)</f>
        <v>0</v>
      </c>
    </row>
    <row r="15" spans="2:39" x14ac:dyDescent="0.25">
      <c r="B15" s="23"/>
      <c r="C15" s="14" t="s">
        <v>36</v>
      </c>
      <c r="D15" s="13" t="s">
        <v>34</v>
      </c>
      <c r="E15" s="10"/>
      <c r="F15" s="10"/>
      <c r="G15" s="10"/>
      <c r="H15" s="10"/>
      <c r="J15" s="8" t="s">
        <v>34</v>
      </c>
    </row>
    <row r="16" spans="2:39" x14ac:dyDescent="0.25">
      <c r="B16" s="23"/>
      <c r="C16" s="25" t="s">
        <v>78</v>
      </c>
      <c r="D16" s="15"/>
      <c r="E16" s="11"/>
      <c r="F16" s="11"/>
      <c r="G16" s="11"/>
      <c r="H16" s="11"/>
      <c r="J16" s="15">
        <f>SUM(D16:H16)</f>
        <v>0</v>
      </c>
    </row>
    <row r="17" spans="2:10" x14ac:dyDescent="0.25">
      <c r="B17" s="23"/>
      <c r="C17" s="29"/>
      <c r="D17" s="15"/>
      <c r="E17" s="15"/>
      <c r="F17" s="15"/>
      <c r="G17" s="15"/>
      <c r="H17" s="15"/>
      <c r="I17" s="35"/>
      <c r="J17" s="15">
        <f>SUM(D17:H17)</f>
        <v>0</v>
      </c>
    </row>
    <row r="18" spans="2:10" x14ac:dyDescent="0.25">
      <c r="B18" s="23"/>
      <c r="C18" s="9" t="s">
        <v>14</v>
      </c>
      <c r="D18" s="16">
        <f>SUM(D17:D17)</f>
        <v>0</v>
      </c>
      <c r="E18" s="16">
        <f>SUM(E17:E17)</f>
        <v>0</v>
      </c>
      <c r="F18" s="16">
        <f>SUM(F17:F17)</f>
        <v>0</v>
      </c>
      <c r="G18" s="16">
        <f>SUM(G17:G17)</f>
        <v>0</v>
      </c>
      <c r="H18" s="16">
        <f>SUM(H17:H17)</f>
        <v>0</v>
      </c>
      <c r="J18" s="16">
        <f>SUM(J16:J17)</f>
        <v>0</v>
      </c>
    </row>
    <row r="19" spans="2:10" x14ac:dyDescent="0.25">
      <c r="B19" s="23"/>
      <c r="C19" s="14" t="s">
        <v>37</v>
      </c>
      <c r="D19" s="15"/>
      <c r="E19" s="10"/>
      <c r="F19" s="10"/>
      <c r="G19" s="10"/>
      <c r="H19" s="10"/>
      <c r="J19" s="15" t="s">
        <v>20</v>
      </c>
    </row>
    <row r="20" spans="2:10" x14ac:dyDescent="0.25">
      <c r="B20" s="23"/>
      <c r="C20" s="25" t="s">
        <v>78</v>
      </c>
      <c r="D20" s="15"/>
      <c r="E20" s="10"/>
      <c r="F20" s="10"/>
      <c r="G20" s="10"/>
      <c r="H20" s="10"/>
      <c r="J20" s="15">
        <f>SUM(D20:H20)</f>
        <v>0</v>
      </c>
    </row>
    <row r="21" spans="2:10" x14ac:dyDescent="0.25">
      <c r="B21" s="23" t="s">
        <v>38</v>
      </c>
      <c r="C21" s="28" t="s">
        <v>38</v>
      </c>
      <c r="D21" s="13" t="s">
        <v>34</v>
      </c>
      <c r="E21" s="10"/>
      <c r="F21" s="10"/>
      <c r="G21" s="10"/>
      <c r="H21" s="10"/>
      <c r="J21" s="15">
        <f t="shared" ref="J21:J39" si="1">SUM(D21:H21)</f>
        <v>0</v>
      </c>
    </row>
    <row r="22" spans="2:10" x14ac:dyDescent="0.25">
      <c r="B22" s="23"/>
      <c r="C22" s="9" t="s">
        <v>15</v>
      </c>
      <c r="D22" s="12">
        <f>SUM(D20:D21)</f>
        <v>0</v>
      </c>
      <c r="E22" s="12">
        <f t="shared" ref="E22:H22" si="2">SUM(E20:E21)</f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J22" s="16">
        <f>SUM(J20:J21)</f>
        <v>0</v>
      </c>
    </row>
    <row r="23" spans="2:10" x14ac:dyDescent="0.25">
      <c r="B23" s="23"/>
      <c r="C23" s="14" t="s">
        <v>39</v>
      </c>
      <c r="D23" s="13" t="s">
        <v>34</v>
      </c>
      <c r="E23" s="10"/>
      <c r="F23" s="10"/>
      <c r="G23" s="10"/>
      <c r="H23" s="10"/>
      <c r="J23" s="15"/>
    </row>
    <row r="24" spans="2:10" x14ac:dyDescent="0.25">
      <c r="B24" s="23"/>
      <c r="C24" s="25" t="s">
        <v>78</v>
      </c>
      <c r="D24" s="15"/>
      <c r="E24" s="15"/>
      <c r="F24" s="15"/>
      <c r="G24" s="15"/>
      <c r="H24" s="15"/>
      <c r="I24" s="35"/>
      <c r="J24" s="15">
        <f t="shared" si="1"/>
        <v>0</v>
      </c>
    </row>
    <row r="25" spans="2:10" x14ac:dyDescent="0.25">
      <c r="B25" s="23"/>
      <c r="C25" s="25"/>
      <c r="D25" s="15"/>
      <c r="E25" s="11"/>
      <c r="F25" s="11"/>
      <c r="G25" s="11"/>
      <c r="H25" s="11"/>
      <c r="J25" s="15">
        <f t="shared" si="1"/>
        <v>0</v>
      </c>
    </row>
    <row r="26" spans="2:10" x14ac:dyDescent="0.25">
      <c r="B26" s="23"/>
      <c r="C26" s="9" t="s">
        <v>16</v>
      </c>
      <c r="D26" s="16">
        <f>SUM(D24:D25)</f>
        <v>0</v>
      </c>
      <c r="E26" s="16">
        <f t="shared" ref="E26:H26" si="3">SUM(E24:E25)</f>
        <v>0</v>
      </c>
      <c r="F26" s="16">
        <f t="shared" si="3"/>
        <v>0</v>
      </c>
      <c r="G26" s="16">
        <f t="shared" si="3"/>
        <v>0</v>
      </c>
      <c r="H26" s="16">
        <f t="shared" si="3"/>
        <v>0</v>
      </c>
      <c r="J26" s="16">
        <f>SUM(J24:J25)</f>
        <v>0</v>
      </c>
    </row>
    <row r="27" spans="2:10" x14ac:dyDescent="0.25">
      <c r="B27" s="23"/>
      <c r="C27" s="14" t="s">
        <v>40</v>
      </c>
      <c r="D27" s="13" t="s">
        <v>34</v>
      </c>
      <c r="E27" s="10"/>
      <c r="F27" s="10"/>
      <c r="G27" s="10"/>
      <c r="H27" s="10"/>
      <c r="J27" s="15"/>
    </row>
    <row r="28" spans="2:10" x14ac:dyDescent="0.25">
      <c r="B28" s="23"/>
      <c r="C28" s="25"/>
      <c r="D28" s="15"/>
      <c r="E28" s="15"/>
      <c r="F28" s="15"/>
      <c r="G28" s="15"/>
      <c r="H28" s="15"/>
      <c r="I28" s="35"/>
      <c r="J28" s="15">
        <f t="shared" si="1"/>
        <v>0</v>
      </c>
    </row>
    <row r="29" spans="2:10" x14ac:dyDescent="0.25">
      <c r="B29" s="23"/>
      <c r="C29" s="25"/>
      <c r="D29" s="15"/>
      <c r="E29" s="11"/>
      <c r="F29" s="11"/>
      <c r="G29" s="11"/>
      <c r="H29" s="11"/>
      <c r="J29" s="15">
        <f t="shared" si="1"/>
        <v>0</v>
      </c>
    </row>
    <row r="30" spans="2:10" x14ac:dyDescent="0.25">
      <c r="B30" s="23"/>
      <c r="C30" s="9" t="s">
        <v>17</v>
      </c>
      <c r="D30" s="16">
        <f>SUM(D28:D29)</f>
        <v>0</v>
      </c>
      <c r="E30" s="16">
        <f>SUM(E28:E29)</f>
        <v>0</v>
      </c>
      <c r="F30" s="16">
        <f>SUM(F28:F29)</f>
        <v>0</v>
      </c>
      <c r="G30" s="16">
        <f>SUM(G28:G29)</f>
        <v>0</v>
      </c>
      <c r="H30" s="16">
        <f>SUM(H28:H29)</f>
        <v>0</v>
      </c>
      <c r="J30" s="16">
        <f>SUM(J28:J29)</f>
        <v>0</v>
      </c>
    </row>
    <row r="31" spans="2:10" ht="30" x14ac:dyDescent="0.25">
      <c r="B31" s="23"/>
      <c r="C31" s="14" t="s">
        <v>103</v>
      </c>
      <c r="D31" s="13" t="s">
        <v>34</v>
      </c>
      <c r="E31" s="10"/>
      <c r="F31" s="10"/>
      <c r="G31" s="10"/>
      <c r="H31" s="10"/>
      <c r="J31" s="15"/>
    </row>
    <row r="32" spans="2:10" ht="75" x14ac:dyDescent="0.25">
      <c r="B32" s="23"/>
      <c r="C32" s="25" t="s">
        <v>87</v>
      </c>
      <c r="D32" s="15">
        <v>6000</v>
      </c>
      <c r="E32" s="44">
        <v>6000</v>
      </c>
      <c r="F32" s="44"/>
      <c r="G32" s="44"/>
      <c r="H32" s="44"/>
      <c r="J32" s="15">
        <f t="shared" si="1"/>
        <v>12000</v>
      </c>
    </row>
    <row r="33" spans="2:50" ht="60" x14ac:dyDescent="0.25">
      <c r="B33" s="23"/>
      <c r="C33" s="25" t="s">
        <v>88</v>
      </c>
      <c r="D33" s="15">
        <f>25*200</f>
        <v>5000</v>
      </c>
      <c r="E33" s="44">
        <v>5000</v>
      </c>
      <c r="F33" s="44"/>
      <c r="G33" s="44"/>
      <c r="H33" s="44"/>
      <c r="J33" s="15">
        <f t="shared" si="1"/>
        <v>10000</v>
      </c>
    </row>
    <row r="34" spans="2:50" ht="75" x14ac:dyDescent="0.25">
      <c r="B34" s="23"/>
      <c r="C34" s="25" t="s">
        <v>89</v>
      </c>
      <c r="D34" s="15">
        <f>2*100*3*2</f>
        <v>1200</v>
      </c>
      <c r="E34" s="44">
        <v>1200</v>
      </c>
      <c r="F34" s="44"/>
      <c r="G34" s="44"/>
      <c r="H34" s="44"/>
      <c r="J34" s="15">
        <f t="shared" si="1"/>
        <v>2400</v>
      </c>
    </row>
    <row r="35" spans="2:50" ht="60" x14ac:dyDescent="0.25">
      <c r="B35" s="23"/>
      <c r="C35" s="25" t="s">
        <v>91</v>
      </c>
      <c r="D35" s="15">
        <f>20*20*2*2</f>
        <v>1600</v>
      </c>
      <c r="E35" s="44">
        <v>1600</v>
      </c>
      <c r="F35" s="44"/>
      <c r="G35" s="44"/>
      <c r="H35" s="44"/>
      <c r="J35" s="15">
        <f t="shared" si="1"/>
        <v>3200</v>
      </c>
    </row>
    <row r="36" spans="2:50" ht="30" x14ac:dyDescent="0.25">
      <c r="B36" s="23"/>
      <c r="C36" s="25" t="s">
        <v>90</v>
      </c>
      <c r="D36" s="15">
        <f>200*20</f>
        <v>4000</v>
      </c>
      <c r="E36" s="60">
        <v>4000</v>
      </c>
      <c r="F36" s="60"/>
      <c r="G36" s="60"/>
      <c r="H36" s="60"/>
      <c r="J36" s="15">
        <f t="shared" si="1"/>
        <v>8000</v>
      </c>
    </row>
    <row r="37" spans="2:50" ht="60" x14ac:dyDescent="0.25">
      <c r="B37" s="23"/>
      <c r="C37" s="25" t="s">
        <v>92</v>
      </c>
      <c r="D37" s="15">
        <v>200</v>
      </c>
      <c r="E37" s="60">
        <v>200</v>
      </c>
      <c r="F37" s="60"/>
      <c r="G37" s="60"/>
      <c r="H37" s="60"/>
      <c r="J37" s="15">
        <f t="shared" si="1"/>
        <v>400</v>
      </c>
    </row>
    <row r="38" spans="2:50" x14ac:dyDescent="0.25">
      <c r="B38" s="24"/>
      <c r="C38" s="9" t="s">
        <v>18</v>
      </c>
      <c r="D38" s="16">
        <f>SUM(D32:D37)</f>
        <v>18000</v>
      </c>
      <c r="E38" s="16">
        <f>SUM(E32:E37)</f>
        <v>18000</v>
      </c>
      <c r="F38" s="16">
        <f>SUM(F32:F37)</f>
        <v>0</v>
      </c>
      <c r="G38" s="16">
        <f>SUM(G32:G37)</f>
        <v>0</v>
      </c>
      <c r="H38" s="16">
        <f>SUM(H32:H37)</f>
        <v>0</v>
      </c>
      <c r="J38" s="16">
        <f>SUM(J32:J37)</f>
        <v>36000</v>
      </c>
    </row>
    <row r="39" spans="2:50" x14ac:dyDescent="0.25">
      <c r="B39" s="24"/>
      <c r="C39" s="9" t="s">
        <v>19</v>
      </c>
      <c r="D39" s="16">
        <f>SUM(D38,D30,D26,D22,D18,D14,D10)</f>
        <v>18000</v>
      </c>
      <c r="E39" s="16">
        <f>SUM(E38,E30,E26,E22,E18,E14,E10)</f>
        <v>18000</v>
      </c>
      <c r="F39" s="16">
        <f>SUM(F38,F30,F26,F22,F18,F14,F10)</f>
        <v>0</v>
      </c>
      <c r="G39" s="16">
        <f>SUM(G38,G30,G26,G22,G18,G14,G10)</f>
        <v>0</v>
      </c>
      <c r="H39" s="16">
        <f>SUM(H38,H30,H26,H22,H18,H14,H10)</f>
        <v>0</v>
      </c>
      <c r="J39" s="16">
        <f t="shared" si="1"/>
        <v>36000</v>
      </c>
    </row>
    <row r="40" spans="2:50" x14ac:dyDescent="0.25">
      <c r="B40" s="6"/>
      <c r="D40"/>
      <c r="E40"/>
      <c r="H40"/>
      <c r="I40"/>
      <c r="J40" t="s">
        <v>20</v>
      </c>
    </row>
    <row r="41" spans="2:50" ht="30" x14ac:dyDescent="0.25">
      <c r="B41" s="71" t="s">
        <v>42</v>
      </c>
      <c r="C41" s="17" t="s">
        <v>42</v>
      </c>
      <c r="D41" s="18"/>
      <c r="E41" s="18"/>
      <c r="F41" s="18"/>
      <c r="G41" s="18"/>
      <c r="H41" s="18"/>
      <c r="I41"/>
      <c r="J41" s="18" t="s">
        <v>20</v>
      </c>
    </row>
    <row r="42" spans="2:50" x14ac:dyDescent="0.25">
      <c r="B42" s="23"/>
      <c r="C42" s="25" t="s">
        <v>78</v>
      </c>
      <c r="D42" s="13"/>
      <c r="E42" s="10"/>
      <c r="F42" s="10"/>
      <c r="G42" s="10"/>
      <c r="H42" s="10"/>
      <c r="J42" s="15">
        <f>SUM(D42:H42)</f>
        <v>0</v>
      </c>
    </row>
    <row r="43" spans="2:50" x14ac:dyDescent="0.25">
      <c r="B43" s="23"/>
      <c r="C43" s="25"/>
      <c r="D43" s="13"/>
      <c r="E43" s="10"/>
      <c r="F43" s="10"/>
      <c r="G43" s="10"/>
      <c r="H43" s="10"/>
      <c r="J43" s="15">
        <f t="shared" ref="J43" si="4">SUM(D43:H43)</f>
        <v>0</v>
      </c>
    </row>
    <row r="44" spans="2:50" x14ac:dyDescent="0.25">
      <c r="B44" s="24"/>
      <c r="C44" s="9" t="s">
        <v>21</v>
      </c>
      <c r="D44" s="16">
        <f>SUM(D42:D43)</f>
        <v>0</v>
      </c>
      <c r="E44" s="16">
        <f t="shared" ref="E44:H44" si="5">SUM(E42:E43)</f>
        <v>0</v>
      </c>
      <c r="F44" s="16">
        <f t="shared" si="5"/>
        <v>0</v>
      </c>
      <c r="G44" s="16">
        <f t="shared" si="5"/>
        <v>0</v>
      </c>
      <c r="H44" s="16">
        <f t="shared" si="5"/>
        <v>0</v>
      </c>
      <c r="J44" s="16">
        <f>SUM(J42:J43)</f>
        <v>0</v>
      </c>
    </row>
    <row r="45" spans="2:50" ht="15.75" thickBot="1" x14ac:dyDescent="0.3">
      <c r="B45" s="6"/>
      <c r="D45"/>
      <c r="E45"/>
      <c r="H45"/>
      <c r="I45"/>
      <c r="J45" t="s">
        <v>20</v>
      </c>
    </row>
    <row r="46" spans="2:50" s="1" customFormat="1" ht="30.75" thickBot="1" x14ac:dyDescent="0.3">
      <c r="B46" s="19" t="s">
        <v>22</v>
      </c>
      <c r="C46" s="19"/>
      <c r="D46" s="20">
        <f>SUM(D44,D39)</f>
        <v>18000</v>
      </c>
      <c r="E46" s="20">
        <f t="shared" ref="E46:J46" si="6">SUM(E44,E39)</f>
        <v>18000</v>
      </c>
      <c r="F46" s="20">
        <f t="shared" si="6"/>
        <v>0</v>
      </c>
      <c r="G46" s="20">
        <f t="shared" si="6"/>
        <v>0</v>
      </c>
      <c r="H46" s="20">
        <f t="shared" si="6"/>
        <v>0</v>
      </c>
      <c r="I46" s="7"/>
      <c r="J46" s="20">
        <f t="shared" si="6"/>
        <v>36000</v>
      </c>
    </row>
    <row r="47" spans="2:50" x14ac:dyDescent="0.25">
      <c r="B47" s="6"/>
    </row>
    <row r="48" spans="2:50" s="6" customFormat="1" x14ac:dyDescent="0.25">
      <c r="C48"/>
      <c r="E48" s="2"/>
      <c r="F48"/>
      <c r="G48"/>
      <c r="H48" s="2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2:50" s="6" customFormat="1" x14ac:dyDescent="0.25">
      <c r="B49" s="6" t="s">
        <v>79</v>
      </c>
      <c r="C49" t="s">
        <v>80</v>
      </c>
      <c r="E49" s="2"/>
      <c r="F49"/>
      <c r="G49"/>
      <c r="H49" s="2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2:50" s="6" customFormat="1" x14ac:dyDescent="0.25">
      <c r="C50" t="s">
        <v>81</v>
      </c>
      <c r="E50" s="2"/>
      <c r="F50"/>
      <c r="G50"/>
      <c r="H50" s="2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1" spans="2:50" s="6" customFormat="1" x14ac:dyDescent="0.25">
      <c r="C51" t="s">
        <v>82</v>
      </c>
      <c r="E51" s="2"/>
      <c r="F51"/>
      <c r="G51"/>
      <c r="H51" s="2"/>
      <c r="I51" s="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</row>
    <row r="52" spans="2:50" s="6" customFormat="1" x14ac:dyDescent="0.25">
      <c r="C52" t="s">
        <v>83</v>
      </c>
      <c r="E52" s="2"/>
      <c r="F52"/>
      <c r="G52"/>
      <c r="H52" s="2"/>
      <c r="I52" s="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2:50" s="6" customFormat="1" x14ac:dyDescent="0.25">
      <c r="C53" t="s">
        <v>84</v>
      </c>
      <c r="E53" s="2"/>
      <c r="F53"/>
      <c r="G53"/>
      <c r="H53" s="2"/>
      <c r="I53" s="7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</row>
    <row r="54" spans="2:50" s="6" customFormat="1" x14ac:dyDescent="0.25">
      <c r="C54" t="s">
        <v>85</v>
      </c>
      <c r="E54" s="2"/>
      <c r="F54"/>
      <c r="G54"/>
      <c r="H54" s="2"/>
      <c r="I54" s="7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</row>
    <row r="55" spans="2:50" s="6" customFormat="1" x14ac:dyDescent="0.25">
      <c r="C55"/>
      <c r="E55" s="2"/>
      <c r="F55"/>
      <c r="G55"/>
      <c r="H55" s="2"/>
      <c r="I55" s="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2:50" s="6" customFormat="1" x14ac:dyDescent="0.25">
      <c r="C56"/>
      <c r="E56" s="2"/>
      <c r="F56"/>
      <c r="G56"/>
      <c r="H56" s="2"/>
      <c r="I56" s="7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</row>
    <row r="57" spans="2:50" s="6" customFormat="1" x14ac:dyDescent="0.25">
      <c r="B57" s="6" t="s">
        <v>93</v>
      </c>
      <c r="C57" s="72" t="s">
        <v>94</v>
      </c>
      <c r="E57" s="2"/>
      <c r="F57"/>
      <c r="G57"/>
      <c r="H57" s="2"/>
      <c r="I57" s="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2:50" s="6" customFormat="1" x14ac:dyDescent="0.25">
      <c r="C58" t="s">
        <v>95</v>
      </c>
      <c r="E58" s="2"/>
      <c r="F58"/>
      <c r="G58"/>
      <c r="H58" s="2"/>
      <c r="I58" s="7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2:50" s="6" customFormat="1" x14ac:dyDescent="0.25">
      <c r="C59" t="s">
        <v>96</v>
      </c>
      <c r="E59" s="2"/>
      <c r="F59"/>
      <c r="G59"/>
      <c r="H59" s="2"/>
      <c r="I59" s="7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  <row r="60" spans="2:50" s="6" customFormat="1" x14ac:dyDescent="0.25">
      <c r="C60" t="s">
        <v>97</v>
      </c>
      <c r="E60" s="2"/>
      <c r="F60"/>
      <c r="G60"/>
      <c r="H60" s="2"/>
      <c r="I60" s="7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</row>
    <row r="61" spans="2:50" s="6" customFormat="1" x14ac:dyDescent="0.25">
      <c r="C61" t="s">
        <v>98</v>
      </c>
      <c r="E61" s="2"/>
      <c r="F61"/>
      <c r="G61"/>
      <c r="H61" s="2"/>
      <c r="I61" s="7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</row>
    <row r="62" spans="2:50" s="6" customFormat="1" x14ac:dyDescent="0.25">
      <c r="B62"/>
      <c r="C62" t="s">
        <v>99</v>
      </c>
      <c r="E62" s="2"/>
      <c r="F62"/>
      <c r="G62"/>
      <c r="H62" s="2"/>
      <c r="I62" s="7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</row>
    <row r="63" spans="2:50" s="6" customFormat="1" x14ac:dyDescent="0.25">
      <c r="B63"/>
      <c r="C63" t="s">
        <v>100</v>
      </c>
      <c r="E63" s="2"/>
      <c r="F63"/>
      <c r="G63"/>
      <c r="H63" s="2"/>
      <c r="I63" s="7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</row>
  </sheetData>
  <pageMargins left="0.7" right="0.7" top="0.75" bottom="0.75" header="0.3" footer="0.3"/>
  <pageSetup scale="9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5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38</v>
      </c>
      <c r="E19" s="11" t="s">
        <v>38</v>
      </c>
      <c r="F19" s="11" t="s">
        <v>38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43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44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5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41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B2:AM68"/>
  <sheetViews>
    <sheetView showGridLines="0" topLeftCell="A4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9" t="s">
        <v>48</v>
      </c>
      <c r="D18" s="15" t="s">
        <v>38</v>
      </c>
      <c r="E18" s="11" t="s">
        <v>38</v>
      </c>
      <c r="F18" s="11" t="s">
        <v>38</v>
      </c>
      <c r="G18" s="11"/>
      <c r="H18" s="11"/>
      <c r="J18" s="15"/>
    </row>
    <row r="19" spans="2:10" x14ac:dyDescent="0.25">
      <c r="B19" s="23"/>
      <c r="C19" s="29" t="s">
        <v>49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50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51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52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53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54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55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37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56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38</v>
      </c>
      <c r="C29" s="28" t="s">
        <v>38</v>
      </c>
      <c r="D29" s="13" t="s">
        <v>34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39</v>
      </c>
      <c r="D31" s="13" t="s">
        <v>34</v>
      </c>
      <c r="E31" s="10"/>
      <c r="F31" s="10"/>
      <c r="G31" s="10"/>
      <c r="H31" s="10"/>
      <c r="J31" s="15"/>
    </row>
    <row r="32" spans="2:10" x14ac:dyDescent="0.25">
      <c r="B32" s="23"/>
      <c r="C32" s="25" t="s">
        <v>57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40</v>
      </c>
      <c r="D35" s="13" t="s">
        <v>34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58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59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60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41</v>
      </c>
      <c r="D41" s="13" t="s">
        <v>34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61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62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42</v>
      </c>
      <c r="C48" s="17" t="s">
        <v>42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2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51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52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55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64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65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66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67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LED Lighting</vt:lpstr>
      <vt:lpstr>Solar-Enabling Infrastructure</vt:lpstr>
      <vt:lpstr>Participant Support Outreach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2024-04-01T18:28:24Z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