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https://researchtriangleinstitute-my.sharepoint.com/personal/stboone_rti_org/Documents/CPRG_WinSCP_Method_Zips/unzips/GRANT14109167/"/>
    </mc:Choice>
  </mc:AlternateContent>
  <xr:revisionPtr revIDLastSave="454" documentId="8_{392DEF74-10BA-4582-A737-DF7D1EB891AD}" xr6:coauthVersionLast="47" xr6:coauthVersionMax="47" xr10:uidLastSave="{0D816AA2-DDD3-49EF-8389-E22F6A7075E1}"/>
  <bookViews>
    <workbookView xWindow="25080" yWindow="-120" windowWidth="25440" windowHeight="15390" activeTab="1" xr2:uid="{00000000-000D-0000-FFFF-FFFF00000000}"/>
  </bookViews>
  <sheets>
    <sheet name="Summary" sheetId="5" r:id="rId1"/>
    <sheet name="5 years (2025-2030)" sheetId="1" r:id="rId2"/>
    <sheet name="25 years (2025-2050)" sheetId="3" r:id="rId3"/>
    <sheet name="Avoided Emissions from Compost"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5" l="1"/>
  <c r="D3" i="5"/>
  <c r="C3" i="5"/>
  <c r="B3" i="5"/>
  <c r="D2" i="5"/>
  <c r="C2" i="5"/>
  <c r="B2" i="5"/>
  <c r="C21" i="4"/>
  <c r="B21" i="4"/>
  <c r="B26" i="3"/>
  <c r="B25" i="3"/>
  <c r="B28" i="1"/>
  <c r="B27" i="1"/>
  <c r="B26" i="1"/>
  <c r="B22" i="1"/>
  <c r="B35" i="1"/>
  <c r="B34" i="1"/>
  <c r="B33" i="1"/>
  <c r="B32" i="1"/>
  <c r="B31" i="1"/>
  <c r="B30" i="1"/>
  <c r="B29" i="1"/>
  <c r="B25" i="1"/>
  <c r="B23" i="1"/>
  <c r="B36" i="1" s="1"/>
  <c r="B34" i="3"/>
  <c r="B33" i="3"/>
  <c r="B32" i="3"/>
  <c r="B31" i="3"/>
  <c r="B30" i="3"/>
  <c r="B29" i="3"/>
  <c r="B28" i="3"/>
  <c r="B27" i="3"/>
  <c r="B24" i="3"/>
  <c r="B22" i="3"/>
  <c r="B21" i="3"/>
  <c r="B35" i="3" s="1"/>
  <c r="E2" i="5" l="1"/>
  <c r="E3" i="5"/>
  <c r="F3"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tc={9C156A91-9158-41B3-88AF-305BEED95EDE}</author>
  </authors>
  <commentList>
    <comment ref="AA39" authorId="0" shapeId="0" xr:uid="{9C156A91-9158-41B3-88AF-305BEED95EDE}">
      <text>
        <t>[Threaded comment]
Your version of Excel allows you to read this threaded comment; however, any edits to it will get removed if the file is opened in a newer version of Excel. Learn more: https://go.microsoft.com/fwlink/?linkid=870924
Comment:
    @Devin Filicicchia (He/Him)  I was preparing these tree spreadsheets to attach to the application, they are optional. BUT it looks like the GHG sequestered above ground and avoided emissions don't match the data in the memo, right? Am I missing something?
Reply:
    I can't figure out how for this to make sense. I did the calculations highlighted in yellow, and those seem to match the memo perfectly. in many ways, the data at the bottom confuses me...
it's also pretty vague? Like what does air pollution mean? the data on the bottom is also just kinda weird... like the last number, "combined benefits" is just the sum of the 4 numbers above it—which would only make sense if the unit was $, which also seems very wrong. 
marie may have more context to help this make sense, but I have no idea where to start. my initial reaction is to avoid the bottom piece? 
Reply:
    Ah thank you for doing those calculations! I've been harassing Marie to no end so maybe I'll see if I can generate a totals list like in the memo based on these data and if it matches I'll just delete the bottom parts. That way I won't have to add another thing to her plate</t>
      </text>
    </comment>
  </commentList>
</comments>
</file>

<file path=xl/sharedStrings.xml><?xml version="1.0" encoding="utf-8"?>
<sst xmlns="http://schemas.openxmlformats.org/spreadsheetml/2006/main" count="298" uniqueCount="116">
  <si>
    <t>Timeframe</t>
  </si>
  <si>
    <t>Avoided CO2 (Metric Tons)</t>
  </si>
  <si>
    <t>Above Ground Sequestered CO2 (Metric Tons)</t>
  </si>
  <si>
    <t>Below Ground Sequestered CO2 (Metric Tons)</t>
  </si>
  <si>
    <t>Avoided CO2 from Composting than Depositing in Landfill (Metric Tons)</t>
  </si>
  <si>
    <t>Total Avoided and Sequestered CO2 (Metric Tons)</t>
  </si>
  <si>
    <t>5 Years (2025-2030)</t>
  </si>
  <si>
    <t>25 years (2025-2050)</t>
  </si>
  <si>
    <t>This data was produced from the i-Tree Planting Calculator version 2.7.0 for Missoula; MT.</t>
  </si>
  <si>
    <t>Location: Missoula; MT 59801</t>
  </si>
  <si>
    <t>Total number of trees planted in this project: 157</t>
  </si>
  <si>
    <t>Electricity Emissions Factor( lbs CO2 equivalent/MWh): 1438.6688734</t>
  </si>
  <si>
    <t>Fuel Emissions Factor (Lbs CO@ equivalent/MMBTU): 208.60114439999998</t>
  </si>
  <si>
    <t>Timeframe: 5</t>
  </si>
  <si>
    <t>Annual Tree Mortality: 3</t>
  </si>
  <si>
    <t>Run Date: 3-26-2024</t>
  </si>
  <si>
    <t>Group Identifier</t>
  </si>
  <si>
    <t>Tree Group Characteristics</t>
  </si>
  <si>
    <t>Initial Number of Trees</t>
  </si>
  <si>
    <t>Species</t>
  </si>
  <si>
    <t>Initial DBH (cm)</t>
  </si>
  <si>
    <t>Distance to Building (meters)</t>
  </si>
  <si>
    <t>Direction</t>
  </si>
  <si>
    <t>Building Vintage</t>
  </si>
  <si>
    <t>Tree Condition</t>
  </si>
  <si>
    <t>Crown Light Exposure</t>
  </si>
  <si>
    <t>DBH (centimeters)</t>
  </si>
  <si>
    <t>Height (meters)</t>
  </si>
  <si>
    <t>Surviving Trees</t>
  </si>
  <si>
    <t>Basal Area (square meters)</t>
  </si>
  <si>
    <t>Canopy Cover (square meters)</t>
  </si>
  <si>
    <t>Biomass (tonne)</t>
  </si>
  <si>
    <t>CO2 Avoided (kilograms)</t>
  </si>
  <si>
    <t>CO2 Avoided ($)</t>
  </si>
  <si>
    <t>CO2 Sequestered (kilograms)</t>
  </si>
  <si>
    <t>CO2 Sequestered ($)</t>
  </si>
  <si>
    <t>Electricity Saved (kWh)</t>
  </si>
  <si>
    <t>Electricity Saved ($)</t>
  </si>
  <si>
    <t>Fuel Saved (MMBtu)</t>
  </si>
  <si>
    <t>Fuel Saved ($)</t>
  </si>
  <si>
    <t>Rainfall Interception (cubic meters)</t>
  </si>
  <si>
    <t>Evaporation (cubic meters)</t>
  </si>
  <si>
    <t>Transpiration (cubic meters)</t>
  </si>
  <si>
    <t>Avoided Runoff (cubic meters)</t>
  </si>
  <si>
    <t>Avoided Runoff ($)</t>
  </si>
  <si>
    <t>O3 Removed (kilograms)</t>
  </si>
  <si>
    <t>NO2 Avoided (kilograms)</t>
  </si>
  <si>
    <t>NO2 Removed (kilograms)</t>
  </si>
  <si>
    <t>SO2 Avoided (kilograms)</t>
  </si>
  <si>
    <t>SO2 Removed (kilograms)</t>
  </si>
  <si>
    <t>VOC Avoided (kilograms)</t>
  </si>
  <si>
    <t>PM2.5 Avoided (kilograms)</t>
  </si>
  <si>
    <t>PM2.5 Removed (kilograms)</t>
  </si>
  <si>
    <t>Avoided Value ($)</t>
  </si>
  <si>
    <t>Removal Value ($)</t>
  </si>
  <si>
    <t>42 American basswood(Tilia americana) trees of 5.08 cm initial DBH.Planted 6-12 meters and east (90Â°) of buildings that were built pre-1950 with heating and cooling.Trees are in excellent condition and planted in full sun.</t>
  </si>
  <si>
    <t>American basswood(Tilia americana)</t>
  </si>
  <si>
    <t>6-12</t>
  </si>
  <si>
    <t>east (90Â°)</t>
  </si>
  <si>
    <t>pre-1950</t>
  </si>
  <si>
    <t>excellent</t>
  </si>
  <si>
    <t>full sun</t>
  </si>
  <si>
    <t>42 Elm spp(Ulmus) trees of 5.08 cm initial DBH.Planted 6-12 meters and east (90Â°) of buildings that were built pre-1950 with heating and cooling.Trees are in excellent condition and planted in full sun.</t>
  </si>
  <si>
    <t>Elm spp(Ulmus)</t>
  </si>
  <si>
    <t>42 Freeman maple(Acer x freemanii) trees of 5.08 cm initial DBH.Planted 6-12 meters and east (90Â°) of buildings that were built pre-1950 with heating and cooling.Trees are in excellent condition and planted in full sun.</t>
  </si>
  <si>
    <t>Freeman maple(Acer x freemanii)</t>
  </si>
  <si>
    <t>10 Apple spp(Malus) trees of 5.08 cm initial DBH.Planted 6-12 meters and east (90Â°) of buildings that were built pre-1950 with heating and cooling.Trees are in excellent condition and planted in full sun.</t>
  </si>
  <si>
    <t>Apple spp(Malus)</t>
  </si>
  <si>
    <t>10 Amur chokecherry(Prunus maackii) trees of 5.08 cm initial DBH.Planted 6-12 meters and east (90Â°) of buildings that were built pre-1950 with heating and cooling.Trees are in excellent condition and planted in full sun.</t>
  </si>
  <si>
    <t>Amur chokecherry(Prunus maackii)</t>
  </si>
  <si>
    <t>11 Sugar maple(Acer saccharum) trees of 5.08 cm initial DBH.Planted 6-12 meters and east (90Â°) of buildings that were built pre-1950 with heating and cooling.Trees are in excellent condition and planted in full sun.</t>
  </si>
  <si>
    <t>Sugar maple(Acer saccharum)</t>
  </si>
  <si>
    <t>Culmulative data</t>
  </si>
  <si>
    <t>5 Year Total</t>
  </si>
  <si>
    <t>Avoided emissions (kilograms CO2)</t>
  </si>
  <si>
    <t>Sequestered above ground emissions (kilograms CO2)</t>
  </si>
  <si>
    <t>Sequestered below ground emissions (kilograms CO2)</t>
  </si>
  <si>
    <t>Electricity Avoided (kWh)</t>
  </si>
  <si>
    <t>Fuel Avoided (MMBtu)</t>
  </si>
  <si>
    <t>Avoided runoff (cubic meters)</t>
  </si>
  <si>
    <t>Total avoided and above ground sequestration (kilograms) CO2</t>
  </si>
  <si>
    <t>Electricity Emissions Factor: 652.57</t>
  </si>
  <si>
    <t>Fuel Emissions Factor: 94.62</t>
  </si>
  <si>
    <t>Timeframe: 25</t>
  </si>
  <si>
    <t>25 Year Total</t>
  </si>
  <si>
    <t>Runnof Avoided (cubic metered)</t>
  </si>
  <si>
    <t>Total avoided and sequestered CO2 (kilograms)</t>
  </si>
  <si>
    <t> </t>
  </si>
  <si>
    <t>Carbon in Metric Tons Produced</t>
  </si>
  <si>
    <t>Carbon in Metric Tons Saved</t>
  </si>
  <si>
    <t>Percentage Reducation Compared to Disposal in Landfill</t>
  </si>
  <si>
    <t>Pounds of Mulch </t>
  </si>
  <si>
    <r>
      <t>Landfill Emissions Average MT CO</t>
    </r>
    <r>
      <rPr>
        <vertAlign val="subscript"/>
        <sz val="8.5"/>
        <color rgb="FF000000"/>
        <rFont val="Calibri"/>
        <charset val="1"/>
      </rPr>
      <t>2</t>
    </r>
    <r>
      <rPr>
        <sz val="11"/>
        <color rgb="FF000000"/>
        <rFont val="Calibri"/>
        <charset val="1"/>
      </rPr>
      <t>e </t>
    </r>
  </si>
  <si>
    <r>
      <t>Compost Emissions Saved MT CO</t>
    </r>
    <r>
      <rPr>
        <vertAlign val="subscript"/>
        <sz val="8.5"/>
        <color rgb="FF000000"/>
        <rFont val="Calibri"/>
        <charset val="1"/>
      </rPr>
      <t>2</t>
    </r>
    <r>
      <rPr>
        <sz val="11"/>
        <color rgb="FF000000"/>
        <rFont val="Calibri"/>
        <charset val="1"/>
      </rPr>
      <t>e </t>
    </r>
  </si>
  <si>
    <t>Honey Locust</t>
  </si>
  <si>
    <t>Honeylocust </t>
  </si>
  <si>
    <t>46,365 </t>
  </si>
  <si>
    <t>0.14671 </t>
  </si>
  <si>
    <t>3.1871 </t>
  </si>
  <si>
    <t>Branches</t>
  </si>
  <si>
    <t>Norway maple </t>
  </si>
  <si>
    <t>52,800 </t>
  </si>
  <si>
    <t>0.17828 </t>
  </si>
  <si>
    <t>3.6424 </t>
  </si>
  <si>
    <t>Leaves</t>
  </si>
  <si>
    <t>Austrian pine </t>
  </si>
  <si>
    <t>10,725 </t>
  </si>
  <si>
    <t>0.036195 </t>
  </si>
  <si>
    <t>0.73952 </t>
  </si>
  <si>
    <t>Lumber</t>
  </si>
  <si>
    <t>Total</t>
  </si>
  <si>
    <t>724.2% savings</t>
  </si>
  <si>
    <t>Maple</t>
  </si>
  <si>
    <t>681.1% savings</t>
  </si>
  <si>
    <t>Austrian Pine</t>
  </si>
  <si>
    <t>681.5% savings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</si>
</sst>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quot;$&quot;#,##0.00_);[Red]\(&quot;$&quot;#,##0.00\)"/>
  </numFmts>
  <fonts count="26" x14ac:knownFonts="1">
    <font>
      <sz val="11"/>
      <color theme="1"/>
      <name val="Aptos Narrow"/>
      <family val="2"/>
      <scheme val="minor"/>
    </font>
    <font>
      <sz val="11"/>
      <color theme="1"/>
      <name val="Aptos Narrow"/>
      <family val="2"/>
      <scheme val="minor"/>
    </font>
    <font>
      <sz val="18"/>
      <color theme="3"/>
      <name val="Aptos Display"/>
      <family val="2"/>
      <scheme val="major"/>
    </font>
    <font>
      <b/>
      <sz val="15"/>
      <color theme="3"/>
      <name val="Aptos Narrow"/>
      <family val="2"/>
      <scheme val="minor"/>
    </font>
    <font>
      <b/>
      <sz val="13"/>
      <color theme="3"/>
      <name val="Aptos Narrow"/>
      <family val="2"/>
      <scheme val="minor"/>
    </font>
    <font>
      <b/>
      <sz val="11"/>
      <color theme="3"/>
      <name val="Aptos Narrow"/>
      <family val="2"/>
      <scheme val="minor"/>
    </font>
    <font>
      <sz val="11"/>
      <color rgb="FF006100"/>
      <name val="Aptos Narrow"/>
      <family val="2"/>
      <scheme val="minor"/>
    </font>
    <font>
      <sz val="11"/>
      <color rgb="FF9C0006"/>
      <name val="Aptos Narrow"/>
      <family val="2"/>
      <scheme val="minor"/>
    </font>
    <font>
      <sz val="11"/>
      <color rgb="FF9C5700"/>
      <name val="Aptos Narrow"/>
      <family val="2"/>
      <scheme val="minor"/>
    </font>
    <font>
      <sz val="11"/>
      <color rgb="FF3F3F76"/>
      <name val="Aptos Narrow"/>
      <family val="2"/>
      <scheme val="minor"/>
    </font>
    <font>
      <b/>
      <sz val="11"/>
      <color rgb="FF3F3F3F"/>
      <name val="Aptos Narrow"/>
      <family val="2"/>
      <scheme val="minor"/>
    </font>
    <font>
      <b/>
      <sz val="11"/>
      <color rgb="FFFA7D00"/>
      <name val="Aptos Narrow"/>
      <family val="2"/>
      <scheme val="minor"/>
    </font>
    <font>
      <sz val="11"/>
      <color rgb="FFFA7D00"/>
      <name val="Aptos Narrow"/>
      <family val="2"/>
      <scheme val="minor"/>
    </font>
    <font>
      <b/>
      <sz val="11"/>
      <color theme="0"/>
      <name val="Aptos Narrow"/>
      <family val="2"/>
      <scheme val="minor"/>
    </font>
    <font>
      <sz val="11"/>
      <color rgb="FFFF0000"/>
      <name val="Aptos Narrow"/>
      <family val="2"/>
      <scheme val="minor"/>
    </font>
    <font>
      <i/>
      <sz val="11"/>
      <color rgb="FF7F7F7F"/>
      <name val="Aptos Narrow"/>
      <family val="2"/>
      <scheme val="minor"/>
    </font>
    <font>
      <b/>
      <sz val="11"/>
      <color theme="1"/>
      <name val="Aptos Narrow"/>
      <family val="2"/>
      <scheme val="minor"/>
    </font>
    <font>
      <sz val="11"/>
      <color theme="0"/>
      <name val="Aptos Narrow"/>
      <family val="2"/>
      <scheme val="minor"/>
    </font>
    <font>
      <sz val="11"/>
      <color rgb="FF000000"/>
      <name val="Aptos Narrow"/>
      <family val="2"/>
      <scheme val="minor"/>
    </font>
    <font>
      <sz val="12"/>
      <color rgb="FF434343"/>
      <name val="Calibri"/>
      <family val="2"/>
    </font>
    <font>
      <sz val="8"/>
      <name val="Aptos Narrow"/>
      <family val="2"/>
      <scheme val="minor"/>
    </font>
    <font>
      <b/>
      <sz val="11"/>
      <color rgb="FF000000"/>
      <name val="Aptos Narrow"/>
      <family val="2"/>
      <scheme val="minor"/>
    </font>
    <font>
      <sz val="11"/>
      <color rgb="FF000000"/>
      <name val="Aptos Narrow"/>
      <family val="2"/>
      <charset val="1"/>
    </font>
    <font>
      <sz val="11"/>
      <color theme="1"/>
      <name val="Calibri"/>
      <family val="2"/>
      <charset val="1"/>
    </font>
    <font>
      <sz val="11"/>
      <color rgb="FF000000"/>
      <name val="Calibri"/>
      <charset val="1"/>
    </font>
    <font>
      <vertAlign val="subscript"/>
      <sz val="8.5"/>
      <color rgb="FF000000"/>
      <name val="Calibri"/>
      <charset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auto="1"/>
      </left>
      <right style="thin">
        <color rgb="FF000000"/>
      </right>
      <top style="thin">
        <color rgb="FF000000"/>
      </top>
      <bottom style="thin">
        <color auto="1"/>
      </bottom>
      <diagonal/>
    </border>
    <border>
      <left style="thin">
        <color rgb="FF000000"/>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style="thin">
        <color auto="1"/>
      </left>
      <right style="thin">
        <color rgb="FF000000"/>
      </right>
      <top style="thin">
        <color auto="1"/>
      </top>
      <bottom style="thin">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3">
    <xf numFmtId="0" fontId="0" fillId="0" borderId="0" xfId="0"/>
    <xf numFmtId="4" fontId="0" fillId="0" borderId="0" xfId="0" applyNumberFormat="1"/>
    <xf numFmtId="8" fontId="0" fillId="0" borderId="0" xfId="0" applyNumberFormat="1"/>
    <xf numFmtId="0" fontId="18" fillId="0" borderId="0" xfId="0" applyFont="1"/>
    <xf numFmtId="4" fontId="18" fillId="0" borderId="0" xfId="0" applyNumberFormat="1" applyFont="1"/>
    <xf numFmtId="8" fontId="18" fillId="0" borderId="0" xfId="0" applyNumberFormat="1" applyFont="1"/>
    <xf numFmtId="0" fontId="0" fillId="0" borderId="0" xfId="0" applyAlignment="1">
      <alignment wrapText="1"/>
    </xf>
    <xf numFmtId="0" fontId="0" fillId="0" borderId="0" xfId="0" applyAlignment="1">
      <alignment horizontal="center" vertical="center"/>
    </xf>
    <xf numFmtId="49" fontId="19" fillId="0" borderId="0" xfId="0" applyNumberFormat="1" applyFont="1"/>
    <xf numFmtId="0" fontId="16" fillId="0" borderId="0" xfId="0" applyFont="1"/>
    <xf numFmtId="0" fontId="16" fillId="0" borderId="0" xfId="0" applyFont="1" applyAlignment="1">
      <alignment wrapText="1"/>
    </xf>
    <xf numFmtId="0" fontId="21" fillId="0" borderId="0" xfId="0" applyFont="1"/>
    <xf numFmtId="0" fontId="18" fillId="0" borderId="0" xfId="0" applyFont="1" applyAlignment="1">
      <alignment wrapText="1"/>
    </xf>
    <xf numFmtId="0" fontId="18" fillId="0" borderId="0" xfId="0" applyFont="1" applyAlignment="1">
      <alignment horizontal="left" vertical="top" wrapText="1"/>
    </xf>
    <xf numFmtId="0" fontId="18" fillId="0" borderId="0" xfId="0" applyFont="1" applyAlignment="1">
      <alignment horizontal="left" vertical="top"/>
    </xf>
    <xf numFmtId="0" fontId="21" fillId="0" borderId="0" xfId="0" applyFont="1" applyAlignment="1">
      <alignment wrapText="1"/>
    </xf>
    <xf numFmtId="49" fontId="18" fillId="0" borderId="0" xfId="0" applyNumberFormat="1" applyFont="1"/>
    <xf numFmtId="4" fontId="21" fillId="0" borderId="0" xfId="0" applyNumberFormat="1" applyFont="1"/>
    <xf numFmtId="8" fontId="18" fillId="0" borderId="0" xfId="0" applyNumberFormat="1" applyFont="1" applyFill="1"/>
    <xf numFmtId="0" fontId="0" fillId="0" borderId="0" xfId="0" applyFont="1" applyAlignment="1">
      <alignment wrapText="1"/>
    </xf>
    <xf numFmtId="0" fontId="16" fillId="0" borderId="0" xfId="0" applyFont="1" applyBorder="1" applyAlignment="1">
      <alignment horizontal="right"/>
    </xf>
    <xf numFmtId="4" fontId="16" fillId="0" borderId="0" xfId="0" applyNumberFormat="1" applyFont="1"/>
    <xf numFmtId="4" fontId="18" fillId="0" borderId="0" xfId="0" applyNumberFormat="1" applyFont="1" applyFill="1"/>
    <xf numFmtId="0" fontId="18" fillId="0" borderId="0" xfId="0" applyFont="1" applyFill="1"/>
    <xf numFmtId="0" fontId="0" fillId="0" borderId="0" xfId="0" applyAlignment="1">
      <alignment horizontal="left" wrapText="1"/>
    </xf>
    <xf numFmtId="0" fontId="22" fillId="0" borderId="10" xfId="0" applyFont="1" applyBorder="1" applyAlignment="1">
      <alignment wrapText="1"/>
    </xf>
    <xf numFmtId="0" fontId="22" fillId="0" borderId="11" xfId="0" applyFont="1" applyBorder="1" applyAlignment="1">
      <alignment horizontal="right"/>
    </xf>
    <xf numFmtId="0" fontId="23" fillId="0" borderId="12" xfId="0" applyFont="1" applyBorder="1" applyAlignment="1">
      <alignment horizontal="right"/>
    </xf>
    <xf numFmtId="0" fontId="22" fillId="0" borderId="12" xfId="0" applyFont="1" applyBorder="1" applyAlignment="1">
      <alignment horizontal="right"/>
    </xf>
    <xf numFmtId="0" fontId="22" fillId="0" borderId="0" xfId="0" applyFont="1" applyAlignment="1">
      <alignment horizontal="right"/>
    </xf>
    <xf numFmtId="0" fontId="23" fillId="0" borderId="0" xfId="0" applyFont="1" applyAlignment="1">
      <alignment horizontal="right"/>
    </xf>
    <xf numFmtId="0" fontId="22" fillId="0" borderId="10" xfId="0" applyFont="1" applyBorder="1" applyAlignment="1">
      <alignment horizontal="right"/>
    </xf>
    <xf numFmtId="0" fontId="0" fillId="0" borderId="0" xfId="0" applyFont="1"/>
    <xf numFmtId="4" fontId="0" fillId="0" borderId="0" xfId="0" applyNumberFormat="1" applyFont="1"/>
    <xf numFmtId="0" fontId="24" fillId="0" borderId="13" xfId="0" applyFont="1" applyBorder="1" applyAlignment="1">
      <alignment wrapText="1"/>
    </xf>
    <xf numFmtId="0" fontId="24" fillId="0" borderId="14" xfId="0" applyFont="1" applyBorder="1" applyAlignment="1">
      <alignment wrapText="1"/>
    </xf>
    <xf numFmtId="0" fontId="24" fillId="0" borderId="15" xfId="0" applyFont="1" applyBorder="1" applyAlignment="1">
      <alignment wrapText="1"/>
    </xf>
    <xf numFmtId="0" fontId="24" fillId="0" borderId="16" xfId="0" applyFont="1" applyBorder="1" applyAlignment="1">
      <alignment wrapText="1"/>
    </xf>
    <xf numFmtId="0" fontId="24" fillId="0" borderId="17" xfId="0" applyFont="1" applyBorder="1" applyAlignment="1">
      <alignment wrapText="1"/>
    </xf>
    <xf numFmtId="0" fontId="24" fillId="0" borderId="18" xfId="0" applyFont="1" applyBorder="1" applyAlignment="1">
      <alignment wrapText="1"/>
    </xf>
    <xf numFmtId="0" fontId="24" fillId="0" borderId="19" xfId="0" applyFont="1" applyBorder="1" applyAlignment="1">
      <alignment wrapText="1"/>
    </xf>
    <xf numFmtId="0" fontId="24" fillId="0" borderId="20" xfId="0" applyFont="1" applyBorder="1" applyAlignment="1">
      <alignment wrapText="1"/>
    </xf>
    <xf numFmtId="0" fontId="24" fillId="0" borderId="21" xfId="0" applyFont="1" applyBorder="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Devin Filicicchia (He/Him)" id="{D5CDD2C6-9605-4474-9339-B51806E9B8E7}" userId="FilicicchiaD@ci.missoula.mt.us" providerId="PeoplePicker"/>
  <person displayName="Evora Glenn (she/her)" id="{1A5327C6-E17A-4FD9-B7CE-EC7DD9ED1A14}" userId="S::GlennE@ci.missoula.mt.us::4f86756e-a586-4fdf-83e2-b83e928b4d7b" providerId="AD"/>
  <person displayName="Evora Glenn (she/her)" id="{3D05B39A-46A2-4873-A756-9D954D77E8C2}" userId="S::glenne@ci.missoula.mt.us::4f86756e-a586-4fdf-83e2-b83e928b4d7b" providerId="AD"/>
  <person displayName="Devin Filicicchia (He/Him)" id="{B341ACDC-74ED-408B-9665-B9FE79797749}" userId="S::filicicchiad@ci.missoula.mt.us::6579fbe7-194f-498d-88f8-2553aaf76db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A39" dT="2024-03-29T20:56:49.00" personId="{1A5327C6-E17A-4FD9-B7CE-EC7DD9ED1A14}" id="{9C156A91-9158-41B3-88AF-305BEED95EDE}">
    <text>@Devin Filicicchia (He/Him)  I was preparing these tree spreadsheets to attach to the application, they are optional. BUT it looks like the GHG sequestered above ground and avoided emissions don't match the data in the memo, right? Am I missing something?</text>
    <mentions>
      <mention mentionpersonId="{D5CDD2C6-9605-4474-9339-B51806E9B8E7}" mentionId="{60834526-4527-4293-9029-175EF65CB907}" startIndex="0" length="27"/>
    </mentions>
  </threadedComment>
  <threadedComment ref="AA39" dT="2024-03-29T21:37:11.69" personId="{B341ACDC-74ED-408B-9665-B9FE79797749}" id="{6F6FD92E-A68C-4B6C-B74B-ED66683C5265}" parentId="{9C156A91-9158-41B3-88AF-305BEED95EDE}">
    <text xml:space="preserve">I can't figure out how for this to make sense. I did the calculations highlighted in yellow, and those seem to match the memo perfectly. in many ways, the data at the bottom confuses me...
it's also pretty vague? Like what does air pollution mean? the data on the bottom is also just kinda weird... like the last number, "combined benefits" is just the sum of the 4 numbers above it—which would only make sense if the unit was $, which also seems very wrong. 
marie may have more context to help this make sense, but I have no idea where to start. my initial reaction is to avoid the bottom piece? </text>
  </threadedComment>
  <threadedComment ref="AA39" dT="2024-03-29T22:27:21.60" personId="{3D05B39A-46A2-4873-A756-9D954D77E8C2}" id="{94A33699-2CFE-4F3B-ACA0-C72C959F90F0}" parentId="{9C156A91-9158-41B3-88AF-305BEED95EDE}">
    <text>Ah thank you for doing those calculations! I've been harassing Marie to no end so maybe I'll see if I can generate a totals list like in the memo based on these data and if it matches I'll just delete the bottom parts. That way I won't have to add another thing to her plate</text>
  </threadedComment>
</ThreadedComment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360CD-4C86-4BF1-ACBB-6E2CFD6EACAE}">
  <dimension ref="A1:F3"/>
  <sheetViews>
    <sheetView workbookViewId="0">
      <selection activeCell="B2" sqref="B2"/>
    </sheetView>
  </sheetViews>
  <sheetFormatPr defaultRowHeight="15" x14ac:dyDescent="0.25"/>
  <cols>
    <col min="1" max="1" width="20.5703125" customWidth="1"/>
    <col min="2" max="2" width="14.140625" customWidth="1"/>
    <col min="3" max="3" width="18.28515625" customWidth="1"/>
    <col min="4" max="4" width="15.5703125" customWidth="1"/>
    <col min="5" max="5" width="19" customWidth="1"/>
    <col min="6" max="6" width="18.85546875" customWidth="1"/>
  </cols>
  <sheetData>
    <row r="1" spans="1:6" s="6" customFormat="1" ht="75" x14ac:dyDescent="0.25">
      <c r="A1" s="19" t="s">
        <v>0</v>
      </c>
      <c r="B1" s="19" t="s">
        <v>1</v>
      </c>
      <c r="C1" s="19" t="s">
        <v>2</v>
      </c>
      <c r="D1" s="19" t="s">
        <v>3</v>
      </c>
      <c r="E1" s="19" t="s">
        <v>4</v>
      </c>
      <c r="F1" s="10" t="s">
        <v>5</v>
      </c>
    </row>
    <row r="2" spans="1:6" x14ac:dyDescent="0.25">
      <c r="A2" s="32" t="s">
        <v>6</v>
      </c>
      <c r="B2" s="33">
        <f>'5 years (2025-2030)'!B22/1000</f>
        <v>22.779700000000002</v>
      </c>
      <c r="C2" s="33">
        <f>'5 years (2025-2030)'!B23/1000</f>
        <v>3.2642000000000002</v>
      </c>
      <c r="D2" s="33">
        <f>'5 years (2025-2030)'!B24/1000</f>
        <v>1.3056800000000002</v>
      </c>
      <c r="E2" s="32">
        <f>'Avoided Emissions from Compost'!C21</f>
        <v>7.5689999999999991</v>
      </c>
      <c r="F2" s="21">
        <f>SUM(B2:E2)</f>
        <v>34.918579999999999</v>
      </c>
    </row>
    <row r="3" spans="1:6" x14ac:dyDescent="0.25">
      <c r="A3" s="32" t="s">
        <v>7</v>
      </c>
      <c r="B3" s="33">
        <f>'25 years (2025-2050)'!B21/1000</f>
        <v>121.8745</v>
      </c>
      <c r="C3" s="33">
        <f>'25 years (2025-2050)'!B22/1000</f>
        <v>28.003400000000003</v>
      </c>
      <c r="D3" s="33">
        <f>'25 years (2025-2050)'!B23/1000</f>
        <v>11.2014</v>
      </c>
      <c r="E3" s="32">
        <f>'Avoided Emissions from Compost'!C21</f>
        <v>7.5689999999999991</v>
      </c>
      <c r="F3" s="21">
        <f>SUM(B3:E3)</f>
        <v>168.64830000000001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36"/>
  <sheetViews>
    <sheetView tabSelected="1" topLeftCell="A14" workbookViewId="0">
      <selection activeCell="B36" sqref="B36"/>
    </sheetView>
  </sheetViews>
  <sheetFormatPr defaultRowHeight="15" x14ac:dyDescent="0.25"/>
  <cols>
    <col min="1" max="1" width="17" customWidth="1"/>
    <col min="2" max="2" width="45.28515625" customWidth="1"/>
    <col min="4" max="4" width="17.28515625" customWidth="1"/>
    <col min="6" max="6" width="10.140625" bestFit="1" customWidth="1"/>
    <col min="7" max="7" width="10.85546875" customWidth="1"/>
    <col min="9" max="9" width="11.5703125" customWidth="1"/>
    <col min="10" max="10" width="10.5703125" customWidth="1"/>
    <col min="11" max="11" width="14.5703125" customWidth="1"/>
    <col min="17" max="17" width="12.42578125" customWidth="1"/>
    <col min="18" max="18" width="16.140625" customWidth="1"/>
    <col min="19" max="19" width="12.28515625" customWidth="1"/>
    <col min="20" max="20" width="15.28515625" customWidth="1"/>
    <col min="21" max="21" width="13.5703125" customWidth="1"/>
    <col min="22" max="22" width="12" customWidth="1"/>
    <col min="25" max="25" width="13.5703125" customWidth="1"/>
    <col min="26" max="26" width="13" customWidth="1"/>
    <col min="27" max="27" width="15" customWidth="1"/>
    <col min="29" max="29" width="11.140625" customWidth="1"/>
    <col min="30" max="30" width="12.85546875" customWidth="1"/>
    <col min="31" max="31" width="10.85546875" customWidth="1"/>
    <col min="32" max="32" width="13" customWidth="1"/>
    <col min="33" max="33" width="12" customWidth="1"/>
    <col min="34" max="34" width="11.42578125" customWidth="1"/>
    <col min="35" max="35" width="12.140625" customWidth="1"/>
    <col min="36" max="36" width="10.85546875" customWidth="1"/>
    <col min="37" max="37" width="12.5703125" customWidth="1"/>
  </cols>
  <sheetData>
    <row r="1" spans="1:39" x14ac:dyDescent="0.25">
      <c r="A1" t="s">
        <v>8</v>
      </c>
    </row>
    <row r="2" spans="1:39" x14ac:dyDescent="0.25">
      <c r="A2" t="s">
        <v>9</v>
      </c>
    </row>
    <row r="3" spans="1:39" x14ac:dyDescent="0.25">
      <c r="A3" t="s">
        <v>10</v>
      </c>
    </row>
    <row r="4" spans="1:39" x14ac:dyDescent="0.25">
      <c r="A4" t="s">
        <v>11</v>
      </c>
    </row>
    <row r="5" spans="1:39" x14ac:dyDescent="0.25">
      <c r="A5" t="s">
        <v>12</v>
      </c>
    </row>
    <row r="6" spans="1:39" x14ac:dyDescent="0.25">
      <c r="A6" t="s">
        <v>13</v>
      </c>
    </row>
    <row r="7" spans="1:39" x14ac:dyDescent="0.25">
      <c r="A7" t="s">
        <v>14</v>
      </c>
    </row>
    <row r="8" spans="1:39" x14ac:dyDescent="0.25">
      <c r="A8" t="s">
        <v>15</v>
      </c>
    </row>
    <row r="12" spans="1:39" s="10" customFormat="1" ht="60" x14ac:dyDescent="0.25">
      <c r="A12" s="10" t="s">
        <v>16</v>
      </c>
      <c r="B12" s="10" t="s">
        <v>17</v>
      </c>
      <c r="C12" s="10" t="s">
        <v>18</v>
      </c>
      <c r="D12" s="10" t="s">
        <v>19</v>
      </c>
      <c r="E12" s="10" t="s">
        <v>20</v>
      </c>
      <c r="F12" s="10" t="s">
        <v>21</v>
      </c>
      <c r="G12" s="10" t="s">
        <v>22</v>
      </c>
      <c r="H12" s="10" t="s">
        <v>23</v>
      </c>
      <c r="I12" s="10" t="s">
        <v>24</v>
      </c>
      <c r="J12" s="10" t="s">
        <v>25</v>
      </c>
      <c r="K12" s="10" t="s">
        <v>26</v>
      </c>
      <c r="L12" s="10" t="s">
        <v>27</v>
      </c>
      <c r="M12" s="10" t="s">
        <v>28</v>
      </c>
      <c r="N12" s="10" t="s">
        <v>29</v>
      </c>
      <c r="O12" s="10" t="s">
        <v>30</v>
      </c>
      <c r="P12" s="10" t="s">
        <v>31</v>
      </c>
      <c r="Q12" s="10" t="s">
        <v>32</v>
      </c>
      <c r="R12" s="10" t="s">
        <v>33</v>
      </c>
      <c r="S12" s="10" t="s">
        <v>34</v>
      </c>
      <c r="T12" s="10" t="s">
        <v>35</v>
      </c>
      <c r="U12" s="10" t="s">
        <v>36</v>
      </c>
      <c r="V12" s="10" t="s">
        <v>37</v>
      </c>
      <c r="W12" s="10" t="s">
        <v>38</v>
      </c>
      <c r="X12" s="10" t="s">
        <v>39</v>
      </c>
      <c r="Y12" s="10" t="s">
        <v>40</v>
      </c>
      <c r="Z12" s="10" t="s">
        <v>41</v>
      </c>
      <c r="AA12" s="10" t="s">
        <v>42</v>
      </c>
      <c r="AB12" s="10" t="s">
        <v>43</v>
      </c>
      <c r="AC12" s="10" t="s">
        <v>44</v>
      </c>
      <c r="AD12" s="10" t="s">
        <v>45</v>
      </c>
      <c r="AE12" s="10" t="s">
        <v>46</v>
      </c>
      <c r="AF12" s="10" t="s">
        <v>47</v>
      </c>
      <c r="AG12" s="10" t="s">
        <v>48</v>
      </c>
      <c r="AH12" s="10" t="s">
        <v>49</v>
      </c>
      <c r="AI12" s="10" t="s">
        <v>50</v>
      </c>
      <c r="AJ12" s="10" t="s">
        <v>51</v>
      </c>
      <c r="AK12" s="10" t="s">
        <v>52</v>
      </c>
      <c r="AL12" s="10" t="s">
        <v>53</v>
      </c>
      <c r="AM12" s="10" t="s">
        <v>54</v>
      </c>
    </row>
    <row r="13" spans="1:39" ht="75" x14ac:dyDescent="0.25">
      <c r="A13" s="7">
        <v>1</v>
      </c>
      <c r="B13" s="24" t="s">
        <v>55</v>
      </c>
      <c r="C13">
        <v>42</v>
      </c>
      <c r="D13" s="6" t="s">
        <v>56</v>
      </c>
      <c r="E13">
        <v>5.08</v>
      </c>
      <c r="F13" s="8" t="s">
        <v>57</v>
      </c>
      <c r="G13" t="s">
        <v>58</v>
      </c>
      <c r="H13" t="s">
        <v>59</v>
      </c>
      <c r="I13" t="s">
        <v>60</v>
      </c>
      <c r="J13" t="s">
        <v>61</v>
      </c>
      <c r="K13">
        <v>7.4</v>
      </c>
      <c r="L13">
        <v>6.8</v>
      </c>
      <c r="M13">
        <v>37</v>
      </c>
      <c r="N13">
        <v>0.16</v>
      </c>
      <c r="O13">
        <v>308.39999999999998</v>
      </c>
      <c r="P13">
        <v>0.3</v>
      </c>
      <c r="Q13" s="1">
        <v>6169.5</v>
      </c>
      <c r="R13" s="2">
        <v>316.33</v>
      </c>
      <c r="S13">
        <v>486.4</v>
      </c>
      <c r="T13" s="2">
        <v>24.94</v>
      </c>
      <c r="U13" s="1">
        <v>1390.9</v>
      </c>
      <c r="V13" s="2">
        <v>156.19999999999999</v>
      </c>
      <c r="W13">
        <v>52.8</v>
      </c>
      <c r="X13" s="2">
        <v>416.73</v>
      </c>
      <c r="Y13">
        <v>149</v>
      </c>
      <c r="Z13">
        <v>147.80000000000001</v>
      </c>
      <c r="AA13">
        <v>108.6</v>
      </c>
      <c r="AB13">
        <v>9.3000000000000007</v>
      </c>
      <c r="AC13" s="2">
        <v>22.06</v>
      </c>
      <c r="AD13">
        <v>1.43</v>
      </c>
      <c r="AE13">
        <v>1.4</v>
      </c>
      <c r="AF13">
        <v>0.25</v>
      </c>
      <c r="AG13">
        <v>11.1</v>
      </c>
      <c r="AH13">
        <v>0.01</v>
      </c>
      <c r="AI13">
        <v>0.15</v>
      </c>
      <c r="AJ13">
        <v>0.4</v>
      </c>
      <c r="AK13">
        <v>0.05</v>
      </c>
      <c r="AL13" s="2">
        <v>5.7</v>
      </c>
      <c r="AM13" s="2">
        <v>6.84</v>
      </c>
    </row>
    <row r="14" spans="1:39" ht="75" x14ac:dyDescent="0.25">
      <c r="A14" s="7">
        <v>2</v>
      </c>
      <c r="B14" s="24" t="s">
        <v>62</v>
      </c>
      <c r="C14">
        <v>42</v>
      </c>
      <c r="D14" s="6" t="s">
        <v>63</v>
      </c>
      <c r="E14">
        <v>5.08</v>
      </c>
      <c r="F14" s="8" t="s">
        <v>57</v>
      </c>
      <c r="G14" t="s">
        <v>58</v>
      </c>
      <c r="H14" t="s">
        <v>59</v>
      </c>
      <c r="I14" t="s">
        <v>60</v>
      </c>
      <c r="J14" t="s">
        <v>61</v>
      </c>
      <c r="K14">
        <v>7.4</v>
      </c>
      <c r="L14">
        <v>6.6</v>
      </c>
      <c r="M14">
        <v>37</v>
      </c>
      <c r="N14">
        <v>0.16</v>
      </c>
      <c r="O14">
        <v>414.9</v>
      </c>
      <c r="P14">
        <v>0.5</v>
      </c>
      <c r="Q14" s="1">
        <v>6276.1</v>
      </c>
      <c r="R14" s="2">
        <v>321.79000000000002</v>
      </c>
      <c r="S14">
        <v>704</v>
      </c>
      <c r="T14" s="2">
        <v>36.1</v>
      </c>
      <c r="U14" s="1">
        <v>1345</v>
      </c>
      <c r="V14" s="2">
        <v>151.05000000000001</v>
      </c>
      <c r="W14">
        <v>54.3</v>
      </c>
      <c r="X14" s="2">
        <v>428.86</v>
      </c>
      <c r="Y14">
        <v>195.5</v>
      </c>
      <c r="Z14">
        <v>194</v>
      </c>
      <c r="AA14">
        <v>142.6</v>
      </c>
      <c r="AB14">
        <v>12.3</v>
      </c>
      <c r="AC14" s="2">
        <v>28.96</v>
      </c>
      <c r="AD14">
        <v>1.59</v>
      </c>
      <c r="AE14">
        <v>1.42</v>
      </c>
      <c r="AF14">
        <v>0.28000000000000003</v>
      </c>
      <c r="AG14">
        <v>11.29</v>
      </c>
      <c r="AH14">
        <v>0.01</v>
      </c>
      <c r="AI14">
        <v>0.16</v>
      </c>
      <c r="AJ14">
        <v>0.39</v>
      </c>
      <c r="AK14">
        <v>0.05</v>
      </c>
      <c r="AL14" s="2">
        <v>5.67</v>
      </c>
      <c r="AM14" s="2">
        <v>7.18</v>
      </c>
    </row>
    <row r="15" spans="1:39" ht="75" x14ac:dyDescent="0.25">
      <c r="A15" s="7">
        <v>3</v>
      </c>
      <c r="B15" s="24" t="s">
        <v>64</v>
      </c>
      <c r="C15">
        <v>42</v>
      </c>
      <c r="D15" s="6" t="s">
        <v>65</v>
      </c>
      <c r="E15">
        <v>5.08</v>
      </c>
      <c r="F15" s="8" t="s">
        <v>57</v>
      </c>
      <c r="G15" t="s">
        <v>58</v>
      </c>
      <c r="H15" t="s">
        <v>59</v>
      </c>
      <c r="I15" t="s">
        <v>60</v>
      </c>
      <c r="J15" t="s">
        <v>61</v>
      </c>
      <c r="K15">
        <v>8.1</v>
      </c>
      <c r="L15">
        <v>7.8</v>
      </c>
      <c r="M15">
        <v>37</v>
      </c>
      <c r="N15">
        <v>0.19</v>
      </c>
      <c r="O15">
        <v>499</v>
      </c>
      <c r="P15">
        <v>0.9</v>
      </c>
      <c r="Q15" s="1">
        <v>5808.1</v>
      </c>
      <c r="R15" s="2">
        <v>297.8</v>
      </c>
      <c r="S15" s="1">
        <v>1459</v>
      </c>
      <c r="T15" s="2">
        <v>74.8</v>
      </c>
      <c r="U15" s="1">
        <v>1546.6</v>
      </c>
      <c r="V15" s="2">
        <v>173.69</v>
      </c>
      <c r="W15">
        <v>47.6</v>
      </c>
      <c r="X15" s="2">
        <v>375.6</v>
      </c>
      <c r="Y15">
        <v>238.5</v>
      </c>
      <c r="Z15">
        <v>236.7</v>
      </c>
      <c r="AA15">
        <v>173.9</v>
      </c>
      <c r="AB15">
        <v>15</v>
      </c>
      <c r="AC15" s="2">
        <v>35.32</v>
      </c>
      <c r="AD15">
        <v>2.23</v>
      </c>
      <c r="AE15">
        <v>1.32</v>
      </c>
      <c r="AF15">
        <v>0.39</v>
      </c>
      <c r="AG15">
        <v>10.45</v>
      </c>
      <c r="AH15">
        <v>0.01</v>
      </c>
      <c r="AI15">
        <v>0.14000000000000001</v>
      </c>
      <c r="AJ15">
        <v>0.44</v>
      </c>
      <c r="AK15">
        <v>7.0000000000000007E-2</v>
      </c>
      <c r="AL15" s="2">
        <v>5.8</v>
      </c>
      <c r="AM15" s="2">
        <v>10.59</v>
      </c>
    </row>
    <row r="16" spans="1:39" ht="75" x14ac:dyDescent="0.25">
      <c r="A16" s="7">
        <v>4</v>
      </c>
      <c r="B16" s="24" t="s">
        <v>66</v>
      </c>
      <c r="C16">
        <v>10</v>
      </c>
      <c r="D16" s="6" t="s">
        <v>67</v>
      </c>
      <c r="E16">
        <v>5.08</v>
      </c>
      <c r="F16" s="8" t="s">
        <v>57</v>
      </c>
      <c r="G16" t="s">
        <v>58</v>
      </c>
      <c r="H16" t="s">
        <v>59</v>
      </c>
      <c r="I16" t="s">
        <v>60</v>
      </c>
      <c r="J16" t="s">
        <v>61</v>
      </c>
      <c r="K16">
        <v>7.4</v>
      </c>
      <c r="L16">
        <v>4.5999999999999996</v>
      </c>
      <c r="M16">
        <v>8.9</v>
      </c>
      <c r="N16">
        <v>3.7999999999999999E-2</v>
      </c>
      <c r="O16">
        <v>85.2</v>
      </c>
      <c r="P16">
        <v>0.1</v>
      </c>
      <c r="Q16" s="1">
        <v>1685.6</v>
      </c>
      <c r="R16" s="2">
        <v>86.42</v>
      </c>
      <c r="S16">
        <v>194.9</v>
      </c>
      <c r="T16" s="2">
        <v>9.99</v>
      </c>
      <c r="U16">
        <v>237.9</v>
      </c>
      <c r="V16" s="2">
        <v>26.71</v>
      </c>
      <c r="W16">
        <v>15.7</v>
      </c>
      <c r="X16" s="2">
        <v>123.87</v>
      </c>
      <c r="Y16">
        <v>41</v>
      </c>
      <c r="Z16">
        <v>40.6</v>
      </c>
      <c r="AA16">
        <v>29.9</v>
      </c>
      <c r="AB16">
        <v>2.6</v>
      </c>
      <c r="AC16" s="2">
        <v>6.07</v>
      </c>
      <c r="AD16">
        <v>0.32</v>
      </c>
      <c r="AE16">
        <v>0.38</v>
      </c>
      <c r="AF16">
        <v>0.06</v>
      </c>
      <c r="AG16">
        <v>3.03</v>
      </c>
      <c r="AH16">
        <v>0</v>
      </c>
      <c r="AI16">
        <v>0.04</v>
      </c>
      <c r="AJ16">
        <v>7.0000000000000007E-2</v>
      </c>
      <c r="AK16">
        <v>0.01</v>
      </c>
      <c r="AL16" s="2">
        <v>1.3</v>
      </c>
      <c r="AM16" s="2">
        <v>1.45</v>
      </c>
    </row>
    <row r="17" spans="1:39" ht="75" x14ac:dyDescent="0.25">
      <c r="A17" s="7">
        <v>5</v>
      </c>
      <c r="B17" s="24" t="s">
        <v>68</v>
      </c>
      <c r="C17">
        <v>10</v>
      </c>
      <c r="D17" s="6" t="s">
        <v>69</v>
      </c>
      <c r="E17">
        <v>5.08</v>
      </c>
      <c r="F17" s="8" t="s">
        <v>57</v>
      </c>
      <c r="G17" t="s">
        <v>58</v>
      </c>
      <c r="H17" t="s">
        <v>59</v>
      </c>
      <c r="I17" t="s">
        <v>60</v>
      </c>
      <c r="J17" t="s">
        <v>61</v>
      </c>
      <c r="K17">
        <v>7.4</v>
      </c>
      <c r="L17">
        <v>6.1</v>
      </c>
      <c r="M17">
        <v>8.9</v>
      </c>
      <c r="N17">
        <v>3.7999999999999999E-2</v>
      </c>
      <c r="O17">
        <v>88.6</v>
      </c>
      <c r="P17">
        <v>0.2</v>
      </c>
      <c r="Q17" s="1">
        <v>1547</v>
      </c>
      <c r="R17" s="2">
        <v>79.319999999999993</v>
      </c>
      <c r="S17">
        <v>256.60000000000002</v>
      </c>
      <c r="T17" s="2">
        <v>13.16</v>
      </c>
      <c r="U17">
        <v>297.60000000000002</v>
      </c>
      <c r="V17" s="2">
        <v>33.42</v>
      </c>
      <c r="W17">
        <v>13.7</v>
      </c>
      <c r="X17" s="2">
        <v>108.1</v>
      </c>
      <c r="Y17">
        <v>42.2</v>
      </c>
      <c r="Z17">
        <v>41.9</v>
      </c>
      <c r="AA17">
        <v>30.8</v>
      </c>
      <c r="AB17">
        <v>2.6</v>
      </c>
      <c r="AC17" s="2">
        <v>6.25</v>
      </c>
      <c r="AD17">
        <v>0.33</v>
      </c>
      <c r="AE17">
        <v>0.35</v>
      </c>
      <c r="AF17">
        <v>0.06</v>
      </c>
      <c r="AG17">
        <v>2.78</v>
      </c>
      <c r="AH17">
        <v>0</v>
      </c>
      <c r="AI17">
        <v>0.04</v>
      </c>
      <c r="AJ17">
        <v>0.09</v>
      </c>
      <c r="AK17">
        <v>0.01</v>
      </c>
      <c r="AL17" s="2">
        <v>1.34</v>
      </c>
      <c r="AM17" s="2">
        <v>1.46</v>
      </c>
    </row>
    <row r="18" spans="1:39" ht="75" x14ac:dyDescent="0.25">
      <c r="A18" s="7">
        <v>6</v>
      </c>
      <c r="B18" s="24" t="s">
        <v>70</v>
      </c>
      <c r="C18">
        <v>11</v>
      </c>
      <c r="D18" s="6" t="s">
        <v>71</v>
      </c>
      <c r="E18">
        <v>5.08</v>
      </c>
      <c r="F18" s="8" t="s">
        <v>57</v>
      </c>
      <c r="G18" t="s">
        <v>58</v>
      </c>
      <c r="H18" t="s">
        <v>59</v>
      </c>
      <c r="I18" t="s">
        <v>60</v>
      </c>
      <c r="J18" t="s">
        <v>61</v>
      </c>
      <c r="K18">
        <v>6.7</v>
      </c>
      <c r="L18">
        <v>9.1999999999999993</v>
      </c>
      <c r="M18">
        <v>9.6999999999999993</v>
      </c>
      <c r="N18">
        <v>3.4000000000000002E-2</v>
      </c>
      <c r="O18">
        <v>66.400000000000006</v>
      </c>
      <c r="P18">
        <v>0.1</v>
      </c>
      <c r="Q18" s="1">
        <v>1293.4000000000001</v>
      </c>
      <c r="R18" s="2">
        <v>66.31</v>
      </c>
      <c r="S18">
        <v>163.30000000000001</v>
      </c>
      <c r="T18" s="2">
        <v>8.3699999999999992</v>
      </c>
      <c r="U18">
        <v>563.79999999999995</v>
      </c>
      <c r="V18" s="2">
        <v>63.32</v>
      </c>
      <c r="W18">
        <v>8.6</v>
      </c>
      <c r="X18" s="2">
        <v>68.180000000000007</v>
      </c>
      <c r="Y18">
        <v>33.5</v>
      </c>
      <c r="Z18">
        <v>33.200000000000003</v>
      </c>
      <c r="AA18">
        <v>24.4</v>
      </c>
      <c r="AB18">
        <v>2.1</v>
      </c>
      <c r="AC18" s="2">
        <v>4.96</v>
      </c>
      <c r="AD18">
        <v>0.35</v>
      </c>
      <c r="AE18">
        <v>0.28999999999999998</v>
      </c>
      <c r="AF18">
        <v>0.06</v>
      </c>
      <c r="AG18">
        <v>2.33</v>
      </c>
      <c r="AH18">
        <v>0</v>
      </c>
      <c r="AI18">
        <v>0.03</v>
      </c>
      <c r="AJ18">
        <v>0.15</v>
      </c>
      <c r="AK18">
        <v>0.01</v>
      </c>
      <c r="AL18" s="2">
        <v>1.69</v>
      </c>
      <c r="AM18" s="2">
        <v>1.75</v>
      </c>
    </row>
    <row r="21" spans="1:39" x14ac:dyDescent="0.25">
      <c r="A21" s="9" t="s">
        <v>72</v>
      </c>
      <c r="B21" s="20" t="s">
        <v>73</v>
      </c>
    </row>
    <row r="22" spans="1:39" ht="45" x14ac:dyDescent="0.25">
      <c r="A22" s="19" t="s">
        <v>74</v>
      </c>
      <c r="B22" s="1">
        <f>SUM(Q13:Q18)</f>
        <v>22779.7</v>
      </c>
    </row>
    <row r="23" spans="1:39" ht="60" x14ac:dyDescent="0.25">
      <c r="A23" s="19" t="s">
        <v>75</v>
      </c>
      <c r="B23" s="1">
        <f>SUM(S13:S18)</f>
        <v>3264.2000000000003</v>
      </c>
    </row>
    <row r="24" spans="1:39" ht="60" x14ac:dyDescent="0.25">
      <c r="A24" s="19" t="s">
        <v>76</v>
      </c>
      <c r="B24" s="1">
        <v>1305.68</v>
      </c>
    </row>
    <row r="25" spans="1:39" ht="30" x14ac:dyDescent="0.25">
      <c r="A25" s="19" t="s">
        <v>77</v>
      </c>
      <c r="B25" s="1">
        <f>SUM(U13:U18)</f>
        <v>5381.8</v>
      </c>
    </row>
    <row r="26" spans="1:39" ht="30" x14ac:dyDescent="0.25">
      <c r="A26" s="19" t="s">
        <v>78</v>
      </c>
      <c r="B26" s="1">
        <f>SUM(W13:W18)</f>
        <v>192.69999999999996</v>
      </c>
    </row>
    <row r="27" spans="1:39" ht="30" x14ac:dyDescent="0.25">
      <c r="A27" s="19" t="s">
        <v>79</v>
      </c>
      <c r="B27" s="1">
        <f>SUM(AB13:AB18)</f>
        <v>43.900000000000006</v>
      </c>
    </row>
    <row r="28" spans="1:39" ht="30" x14ac:dyDescent="0.25">
      <c r="A28" s="12" t="s">
        <v>45</v>
      </c>
      <c r="B28" s="1">
        <f>SUM(AD13:AD18)</f>
        <v>6.25</v>
      </c>
    </row>
    <row r="29" spans="1:39" ht="30" x14ac:dyDescent="0.25">
      <c r="A29" s="12" t="s">
        <v>46</v>
      </c>
      <c r="B29" s="1">
        <f>SUM(AE13:AE18)</f>
        <v>5.1599999999999993</v>
      </c>
    </row>
    <row r="30" spans="1:39" ht="30" x14ac:dyDescent="0.25">
      <c r="A30" s="12" t="s">
        <v>47</v>
      </c>
      <c r="B30" s="1">
        <f>SUM(AF13:AF18)</f>
        <v>1.1000000000000001</v>
      </c>
    </row>
    <row r="31" spans="1:39" ht="30" x14ac:dyDescent="0.25">
      <c r="A31" s="12" t="s">
        <v>48</v>
      </c>
      <c r="B31" s="1">
        <f>SUM(AG13:AG18)</f>
        <v>40.980000000000004</v>
      </c>
    </row>
    <row r="32" spans="1:39" ht="30" x14ac:dyDescent="0.25">
      <c r="A32" s="12" t="s">
        <v>49</v>
      </c>
      <c r="B32" s="1">
        <f>SUM(AH13:AH18)</f>
        <v>0.03</v>
      </c>
    </row>
    <row r="33" spans="1:2" ht="30" x14ac:dyDescent="0.25">
      <c r="A33" s="12" t="s">
        <v>50</v>
      </c>
      <c r="B33" s="1">
        <f>SUM(AI13:AI18)</f>
        <v>0.56000000000000005</v>
      </c>
    </row>
    <row r="34" spans="1:2" ht="30" x14ac:dyDescent="0.25">
      <c r="A34" s="12" t="s">
        <v>51</v>
      </c>
      <c r="B34" s="1">
        <f>SUM(AJ13:AJ18)</f>
        <v>1.54</v>
      </c>
    </row>
    <row r="35" spans="1:2" ht="30" x14ac:dyDescent="0.25">
      <c r="A35" s="12" t="s">
        <v>52</v>
      </c>
      <c r="B35">
        <f>SUM(AK13:AK18)</f>
        <v>0.20000000000000004</v>
      </c>
    </row>
    <row r="36" spans="1:2" ht="60" x14ac:dyDescent="0.25">
      <c r="A36" s="10" t="s">
        <v>80</v>
      </c>
      <c r="B36" s="21">
        <f>SUM(B22:B24)</f>
        <v>27349.58</v>
      </c>
    </row>
  </sheetData>
  <phoneticPr fontId="20" type="noConversion"/>
  <pageMargins left="0.7" right="0.7" top="0.75" bottom="0.75" header="0.3" footer="0.3"/>
  <pageSetup fitToWidth="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B9B0D-E849-478F-8242-736D923B6DD7}">
  <dimension ref="A1:AM43"/>
  <sheetViews>
    <sheetView topLeftCell="A19" workbookViewId="0">
      <selection activeCell="A6" sqref="A6"/>
    </sheetView>
  </sheetViews>
  <sheetFormatPr defaultRowHeight="15" x14ac:dyDescent="0.25"/>
  <cols>
    <col min="1" max="1" width="23.42578125" customWidth="1"/>
    <col min="2" max="2" width="55.5703125" customWidth="1"/>
    <col min="3" max="3" width="12" customWidth="1"/>
    <col min="4" max="4" width="15" customWidth="1"/>
    <col min="5" max="5" width="16.28515625" customWidth="1"/>
    <col min="6" max="6" width="18.7109375" customWidth="1"/>
    <col min="7" max="7" width="12.85546875" customWidth="1"/>
    <col min="9" max="9" width="10.7109375" customWidth="1"/>
    <col min="10" max="10" width="11.85546875" customWidth="1"/>
    <col min="11" max="11" width="13.5703125" customWidth="1"/>
    <col min="17" max="17" width="11.42578125" customWidth="1"/>
    <col min="18" max="18" width="11.7109375" customWidth="1"/>
    <col min="19" max="19" width="13.28515625" customWidth="1"/>
    <col min="20" max="20" width="21.28515625" customWidth="1"/>
    <col min="21" max="21" width="13.5703125" customWidth="1"/>
    <col min="22" max="22" width="13" customWidth="1"/>
    <col min="24" max="24" width="11.28515625" customWidth="1"/>
    <col min="25" max="25" width="12.28515625" customWidth="1"/>
    <col min="26" max="26" width="15.28515625" customWidth="1"/>
    <col min="27" max="27" width="13" customWidth="1"/>
    <col min="29" max="29" width="11.5703125" customWidth="1"/>
    <col min="30" max="30" width="12.28515625" customWidth="1"/>
    <col min="31" max="31" width="11.140625" customWidth="1"/>
    <col min="32" max="32" width="11.85546875" customWidth="1"/>
    <col min="33" max="33" width="11.7109375" customWidth="1"/>
    <col min="34" max="34" width="11.140625" customWidth="1"/>
    <col min="35" max="35" width="11.5703125" customWidth="1"/>
    <col min="36" max="36" width="14.140625" customWidth="1"/>
    <col min="37" max="37" width="11.140625" customWidth="1"/>
    <col min="38" max="38" width="9.140625" customWidth="1"/>
  </cols>
  <sheetData>
    <row r="1" spans="1:39" x14ac:dyDescent="0.25">
      <c r="A1" s="3" t="s">
        <v>8</v>
      </c>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row>
    <row r="2" spans="1:39" x14ac:dyDescent="0.25">
      <c r="A2" s="3" t="s">
        <v>9</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row>
    <row r="3" spans="1:39" x14ac:dyDescent="0.25">
      <c r="A3" s="3" t="s">
        <v>10</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row>
    <row r="4" spans="1:39" x14ac:dyDescent="0.25">
      <c r="A4" s="3" t="s">
        <v>81</v>
      </c>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row>
    <row r="5" spans="1:39" x14ac:dyDescent="0.25">
      <c r="A5" s="3" t="s">
        <v>82</v>
      </c>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row>
    <row r="6" spans="1:39" x14ac:dyDescent="0.25">
      <c r="A6" s="3" t="s">
        <v>83</v>
      </c>
      <c r="B6" s="3"/>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row>
    <row r="7" spans="1:39" x14ac:dyDescent="0.25">
      <c r="A7" s="3" t="s">
        <v>14</v>
      </c>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row>
    <row r="8" spans="1:39" x14ac:dyDescent="0.25">
      <c r="A8" s="3" t="s">
        <v>15</v>
      </c>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row>
    <row r="9" spans="1:39" x14ac:dyDescent="0.25">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c r="AL9" s="3"/>
      <c r="AM9" s="3"/>
    </row>
    <row r="10" spans="1:39" x14ac:dyDescent="0.25">
      <c r="A10" s="3"/>
      <c r="B10" s="3"/>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3"/>
      <c r="AI10" s="3"/>
      <c r="AJ10" s="3"/>
      <c r="AK10" s="3"/>
      <c r="AL10" s="3"/>
      <c r="AM10" s="3"/>
    </row>
    <row r="11" spans="1:39" x14ac:dyDescent="0.25">
      <c r="A11" s="3"/>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3"/>
      <c r="AI11" s="3"/>
      <c r="AJ11" s="3"/>
      <c r="AK11" s="3"/>
      <c r="AL11" s="3"/>
      <c r="AM11" s="3"/>
    </row>
    <row r="12" spans="1:39" s="10" customFormat="1" ht="60" x14ac:dyDescent="0.25">
      <c r="A12" s="15" t="s">
        <v>16</v>
      </c>
      <c r="B12" s="15" t="s">
        <v>17</v>
      </c>
      <c r="C12" s="15" t="s">
        <v>18</v>
      </c>
      <c r="D12" s="15" t="s">
        <v>19</v>
      </c>
      <c r="E12" s="15" t="s">
        <v>20</v>
      </c>
      <c r="F12" s="15" t="s">
        <v>21</v>
      </c>
      <c r="G12" s="15" t="s">
        <v>22</v>
      </c>
      <c r="H12" s="15" t="s">
        <v>23</v>
      </c>
      <c r="I12" s="15" t="s">
        <v>24</v>
      </c>
      <c r="J12" s="15" t="s">
        <v>25</v>
      </c>
      <c r="K12" s="15" t="s">
        <v>26</v>
      </c>
      <c r="L12" s="15" t="s">
        <v>27</v>
      </c>
      <c r="M12" s="15" t="s">
        <v>28</v>
      </c>
      <c r="N12" s="15" t="s">
        <v>29</v>
      </c>
      <c r="O12" s="15" t="s">
        <v>30</v>
      </c>
      <c r="P12" s="15" t="s">
        <v>31</v>
      </c>
      <c r="Q12" s="15" t="s">
        <v>32</v>
      </c>
      <c r="R12" s="15" t="s">
        <v>33</v>
      </c>
      <c r="S12" s="15" t="s">
        <v>34</v>
      </c>
      <c r="T12" s="15" t="s">
        <v>35</v>
      </c>
      <c r="U12" s="15" t="s">
        <v>36</v>
      </c>
      <c r="V12" s="15" t="s">
        <v>37</v>
      </c>
      <c r="W12" s="15" t="s">
        <v>38</v>
      </c>
      <c r="X12" s="15" t="s">
        <v>39</v>
      </c>
      <c r="Y12" s="15" t="s">
        <v>40</v>
      </c>
      <c r="Z12" s="15" t="s">
        <v>41</v>
      </c>
      <c r="AA12" s="15" t="s">
        <v>42</v>
      </c>
      <c r="AB12" s="15" t="s">
        <v>43</v>
      </c>
      <c r="AC12" s="15" t="s">
        <v>44</v>
      </c>
      <c r="AD12" s="15" t="s">
        <v>45</v>
      </c>
      <c r="AE12" s="15" t="s">
        <v>46</v>
      </c>
      <c r="AF12" s="15" t="s">
        <v>47</v>
      </c>
      <c r="AG12" s="15" t="s">
        <v>48</v>
      </c>
      <c r="AH12" s="15" t="s">
        <v>49</v>
      </c>
      <c r="AI12" s="15" t="s">
        <v>50</v>
      </c>
      <c r="AJ12" s="15" t="s">
        <v>51</v>
      </c>
      <c r="AK12" s="15" t="s">
        <v>52</v>
      </c>
      <c r="AL12" s="15" t="s">
        <v>53</v>
      </c>
      <c r="AM12" s="15" t="s">
        <v>54</v>
      </c>
    </row>
    <row r="13" spans="1:39" ht="60" x14ac:dyDescent="0.25">
      <c r="A13" s="3">
        <v>4</v>
      </c>
      <c r="B13" s="12" t="s">
        <v>66</v>
      </c>
      <c r="C13" s="3">
        <v>10</v>
      </c>
      <c r="D13" s="12" t="s">
        <v>67</v>
      </c>
      <c r="E13" s="3">
        <v>5.08</v>
      </c>
      <c r="F13" s="16" t="s">
        <v>57</v>
      </c>
      <c r="G13" s="3" t="s">
        <v>58</v>
      </c>
      <c r="H13" s="3" t="s">
        <v>59</v>
      </c>
      <c r="I13" s="3" t="s">
        <v>60</v>
      </c>
      <c r="J13" s="3" t="s">
        <v>61</v>
      </c>
      <c r="K13" s="3">
        <v>18.899999999999999</v>
      </c>
      <c r="L13" s="3">
        <v>6</v>
      </c>
      <c r="M13" s="3">
        <v>4.8</v>
      </c>
      <c r="N13" s="3">
        <v>0.13</v>
      </c>
      <c r="O13" s="3">
        <v>95.9</v>
      </c>
      <c r="P13" s="3">
        <v>0.7</v>
      </c>
      <c r="Q13" s="4">
        <v>6030.6</v>
      </c>
      <c r="R13" s="5">
        <v>309.20999999999998</v>
      </c>
      <c r="S13" s="4">
        <v>1719.8</v>
      </c>
      <c r="T13" s="5">
        <v>88.18</v>
      </c>
      <c r="U13" s="4">
        <v>1039.4000000000001</v>
      </c>
      <c r="V13" s="5">
        <v>116.72</v>
      </c>
      <c r="W13" s="3">
        <v>54.5</v>
      </c>
      <c r="X13" s="5">
        <v>429.91</v>
      </c>
      <c r="Y13" s="3">
        <v>224.6</v>
      </c>
      <c r="Z13" s="3">
        <v>222.9</v>
      </c>
      <c r="AA13" s="3">
        <v>163.69999999999999</v>
      </c>
      <c r="AB13" s="3">
        <v>14.1</v>
      </c>
      <c r="AC13" s="5">
        <v>33.26</v>
      </c>
      <c r="AD13" s="3">
        <v>2.0499999999999998</v>
      </c>
      <c r="AE13" s="3">
        <v>1.37</v>
      </c>
      <c r="AF13" s="3">
        <v>0.36</v>
      </c>
      <c r="AG13" s="3">
        <v>10.85</v>
      </c>
      <c r="AH13" s="3">
        <v>0.01</v>
      </c>
      <c r="AI13" s="3">
        <v>0.15</v>
      </c>
      <c r="AJ13" s="3">
        <v>0.31</v>
      </c>
      <c r="AK13" s="3">
        <v>7.0000000000000007E-2</v>
      </c>
      <c r="AL13" s="5">
        <v>4.99</v>
      </c>
      <c r="AM13" s="5">
        <v>9.67</v>
      </c>
    </row>
    <row r="14" spans="1:39" ht="60" x14ac:dyDescent="0.25">
      <c r="A14" s="3">
        <v>5</v>
      </c>
      <c r="B14" s="12" t="s">
        <v>68</v>
      </c>
      <c r="C14" s="3">
        <v>10</v>
      </c>
      <c r="D14" s="12" t="s">
        <v>69</v>
      </c>
      <c r="E14" s="3">
        <v>5.08</v>
      </c>
      <c r="F14" s="16" t="s">
        <v>57</v>
      </c>
      <c r="G14" s="3" t="s">
        <v>58</v>
      </c>
      <c r="H14" s="3" t="s">
        <v>59</v>
      </c>
      <c r="I14" s="3" t="s">
        <v>60</v>
      </c>
      <c r="J14" s="3" t="s">
        <v>61</v>
      </c>
      <c r="K14" s="3">
        <v>18.899999999999999</v>
      </c>
      <c r="L14" s="3">
        <v>11.4</v>
      </c>
      <c r="M14" s="3">
        <v>4.8</v>
      </c>
      <c r="N14" s="3">
        <v>0.13</v>
      </c>
      <c r="O14" s="3">
        <v>101</v>
      </c>
      <c r="P14" s="3">
        <v>0.9</v>
      </c>
      <c r="Q14" s="4">
        <v>6792.1</v>
      </c>
      <c r="R14" s="5">
        <v>348.25</v>
      </c>
      <c r="S14" s="4">
        <v>2243.6</v>
      </c>
      <c r="T14" s="5">
        <v>115.04</v>
      </c>
      <c r="U14" s="4">
        <v>2377.6</v>
      </c>
      <c r="V14" s="5">
        <v>267</v>
      </c>
      <c r="W14" s="3">
        <v>50.6</v>
      </c>
      <c r="X14" s="5">
        <v>399.15</v>
      </c>
      <c r="Y14" s="3">
        <v>235.7</v>
      </c>
      <c r="Z14" s="3">
        <v>233.9</v>
      </c>
      <c r="AA14" s="3">
        <v>171.8</v>
      </c>
      <c r="AB14" s="3">
        <v>14.8</v>
      </c>
      <c r="AC14" s="5">
        <v>34.9</v>
      </c>
      <c r="AD14" s="3">
        <v>2.2999999999999998</v>
      </c>
      <c r="AE14" s="3">
        <v>1.54</v>
      </c>
      <c r="AF14" s="3">
        <v>0.4</v>
      </c>
      <c r="AG14" s="3">
        <v>12.22</v>
      </c>
      <c r="AH14" s="3">
        <v>0.01</v>
      </c>
      <c r="AI14" s="3">
        <v>0.16</v>
      </c>
      <c r="AJ14" s="3">
        <v>0.66</v>
      </c>
      <c r="AK14" s="3">
        <v>0.08</v>
      </c>
      <c r="AL14" s="5">
        <v>7.83</v>
      </c>
      <c r="AM14" s="5">
        <v>11.16</v>
      </c>
    </row>
    <row r="15" spans="1:39" ht="60" x14ac:dyDescent="0.25">
      <c r="A15" s="3">
        <v>6</v>
      </c>
      <c r="B15" s="12" t="s">
        <v>70</v>
      </c>
      <c r="C15" s="3">
        <v>11</v>
      </c>
      <c r="D15" s="12" t="s">
        <v>71</v>
      </c>
      <c r="E15" s="3">
        <v>5.08</v>
      </c>
      <c r="F15" s="16" t="s">
        <v>57</v>
      </c>
      <c r="G15" s="3" t="s">
        <v>58</v>
      </c>
      <c r="H15" s="3" t="s">
        <v>59</v>
      </c>
      <c r="I15" s="3" t="s">
        <v>60</v>
      </c>
      <c r="J15" s="3" t="s">
        <v>61</v>
      </c>
      <c r="K15" s="3">
        <v>14.7</v>
      </c>
      <c r="L15" s="3">
        <v>13.9</v>
      </c>
      <c r="M15" s="3">
        <v>5.3</v>
      </c>
      <c r="N15" s="3">
        <v>0.09</v>
      </c>
      <c r="O15" s="3">
        <v>52.6</v>
      </c>
      <c r="P15" s="3">
        <v>0.5</v>
      </c>
      <c r="Q15" s="4">
        <v>11675.2</v>
      </c>
      <c r="R15" s="5">
        <v>598.62</v>
      </c>
      <c r="S15" s="4">
        <v>1136.4000000000001</v>
      </c>
      <c r="T15" s="5">
        <v>58.27</v>
      </c>
      <c r="U15" s="4">
        <v>6139</v>
      </c>
      <c r="V15" s="5">
        <v>689.41</v>
      </c>
      <c r="W15" s="3">
        <v>68.599999999999994</v>
      </c>
      <c r="X15" s="5">
        <v>541.52</v>
      </c>
      <c r="Y15" s="3">
        <v>150.9</v>
      </c>
      <c r="Z15" s="3">
        <v>149.69999999999999</v>
      </c>
      <c r="AA15" s="3">
        <v>110</v>
      </c>
      <c r="AB15" s="3">
        <v>9.5</v>
      </c>
      <c r="AC15" s="5">
        <v>22.34</v>
      </c>
      <c r="AD15" s="3">
        <v>2.0299999999999998</v>
      </c>
      <c r="AE15" s="3">
        <v>2.65</v>
      </c>
      <c r="AF15" s="3">
        <v>0.35</v>
      </c>
      <c r="AG15" s="3">
        <v>21.01</v>
      </c>
      <c r="AH15" s="3">
        <v>0.01</v>
      </c>
      <c r="AI15" s="3">
        <v>0.27</v>
      </c>
      <c r="AJ15" s="3">
        <v>1.66</v>
      </c>
      <c r="AK15" s="3">
        <v>0.08</v>
      </c>
      <c r="AL15" s="5">
        <v>17.22</v>
      </c>
      <c r="AM15" s="5">
        <v>11.15</v>
      </c>
    </row>
    <row r="16" spans="1:39" ht="60" x14ac:dyDescent="0.25">
      <c r="A16" s="3">
        <v>2</v>
      </c>
      <c r="B16" s="12" t="s">
        <v>62</v>
      </c>
      <c r="C16" s="3">
        <v>42</v>
      </c>
      <c r="D16" s="12" t="s">
        <v>63</v>
      </c>
      <c r="E16" s="3">
        <v>5.08</v>
      </c>
      <c r="F16" s="16" t="s">
        <v>57</v>
      </c>
      <c r="G16" s="3" t="s">
        <v>58</v>
      </c>
      <c r="H16" s="3" t="s">
        <v>59</v>
      </c>
      <c r="I16" s="3" t="s">
        <v>60</v>
      </c>
      <c r="J16" s="3" t="s">
        <v>61</v>
      </c>
      <c r="K16" s="3">
        <v>18.899999999999999</v>
      </c>
      <c r="L16" s="3">
        <v>11.2</v>
      </c>
      <c r="M16" s="3">
        <v>20</v>
      </c>
      <c r="N16" s="3">
        <v>0.56999999999999995</v>
      </c>
      <c r="O16" s="3">
        <v>530.4</v>
      </c>
      <c r="P16" s="3">
        <v>2.5</v>
      </c>
      <c r="Q16" s="4">
        <v>27938.1</v>
      </c>
      <c r="R16" s="5">
        <v>1432.46</v>
      </c>
      <c r="S16" s="4">
        <v>6009.8</v>
      </c>
      <c r="T16" s="5">
        <v>308.14</v>
      </c>
      <c r="U16" s="4">
        <v>10361.700000000001</v>
      </c>
      <c r="V16" s="5">
        <v>1163.6199999999999</v>
      </c>
      <c r="W16" s="3">
        <v>202.8</v>
      </c>
      <c r="X16" s="5">
        <v>1600.83</v>
      </c>
      <c r="Y16" s="4">
        <v>1161.4000000000001</v>
      </c>
      <c r="Z16" s="4">
        <v>1152.4000000000001</v>
      </c>
      <c r="AA16" s="3">
        <v>846.7</v>
      </c>
      <c r="AB16" s="3">
        <v>72.900000000000006</v>
      </c>
      <c r="AC16" s="5">
        <v>171.99</v>
      </c>
      <c r="AD16" s="3">
        <v>12.14</v>
      </c>
      <c r="AE16" s="3">
        <v>6.34</v>
      </c>
      <c r="AF16" s="3">
        <v>2.11</v>
      </c>
      <c r="AG16" s="3">
        <v>50.27</v>
      </c>
      <c r="AH16" s="3">
        <v>0.06</v>
      </c>
      <c r="AI16" s="3">
        <v>0.67</v>
      </c>
      <c r="AJ16" s="3">
        <v>2.86</v>
      </c>
      <c r="AK16" s="3">
        <v>0.43</v>
      </c>
      <c r="AL16" s="5">
        <v>33.270000000000003</v>
      </c>
      <c r="AM16" s="5">
        <v>60.53</v>
      </c>
    </row>
    <row r="17" spans="1:39" ht="60" x14ac:dyDescent="0.25">
      <c r="A17" s="3">
        <v>1</v>
      </c>
      <c r="B17" s="12" t="s">
        <v>55</v>
      </c>
      <c r="C17" s="3">
        <v>42</v>
      </c>
      <c r="D17" s="12" t="s">
        <v>56</v>
      </c>
      <c r="E17" s="3">
        <v>5.08</v>
      </c>
      <c r="F17" s="16" t="s">
        <v>57</v>
      </c>
      <c r="G17" s="3" t="s">
        <v>58</v>
      </c>
      <c r="H17" s="3" t="s">
        <v>59</v>
      </c>
      <c r="I17" s="3" t="s">
        <v>60</v>
      </c>
      <c r="J17" s="3" t="s">
        <v>61</v>
      </c>
      <c r="K17" s="3">
        <v>18.899999999999999</v>
      </c>
      <c r="L17" s="3">
        <v>11.8</v>
      </c>
      <c r="M17" s="3">
        <v>20</v>
      </c>
      <c r="N17" s="3">
        <v>0.56999999999999995</v>
      </c>
      <c r="O17" s="3">
        <v>335.8</v>
      </c>
      <c r="P17" s="3">
        <v>1.7</v>
      </c>
      <c r="Q17" s="4">
        <v>30683.1</v>
      </c>
      <c r="R17" s="5">
        <v>1573.2</v>
      </c>
      <c r="S17" s="4">
        <v>4043.1</v>
      </c>
      <c r="T17" s="5">
        <v>207.3</v>
      </c>
      <c r="U17" s="4">
        <v>11637</v>
      </c>
      <c r="V17" s="5">
        <v>1306.83</v>
      </c>
      <c r="W17" s="3">
        <v>220.4</v>
      </c>
      <c r="X17" s="5">
        <v>1740</v>
      </c>
      <c r="Y17" s="3">
        <v>800.8</v>
      </c>
      <c r="Z17" s="3">
        <v>794.6</v>
      </c>
      <c r="AA17" s="3">
        <v>583.9</v>
      </c>
      <c r="AB17" s="3">
        <v>50.2</v>
      </c>
      <c r="AC17" s="5">
        <v>118.6</v>
      </c>
      <c r="AD17" s="3">
        <v>9.59</v>
      </c>
      <c r="AE17" s="3">
        <v>6.96</v>
      </c>
      <c r="AF17" s="3">
        <v>1.66</v>
      </c>
      <c r="AG17" s="3">
        <v>55.2</v>
      </c>
      <c r="AH17" s="3">
        <v>0.05</v>
      </c>
      <c r="AI17" s="3">
        <v>0.73</v>
      </c>
      <c r="AJ17" s="3">
        <v>3.2</v>
      </c>
      <c r="AK17" s="3">
        <v>0.37</v>
      </c>
      <c r="AL17" s="5">
        <v>37.01</v>
      </c>
      <c r="AM17" s="5">
        <v>50.32</v>
      </c>
    </row>
    <row r="18" spans="1:39" ht="60" x14ac:dyDescent="0.25">
      <c r="A18" s="3">
        <v>3</v>
      </c>
      <c r="B18" s="12" t="s">
        <v>64</v>
      </c>
      <c r="C18" s="3">
        <v>42</v>
      </c>
      <c r="D18" s="12" t="s">
        <v>65</v>
      </c>
      <c r="E18" s="3">
        <v>5.08</v>
      </c>
      <c r="F18" s="16" t="s">
        <v>57</v>
      </c>
      <c r="G18" s="3" t="s">
        <v>58</v>
      </c>
      <c r="H18" s="3" t="s">
        <v>59</v>
      </c>
      <c r="I18" s="3" t="s">
        <v>60</v>
      </c>
      <c r="J18" s="3" t="s">
        <v>61</v>
      </c>
      <c r="K18" s="3">
        <v>23.1</v>
      </c>
      <c r="L18" s="3">
        <v>13.5</v>
      </c>
      <c r="M18" s="3">
        <v>20</v>
      </c>
      <c r="N18" s="3">
        <v>0.85</v>
      </c>
      <c r="O18" s="3">
        <v>583.70000000000005</v>
      </c>
      <c r="P18" s="3">
        <v>5.2</v>
      </c>
      <c r="Q18" s="4">
        <v>38755.4</v>
      </c>
      <c r="R18" s="5">
        <v>1987.09</v>
      </c>
      <c r="S18" s="4">
        <v>12850.7</v>
      </c>
      <c r="T18" s="5">
        <v>658.89</v>
      </c>
      <c r="U18" s="4">
        <v>17786.400000000001</v>
      </c>
      <c r="V18" s="5">
        <v>1997.41</v>
      </c>
      <c r="W18" s="3">
        <v>250.8</v>
      </c>
      <c r="X18" s="5">
        <v>1980.19</v>
      </c>
      <c r="Y18" s="4">
        <v>1339.1</v>
      </c>
      <c r="Z18" s="4">
        <v>1328.7</v>
      </c>
      <c r="AA18" s="3">
        <v>976.3</v>
      </c>
      <c r="AB18" s="3">
        <v>84</v>
      </c>
      <c r="AC18" s="5">
        <v>198.31</v>
      </c>
      <c r="AD18" s="3">
        <v>17.100000000000001</v>
      </c>
      <c r="AE18" s="3">
        <v>8.7899999999999991</v>
      </c>
      <c r="AF18" s="3">
        <v>2.97</v>
      </c>
      <c r="AG18" s="3">
        <v>69.73</v>
      </c>
      <c r="AH18" s="3">
        <v>0.08</v>
      </c>
      <c r="AI18" s="3">
        <v>0.91</v>
      </c>
      <c r="AJ18" s="3">
        <v>4.8499999999999996</v>
      </c>
      <c r="AK18" s="3">
        <v>0.68</v>
      </c>
      <c r="AL18" s="5">
        <v>52.41</v>
      </c>
      <c r="AM18" s="5">
        <v>92.47</v>
      </c>
    </row>
    <row r="19" spans="1:39" x14ac:dyDescent="0.25">
      <c r="A19" s="3"/>
      <c r="B19" s="3"/>
      <c r="C19" s="3"/>
      <c r="D19" s="3"/>
      <c r="E19" s="3"/>
      <c r="F19" s="3"/>
      <c r="G19" s="3"/>
      <c r="H19" s="3"/>
      <c r="I19" s="3"/>
      <c r="J19" s="3"/>
      <c r="K19" s="3"/>
      <c r="L19" s="3"/>
      <c r="M19" s="3"/>
      <c r="N19" s="3"/>
      <c r="O19" s="3"/>
      <c r="P19" s="3"/>
      <c r="Q19" s="22"/>
      <c r="R19" s="23"/>
      <c r="S19" s="22"/>
      <c r="T19" s="18"/>
      <c r="U19" s="22"/>
      <c r="V19" s="18"/>
      <c r="W19" s="3"/>
      <c r="X19" s="18"/>
      <c r="Y19" s="3"/>
      <c r="Z19" s="3"/>
      <c r="AA19" s="3"/>
      <c r="AB19" s="23"/>
      <c r="AC19" s="3"/>
      <c r="AD19" s="3"/>
      <c r="AE19" s="3"/>
      <c r="AF19" s="3"/>
      <c r="AG19" s="3"/>
      <c r="AH19" s="3"/>
      <c r="AI19" s="3"/>
      <c r="AJ19" s="3"/>
      <c r="AK19" s="3"/>
      <c r="AL19" s="3"/>
      <c r="AM19" s="3"/>
    </row>
    <row r="20" spans="1:39" x14ac:dyDescent="0.25">
      <c r="A20" s="9" t="s">
        <v>72</v>
      </c>
      <c r="B20" s="20" t="s">
        <v>84</v>
      </c>
    </row>
    <row r="21" spans="1:39" ht="30" x14ac:dyDescent="0.25">
      <c r="A21" s="19" t="s">
        <v>74</v>
      </c>
      <c r="B21" s="1">
        <f>SUM(Q13:Q18)</f>
        <v>121874.5</v>
      </c>
    </row>
    <row r="22" spans="1:39" ht="45" x14ac:dyDescent="0.25">
      <c r="A22" s="19" t="s">
        <v>75</v>
      </c>
      <c r="B22" s="1">
        <f>SUM(S13:S18)</f>
        <v>28003.4</v>
      </c>
    </row>
    <row r="23" spans="1:39" ht="45" x14ac:dyDescent="0.25">
      <c r="A23" s="19" t="s">
        <v>76</v>
      </c>
      <c r="B23" s="1">
        <v>11201.4</v>
      </c>
    </row>
    <row r="24" spans="1:39" x14ac:dyDescent="0.25">
      <c r="A24" s="19" t="s">
        <v>77</v>
      </c>
      <c r="B24" s="1">
        <f>SUM(U13:U18)</f>
        <v>49341.100000000006</v>
      </c>
    </row>
    <row r="25" spans="1:39" x14ac:dyDescent="0.25">
      <c r="A25" s="19" t="s">
        <v>78</v>
      </c>
      <c r="B25" s="1">
        <f>SUM(W13:W18)</f>
        <v>847.7</v>
      </c>
    </row>
    <row r="26" spans="1:39" ht="30" x14ac:dyDescent="0.25">
      <c r="A26" s="19" t="s">
        <v>85</v>
      </c>
      <c r="B26" s="1">
        <f>SUM(AB13:AB18)</f>
        <v>245.5</v>
      </c>
    </row>
    <row r="27" spans="1:39" x14ac:dyDescent="0.25">
      <c r="A27" s="12" t="s">
        <v>45</v>
      </c>
      <c r="B27" s="1">
        <f>SUM(AD13:AD18)</f>
        <v>45.21</v>
      </c>
      <c r="H27" s="15"/>
    </row>
    <row r="28" spans="1:39" x14ac:dyDescent="0.25">
      <c r="A28" s="12" t="s">
        <v>46</v>
      </c>
      <c r="B28" s="1">
        <f>SUM(AE13:AE18)</f>
        <v>27.65</v>
      </c>
    </row>
    <row r="29" spans="1:39" ht="30" x14ac:dyDescent="0.25">
      <c r="A29" s="12" t="s">
        <v>47</v>
      </c>
      <c r="B29" s="1">
        <f>SUM(AF13:AF18)</f>
        <v>7.85</v>
      </c>
    </row>
    <row r="30" spans="1:39" x14ac:dyDescent="0.25">
      <c r="A30" s="12" t="s">
        <v>48</v>
      </c>
      <c r="B30" s="1">
        <f>SUM(AG13:AG18)</f>
        <v>219.28000000000003</v>
      </c>
    </row>
    <row r="31" spans="1:39" ht="30" x14ac:dyDescent="0.25">
      <c r="A31" s="12" t="s">
        <v>49</v>
      </c>
      <c r="B31" s="1">
        <f>SUM(AH13:AH18)</f>
        <v>0.22000000000000003</v>
      </c>
    </row>
    <row r="32" spans="1:39" x14ac:dyDescent="0.25">
      <c r="A32" s="12" t="s">
        <v>50</v>
      </c>
      <c r="B32" s="1">
        <f>SUM(AI13:AI18)</f>
        <v>2.89</v>
      </c>
    </row>
    <row r="33" spans="1:39" ht="30" x14ac:dyDescent="0.25">
      <c r="A33" s="12" t="s">
        <v>51</v>
      </c>
      <c r="B33" s="1">
        <f>SUM(AJ13:AJ18)</f>
        <v>13.540000000000001</v>
      </c>
    </row>
    <row r="34" spans="1:39" ht="30" x14ac:dyDescent="0.25">
      <c r="A34" s="12" t="s">
        <v>52</v>
      </c>
      <c r="B34">
        <f>SUM(AK13:AK18)</f>
        <v>1.71</v>
      </c>
    </row>
    <row r="35" spans="1:39" ht="45" x14ac:dyDescent="0.25">
      <c r="A35" s="10" t="s">
        <v>86</v>
      </c>
      <c r="B35" s="21">
        <f>SUM(B21:B23)</f>
        <v>161079.29999999999</v>
      </c>
    </row>
    <row r="36" spans="1:39" x14ac:dyDescent="0.2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row>
    <row r="37" spans="1:39" x14ac:dyDescent="0.25">
      <c r="A37" s="11"/>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row>
    <row r="38" spans="1:39" x14ac:dyDescent="0.25">
      <c r="A38" s="13"/>
      <c r="B38" s="14"/>
      <c r="C38" s="14"/>
      <c r="D38" s="14"/>
      <c r="E38" s="14"/>
      <c r="F38" s="14"/>
      <c r="G38" s="14"/>
      <c r="H38" s="14"/>
      <c r="I38" s="14"/>
      <c r="J38" s="14"/>
      <c r="K38" s="14"/>
      <c r="L38" s="14"/>
      <c r="M38" s="14"/>
      <c r="N38" s="14"/>
      <c r="O38" s="14"/>
      <c r="P38" s="14"/>
      <c r="Q38" s="14"/>
      <c r="R38" s="14"/>
      <c r="S38" s="14"/>
      <c r="T38" s="14"/>
      <c r="U38" s="14"/>
      <c r="V38" s="14"/>
      <c r="W38" s="14"/>
      <c r="X38" s="14"/>
      <c r="Y38" s="14"/>
      <c r="Z38" s="14"/>
      <c r="AA38" s="17"/>
      <c r="AB38" s="3"/>
      <c r="AC38" s="3"/>
      <c r="AD38" s="3"/>
      <c r="AE38" s="3"/>
      <c r="AF38" s="3"/>
      <c r="AG38" s="3"/>
      <c r="AH38" s="3"/>
      <c r="AI38" s="3"/>
      <c r="AJ38" s="3"/>
      <c r="AK38" s="3"/>
      <c r="AL38" s="3"/>
      <c r="AM38" s="3"/>
    </row>
    <row r="39" spans="1:39" x14ac:dyDescent="0.25">
      <c r="A39" s="13"/>
      <c r="B39" s="14"/>
      <c r="C39" s="14"/>
      <c r="D39" s="14"/>
      <c r="E39" s="14"/>
      <c r="F39" s="14"/>
      <c r="G39" s="14"/>
      <c r="H39" s="14"/>
      <c r="I39" s="14"/>
      <c r="J39" s="14"/>
      <c r="K39" s="14"/>
      <c r="L39" s="14"/>
      <c r="M39" s="14"/>
      <c r="N39" s="14"/>
      <c r="O39" s="14"/>
      <c r="P39" s="14"/>
      <c r="Q39" s="14"/>
      <c r="R39" s="14"/>
      <c r="S39" s="14"/>
      <c r="T39" s="14"/>
      <c r="U39" s="14"/>
      <c r="V39" s="14"/>
      <c r="W39" s="14"/>
      <c r="X39" s="14"/>
      <c r="Y39" s="14"/>
      <c r="Z39" s="14"/>
      <c r="AA39" s="17"/>
      <c r="AB39" s="3"/>
      <c r="AC39" s="3"/>
      <c r="AD39" s="3"/>
      <c r="AE39" s="3"/>
      <c r="AF39" s="3"/>
      <c r="AG39" s="3"/>
      <c r="AH39" s="3"/>
      <c r="AI39" s="3"/>
      <c r="AJ39" s="3"/>
      <c r="AK39" s="3"/>
      <c r="AL39" s="3"/>
      <c r="AM39" s="3"/>
    </row>
    <row r="40" spans="1:39" x14ac:dyDescent="0.25">
      <c r="A40" s="13"/>
      <c r="B40" s="14"/>
      <c r="C40" s="14"/>
      <c r="D40" s="14"/>
      <c r="E40" s="14"/>
      <c r="F40" s="14"/>
      <c r="G40" s="14"/>
      <c r="H40" s="14"/>
      <c r="I40" s="14"/>
      <c r="J40" s="14"/>
      <c r="K40" s="14"/>
      <c r="L40" s="14"/>
      <c r="M40" s="14"/>
      <c r="N40" s="14"/>
      <c r="O40" s="14"/>
      <c r="P40" s="14"/>
      <c r="Q40" s="14"/>
      <c r="R40" s="14"/>
      <c r="S40" s="14"/>
      <c r="T40" s="14"/>
      <c r="U40" s="14"/>
      <c r="V40" s="14"/>
      <c r="W40" s="14"/>
      <c r="X40" s="14"/>
      <c r="Y40" s="14"/>
      <c r="Z40" s="14"/>
      <c r="AA40" s="17"/>
      <c r="AB40" s="3"/>
      <c r="AC40" s="3"/>
      <c r="AD40" s="3"/>
      <c r="AE40" s="3"/>
      <c r="AF40" s="3"/>
      <c r="AG40" s="3"/>
      <c r="AH40" s="3"/>
      <c r="AI40" s="3"/>
      <c r="AJ40" s="3"/>
      <c r="AK40" s="3"/>
      <c r="AL40" s="3"/>
      <c r="AM40" s="3"/>
    </row>
    <row r="41" spans="1:39" x14ac:dyDescent="0.25">
      <c r="A41" s="13"/>
      <c r="B41" s="14"/>
      <c r="C41" s="14"/>
      <c r="D41" s="14"/>
      <c r="E41" s="14"/>
      <c r="F41" s="14"/>
      <c r="G41" s="14"/>
      <c r="H41" s="14"/>
      <c r="I41" s="14"/>
      <c r="J41" s="14"/>
      <c r="K41" s="14"/>
      <c r="L41" s="14"/>
      <c r="M41" s="14"/>
      <c r="N41" s="14"/>
      <c r="O41" s="14"/>
      <c r="P41" s="14"/>
      <c r="Q41" s="14"/>
      <c r="R41" s="14"/>
      <c r="S41" s="14"/>
      <c r="T41" s="14"/>
      <c r="U41" s="14"/>
      <c r="V41" s="14"/>
      <c r="W41" s="14"/>
      <c r="X41" s="14"/>
      <c r="Y41" s="14"/>
      <c r="Z41" s="14"/>
      <c r="AA41" s="17"/>
      <c r="AB41" s="3"/>
      <c r="AC41" s="3"/>
      <c r="AD41" s="3"/>
      <c r="AE41" s="3"/>
      <c r="AF41" s="3"/>
      <c r="AG41" s="3"/>
      <c r="AH41" s="3"/>
      <c r="AI41" s="3"/>
      <c r="AJ41" s="3"/>
      <c r="AK41" s="3"/>
      <c r="AL41" s="3"/>
      <c r="AM41" s="3"/>
    </row>
    <row r="42" spans="1:39" x14ac:dyDescent="0.25">
      <c r="A42" s="13"/>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7"/>
      <c r="AB42" s="3"/>
      <c r="AC42" s="3"/>
      <c r="AD42" s="3"/>
      <c r="AE42" s="3"/>
      <c r="AF42" s="3"/>
      <c r="AG42" s="3"/>
      <c r="AH42" s="3"/>
      <c r="AI42" s="3"/>
      <c r="AJ42" s="3"/>
      <c r="AK42" s="3"/>
      <c r="AL42" s="3"/>
      <c r="AM42" s="3"/>
    </row>
    <row r="43" spans="1:39" x14ac:dyDescent="0.25">
      <c r="A43" s="13"/>
      <c r="B43" s="14"/>
      <c r="C43" s="14"/>
      <c r="D43" s="14"/>
      <c r="E43" s="14"/>
      <c r="F43" s="14"/>
      <c r="G43" s="14"/>
      <c r="H43" s="14"/>
      <c r="I43" s="14"/>
      <c r="J43" s="14"/>
      <c r="K43" s="14"/>
      <c r="L43" s="14"/>
      <c r="M43" s="14"/>
      <c r="N43" s="14"/>
      <c r="O43" s="14"/>
      <c r="P43" s="14"/>
      <c r="Q43" s="14"/>
      <c r="R43" s="14"/>
      <c r="S43" s="14"/>
      <c r="T43" s="14"/>
      <c r="U43" s="14"/>
      <c r="V43" s="14"/>
      <c r="W43" s="14"/>
      <c r="X43" s="14"/>
      <c r="Y43" s="14"/>
      <c r="Z43" s="14"/>
      <c r="AA43" s="17"/>
      <c r="AB43" s="3"/>
      <c r="AC43" s="3"/>
      <c r="AD43" s="3"/>
      <c r="AE43" s="3"/>
      <c r="AF43" s="3"/>
      <c r="AG43" s="3"/>
      <c r="AH43" s="3"/>
      <c r="AI43" s="3"/>
      <c r="AJ43" s="3"/>
      <c r="AK43" s="3"/>
      <c r="AL43" s="3"/>
      <c r="AM43" s="3"/>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CA03E3-EA83-434F-BBCF-3C54636E7C8B}">
  <dimension ref="A1:J21"/>
  <sheetViews>
    <sheetView workbookViewId="0">
      <selection activeCell="H12" sqref="H12"/>
    </sheetView>
  </sheetViews>
  <sheetFormatPr defaultRowHeight="15" x14ac:dyDescent="0.25"/>
  <cols>
    <col min="1" max="1" width="17.7109375" customWidth="1"/>
    <col min="2" max="3" width="16" customWidth="1"/>
    <col min="4" max="4" width="16.5703125" customWidth="1"/>
    <col min="7" max="7" width="15.140625" customWidth="1"/>
    <col min="8" max="8" width="16.85546875" customWidth="1"/>
    <col min="9" max="9" width="18" customWidth="1"/>
    <col min="10" max="10" width="16.7109375" customWidth="1"/>
  </cols>
  <sheetData>
    <row r="1" spans="1:10" s="6" customFormat="1" ht="75" x14ac:dyDescent="0.25">
      <c r="A1" s="25" t="s">
        <v>87</v>
      </c>
      <c r="B1" s="25" t="s">
        <v>88</v>
      </c>
      <c r="C1" s="25" t="s">
        <v>89</v>
      </c>
      <c r="D1" s="25" t="s">
        <v>90</v>
      </c>
      <c r="G1" s="34" t="s">
        <v>87</v>
      </c>
      <c r="H1" s="35" t="s">
        <v>91</v>
      </c>
      <c r="I1" s="35" t="s">
        <v>92</v>
      </c>
      <c r="J1" s="36" t="s">
        <v>93</v>
      </c>
    </row>
    <row r="2" spans="1:10" x14ac:dyDescent="0.25">
      <c r="A2" s="26" t="s">
        <v>94</v>
      </c>
      <c r="B2" s="27" t="s">
        <v>87</v>
      </c>
      <c r="C2" s="27" t="s">
        <v>87</v>
      </c>
      <c r="D2" s="27" t="s">
        <v>87</v>
      </c>
      <c r="G2" s="37" t="s">
        <v>95</v>
      </c>
      <c r="H2" s="38" t="s">
        <v>96</v>
      </c>
      <c r="I2" s="38" t="s">
        <v>97</v>
      </c>
      <c r="J2" s="39" t="s">
        <v>98</v>
      </c>
    </row>
    <row r="3" spans="1:10" x14ac:dyDescent="0.25">
      <c r="A3" s="28" t="s">
        <v>99</v>
      </c>
      <c r="B3" s="29">
        <v>0.2024</v>
      </c>
      <c r="C3" s="30" t="s">
        <v>87</v>
      </c>
      <c r="D3" s="30" t="s">
        <v>87</v>
      </c>
      <c r="G3" s="37" t="s">
        <v>100</v>
      </c>
      <c r="H3" s="38" t="s">
        <v>101</v>
      </c>
      <c r="I3" s="38" t="s">
        <v>102</v>
      </c>
      <c r="J3" s="39" t="s">
        <v>103</v>
      </c>
    </row>
    <row r="4" spans="1:10" x14ac:dyDescent="0.25">
      <c r="A4" s="29" t="s">
        <v>104</v>
      </c>
      <c r="B4" s="29">
        <v>0.1164</v>
      </c>
      <c r="C4" s="30" t="s">
        <v>87</v>
      </c>
      <c r="D4" s="30" t="s">
        <v>87</v>
      </c>
      <c r="G4" s="40" t="s">
        <v>105</v>
      </c>
      <c r="H4" s="41" t="s">
        <v>106</v>
      </c>
      <c r="I4" s="41" t="s">
        <v>107</v>
      </c>
      <c r="J4" s="42" t="s">
        <v>108</v>
      </c>
    </row>
    <row r="5" spans="1:10" x14ac:dyDescent="0.25">
      <c r="A5" s="29" t="s">
        <v>109</v>
      </c>
      <c r="B5" s="29">
        <v>0.12130000000000001</v>
      </c>
      <c r="C5" s="30" t="s">
        <v>87</v>
      </c>
      <c r="D5" s="30" t="s">
        <v>87</v>
      </c>
    </row>
    <row r="6" spans="1:10" x14ac:dyDescent="0.25">
      <c r="A6" s="29" t="s">
        <v>110</v>
      </c>
      <c r="B6" s="29">
        <v>0.44009999999999999</v>
      </c>
      <c r="C6" s="29">
        <v>3.1871</v>
      </c>
      <c r="D6" s="29" t="s">
        <v>111</v>
      </c>
    </row>
    <row r="7" spans="1:10" x14ac:dyDescent="0.25">
      <c r="A7" s="30" t="s">
        <v>87</v>
      </c>
      <c r="B7" s="30" t="s">
        <v>87</v>
      </c>
      <c r="C7" s="30" t="s">
        <v>87</v>
      </c>
      <c r="D7" s="30" t="s">
        <v>87</v>
      </c>
    </row>
    <row r="8" spans="1:10" x14ac:dyDescent="0.25">
      <c r="A8" s="30" t="s">
        <v>87</v>
      </c>
      <c r="B8" s="30" t="s">
        <v>87</v>
      </c>
      <c r="C8" s="30" t="s">
        <v>87</v>
      </c>
      <c r="D8" s="30" t="s">
        <v>87</v>
      </c>
    </row>
    <row r="9" spans="1:10" x14ac:dyDescent="0.25">
      <c r="A9" s="31" t="s">
        <v>112</v>
      </c>
      <c r="B9" s="30" t="s">
        <v>87</v>
      </c>
      <c r="C9" s="30" t="s">
        <v>87</v>
      </c>
      <c r="D9" s="30" t="s">
        <v>87</v>
      </c>
    </row>
    <row r="10" spans="1:10" x14ac:dyDescent="0.25">
      <c r="A10" s="28" t="s">
        <v>99</v>
      </c>
      <c r="B10" s="29">
        <v>0.2631</v>
      </c>
      <c r="C10" s="30" t="s">
        <v>87</v>
      </c>
      <c r="D10" s="30" t="s">
        <v>87</v>
      </c>
    </row>
    <row r="11" spans="1:10" x14ac:dyDescent="0.25">
      <c r="A11" s="29" t="s">
        <v>104</v>
      </c>
      <c r="B11" s="29">
        <v>0.1331</v>
      </c>
      <c r="C11" s="30" t="s">
        <v>87</v>
      </c>
      <c r="D11" s="30" t="s">
        <v>87</v>
      </c>
    </row>
    <row r="12" spans="1:10" x14ac:dyDescent="0.25">
      <c r="A12" s="29" t="s">
        <v>109</v>
      </c>
      <c r="B12" s="29">
        <v>0.1386</v>
      </c>
      <c r="C12" s="30" t="s">
        <v>87</v>
      </c>
      <c r="D12" s="30" t="s">
        <v>87</v>
      </c>
    </row>
    <row r="13" spans="1:10" x14ac:dyDescent="0.25">
      <c r="A13" s="29" t="s">
        <v>110</v>
      </c>
      <c r="B13" s="29">
        <v>0.53480000000000005</v>
      </c>
      <c r="C13" s="29">
        <v>3.6423999999999999</v>
      </c>
      <c r="D13" s="29" t="s">
        <v>113</v>
      </c>
    </row>
    <row r="14" spans="1:10" x14ac:dyDescent="0.25">
      <c r="A14" s="30" t="s">
        <v>87</v>
      </c>
      <c r="B14" s="30" t="s">
        <v>87</v>
      </c>
      <c r="C14" s="30" t="s">
        <v>87</v>
      </c>
      <c r="D14" s="30" t="s">
        <v>87</v>
      </c>
    </row>
    <row r="15" spans="1:10" x14ac:dyDescent="0.25">
      <c r="A15" s="31" t="s">
        <v>114</v>
      </c>
      <c r="B15" s="30" t="s">
        <v>87</v>
      </c>
      <c r="C15" s="30" t="s">
        <v>87</v>
      </c>
      <c r="D15" s="30" t="s">
        <v>87</v>
      </c>
    </row>
    <row r="16" spans="1:10" x14ac:dyDescent="0.25">
      <c r="A16" s="28" t="s">
        <v>99</v>
      </c>
      <c r="B16" s="29">
        <v>5.3400000000000003E-2</v>
      </c>
      <c r="C16" s="30" t="s">
        <v>87</v>
      </c>
      <c r="D16" s="30" t="s">
        <v>87</v>
      </c>
    </row>
    <row r="17" spans="1:4" x14ac:dyDescent="0.25">
      <c r="A17" s="29" t="s">
        <v>104</v>
      </c>
      <c r="B17" s="29">
        <v>2.7E-2</v>
      </c>
      <c r="C17" s="30" t="s">
        <v>87</v>
      </c>
      <c r="D17" s="30" t="s">
        <v>87</v>
      </c>
    </row>
    <row r="18" spans="1:4" x14ac:dyDescent="0.25">
      <c r="A18" s="29" t="s">
        <v>109</v>
      </c>
      <c r="B18" s="29">
        <v>2.81E-2</v>
      </c>
      <c r="C18" s="30" t="s">
        <v>87</v>
      </c>
      <c r="D18" s="30" t="s">
        <v>87</v>
      </c>
    </row>
    <row r="19" spans="1:4" s="32" customFormat="1" x14ac:dyDescent="0.25">
      <c r="A19" s="29" t="s">
        <v>110</v>
      </c>
      <c r="B19" s="29">
        <v>0.1085</v>
      </c>
      <c r="C19" s="29">
        <v>0.73950000000000005</v>
      </c>
      <c r="D19" s="29" t="s">
        <v>115</v>
      </c>
    </row>
    <row r="21" spans="1:4" x14ac:dyDescent="0.25">
      <c r="A21" s="9" t="s">
        <v>110</v>
      </c>
      <c r="B21" s="9">
        <f>SUM(B3:B19)</f>
        <v>2.1667999999999998</v>
      </c>
      <c r="C21" s="9">
        <f>SUM(C6:C19)</f>
        <v>7.5689999999999991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MissoulaDocument" ma:contentTypeID="0x010100A2264CC73B0E3F42B7DC30B97BC2068700BD230561514A1340B70BAE7580F5152C" ma:contentTypeVersion="4" ma:contentTypeDescription="" ma:contentTypeScope="" ma:versionID="706637d2b34ab354ec3645453782f16d">
  <xsd:schema xmlns:xsd="http://www.w3.org/2001/XMLSchema" xmlns:xs="http://www.w3.org/2001/XMLSchema" xmlns:p="http://schemas.microsoft.com/office/2006/metadata/properties" xmlns:ns2="6bebdc88-81df-4fa8-a063-e499ec71d186" targetNamespace="http://schemas.microsoft.com/office/2006/metadata/properties" ma:root="true" ma:fieldsID="6cd08ab90ed8cf798f957afa7b0a772b" ns2:_="">
    <xsd:import namespace="6bebdc88-81df-4fa8-a063-e499ec71d186"/>
    <xsd:element name="properties">
      <xsd:complexType>
        <xsd:sequence>
          <xsd:element name="documentManagement">
            <xsd:complexType>
              <xsd:all>
                <xsd:element ref="ns2:gb9a9039080c41b1bb4e3627432e97a7" minOccurs="0"/>
                <xsd:element ref="ns2:TaxCatchAll" minOccurs="0"/>
                <xsd:element ref="ns2:TaxCatchAllLabel" minOccurs="0"/>
                <xsd:element ref="ns2:b16431f1e65c4f95a54bf9f5a35cd295" minOccurs="0"/>
                <xsd:element ref="ns2:b21722f6db2c4ba7b7b308b0597a098a" minOccurs="0"/>
                <xsd:element ref="ns2:Reten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bebdc88-81df-4fa8-a063-e499ec71d186" elementFormDefault="qualified">
    <xsd:import namespace="http://schemas.microsoft.com/office/2006/documentManagement/types"/>
    <xsd:import namespace="http://schemas.microsoft.com/office/infopath/2007/PartnerControls"/>
    <xsd:element name="gb9a9039080c41b1bb4e3627432e97a7" ma:index="8" nillable="true" ma:taxonomy="true" ma:internalName="gb9a9039080c41b1bb4e3627432e97a7" ma:taxonomyFieldName="Function" ma:displayName="Function" ma:readOnly="false" ma:default="" ma:fieldId="{0b9a9039-080c-41b1-bb4e-3627432e97a7}" ma:taxonomyMulti="true" ma:sspId="16b3af4f-8665-4abf-bde6-d12b10eb8d97" ma:termSetId="82e523e6-e470-4b66-867e-2a519c498c3c"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d39a3aa6-ccf9-4f2f-9004-7fc584038f4b}" ma:internalName="TaxCatchAll" ma:showField="CatchAllData" ma:web="63ec448e-5b5c-4c66-95c4-4ee10a674fd3">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d39a3aa6-ccf9-4f2f-9004-7fc584038f4b}" ma:internalName="TaxCatchAllLabel" ma:readOnly="true" ma:showField="CatchAllDataLabel" ma:web="63ec448e-5b5c-4c66-95c4-4ee10a674fd3">
      <xsd:complexType>
        <xsd:complexContent>
          <xsd:extension base="dms:MultiChoiceLookup">
            <xsd:sequence>
              <xsd:element name="Value" type="dms:Lookup" maxOccurs="unbounded" minOccurs="0" nillable="true"/>
            </xsd:sequence>
          </xsd:extension>
        </xsd:complexContent>
      </xsd:complexType>
    </xsd:element>
    <xsd:element name="b16431f1e65c4f95a54bf9f5a35cd295" ma:index="12" nillable="true" ma:taxonomy="true" ma:internalName="b16431f1e65c4f95a54bf9f5a35cd295" ma:taxonomyFieldName="Department_" ma:displayName="Department(s)" ma:fieldId="{b16431f1-e65c-4f95-a54b-f9f5a35cd295}" ma:sspId="16b3af4f-8665-4abf-bde6-d12b10eb8d97" ma:termSetId="1d1acd35-f7ef-4670-87f2-3a922d0282f3" ma:anchorId="00000000-0000-0000-0000-000000000000" ma:open="false" ma:isKeyword="false">
      <xsd:complexType>
        <xsd:sequence>
          <xsd:element ref="pc:Terms" minOccurs="0" maxOccurs="1"/>
        </xsd:sequence>
      </xsd:complexType>
    </xsd:element>
    <xsd:element name="b21722f6db2c4ba7b7b308b0597a098a" ma:index="14" nillable="true" ma:taxonomy="true" ma:internalName="b21722f6db2c4ba7b7b308b0597a098a" ma:taxonomyFieldName="Document_x0020_Type" ma:displayName="Document Type" ma:readOnly="false" ma:fieldId="{b21722f6-db2c-4ba7-b7b3-08b0597a098a}" ma:sspId="16b3af4f-8665-4abf-bde6-d12b10eb8d97" ma:termSetId="b419c5e9-a812-4586-8a13-aead0c0da2c3" ma:anchorId="00000000-0000-0000-0000-000000000000" ma:open="false" ma:isKeyword="false">
      <xsd:complexType>
        <xsd:sequence>
          <xsd:element ref="pc:Terms" minOccurs="0" maxOccurs="1"/>
        </xsd:sequence>
      </xsd:complexType>
    </xsd:element>
    <xsd:element name="Retention" ma:index="16" ma:displayName="Retention" ma:default="Draft" ma:format="Dropdown" ma:internalName="Retention">
      <xsd:simpleType>
        <xsd:restriction base="dms:Choice">
          <xsd:enumeration value="Draft"/>
          <xsd:enumeration value="Retai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16b3af4f-8665-4abf-bde6-d12b10eb8d97" ContentTypeId="0x010100A2264CC73B0E3F42B7DC30B97BC20687" PreviousValue="false" LastSyncTimeStamp="2023-01-11T20:20:45.41Z"/>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gb9a9039080c41b1bb4e3627432e97a7 xmlns="6bebdc88-81df-4fa8-a063-e499ec71d186">
      <Terms xmlns="http://schemas.microsoft.com/office/infopath/2007/PartnerControls"/>
    </gb9a9039080c41b1bb4e3627432e97a7>
    <Retention xmlns="6bebdc88-81df-4fa8-a063-e499ec71d186">Draft</Retention>
    <b16431f1e65c4f95a54bf9f5a35cd295 xmlns="6bebdc88-81df-4fa8-a063-e499ec71d186">
      <Terms xmlns="http://schemas.microsoft.com/office/infopath/2007/PartnerControls"/>
    </b16431f1e65c4f95a54bf9f5a35cd295>
    <TaxCatchAll xmlns="6bebdc88-81df-4fa8-a063-e499ec71d186" xsi:nil="true"/>
    <b21722f6db2c4ba7b7b308b0597a098a xmlns="6bebdc88-81df-4fa8-a063-e499ec71d186">
      <Terms xmlns="http://schemas.microsoft.com/office/infopath/2007/PartnerControls"/>
    </b21722f6db2c4ba7b7b308b0597a098a>
  </documentManagement>
</p:properties>
</file>

<file path=customXml/itemProps1.xml><?xml version="1.0" encoding="utf-8"?>
<ds:datastoreItem xmlns:ds="http://schemas.openxmlformats.org/officeDocument/2006/customXml" ds:itemID="{EFEC8A3A-0EC0-4813-9592-5847CCE53D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bebdc88-81df-4fa8-a063-e499ec71d1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05599B-16DB-4E40-AA6D-A340DED3EEB0}">
  <ds:schemaRefs>
    <ds:schemaRef ds:uri="Microsoft.SharePoint.Taxonomy.ContentTypeSync"/>
  </ds:schemaRefs>
</ds:datastoreItem>
</file>

<file path=customXml/itemProps3.xml><?xml version="1.0" encoding="utf-8"?>
<ds:datastoreItem xmlns:ds="http://schemas.openxmlformats.org/officeDocument/2006/customXml" ds:itemID="{8732801A-A26C-4DAF-9D55-E0A02DDC6422}">
  <ds:schemaRefs>
    <ds:schemaRef ds:uri="http://schemas.microsoft.com/sharepoint/v3/contenttype/forms"/>
  </ds:schemaRefs>
</ds:datastoreItem>
</file>

<file path=customXml/itemProps4.xml><?xml version="1.0" encoding="utf-8"?>
<ds:datastoreItem xmlns:ds="http://schemas.openxmlformats.org/officeDocument/2006/customXml" ds:itemID="{E353986C-5E64-4C33-BE06-E548BD9FAF2F}">
  <ds:schemaRefs>
    <ds:schemaRef ds:uri="http://schemas.microsoft.com/office/2006/metadata/properties"/>
    <ds:schemaRef ds:uri="http://schemas.microsoft.com/office/infopath/2007/PartnerControls"/>
    <ds:schemaRef ds:uri="6bebdc88-81df-4fa8-a063-e499ec71d18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5 years (2025-2030)</vt:lpstr>
      <vt:lpstr>25 years (2025-2050)</vt:lpstr>
      <vt:lpstr>Avoided Emissions from Compost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Evora Glenn (she/her)</dc:creator>
  <cp:keywords/>
  <dc:description/>
  <cp:lastModifiedBy>Becker, Cassy</cp:lastModifiedBy>
  <cp:revision/>
  <dcterms:created xsi:type="dcterms:W3CDTF">2024-03-26T18:34:08Z</dcterms:created>
  <dcterms:modified xsi:type="dcterms:W3CDTF">2024-04-11T13:28:12Z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0x010100A2264CC73B0E3F42B7DC30B97BC2068700BD230561514A1340B70BAE7580F5152C</vt:lpwstr>
  </property>
  <property fmtid="{D5CDD505-2E9C-101B-9397-08002B2CF9AE}" pid="3" name="MediaServiceImageTags">
    <vt:lpwstr/>
  </property>
  <property fmtid="{D5CDD505-2E9C-101B-9397-08002B2CF9AE}" pid="4" name="lcf76f155ced4ddcb4097134ff3c332f">
    <vt:lpwstr/>
  </property>
  <property fmtid="{D5CDD505-2E9C-101B-9397-08002B2CF9AE}" pid="5" name="Function">
    <vt:lpwstr/>
  </property>
  <property fmtid="{D5CDD505-2E9C-101B-9397-08002B2CF9AE}" pid="6" name="Department_">
    <vt:lpwstr/>
  </property>
  <property fmtid="{D5CDD505-2E9C-101B-9397-08002B2CF9AE}" pid="7" name="Document Type">
    <vt:lpwstr/>
  </property>
</Properties>
</file>