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59283C36-DB02-49A0-84C5-F10FA8CAC28E}" xr6:coauthVersionLast="47" xr6:coauthVersionMax="47" xr10:uidLastSave="{00000000-0000-0000-0000-000000000000}"/>
  <bookViews>
    <workbookView xWindow="28680" yWindow="-120" windowWidth="24240" windowHeight="13140" tabRatio="921" activeTab="2" xr2:uid="{AAC398A2-E95D-4231-A920-55B8B1C73F3F}"/>
  </bookViews>
  <sheets>
    <sheet name="Overview" sheetId="26" r:id="rId1"/>
    <sheet name="Consolidated Budget" sheetId="30" r:id="rId2"/>
    <sheet name="Measure 1 Budget" sheetId="16" r:id="rId3"/>
  </sheets>
  <definedNames>
    <definedName name="_xlnm._FilterDatabase" localSheetId="1" hidden="1">'Consolidated Budget'!#REF!</definedName>
    <definedName name="_xlnm._FilterDatabase" localSheetId="2" hidden="1">'Measure 1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6" l="1"/>
  <c r="D29" i="16"/>
  <c r="D13" i="30" s="1"/>
  <c r="E26" i="16"/>
  <c r="E29" i="16" s="1"/>
  <c r="E13" i="30" s="1"/>
  <c r="J8" i="16"/>
  <c r="E12" i="16"/>
  <c r="E8" i="30" s="1"/>
  <c r="F12" i="16"/>
  <c r="F8" i="30" s="1"/>
  <c r="E34" i="16"/>
  <c r="E16" i="30" s="1"/>
  <c r="F34" i="16"/>
  <c r="F16" i="30" s="1"/>
  <c r="G34" i="16"/>
  <c r="G16" i="30" s="1"/>
  <c r="H34" i="16"/>
  <c r="H16" i="30" s="1"/>
  <c r="D34" i="16"/>
  <c r="D16" i="30" s="1"/>
  <c r="J33" i="16"/>
  <c r="J34" i="16"/>
  <c r="E24" i="16"/>
  <c r="E12" i="30" s="1"/>
  <c r="F24" i="16"/>
  <c r="F12" i="30" s="1"/>
  <c r="G24" i="16"/>
  <c r="G12" i="30" s="1"/>
  <c r="H24" i="16"/>
  <c r="H12" i="30" s="1"/>
  <c r="D24" i="16"/>
  <c r="D12" i="30" s="1"/>
  <c r="J23" i="16"/>
  <c r="J24" i="16" s="1"/>
  <c r="E21" i="16"/>
  <c r="E11" i="30" s="1"/>
  <c r="F21" i="16"/>
  <c r="F11" i="30" s="1"/>
  <c r="G21" i="16"/>
  <c r="G11" i="30" s="1"/>
  <c r="H21" i="16"/>
  <c r="H11" i="30" s="1"/>
  <c r="D21" i="16"/>
  <c r="D11" i="30" s="1"/>
  <c r="J20" i="16"/>
  <c r="J27" i="16"/>
  <c r="E18" i="16"/>
  <c r="E10" i="30" s="1"/>
  <c r="F18" i="16"/>
  <c r="F10" i="30" s="1"/>
  <c r="G18" i="16"/>
  <c r="G10" i="30" s="1"/>
  <c r="H18" i="16"/>
  <c r="H10" i="30" s="1"/>
  <c r="D18" i="16"/>
  <c r="D10" i="30" s="1"/>
  <c r="J17" i="16"/>
  <c r="E15" i="16"/>
  <c r="E9" i="30" s="1"/>
  <c r="F15" i="16"/>
  <c r="F9" i="30" s="1"/>
  <c r="G15" i="16"/>
  <c r="G9" i="30" s="1"/>
  <c r="H15" i="16"/>
  <c r="H9" i="30" s="1"/>
  <c r="D15" i="16"/>
  <c r="D9" i="30" s="1"/>
  <c r="J14" i="16"/>
  <c r="J15" i="16" s="1"/>
  <c r="E9" i="16"/>
  <c r="E7" i="30" s="1"/>
  <c r="F9" i="16"/>
  <c r="F7" i="30" s="1"/>
  <c r="G9" i="16"/>
  <c r="G7" i="30" s="1"/>
  <c r="H9" i="16"/>
  <c r="H7" i="30" s="1"/>
  <c r="D9" i="16"/>
  <c r="D7" i="30" s="1"/>
  <c r="G12" i="16"/>
  <c r="G8" i="30" s="1"/>
  <c r="H12" i="16"/>
  <c r="H8" i="30" s="1"/>
  <c r="D12" i="16"/>
  <c r="D8" i="30" s="1"/>
  <c r="J11" i="16"/>
  <c r="J21" i="16" l="1"/>
  <c r="D30" i="16"/>
  <c r="D36" i="16" s="1"/>
  <c r="J18" i="16"/>
  <c r="F26" i="16"/>
  <c r="J10" i="30"/>
  <c r="J16" i="30"/>
  <c r="J9" i="16"/>
  <c r="J12" i="16"/>
  <c r="E30" i="16"/>
  <c r="E36" i="16" s="1"/>
  <c r="F29" i="16" l="1"/>
  <c r="G26" i="16"/>
  <c r="J11" i="30"/>
  <c r="E14" i="30"/>
  <c r="E18" i="30" s="1"/>
  <c r="J12" i="30"/>
  <c r="J9" i="30"/>
  <c r="J8" i="30"/>
  <c r="J7" i="30"/>
  <c r="D14" i="30"/>
  <c r="H26" i="16" l="1"/>
  <c r="H29" i="16" s="1"/>
  <c r="G29" i="16"/>
  <c r="F13" i="30"/>
  <c r="F30" i="16"/>
  <c r="D18" i="30"/>
  <c r="J26" i="16" l="1"/>
  <c r="J29" i="16" s="1"/>
  <c r="F36" i="16"/>
  <c r="F14" i="30"/>
  <c r="G13" i="30"/>
  <c r="G14" i="30" s="1"/>
  <c r="G18" i="30" s="1"/>
  <c r="G30" i="16"/>
  <c r="G36" i="16" s="1"/>
  <c r="H13" i="30"/>
  <c r="H14" i="30" s="1"/>
  <c r="H18" i="30" s="1"/>
  <c r="H30" i="16"/>
  <c r="H36" i="16" s="1"/>
  <c r="F18" i="30" l="1"/>
  <c r="J14" i="30"/>
  <c r="J18" i="30" s="1"/>
  <c r="J13" i="30"/>
  <c r="J30" i="16"/>
  <c r="J36" i="16" s="1"/>
  <c r="D23" i="30" s="1"/>
  <c r="D29" i="30" l="1"/>
  <c r="E23" i="30" s="1"/>
  <c r="E29" i="30" s="1"/>
</calcChain>
</file>

<file path=xl/sharedStrings.xml><?xml version="1.0" encoding="utf-8"?>
<sst xmlns="http://schemas.openxmlformats.org/spreadsheetml/2006/main" count="84" uniqueCount="45">
  <si>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</si>
  <si>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</si>
  <si>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</si>
  <si>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</si>
  <si>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</si>
  <si>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</si>
  <si>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</si>
  <si>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</si>
  <si>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</si>
  <si>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</si>
  <si>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</si>
  <si>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</si>
  <si>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</si>
  <si>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</si>
  <si>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</si>
  <si>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</si>
  <si>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</si>
  <si>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</si>
  <si>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</si>
  <si>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</si>
  <si>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</si>
  <si>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</si>
  <si>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</si>
  <si>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</si>
  <si>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</si>
  <si>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</si>
  <si>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</si>
  <si>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</si>
  <si>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</si>
  <si>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Total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</si>
  <si>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</si>
  <si>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</si>
  <si>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</si>
  <si>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</si>
  <si>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</si>
  <si>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</si>
  <si>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</si>
  <si>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</si>
  <si>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</si>
  <si>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</si>
  <si>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Administrative Costs of Sub-Award</t>
  </si>
  <si>
    <t>Capital costs for buying 9 buses for new express route</t>
  </si>
  <si>
    <t>Operational Costs for new express bus route (with inflation increase)</t>
  </si>
  <si>
    <t>Clean Commute Orange County: The Express Route to Lower GHGs</t>
  </si>
  <si>
    <t>Budget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</si>
</sst>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0" fontId="11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13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0" fontId="12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0" fontId="12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left" wrapText="1" indent="2"/>
    </xf>
    <xf numFmtId="6" fontId="14" fillId="0" borderId="1" xfId="0" applyNumberFormat="1" applyFont="1" applyBorder="1" applyAlignment="1">
      <alignment wrapText="1"/>
    </xf>
    <xf numFmtId="6" fontId="15" fillId="0" borderId="1" xfId="0" applyNumberFormat="1" applyFont="1" applyBorder="1" applyAlignment="1">
      <alignment wrapText="1"/>
    </xf>
    <xf numFmtId="0" fontId="15" fillId="0" borderId="0" xfId="0" applyFont="1"/>
    <xf numFmtId="6" fontId="14" fillId="4" borderId="1" xfId="0" applyNumberFormat="1" applyFont="1" applyFill="1" applyBorder="1" applyAlignment="1">
      <alignment wrapText="1"/>
    </xf>
    <xf numFmtId="6" fontId="16" fillId="0" borderId="12" xfId="0" applyNumberFormat="1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6" fontId="15" fillId="0" borderId="0" xfId="0" applyNumberFormat="1" applyFont="1"/>
    <xf numFmtId="6" fontId="14" fillId="4" borderId="4" xfId="0" applyNumberFormat="1" applyFont="1" applyFill="1" applyBorder="1" applyAlignment="1">
      <alignment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5" x14ac:dyDescent="0.35"/>
  <cols>
    <col min="1" max="1" width="1.81640625" customWidth="1"/>
    <col min="5" max="5" width="13.453125" bestFit="1" customWidth="1"/>
    <col min="6" max="6" width="14.453125" bestFit="1" customWidth="1"/>
    <col min="7" max="9" width="14.453125" customWidth="1"/>
    <col min="10" max="10" width="10.81640625" bestFit="1" customWidth="1"/>
    <col min="11" max="11" width="15.54296875" customWidth="1"/>
    <col min="18" max="18" width="37.54296875" customWidth="1"/>
  </cols>
  <sheetData>
    <row r="1" spans="4:11" ht="10.5" customHeight="1" x14ac:dyDescent="0.35"/>
    <row r="2" spans="4:11" x14ac:dyDescent="0.35">
      <c r="D2" s="3"/>
      <c r="E2" s="3"/>
      <c r="J2" s="29"/>
      <c r="K2" s="3"/>
    </row>
    <row r="3" spans="4:11" x14ac:dyDescent="0.35">
      <c r="D3" s="3"/>
      <c r="E3" s="3"/>
      <c r="J3" s="27"/>
      <c r="K3" s="28"/>
    </row>
    <row r="4" spans="4:11" x14ac:dyDescent="0.35">
      <c r="D4" s="4"/>
      <c r="E4" s="3"/>
    </row>
    <row r="9" spans="4:11" x14ac:dyDescent="0.35">
      <c r="J9" s="18"/>
    </row>
    <row r="17" spans="5:18" x14ac:dyDescent="0.35">
      <c r="E17" s="30"/>
      <c r="F17" s="30"/>
      <c r="G17" s="30"/>
      <c r="H17" s="30"/>
      <c r="I17" s="30"/>
    </row>
    <row r="18" spans="5:18" x14ac:dyDescent="0.35">
      <c r="E18" s="30"/>
      <c r="F18" s="30"/>
      <c r="G18" s="30"/>
      <c r="H18" s="30"/>
      <c r="I18" s="30"/>
    </row>
    <row r="27" spans="5:18" ht="23.5" x14ac:dyDescent="0.55000000000000004">
      <c r="Q27" s="26"/>
    </row>
    <row r="28" spans="5:18" x14ac:dyDescent="0.35">
      <c r="Q28" s="54"/>
      <c r="R28" s="5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L15" sqref="L15"/>
    </sheetView>
  </sheetViews>
  <sheetFormatPr defaultColWidth="9.1796875" defaultRowHeight="15" customHeight="1" x14ac:dyDescent="0.35"/>
  <cols>
    <col min="1" max="1" width="3.1796875" customWidth="1"/>
    <col min="2" max="2" width="12.1796875" customWidth="1"/>
    <col min="3" max="3" width="29.1796875" customWidth="1"/>
    <col min="4" max="4" width="12.81640625" style="6" bestFit="1" customWidth="1"/>
    <col min="5" max="5" width="11.81640625" style="2" customWidth="1"/>
    <col min="6" max="6" width="12.1796875" customWidth="1"/>
    <col min="7" max="7" width="11.453125" customWidth="1"/>
    <col min="8" max="8" width="12" style="2" customWidth="1"/>
    <col min="9" max="9" width="3.54296875" style="7" customWidth="1"/>
    <col min="10" max="10" width="12.7265625" bestFit="1" customWidth="1"/>
    <col min="11" max="11" width="10.1796875" customWidth="1"/>
  </cols>
  <sheetData>
    <row r="2" spans="2:39" ht="23.5" x14ac:dyDescent="0.55000000000000004">
      <c r="B2" s="26" t="s">
        <v>0</v>
      </c>
    </row>
    <row r="3" spans="2:39" ht="26.5" customHeight="1" x14ac:dyDescent="0.35">
      <c r="B3" s="62" t="s">
        <v>1</v>
      </c>
      <c r="C3" s="62"/>
      <c r="D3" s="62"/>
      <c r="E3" s="62"/>
      <c r="F3" s="62"/>
      <c r="G3" s="62"/>
      <c r="H3" s="62"/>
      <c r="I3" s="62"/>
      <c r="J3" s="62"/>
    </row>
    <row r="4" spans="2:39" ht="15" customHeight="1" x14ac:dyDescent="0.35">
      <c r="B4" s="5"/>
    </row>
    <row r="5" spans="2:39" ht="18.5" x14ac:dyDescent="0.45">
      <c r="B5" s="39" t="s">
        <v>2</v>
      </c>
      <c r="C5" s="40"/>
      <c r="D5" s="40"/>
      <c r="E5" s="40"/>
      <c r="F5" s="40"/>
      <c r="G5" s="40"/>
      <c r="H5" s="40"/>
      <c r="I5" s="40"/>
      <c r="J5" s="58"/>
    </row>
    <row r="6" spans="2:39" ht="17.149999999999999" customHeight="1" x14ac:dyDescent="0.35">
      <c r="B6" s="41" t="s">
        <v>3</v>
      </c>
      <c r="C6" s="41" t="s">
        <v>4</v>
      </c>
      <c r="D6" s="41" t="s">
        <v>5</v>
      </c>
      <c r="E6" s="42" t="s">
        <v>6</v>
      </c>
      <c r="F6" s="42" t="s">
        <v>7</v>
      </c>
      <c r="G6" s="42" t="s">
        <v>8</v>
      </c>
      <c r="H6" s="43" t="s">
        <v>9</v>
      </c>
      <c r="I6" s="44"/>
      <c r="J6" s="59" t="s">
        <v>10</v>
      </c>
    </row>
    <row r="7" spans="2:39" s="5" customFormat="1" ht="14.5" x14ac:dyDescent="0.35">
      <c r="B7" s="19" t="s">
        <v>11</v>
      </c>
      <c r="C7" s="45" t="s">
        <v>12</v>
      </c>
      <c r="D7" s="46">
        <f>'Measure 1 Budget'!D$9</f>
        <v>0</v>
      </c>
      <c r="E7" s="46">
        <f>'Measure 1 Budget'!E$9</f>
        <v>0</v>
      </c>
      <c r="F7" s="46">
        <f>'Measure 1 Budget'!F$9</f>
        <v>0</v>
      </c>
      <c r="G7" s="46">
        <f>'Measure 1 Budget'!G$9</f>
        <v>0</v>
      </c>
      <c r="H7" s="46">
        <f>'Measure 1 Budget'!H$9</f>
        <v>0</v>
      </c>
      <c r="I7" s="47"/>
      <c r="J7" s="46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x14ac:dyDescent="0.35">
      <c r="B8" s="20"/>
      <c r="C8" s="45" t="s">
        <v>13</v>
      </c>
      <c r="D8" s="46">
        <f>'Measure 1 Budget'!D$12</f>
        <v>0</v>
      </c>
      <c r="E8" s="46">
        <f>'Measure 1 Budget'!E$12</f>
        <v>0</v>
      </c>
      <c r="F8" s="46">
        <f>'Measure 1 Budget'!F$12</f>
        <v>0</v>
      </c>
      <c r="G8" s="46">
        <f>'Measure 1 Budget'!G$12</f>
        <v>0</v>
      </c>
      <c r="H8" s="46">
        <f>'Measure 1 Budget'!H$12</f>
        <v>0</v>
      </c>
      <c r="I8" s="47"/>
      <c r="J8" s="46">
        <f t="shared" ref="J8:J14" si="0">SUM(D8:I8)</f>
        <v>0</v>
      </c>
    </row>
    <row r="9" spans="2:39" ht="14.5" x14ac:dyDescent="0.35">
      <c r="B9" s="20"/>
      <c r="C9" s="45" t="s">
        <v>14</v>
      </c>
      <c r="D9" s="46">
        <f>'Measure 1 Budget'!D$15</f>
        <v>0</v>
      </c>
      <c r="E9" s="46">
        <f>'Measure 1 Budget'!E$15</f>
        <v>0</v>
      </c>
      <c r="F9" s="46">
        <f>'Measure 1 Budget'!F$15</f>
        <v>0</v>
      </c>
      <c r="G9" s="46">
        <f>'Measure 1 Budget'!G$15</f>
        <v>0</v>
      </c>
      <c r="H9" s="46">
        <f>'Measure 1 Budget'!H$15</f>
        <v>0</v>
      </c>
      <c r="I9" s="47"/>
      <c r="J9" s="46">
        <f t="shared" si="0"/>
        <v>0</v>
      </c>
    </row>
    <row r="10" spans="2:39" ht="14.5" x14ac:dyDescent="0.35">
      <c r="B10" s="20"/>
      <c r="C10" s="45" t="s">
        <v>15</v>
      </c>
      <c r="D10" s="46">
        <f>'Measure 1 Budget'!D$18</f>
        <v>0</v>
      </c>
      <c r="E10" s="46">
        <f>'Measure 1 Budget'!E$18</f>
        <v>0</v>
      </c>
      <c r="F10" s="46">
        <f>'Measure 1 Budget'!F$18</f>
        <v>0</v>
      </c>
      <c r="G10" s="46">
        <f>'Measure 1 Budget'!G$18</f>
        <v>0</v>
      </c>
      <c r="H10" s="46">
        <f>'Measure 1 Budget'!H$18</f>
        <v>0</v>
      </c>
      <c r="I10" s="47"/>
      <c r="J10" s="46">
        <f t="shared" si="0"/>
        <v>0</v>
      </c>
    </row>
    <row r="11" spans="2:39" ht="14.5" x14ac:dyDescent="0.35">
      <c r="B11" s="20"/>
      <c r="C11" s="45" t="s">
        <v>16</v>
      </c>
      <c r="D11" s="46">
        <f>'Measure 1 Budget'!D$21</f>
        <v>0</v>
      </c>
      <c r="E11" s="46">
        <f>'Measure 1 Budget'!E$21</f>
        <v>0</v>
      </c>
      <c r="F11" s="46">
        <f>'Measure 1 Budget'!F$21</f>
        <v>0</v>
      </c>
      <c r="G11" s="46">
        <f>'Measure 1 Budget'!G$21</f>
        <v>0</v>
      </c>
      <c r="H11" s="46">
        <f>'Measure 1 Budget'!H$21</f>
        <v>0</v>
      </c>
      <c r="I11" s="47"/>
      <c r="J11" s="46">
        <f t="shared" si="0"/>
        <v>0</v>
      </c>
    </row>
    <row r="12" spans="2:39" ht="14.5" x14ac:dyDescent="0.35">
      <c r="B12" s="20"/>
      <c r="C12" s="45" t="s">
        <v>17</v>
      </c>
      <c r="D12" s="46">
        <f>'Measure 1 Budget'!D$24</f>
        <v>0</v>
      </c>
      <c r="E12" s="46">
        <f>'Measure 1 Budget'!E$24</f>
        <v>0</v>
      </c>
      <c r="F12" s="46">
        <f>'Measure 1 Budget'!F$24</f>
        <v>0</v>
      </c>
      <c r="G12" s="46">
        <f>'Measure 1 Budget'!G$24</f>
        <v>0</v>
      </c>
      <c r="H12" s="46">
        <f>'Measure 1 Budget'!H$24</f>
        <v>0</v>
      </c>
      <c r="I12" s="47"/>
      <c r="J12" s="46">
        <f t="shared" si="0"/>
        <v>0</v>
      </c>
    </row>
    <row r="13" spans="2:39" ht="14.5" x14ac:dyDescent="0.35">
      <c r="B13" s="20"/>
      <c r="C13" s="45" t="s">
        <v>18</v>
      </c>
      <c r="D13" s="46">
        <f>'Measure 1 Budget'!D29</f>
        <v>12032544.02</v>
      </c>
      <c r="E13" s="46">
        <f>'Measure 1 Budget'!E29</f>
        <v>5354135.2406000011</v>
      </c>
      <c r="F13" s="46">
        <f>'Measure 1 Budget'!F29</f>
        <v>5512509.2978180014</v>
      </c>
      <c r="G13" s="46">
        <f>'Measure 1 Budget'!G29</f>
        <v>5675634.5767525416</v>
      </c>
      <c r="H13" s="46">
        <f>'Measure 1 Budget'!H29</f>
        <v>5843653.6140551176</v>
      </c>
      <c r="I13" s="47"/>
      <c r="J13" s="46">
        <f t="shared" si="0"/>
        <v>34418476.749225661</v>
      </c>
    </row>
    <row r="14" spans="2:39" ht="14.5" x14ac:dyDescent="0.35">
      <c r="B14" s="21"/>
      <c r="C14" s="9" t="s">
        <v>19</v>
      </c>
      <c r="D14" s="14">
        <f>D13+D12+D11+D10+D9+D8+D7</f>
        <v>12032544.02</v>
      </c>
      <c r="E14" s="14">
        <f>E13+E12+E11+E10+E9+E8+E7</f>
        <v>5354135.2406000011</v>
      </c>
      <c r="F14" s="14">
        <f>F13+F12+F11+F10+F9+F8+F7</f>
        <v>5512509.2978180014</v>
      </c>
      <c r="G14" s="14">
        <f>G13+G12+G11+G10+G9+G8+G7</f>
        <v>5675634.5767525416</v>
      </c>
      <c r="H14" s="14">
        <f>H13+H12+H11+H10+H9+H8+H7</f>
        <v>5843653.6140551176</v>
      </c>
      <c r="J14" s="14">
        <f t="shared" si="0"/>
        <v>34418476.749225661</v>
      </c>
    </row>
    <row r="15" spans="2:39" ht="14.5" x14ac:dyDescent="0.35">
      <c r="B15" s="57"/>
      <c r="D15"/>
      <c r="E15"/>
      <c r="H15"/>
      <c r="I15"/>
      <c r="J15" s="16" t="s">
        <v>20</v>
      </c>
    </row>
    <row r="16" spans="2:39" ht="20.149999999999999" customHeight="1" x14ac:dyDescent="0.35">
      <c r="B16" s="57"/>
      <c r="C16" s="9" t="s">
        <v>21</v>
      </c>
      <c r="D16" s="53">
        <f>'Measure 1 Budget'!D$34</f>
        <v>0</v>
      </c>
      <c r="E16" s="53">
        <f>'Measure 1 Budget'!E$34</f>
        <v>0</v>
      </c>
      <c r="F16" s="53">
        <f>'Measure 1 Budget'!F$34</f>
        <v>0</v>
      </c>
      <c r="G16" s="53">
        <f>'Measure 1 Budget'!G$34</f>
        <v>0</v>
      </c>
      <c r="H16" s="53">
        <f>'Measure 1 Budget'!H$34</f>
        <v>0</v>
      </c>
      <c r="J16" s="9">
        <f>SUM(D16:H16)</f>
        <v>0</v>
      </c>
    </row>
    <row r="17" spans="2:10" thickBot="1" x14ac:dyDescent="0.4">
      <c r="B17" s="57"/>
      <c r="D17"/>
      <c r="E17"/>
      <c r="H17"/>
      <c r="I17"/>
      <c r="J17" s="16" t="s">
        <v>20</v>
      </c>
    </row>
    <row r="18" spans="2:10" ht="31" customHeight="1" thickBot="1" x14ac:dyDescent="0.4">
      <c r="B18" s="56" t="s">
        <v>22</v>
      </c>
      <c r="C18" s="17"/>
      <c r="D18" s="48">
        <f>D14+D16</f>
        <v>12032544.02</v>
      </c>
      <c r="E18" s="48">
        <f>E14+E16</f>
        <v>5354135.2406000011</v>
      </c>
      <c r="F18" s="48">
        <f>F14+F16</f>
        <v>5512509.2978180014</v>
      </c>
      <c r="G18" s="48">
        <f>G14+G16</f>
        <v>5675634.5767525416</v>
      </c>
      <c r="H18" s="48">
        <f>H14+H16</f>
        <v>5843653.6140551176</v>
      </c>
      <c r="I18" s="49"/>
      <c r="J18" s="60">
        <f>J14+J16</f>
        <v>34418476.749225661</v>
      </c>
    </row>
    <row r="19" spans="2:10" s="1" customFormat="1" ht="14.5" x14ac:dyDescent="0.3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5">
      <c r="B20" s="6"/>
    </row>
    <row r="21" spans="2:10" ht="15" customHeight="1" x14ac:dyDescent="0.45">
      <c r="B21" s="39" t="s">
        <v>23</v>
      </c>
      <c r="C21" s="40"/>
      <c r="D21" s="40"/>
      <c r="E21" s="64"/>
      <c r="F21" s="64"/>
      <c r="H21"/>
      <c r="I21"/>
    </row>
    <row r="22" spans="2:10" ht="29.15" customHeight="1" x14ac:dyDescent="0.35">
      <c r="B22" s="41" t="s">
        <v>24</v>
      </c>
      <c r="C22" s="41" t="s">
        <v>25</v>
      </c>
      <c r="D22" s="50" t="s">
        <v>26</v>
      </c>
      <c r="E22" s="65" t="s">
        <v>27</v>
      </c>
      <c r="F22" s="65"/>
      <c r="H22"/>
      <c r="I22"/>
    </row>
    <row r="23" spans="2:10" ht="15" customHeight="1" x14ac:dyDescent="0.35">
      <c r="B23" s="45">
        <v>1</v>
      </c>
      <c r="C23" s="51" t="s">
        <v>28</v>
      </c>
      <c r="D23" s="52">
        <f>'Measure 1 Budget'!J36</f>
        <v>34418476.749225661</v>
      </c>
      <c r="E23" s="63">
        <f>D23/D$29</f>
        <v>1</v>
      </c>
      <c r="F23" s="63"/>
      <c r="H23"/>
      <c r="I23"/>
    </row>
    <row r="24" spans="2:10" ht="15" customHeight="1" x14ac:dyDescent="0.35">
      <c r="B24" s="45"/>
      <c r="C24" s="46"/>
      <c r="D24" s="52"/>
      <c r="E24" s="63"/>
      <c r="F24" s="63"/>
      <c r="H24"/>
      <c r="I24"/>
    </row>
    <row r="25" spans="2:10" ht="15" customHeight="1" x14ac:dyDescent="0.35">
      <c r="B25" s="45"/>
      <c r="C25" s="46"/>
      <c r="D25" s="52"/>
      <c r="E25" s="63"/>
      <c r="F25" s="63"/>
      <c r="H25"/>
      <c r="I25"/>
    </row>
    <row r="26" spans="2:10" ht="15" customHeight="1" x14ac:dyDescent="0.35">
      <c r="B26" s="45"/>
      <c r="C26" s="46"/>
      <c r="D26" s="52"/>
      <c r="E26" s="63"/>
      <c r="F26" s="63"/>
      <c r="H26"/>
      <c r="I26"/>
    </row>
    <row r="27" spans="2:10" ht="15" customHeight="1" x14ac:dyDescent="0.35">
      <c r="B27" s="45"/>
      <c r="C27" s="46"/>
      <c r="D27" s="52"/>
      <c r="E27" s="63"/>
      <c r="F27" s="63"/>
      <c r="H27"/>
      <c r="I27"/>
    </row>
    <row r="28" spans="2:10" ht="15" customHeight="1" x14ac:dyDescent="0.35">
      <c r="B28" s="45"/>
      <c r="C28" s="46"/>
      <c r="D28" s="52"/>
      <c r="E28" s="63"/>
      <c r="F28" s="63"/>
      <c r="H28"/>
      <c r="I28"/>
    </row>
    <row r="29" spans="2:10" ht="15" customHeight="1" x14ac:dyDescent="0.35">
      <c r="B29" s="45" t="s">
        <v>29</v>
      </c>
      <c r="C29" s="46"/>
      <c r="D29" s="52">
        <f>SUM(D23:D28)</f>
        <v>34418476.749225661</v>
      </c>
      <c r="E29" s="63">
        <f t="shared" ref="E29" si="1">SUM(E23:E28)</f>
        <v>1</v>
      </c>
      <c r="F29" s="63"/>
      <c r="H29"/>
      <c r="I29"/>
    </row>
    <row r="30" spans="2:10" ht="15" customHeight="1" x14ac:dyDescent="0.3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51"/>
  <sheetViews>
    <sheetView showGridLines="0" tabSelected="1" zoomScale="80" zoomScaleNormal="80" workbookViewId="0">
      <selection activeCell="M26" sqref="M26"/>
    </sheetView>
  </sheetViews>
  <sheetFormatPr defaultColWidth="9.1796875" defaultRowHeight="14.5" x14ac:dyDescent="0.35"/>
  <cols>
    <col min="1" max="1" width="3.1796875" customWidth="1"/>
    <col min="2" max="2" width="10.1796875" customWidth="1"/>
    <col min="3" max="3" width="35.453125" customWidth="1"/>
    <col min="4" max="4" width="12.453125" style="6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7265625" style="7" customWidth="1"/>
    <col min="10" max="10" width="12.81640625" customWidth="1"/>
    <col min="11" max="11" width="10.1796875" customWidth="1"/>
  </cols>
  <sheetData>
    <row r="2" spans="2:39" ht="23.5" x14ac:dyDescent="0.55000000000000004">
      <c r="B2" s="26" t="s">
        <v>43</v>
      </c>
    </row>
    <row r="3" spans="2:39" x14ac:dyDescent="0.35">
      <c r="B3" s="5" t="s">
        <v>44</v>
      </c>
    </row>
    <row r="4" spans="2:39" ht="9.5" customHeight="1" x14ac:dyDescent="0.35">
      <c r="B4" s="5"/>
    </row>
    <row r="5" spans="2:39" ht="18.5" x14ac:dyDescent="0.45">
      <c r="B5" s="31" t="s">
        <v>2</v>
      </c>
      <c r="C5" s="32"/>
      <c r="D5" s="32"/>
      <c r="E5" s="32"/>
      <c r="F5" s="32"/>
      <c r="G5" s="32"/>
      <c r="H5" s="32"/>
      <c r="I5" s="32"/>
      <c r="J5" s="33"/>
    </row>
    <row r="6" spans="2:39" x14ac:dyDescent="0.35">
      <c r="B6" s="34" t="s">
        <v>3</v>
      </c>
      <c r="C6" s="34" t="s">
        <v>4</v>
      </c>
      <c r="D6" s="34" t="s">
        <v>5</v>
      </c>
      <c r="E6" s="35" t="s">
        <v>6</v>
      </c>
      <c r="F6" s="35" t="s">
        <v>7</v>
      </c>
      <c r="G6" s="35" t="s">
        <v>8</v>
      </c>
      <c r="H6" s="36" t="s">
        <v>9</v>
      </c>
      <c r="I6" s="37"/>
      <c r="J6" s="38" t="s">
        <v>10</v>
      </c>
    </row>
    <row r="7" spans="2:39" s="5" customFormat="1" ht="29" x14ac:dyDescent="0.35">
      <c r="B7" s="61" t="s">
        <v>11</v>
      </c>
      <c r="C7" s="23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0"/>
      <c r="C8" s="24"/>
      <c r="D8" s="13"/>
      <c r="E8" s="11"/>
      <c r="F8" s="11"/>
      <c r="G8" s="11"/>
      <c r="H8" s="11"/>
      <c r="J8" s="67">
        <f>SUM(D8:H8)</f>
        <v>0</v>
      </c>
    </row>
    <row r="9" spans="2:39" x14ac:dyDescent="0.35">
      <c r="B9" s="20"/>
      <c r="C9" s="9" t="s">
        <v>12</v>
      </c>
      <c r="D9" s="70">
        <f>SUM(D8:D8)</f>
        <v>0</v>
      </c>
      <c r="E9" s="70">
        <f>SUM(E8:E8)</f>
        <v>0</v>
      </c>
      <c r="F9" s="70">
        <f>SUM(F8:F8)</f>
        <v>0</v>
      </c>
      <c r="G9" s="70">
        <f>SUM(G8:G8)</f>
        <v>0</v>
      </c>
      <c r="H9" s="70">
        <f>SUM(H8:H8)</f>
        <v>0</v>
      </c>
      <c r="I9" s="69"/>
      <c r="J9" s="70">
        <f>SUM(J8:J8)</f>
        <v>0</v>
      </c>
    </row>
    <row r="10" spans="2:39" x14ac:dyDescent="0.35">
      <c r="B10" s="20"/>
      <c r="C10" s="12" t="s">
        <v>32</v>
      </c>
      <c r="D10" s="72" t="s">
        <v>31</v>
      </c>
      <c r="E10" s="73"/>
      <c r="F10" s="73"/>
      <c r="G10" s="73"/>
      <c r="H10" s="73"/>
      <c r="I10" s="69"/>
      <c r="J10" s="74" t="s">
        <v>31</v>
      </c>
    </row>
    <row r="11" spans="2:39" x14ac:dyDescent="0.35">
      <c r="B11" s="20"/>
      <c r="C11" s="10"/>
      <c r="D11" s="67"/>
      <c r="E11" s="68"/>
      <c r="F11" s="68"/>
      <c r="G11" s="68"/>
      <c r="H11" s="68"/>
      <c r="I11" s="69"/>
      <c r="J11" s="67">
        <f t="shared" ref="J11" si="0">SUM(D11:H11)</f>
        <v>0</v>
      </c>
    </row>
    <row r="12" spans="2:39" x14ac:dyDescent="0.35">
      <c r="B12" s="20"/>
      <c r="C12" s="9" t="s">
        <v>13</v>
      </c>
      <c r="D12" s="70">
        <f>SUM(D11:D11)</f>
        <v>0</v>
      </c>
      <c r="E12" s="70">
        <f>SUM(E11:E11)</f>
        <v>0</v>
      </c>
      <c r="F12" s="70">
        <f>SUM(F11:F11)</f>
        <v>0</v>
      </c>
      <c r="G12" s="70">
        <f>SUM(G11:G11)</f>
        <v>0</v>
      </c>
      <c r="H12" s="70">
        <f>SUM(H11:H11)</f>
        <v>0</v>
      </c>
      <c r="I12" s="69"/>
      <c r="J12" s="70">
        <f>SUM(J11:J11)</f>
        <v>0</v>
      </c>
    </row>
    <row r="13" spans="2:39" x14ac:dyDescent="0.35">
      <c r="B13" s="20"/>
      <c r="C13" s="12" t="s">
        <v>33</v>
      </c>
      <c r="D13" s="72" t="s">
        <v>31</v>
      </c>
      <c r="E13" s="73"/>
      <c r="F13" s="73"/>
      <c r="G13" s="73"/>
      <c r="H13" s="73"/>
      <c r="I13" s="69"/>
      <c r="J13" s="74" t="s">
        <v>31</v>
      </c>
    </row>
    <row r="14" spans="2:39" x14ac:dyDescent="0.35">
      <c r="B14" s="20"/>
      <c r="C14" s="22"/>
      <c r="D14" s="67"/>
      <c r="E14" s="67"/>
      <c r="F14" s="67"/>
      <c r="G14" s="67"/>
      <c r="H14" s="67"/>
      <c r="I14" s="75"/>
      <c r="J14" s="67">
        <f t="shared" ref="J14" si="1">SUM(D14:H14)</f>
        <v>0</v>
      </c>
    </row>
    <row r="15" spans="2:39" x14ac:dyDescent="0.35">
      <c r="B15" s="20"/>
      <c r="C15" s="9" t="s">
        <v>14</v>
      </c>
      <c r="D15" s="70">
        <f>SUM(D14:D14)</f>
        <v>0</v>
      </c>
      <c r="E15" s="70">
        <f>SUM(E14:E14)</f>
        <v>0</v>
      </c>
      <c r="F15" s="70">
        <f>SUM(F14:F14)</f>
        <v>0</v>
      </c>
      <c r="G15" s="70">
        <f>SUM(G14:G14)</f>
        <v>0</v>
      </c>
      <c r="H15" s="70">
        <f>SUM(H14:H14)</f>
        <v>0</v>
      </c>
      <c r="I15" s="69"/>
      <c r="J15" s="70">
        <f>SUM(J14:J14)</f>
        <v>0</v>
      </c>
    </row>
    <row r="16" spans="2:39" x14ac:dyDescent="0.35">
      <c r="B16" s="20"/>
      <c r="C16" s="12" t="s">
        <v>34</v>
      </c>
      <c r="D16" s="67"/>
      <c r="E16" s="73"/>
      <c r="F16" s="73"/>
      <c r="G16" s="73"/>
      <c r="H16" s="73"/>
      <c r="I16" s="69"/>
      <c r="J16" s="67" t="s">
        <v>20</v>
      </c>
    </row>
    <row r="17" spans="2:10" x14ac:dyDescent="0.35">
      <c r="B17" s="20" t="s">
        <v>35</v>
      </c>
      <c r="C17" s="25" t="s">
        <v>35</v>
      </c>
      <c r="D17" s="72" t="s">
        <v>31</v>
      </c>
      <c r="E17" s="73"/>
      <c r="F17" s="73"/>
      <c r="G17" s="73"/>
      <c r="H17" s="73"/>
      <c r="I17" s="69"/>
      <c r="J17" s="67">
        <f t="shared" ref="J17:J27" si="2">SUM(D17:H17)</f>
        <v>0</v>
      </c>
    </row>
    <row r="18" spans="2:10" x14ac:dyDescent="0.35">
      <c r="B18" s="20"/>
      <c r="C18" s="9" t="s">
        <v>15</v>
      </c>
      <c r="D18" s="76">
        <f>SUM(D17:D17)</f>
        <v>0</v>
      </c>
      <c r="E18" s="76">
        <f>SUM(E17:E17)</f>
        <v>0</v>
      </c>
      <c r="F18" s="76">
        <f>SUM(F17:F17)</f>
        <v>0</v>
      </c>
      <c r="G18" s="76">
        <f>SUM(G17:G17)</f>
        <v>0</v>
      </c>
      <c r="H18" s="76">
        <f>SUM(H17:H17)</f>
        <v>0</v>
      </c>
      <c r="I18" s="69"/>
      <c r="J18" s="70">
        <f>SUM(J17:J17)</f>
        <v>0</v>
      </c>
    </row>
    <row r="19" spans="2:10" x14ac:dyDescent="0.35">
      <c r="B19" s="20"/>
      <c r="C19" s="12" t="s">
        <v>36</v>
      </c>
      <c r="D19" s="72" t="s">
        <v>31</v>
      </c>
      <c r="E19" s="73"/>
      <c r="F19" s="73"/>
      <c r="G19" s="73"/>
      <c r="H19" s="73"/>
      <c r="I19" s="69"/>
      <c r="J19" s="67"/>
    </row>
    <row r="20" spans="2:10" x14ac:dyDescent="0.35">
      <c r="B20" s="20"/>
      <c r="C20" s="22"/>
      <c r="D20" s="67"/>
      <c r="E20" s="68"/>
      <c r="F20" s="68"/>
      <c r="G20" s="68"/>
      <c r="H20" s="68"/>
      <c r="I20" s="69"/>
      <c r="J20" s="67">
        <f t="shared" si="2"/>
        <v>0</v>
      </c>
    </row>
    <row r="21" spans="2:10" x14ac:dyDescent="0.35">
      <c r="B21" s="20"/>
      <c r="C21" s="9" t="s">
        <v>16</v>
      </c>
      <c r="D21" s="70">
        <f>SUM(D20:D20)</f>
        <v>0</v>
      </c>
      <c r="E21" s="70">
        <f>SUM(E20:E20)</f>
        <v>0</v>
      </c>
      <c r="F21" s="70">
        <f>SUM(F20:F20)</f>
        <v>0</v>
      </c>
      <c r="G21" s="70">
        <f>SUM(G20:G20)</f>
        <v>0</v>
      </c>
      <c r="H21" s="70">
        <f>SUM(H20:H20)</f>
        <v>0</v>
      </c>
      <c r="I21" s="69"/>
      <c r="J21" s="70">
        <f>SUM(J20:J20)</f>
        <v>0</v>
      </c>
    </row>
    <row r="22" spans="2:10" x14ac:dyDescent="0.35">
      <c r="B22" s="20"/>
      <c r="C22" s="12" t="s">
        <v>37</v>
      </c>
      <c r="D22" s="72" t="s">
        <v>31</v>
      </c>
      <c r="E22" s="73"/>
      <c r="F22" s="73"/>
      <c r="G22" s="73"/>
      <c r="H22" s="73"/>
      <c r="I22" s="69"/>
      <c r="J22" s="67"/>
    </row>
    <row r="23" spans="2:10" x14ac:dyDescent="0.35">
      <c r="B23" s="20"/>
      <c r="C23" s="22"/>
      <c r="D23" s="67"/>
      <c r="E23" s="68"/>
      <c r="F23" s="68"/>
      <c r="G23" s="68"/>
      <c r="H23" s="68"/>
      <c r="I23" s="69"/>
      <c r="J23" s="67">
        <f t="shared" si="2"/>
        <v>0</v>
      </c>
    </row>
    <row r="24" spans="2:10" x14ac:dyDescent="0.35">
      <c r="B24" s="20"/>
      <c r="C24" s="9" t="s">
        <v>17</v>
      </c>
      <c r="D24" s="70">
        <f>SUM(D23:D23)</f>
        <v>0</v>
      </c>
      <c r="E24" s="70">
        <f>SUM(E23:E23)</f>
        <v>0</v>
      </c>
      <c r="F24" s="70">
        <f>SUM(F23:F23)</f>
        <v>0</v>
      </c>
      <c r="G24" s="70">
        <f>SUM(G23:G23)</f>
        <v>0</v>
      </c>
      <c r="H24" s="70">
        <f>SUM(H23:H23)</f>
        <v>0</v>
      </c>
      <c r="I24" s="69"/>
      <c r="J24" s="70">
        <f>SUM(J23:J23)</f>
        <v>0</v>
      </c>
    </row>
    <row r="25" spans="2:10" x14ac:dyDescent="0.35">
      <c r="B25" s="20"/>
      <c r="C25" s="12" t="s">
        <v>38</v>
      </c>
      <c r="D25" s="72" t="s">
        <v>31</v>
      </c>
      <c r="E25" s="73"/>
      <c r="F25" s="73"/>
      <c r="G25" s="73"/>
      <c r="H25" s="73"/>
      <c r="I25" s="69"/>
      <c r="J25" s="67"/>
    </row>
    <row r="26" spans="2:10" ht="29" x14ac:dyDescent="0.35">
      <c r="B26" s="20"/>
      <c r="C26" s="66" t="s">
        <v>42</v>
      </c>
      <c r="D26" s="67">
        <v>5125374.0200000005</v>
      </c>
      <c r="E26" s="68">
        <f>D26*1.03</f>
        <v>5279135.2406000011</v>
      </c>
      <c r="F26" s="68">
        <f t="shared" ref="F26:H26" si="3">E26*1.03</f>
        <v>5437509.2978180014</v>
      </c>
      <c r="G26" s="68">
        <f t="shared" si="3"/>
        <v>5600634.5767525416</v>
      </c>
      <c r="H26" s="68">
        <f t="shared" si="3"/>
        <v>5768653.6140551176</v>
      </c>
      <c r="I26" s="69"/>
      <c r="J26" s="67">
        <f t="shared" si="2"/>
        <v>27211306.749225661</v>
      </c>
    </row>
    <row r="27" spans="2:10" ht="29" x14ac:dyDescent="0.35">
      <c r="B27" s="20"/>
      <c r="C27" s="66" t="s">
        <v>41</v>
      </c>
      <c r="D27" s="67">
        <v>6832170</v>
      </c>
      <c r="E27" s="68"/>
      <c r="F27" s="68"/>
      <c r="G27" s="68"/>
      <c r="H27" s="68"/>
      <c r="I27" s="69"/>
      <c r="J27" s="67">
        <f t="shared" si="2"/>
        <v>6832170</v>
      </c>
    </row>
    <row r="28" spans="2:10" x14ac:dyDescent="0.35">
      <c r="B28" s="20"/>
      <c r="C28" s="66" t="s">
        <v>40</v>
      </c>
      <c r="D28" s="67">
        <v>75000</v>
      </c>
      <c r="E28" s="67">
        <v>75000</v>
      </c>
      <c r="F28" s="67">
        <v>75000</v>
      </c>
      <c r="G28" s="67">
        <v>75000</v>
      </c>
      <c r="H28" s="67">
        <v>75000</v>
      </c>
      <c r="I28" s="69"/>
      <c r="J28" s="67">
        <f>SUM(D28:H28)</f>
        <v>375000</v>
      </c>
    </row>
    <row r="29" spans="2:10" x14ac:dyDescent="0.35">
      <c r="B29" s="21"/>
      <c r="C29" s="9" t="s">
        <v>18</v>
      </c>
      <c r="D29" s="70">
        <f>SUM(D26:D28)</f>
        <v>12032544.02</v>
      </c>
      <c r="E29" s="70">
        <f>SUM(E26:E28)</f>
        <v>5354135.2406000011</v>
      </c>
      <c r="F29" s="70">
        <f>SUM(F26:F28)</f>
        <v>5512509.2978180014</v>
      </c>
      <c r="G29" s="70">
        <f>SUM(G26:G28)</f>
        <v>5675634.5767525416</v>
      </c>
      <c r="H29" s="70">
        <f>SUM(H26:H28)</f>
        <v>5843653.6140551176</v>
      </c>
      <c r="I29" s="69"/>
      <c r="J29" s="70">
        <f>SUM(J26:J28)</f>
        <v>34418476.749225661</v>
      </c>
    </row>
    <row r="30" spans="2:10" x14ac:dyDescent="0.35">
      <c r="B30" s="21"/>
      <c r="C30" s="9" t="s">
        <v>19</v>
      </c>
      <c r="D30" s="70">
        <f>SUM(D29,D24,D21,D18,D15,D12,D9)</f>
        <v>12032544.02</v>
      </c>
      <c r="E30" s="70">
        <f>SUM(E29,E24,E21,E18,E15,E12,E9)</f>
        <v>5354135.2406000011</v>
      </c>
      <c r="F30" s="70">
        <f>SUM(F29,F24,F21,F18,F15,F12,F9)</f>
        <v>5512509.2978180014</v>
      </c>
      <c r="G30" s="70">
        <f>SUM(G29,G24,G21,G18,G15,G12,G9)</f>
        <v>5675634.5767525416</v>
      </c>
      <c r="H30" s="70">
        <f>SUM(H29,H24,H21,H18,H15,H12,H9)</f>
        <v>5843653.6140551176</v>
      </c>
      <c r="I30" s="69"/>
      <c r="J30" s="70">
        <f>SUM(D30:H30)</f>
        <v>34418476.749225661</v>
      </c>
    </row>
    <row r="31" spans="2:10" x14ac:dyDescent="0.35">
      <c r="B31" s="6"/>
      <c r="D31" s="69"/>
      <c r="E31" s="69"/>
      <c r="F31" s="69"/>
      <c r="G31" s="69"/>
      <c r="H31" s="69"/>
      <c r="I31" s="69"/>
      <c r="J31" s="69" t="s">
        <v>20</v>
      </c>
    </row>
    <row r="32" spans="2:10" ht="29" x14ac:dyDescent="0.35">
      <c r="B32" s="61" t="s">
        <v>39</v>
      </c>
      <c r="C32" s="15" t="s">
        <v>39</v>
      </c>
      <c r="D32" s="74"/>
      <c r="E32" s="74"/>
      <c r="F32" s="74"/>
      <c r="G32" s="74"/>
      <c r="H32" s="74"/>
      <c r="I32" s="69"/>
      <c r="J32" s="74" t="s">
        <v>20</v>
      </c>
    </row>
    <row r="33" spans="2:10" x14ac:dyDescent="0.35">
      <c r="B33" s="20"/>
      <c r="C33" s="22"/>
      <c r="D33" s="72"/>
      <c r="E33" s="73"/>
      <c r="F33" s="73"/>
      <c r="G33" s="73"/>
      <c r="H33" s="73"/>
      <c r="I33" s="69"/>
      <c r="J33" s="67">
        <f t="shared" ref="J33" si="4">SUM(D33:H33)</f>
        <v>0</v>
      </c>
    </row>
    <row r="34" spans="2:10" x14ac:dyDescent="0.35">
      <c r="B34" s="21"/>
      <c r="C34" s="9" t="s">
        <v>21</v>
      </c>
      <c r="D34" s="70">
        <f>SUM(D33:D33)</f>
        <v>0</v>
      </c>
      <c r="E34" s="70">
        <f>SUM(E33:E33)</f>
        <v>0</v>
      </c>
      <c r="F34" s="70">
        <f>SUM(F33:F33)</f>
        <v>0</v>
      </c>
      <c r="G34" s="70">
        <f>SUM(G33:G33)</f>
        <v>0</v>
      </c>
      <c r="H34" s="70">
        <f>SUM(H33:H33)</f>
        <v>0</v>
      </c>
      <c r="I34" s="69"/>
      <c r="J34" s="70">
        <f>SUM(J33:J33)</f>
        <v>0</v>
      </c>
    </row>
    <row r="35" spans="2:10" ht="10" customHeight="1" thickBot="1" x14ac:dyDescent="0.4">
      <c r="B35" s="6"/>
      <c r="D35" s="69"/>
      <c r="E35" s="69"/>
      <c r="F35" s="69"/>
      <c r="G35" s="69"/>
      <c r="H35" s="69"/>
      <c r="I35" s="69"/>
      <c r="J35" s="69" t="s">
        <v>20</v>
      </c>
    </row>
    <row r="36" spans="2:10" s="1" customFormat="1" ht="29.5" thickBot="1" x14ac:dyDescent="0.4">
      <c r="B36" s="17" t="s">
        <v>22</v>
      </c>
      <c r="C36" s="17"/>
      <c r="D36" s="71">
        <f>SUM(D34,D30)</f>
        <v>12032544.02</v>
      </c>
      <c r="E36" s="71">
        <f>SUM(E34,E30)</f>
        <v>5354135.2406000011</v>
      </c>
      <c r="F36" s="71">
        <f>SUM(F34,F30)</f>
        <v>5512509.2978180014</v>
      </c>
      <c r="G36" s="71">
        <f>SUM(G34,G30)</f>
        <v>5675634.5767525416</v>
      </c>
      <c r="H36" s="71">
        <f>SUM(H34,H30)</f>
        <v>5843653.6140551176</v>
      </c>
      <c r="I36" s="69"/>
      <c r="J36" s="71">
        <f>SUM(J34,J30)</f>
        <v>34418476.749225661</v>
      </c>
    </row>
    <row r="37" spans="2:10" x14ac:dyDescent="0.35">
      <c r="B37" s="6"/>
    </row>
    <row r="38" spans="2:10" x14ac:dyDescent="0.35">
      <c r="B38" s="6"/>
    </row>
    <row r="39" spans="2:10" x14ac:dyDescent="0.35">
      <c r="B39" s="6"/>
    </row>
    <row r="40" spans="2:10" x14ac:dyDescent="0.35">
      <c r="B40" s="6"/>
    </row>
    <row r="41" spans="2:10" x14ac:dyDescent="0.35">
      <c r="B41" s="6"/>
    </row>
    <row r="42" spans="2:10" x14ac:dyDescent="0.35">
      <c r="B42" s="6"/>
    </row>
    <row r="43" spans="2:10" x14ac:dyDescent="0.35">
      <c r="B43" s="6"/>
    </row>
    <row r="44" spans="2:10" x14ac:dyDescent="0.35">
      <c r="B44" s="6"/>
    </row>
    <row r="45" spans="2:10" x14ac:dyDescent="0.35">
      <c r="B45" s="6"/>
    </row>
    <row r="46" spans="2:10" x14ac:dyDescent="0.35">
      <c r="B46" s="6"/>
    </row>
    <row r="47" spans="2:10" x14ac:dyDescent="0.35">
      <c r="B47" s="6"/>
    </row>
    <row r="48" spans="2:10" x14ac:dyDescent="0.35">
      <c r="B48" s="6"/>
    </row>
    <row r="49" spans="2:2" x14ac:dyDescent="0.35">
      <c r="B49" s="6"/>
    </row>
    <row r="50" spans="2:2" x14ac:dyDescent="0.35">
      <c r="B50" s="6"/>
    </row>
    <row r="51" spans="2:2" x14ac:dyDescent="0.35">
      <c r="B51" s="6"/>
    </row>
  </sheetData>
  <pageMargins left="0.7" right="0.7" top="0.75" bottom="0.75" header="0.3" footer="0.3"/>
  <pageSetup scale="97" fitToHeight="0" orientation="landscape" r:id="rId1"/>
  <ignoredErrors>
    <ignoredError sqref="J14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5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Consolidated Budget</vt:lpstr>
      <vt:lpstr>Measure 1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2024-04-01T21:23:18Z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