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mokeefe\Desktop\Updated Ridership\301\"/>
    </mc:Choice>
  </mc:AlternateContent>
  <xr:revisionPtr revIDLastSave="0" documentId="13_ncr:1_{5CD60072-478E-44AF-812A-EC0D10998927}" xr6:coauthVersionLast="47" xr6:coauthVersionMax="47" xr10:uidLastSave="{00000000-0000-0000-0000-000000000000}"/>
  <bookViews>
    <workbookView xWindow="19455" yWindow="0" windowWidth="19200" windowHeight="21000" firstSheet="2" activeTab="3" xr2:uid="{00000000-000D-0000-FFFF-FFFF00000000}"/>
  </bookViews>
  <sheets>
    <sheet name="Route Boardings Summary" sheetId="1" r:id="rId1"/>
    <sheet name="Systemwide Comparison" sheetId="13" r:id="rId2"/>
    <sheet name=".25 Mile Population Profile" sheetId="3" r:id="rId3"/>
    <sheet name="1 Mile Population Profile" sheetId="23" r:id="rId4"/>
    <sheet name=".25 Mile Household Profile" sheetId="4" r:id="rId5"/>
    <sheet name="1 Mile Household Profile" sheetId="22" r:id="rId6"/>
    <sheet name=".25 Mile Employment Profile" sheetId="5" r:id="rId7"/>
    <sheet name="1 Mile Employment Profile" sheetId="21" r:id="rId8"/>
    <sheet name=".25 Mile RaceEthicity Profile" sheetId="6" r:id="rId9"/>
    <sheet name="1 Mile RaceEthicity Profile" sheetId="20" r:id="rId10"/>
    <sheet name=".25 Mile Auto Ownership Profile" sheetId="7" r:id="rId11"/>
    <sheet name="1 Mile Auto Ownership Profile" sheetId="19" r:id="rId12"/>
    <sheet name=".25 MileEducation Level Profile" sheetId="8" r:id="rId13"/>
    <sheet name="1 Mile Education Level Profile" sheetId="18" r:id="rId14"/>
    <sheet name=".25 Mile Population Age Profile" sheetId="9" r:id="rId15"/>
    <sheet name="1 Mile  Population Age Profile" sheetId="17" r:id="rId16"/>
    <sheet name=".25 Mile Language Profile" sheetId="10" r:id="rId17"/>
    <sheet name="1 Mile Primary Language Profile" sheetId="16" r:id="rId18"/>
    <sheet name=".25 Mile HH Income Profile" sheetId="11" r:id="rId19"/>
    <sheet name="1 Mile Household Income Profile" sheetId="15" r:id="rId20"/>
    <sheet name=".25 Mile Agg. Income Profile" sheetId="12" r:id="rId21"/>
    <sheet name="1 Mile Aggregate Income Profile" sheetId="14" r:id="rId22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3" l="1"/>
  <c r="H13" i="13"/>
  <c r="H15" i="13"/>
  <c r="H17" i="13" s="1"/>
</calcChain>
</file>

<file path=xl/sharedStrings.xml><?xml version="1.0" encoding="utf-8"?>
<sst xmlns="http://schemas.openxmlformats.org/spreadsheetml/2006/main" count="281" uniqueCount="115">
  <si>
    <t>LYNX - 313New301Out
Estimated Route Ridership Detail</t>
  </si>
  <si>
    <t>Route:  313 - Pine Hills / Disney REGIONAL EXPRESS</t>
  </si>
  <si>
    <t>Estimated Route Ridership Detail by Time Period</t>
  </si>
  <si>
    <t>Time Period</t>
  </si>
  <si>
    <t>Total Boardings</t>
  </si>
  <si>
    <t>Direct Boardings</t>
  </si>
  <si>
    <t>Transfer Boardings</t>
  </si>
  <si>
    <t>Boardings per Revenue Trip</t>
  </si>
  <si>
    <t>Boardings per Service Mile</t>
  </si>
  <si>
    <t>Boardings per Service Hour</t>
  </si>
  <si>
    <t>Annual Boardings</t>
  </si>
  <si>
    <t>AM Peak</t>
  </si>
  <si>
    <t>Off-Peak</t>
  </si>
  <si>
    <t>PM Peak</t>
  </si>
  <si>
    <t>Night</t>
  </si>
  <si>
    <t>Total Weekday</t>
  </si>
  <si>
    <t>Saturday</t>
  </si>
  <si>
    <t>Sunday</t>
  </si>
  <si>
    <t>Total</t>
  </si>
  <si>
    <t>LYNX - 301
Estimated Route Ridership Detail</t>
  </si>
  <si>
    <t>Route:  301 - Pine Hills / Disney REGIONAL EXPRESS</t>
  </si>
  <si>
    <t>Total Population</t>
  </si>
  <si>
    <t>LEP Population</t>
  </si>
  <si>
    <t>Minority Population</t>
  </si>
  <si>
    <t>In Poverty</t>
  </si>
  <si>
    <t>Foreign Born</t>
  </si>
  <si>
    <t>Military Veteran</t>
  </si>
  <si>
    <t>Disabled</t>
  </si>
  <si>
    <t>Public Admin Workers</t>
  </si>
  <si>
    <t>Workers</t>
  </si>
  <si>
    <t>Female</t>
  </si>
  <si>
    <t xml:space="preserve">% Market Area </t>
  </si>
  <si>
    <t>Population</t>
  </si>
  <si>
    <t>Population Variables</t>
  </si>
  <si>
    <t>Total Households</t>
  </si>
  <si>
    <t>Low Income Households</t>
  </si>
  <si>
    <t>With Children</t>
  </si>
  <si>
    <t>Within Multi-Family DU</t>
  </si>
  <si>
    <t>% Market Area</t>
  </si>
  <si>
    <t>Households</t>
  </si>
  <si>
    <t>Household Variables</t>
  </si>
  <si>
    <t>Total Employees</t>
  </si>
  <si>
    <t>Industrial</t>
  </si>
  <si>
    <t>Commercial</t>
  </si>
  <si>
    <t>Service</t>
  </si>
  <si>
    <t>Employees</t>
  </si>
  <si>
    <t>Employment</t>
  </si>
  <si>
    <t>Other Race</t>
  </si>
  <si>
    <t>Hawaiian</t>
  </si>
  <si>
    <t>American Indian</t>
  </si>
  <si>
    <t>Asian</t>
  </si>
  <si>
    <t>Hispanic</t>
  </si>
  <si>
    <t>Black</t>
  </si>
  <si>
    <t>White</t>
  </si>
  <si>
    <t>Race/Ethnicity</t>
  </si>
  <si>
    <t>Three-vehicle Households</t>
  </si>
  <si>
    <t>Two-vehicle Households</t>
  </si>
  <si>
    <t>One-vehicle Households</t>
  </si>
  <si>
    <t>Zero-vehicle Households</t>
  </si>
  <si>
    <t xml:space="preserve">Auto Ownership </t>
  </si>
  <si>
    <t>Adults (&gt;25) with No High School</t>
  </si>
  <si>
    <t>Enrolled in College</t>
  </si>
  <si>
    <t>Enrolled in K-12</t>
  </si>
  <si>
    <t>Completed 4-Year College</t>
  </si>
  <si>
    <t>Education</t>
  </si>
  <si>
    <t>&gt; 65 Years</t>
  </si>
  <si>
    <t>55-64 Years</t>
  </si>
  <si>
    <t>45-54 Years</t>
  </si>
  <si>
    <t>35-44 Years</t>
  </si>
  <si>
    <t>25-34 Years</t>
  </si>
  <si>
    <t>18-24 Years</t>
  </si>
  <si>
    <t>&lt; 18 Years</t>
  </si>
  <si>
    <t>Population Age</t>
  </si>
  <si>
    <t>Other Unspecified Language</t>
  </si>
  <si>
    <t>Other Indo-European Language</t>
  </si>
  <si>
    <t>Other Asian Language</t>
  </si>
  <si>
    <t>Vietnamese</t>
  </si>
  <si>
    <t>Tagalog</t>
  </si>
  <si>
    <t>Russian</t>
  </si>
  <si>
    <t>German</t>
  </si>
  <si>
    <t>Arabic</t>
  </si>
  <si>
    <t>Korean</t>
  </si>
  <si>
    <t>French</t>
  </si>
  <si>
    <t>Chinese</t>
  </si>
  <si>
    <t>Spanish</t>
  </si>
  <si>
    <t>Primary Spoken Langauge</t>
  </si>
  <si>
    <t>&gt; $200K</t>
  </si>
  <si>
    <t>$150K-$199.9K</t>
  </si>
  <si>
    <t>$125K-$149.9K</t>
  </si>
  <si>
    <t>$100K-$124.9K</t>
  </si>
  <si>
    <t>$75K-$99.9K</t>
  </si>
  <si>
    <t>$60K-$74.9K</t>
  </si>
  <si>
    <t>$50K-$59.9K</t>
  </si>
  <si>
    <t>$45K-$49.9K</t>
  </si>
  <si>
    <t>$40K-$44.9K</t>
  </si>
  <si>
    <t>$35K-$39.9K</t>
  </si>
  <si>
    <t>$30K-$34.9K</t>
  </si>
  <si>
    <t>$25K-$29.9K</t>
  </si>
  <si>
    <t>$20K-$24.9K</t>
  </si>
  <si>
    <t>$15K-$19.9K</t>
  </si>
  <si>
    <t>$10K-$14.9K</t>
  </si>
  <si>
    <t>&lt; $10K</t>
  </si>
  <si>
    <t>Income Levels</t>
  </si>
  <si>
    <t>Median Income</t>
  </si>
  <si>
    <t>Per Capita Income</t>
  </si>
  <si>
    <t>Average Income</t>
  </si>
  <si>
    <t>Market Area Income</t>
  </si>
  <si>
    <t>Income Variables</t>
  </si>
  <si>
    <t>Total Route Roundtrip Mileage</t>
  </si>
  <si>
    <t>System Total</t>
  </si>
  <si>
    <t>Route Total</t>
  </si>
  <si>
    <t>System Sunday</t>
  </si>
  <si>
    <t>System Saturday</t>
  </si>
  <si>
    <t>System Total Weekday</t>
  </si>
  <si>
    <t>Route Total Weekday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</si>
</sst>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#,##0.0"/>
  </numFmts>
  <fonts count="11" x14ac:knownFonts="1">
    <font>
      <sz val="9"/>
      <color indexed="8"/>
      <name val="Microsoft Sans Serif"/>
    </font>
    <font>
      <b/>
      <sz val="12"/>
      <name val="Microsoft Sans Serif"/>
      <family val="2"/>
    </font>
    <font>
      <b/>
      <sz val="10"/>
      <name val="Microsoft Sans Serif"/>
      <family val="2"/>
    </font>
    <font>
      <b/>
      <sz val="9"/>
      <color indexed="9"/>
      <name val="Microsoft Sans Serif"/>
      <family val="2"/>
    </font>
    <font>
      <b/>
      <sz val="9"/>
      <color indexed="8"/>
      <name val="Microsoft Sans Serif"/>
      <family val="2"/>
    </font>
    <font>
      <b/>
      <sz val="9"/>
      <color theme="1" tint="0.96078371532334361"/>
      <name val="Microsoft Sans Serif"/>
      <family val="2"/>
    </font>
    <font>
      <sz val="9.75"/>
      <color indexed="8"/>
      <name val="Microsoft Sans Serif"/>
    </font>
    <font>
      <b/>
      <sz val="9.75"/>
      <color indexed="8"/>
      <name val="Microsoft Sans Serif"/>
    </font>
    <font>
      <b/>
      <sz val="9.75"/>
      <color indexed="8"/>
      <name val="Microsoft Sans Serif"/>
      <family val="2"/>
    </font>
    <font>
      <b/>
      <sz val="12"/>
      <color indexed="9"/>
      <name val="Microsoft Sans Serif"/>
      <family val="2"/>
    </font>
    <font>
      <b/>
      <sz val="8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theme="1" tint="0.96078371532334361"/>
        <bgColor indexed="65"/>
      </patternFill>
    </fill>
    <fill>
      <patternFill patternType="solid">
        <fgColor rgb="FF3C5A7A"/>
      </patternFill>
    </fill>
    <fill>
      <patternFill patternType="solid">
        <fgColor rgb="FFEBFEEB"/>
      </patternFill>
    </fill>
    <fill>
      <patternFill patternType="solid">
        <fgColor rgb="FF778899"/>
      </patternFill>
    </fill>
    <fill>
      <patternFill patternType="solid">
        <fgColor indexed="9"/>
      </patternFill>
    </fill>
    <fill>
      <patternFill patternType="solid">
        <fgColor theme="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0" fillId="2" borderId="0" xfId="0" applyNumberFormat="1" applyFill="1" applyAlignment="1">
      <alignment horizontal="left" vertical="center"/>
    </xf>
    <xf numFmtId="3" fontId="0" fillId="2" borderId="0" xfId="0" applyNumberFormat="1" applyFill="1" applyAlignment="1">
      <alignment horizontal="left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0" fillId="4" borderId="0" xfId="0" applyNumberFormat="1" applyFill="1" applyAlignment="1">
      <alignment horizontal="center" vertical="center"/>
    </xf>
    <xf numFmtId="3" fontId="0" fillId="4" borderId="0" xfId="0" applyNumberFormat="1" applyFill="1" applyAlignment="1">
      <alignment horizontal="center" vertical="center"/>
    </xf>
    <xf numFmtId="0" fontId="4" fillId="0" borderId="0" xfId="0" applyFont="1" applyAlignment="1">
      <alignment horizontal="right" vertical="center"/>
    </xf>
    <xf numFmtId="164" fontId="5" fillId="5" borderId="0" xfId="0" applyNumberFormat="1" applyFont="1" applyFill="1" applyAlignment="1">
      <alignment horizontal="center" vertical="center"/>
    </xf>
    <xf numFmtId="3" fontId="5" fillId="5" borderId="0" xfId="0" applyNumberFormat="1" applyFon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6" fillId="0" borderId="0" xfId="1"/>
    <xf numFmtId="10" fontId="6" fillId="0" borderId="0" xfId="1" applyNumberFormat="1" applyAlignment="1">
      <alignment vertical="center"/>
    </xf>
    <xf numFmtId="3" fontId="7" fillId="6" borderId="0" xfId="1" applyNumberFormat="1" applyFont="1" applyFill="1" applyAlignment="1">
      <alignment horizontal="right" vertical="center"/>
    </xf>
    <xf numFmtId="0" fontId="7" fillId="6" borderId="0" xfId="1" applyFont="1" applyFill="1" applyAlignment="1">
      <alignment horizontal="right" vertical="center"/>
    </xf>
    <xf numFmtId="3" fontId="6" fillId="0" borderId="0" xfId="1" applyNumberFormat="1" applyAlignment="1">
      <alignment vertical="center"/>
    </xf>
    <xf numFmtId="0" fontId="6" fillId="0" borderId="0" xfId="1" applyAlignment="1">
      <alignment horizontal="left" vertical="center"/>
    </xf>
    <xf numFmtId="0" fontId="8" fillId="0" borderId="0" xfId="1" applyFont="1"/>
    <xf numFmtId="0" fontId="8" fillId="6" borderId="0" xfId="1" applyFont="1" applyFill="1" applyAlignment="1">
      <alignment vertical="center"/>
    </xf>
    <xf numFmtId="3" fontId="6" fillId="0" borderId="0" xfId="1" applyNumberFormat="1"/>
    <xf numFmtId="10" fontId="6" fillId="0" borderId="0" xfId="1" applyNumberFormat="1"/>
    <xf numFmtId="6" fontId="6" fillId="0" borderId="0" xfId="1" applyNumberFormat="1"/>
    <xf numFmtId="164" fontId="4" fillId="4" borderId="0" xfId="0" applyNumberFormat="1" applyFont="1" applyFill="1" applyAlignment="1">
      <alignment horizontal="center" vertical="center"/>
    </xf>
    <xf numFmtId="3" fontId="9" fillId="5" borderId="0" xfId="0" applyNumberFormat="1" applyFont="1" applyFill="1" applyAlignment="1">
      <alignment horizontal="center" vertical="center"/>
    </xf>
    <xf numFmtId="0" fontId="4" fillId="0" borderId="0" xfId="0" applyFont="1"/>
    <xf numFmtId="3" fontId="3" fillId="5" borderId="0" xfId="0" applyNumberFormat="1" applyFont="1" applyFill="1" applyAlignment="1">
      <alignment horizontal="center" vertical="center"/>
    </xf>
    <xf numFmtId="3" fontId="10" fillId="7" borderId="0" xfId="0" applyNumberFormat="1" applyFont="1" applyFill="1" applyAlignment="1">
      <alignment horizontal="center" vertical="center"/>
    </xf>
    <xf numFmtId="164" fontId="10" fillId="7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164" fontId="3" fillId="3" borderId="0" xfId="0" applyNumberFormat="1" applyFont="1" applyFill="1" applyAlignment="1">
      <alignment horizontal="left" vertical="center"/>
    </xf>
    <xf numFmtId="3" fontId="3" fillId="3" borderId="0" xfId="0" applyNumberFormat="1" applyFont="1" applyFill="1" applyAlignment="1">
      <alignment horizontal="left" vertical="center"/>
    </xf>
  </cellXfs>
  <cellStyles count="2">
    <cellStyle name="Normal" xfId="0" builtinId="0"/>
    <cellStyle name="Normal 2" xfId="1" xr:uid="{E552700F-D23B-4D37-891F-759BA5247407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1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00175" cy="5715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250346</xdr:colOff>
      <xdr:row>0</xdr:row>
      <xdr:rowOff>1</xdr:rowOff>
    </xdr:from>
    <xdr:ext cx="881223" cy="499110"/>
    <xdr:pic>
      <xdr:nvPicPr>
        <xdr:cNvPr id="2" name="Picture 1">
          <a:extLst>
            <a:ext uri="{FF2B5EF4-FFF2-40B4-BE49-F238E27FC236}">
              <a16:creationId xmlns:a16="http://schemas.microsoft.com/office/drawing/2014/main" id="{587E7431-A00A-4EB5-A802-530D8FA5E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346" y="1"/>
          <a:ext cx="881223" cy="49911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Route Boardings Summary"/>
  <dimension ref="A1:H13"/>
  <sheetViews>
    <sheetView defaultGridColor="0" colorId="55" workbookViewId="0">
      <selection activeCell="K22" sqref="K22"/>
    </sheetView>
  </sheetViews>
  <sheetFormatPr defaultColWidth="12.42578125" defaultRowHeight="15" customHeight="1" x14ac:dyDescent="0.2"/>
  <cols>
    <col min="1" max="1" width="18.42578125" customWidth="1"/>
    <col min="2" max="2" width="10.7109375" customWidth="1"/>
    <col min="3" max="3" width="11.85546875" customWidth="1"/>
    <col min="4" max="4" width="9.42578125" customWidth="1"/>
    <col min="5" max="5" width="12" customWidth="1"/>
    <col min="6" max="7" width="10.42578125" customWidth="1"/>
    <col min="8" max="8" width="13.140625" customWidth="1"/>
  </cols>
  <sheetData>
    <row r="1" spans="1:8" ht="45" customHeight="1" x14ac:dyDescent="0.2">
      <c r="A1" s="1"/>
      <c r="B1" s="33" t="s">
        <v>19</v>
      </c>
      <c r="C1" s="33" t="s">
        <v>0</v>
      </c>
      <c r="D1" s="33" t="s">
        <v>0</v>
      </c>
      <c r="E1" s="33" t="s">
        <v>0</v>
      </c>
      <c r="F1" s="33" t="s">
        <v>0</v>
      </c>
      <c r="G1" s="33" t="s">
        <v>0</v>
      </c>
      <c r="H1" s="34" t="s">
        <v>0</v>
      </c>
    </row>
    <row r="2" spans="1:8" ht="22.5" customHeight="1" x14ac:dyDescent="0.2">
      <c r="A2" s="2"/>
      <c r="B2" s="35" t="s">
        <v>20</v>
      </c>
      <c r="C2" s="36" t="s">
        <v>1</v>
      </c>
      <c r="D2" s="36" t="s">
        <v>1</v>
      </c>
      <c r="E2" s="36" t="s">
        <v>1</v>
      </c>
      <c r="F2" s="36" t="s">
        <v>1</v>
      </c>
      <c r="G2" s="36" t="s">
        <v>1</v>
      </c>
      <c r="H2" s="37" t="s">
        <v>1</v>
      </c>
    </row>
    <row r="3" spans="1:8" ht="15" customHeight="1" x14ac:dyDescent="0.2">
      <c r="A3" s="3"/>
      <c r="B3" s="4"/>
      <c r="C3" s="4"/>
      <c r="D3" s="4"/>
      <c r="E3" s="4"/>
      <c r="F3" s="4"/>
      <c r="G3" s="4"/>
      <c r="H3" s="5"/>
    </row>
    <row r="4" spans="1:8" ht="15" customHeight="1" x14ac:dyDescent="0.2">
      <c r="A4" s="38" t="s">
        <v>2</v>
      </c>
      <c r="B4" s="39" t="s">
        <v>2</v>
      </c>
      <c r="C4" s="39" t="s">
        <v>2</v>
      </c>
      <c r="D4" s="39" t="s">
        <v>2</v>
      </c>
      <c r="E4" s="39" t="s">
        <v>2</v>
      </c>
      <c r="F4" s="39" t="s">
        <v>2</v>
      </c>
      <c r="G4" s="39" t="s">
        <v>2</v>
      </c>
      <c r="H4" s="40" t="s">
        <v>2</v>
      </c>
    </row>
    <row r="5" spans="1:8" ht="45" customHeight="1" x14ac:dyDescent="0.2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8" t="s">
        <v>10</v>
      </c>
    </row>
    <row r="6" spans="1:8" ht="15" customHeight="1" x14ac:dyDescent="0.2">
      <c r="A6" s="9" t="s">
        <v>11</v>
      </c>
      <c r="B6" s="10">
        <v>221.1</v>
      </c>
      <c r="C6" s="10">
        <v>203.8</v>
      </c>
      <c r="D6" s="10">
        <v>17.399999999999999</v>
      </c>
      <c r="E6" s="10">
        <v>18.399999999999999</v>
      </c>
      <c r="F6" s="10">
        <v>0.7</v>
      </c>
      <c r="G6" s="10">
        <v>24.6</v>
      </c>
      <c r="H6" s="11">
        <v>56382</v>
      </c>
    </row>
    <row r="7" spans="1:8" ht="15" customHeight="1" x14ac:dyDescent="0.2">
      <c r="A7" s="9" t="s">
        <v>12</v>
      </c>
      <c r="B7" s="10">
        <v>405.7</v>
      </c>
      <c r="C7" s="10">
        <v>390</v>
      </c>
      <c r="D7" s="10">
        <v>15.7</v>
      </c>
      <c r="E7" s="10">
        <v>16.899999999999999</v>
      </c>
      <c r="F7" s="10">
        <v>0.6</v>
      </c>
      <c r="G7" s="10">
        <v>22.4</v>
      </c>
      <c r="H7" s="11">
        <v>103452</v>
      </c>
    </row>
    <row r="8" spans="1:8" ht="15" customHeight="1" x14ac:dyDescent="0.2">
      <c r="A8" s="9" t="s">
        <v>13</v>
      </c>
      <c r="B8" s="10">
        <v>129.5</v>
      </c>
      <c r="C8" s="10">
        <v>102.8</v>
      </c>
      <c r="D8" s="10">
        <v>26.7</v>
      </c>
      <c r="E8" s="10">
        <v>10.8</v>
      </c>
      <c r="F8" s="10">
        <v>0.4</v>
      </c>
      <c r="G8" s="10">
        <v>14.4</v>
      </c>
      <c r="H8" s="11">
        <v>33022</v>
      </c>
    </row>
    <row r="9" spans="1:8" ht="15" customHeight="1" x14ac:dyDescent="0.2">
      <c r="A9" s="9" t="s">
        <v>14</v>
      </c>
      <c r="B9" s="10">
        <v>242.1</v>
      </c>
      <c r="C9" s="10">
        <v>183.3</v>
      </c>
      <c r="D9" s="10">
        <v>58.7</v>
      </c>
      <c r="E9" s="10">
        <v>11</v>
      </c>
      <c r="F9" s="10">
        <v>0.4</v>
      </c>
      <c r="G9" s="10">
        <v>14.6</v>
      </c>
      <c r="H9" s="11">
        <v>61728</v>
      </c>
    </row>
    <row r="10" spans="1:8" ht="15" customHeight="1" x14ac:dyDescent="0.2">
      <c r="A10" s="12" t="s">
        <v>15</v>
      </c>
      <c r="B10" s="13">
        <v>998.4</v>
      </c>
      <c r="C10" s="13">
        <v>879.9</v>
      </c>
      <c r="D10" s="13">
        <v>118.5</v>
      </c>
      <c r="E10" s="13">
        <v>14.3</v>
      </c>
      <c r="F10" s="13">
        <v>0.5</v>
      </c>
      <c r="G10" s="13">
        <v>18.899999999999999</v>
      </c>
      <c r="H10" s="14">
        <v>254584</v>
      </c>
    </row>
    <row r="11" spans="1:8" ht="15" customHeight="1" x14ac:dyDescent="0.2">
      <c r="A11" s="9" t="s">
        <v>16</v>
      </c>
      <c r="B11" s="27">
        <v>834.4</v>
      </c>
      <c r="C11" s="10">
        <v>800.7</v>
      </c>
      <c r="D11" s="10">
        <v>33.799999999999997</v>
      </c>
      <c r="E11" s="10">
        <v>11.9</v>
      </c>
      <c r="F11" s="10">
        <v>0.4</v>
      </c>
      <c r="G11" s="10">
        <v>15.8</v>
      </c>
      <c r="H11" s="11">
        <v>45893</v>
      </c>
    </row>
    <row r="12" spans="1:8" ht="15" customHeight="1" x14ac:dyDescent="0.2">
      <c r="A12" s="9" t="s">
        <v>17</v>
      </c>
      <c r="B12" s="27">
        <v>376.1</v>
      </c>
      <c r="C12" s="10">
        <v>356.8</v>
      </c>
      <c r="D12" s="10">
        <v>19.3</v>
      </c>
      <c r="E12" s="10">
        <v>5.4</v>
      </c>
      <c r="F12" s="10">
        <v>0.2</v>
      </c>
      <c r="G12" s="10">
        <v>7.1</v>
      </c>
      <c r="H12" s="11">
        <v>20685</v>
      </c>
    </row>
    <row r="13" spans="1:8" ht="15" customHeight="1" x14ac:dyDescent="0.2">
      <c r="A13" s="12" t="s">
        <v>18</v>
      </c>
      <c r="B13" s="15"/>
      <c r="C13" s="15"/>
      <c r="D13" s="15"/>
      <c r="E13" s="15"/>
      <c r="F13" s="15"/>
      <c r="G13" s="15"/>
      <c r="H13" s="28">
        <v>321162</v>
      </c>
    </row>
  </sheetData>
  <mergeCells count="3">
    <mergeCell ref="B1:H1"/>
    <mergeCell ref="B2:H2"/>
    <mergeCell ref="A4:H4"/>
  </mergeCells>
  <pageMargins left="1" right="1" top="1" bottom="1" header="0.5" footer="0.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4EB41-910A-41A3-A8E3-F9557DF9E932}">
  <dimension ref="A1:C8"/>
  <sheetViews>
    <sheetView workbookViewId="0">
      <selection activeCell="A2" sqref="A2:C8"/>
    </sheetView>
  </sheetViews>
  <sheetFormatPr defaultRowHeight="12.75" x14ac:dyDescent="0.2"/>
  <cols>
    <col min="1" max="1" width="13.85546875" style="16" bestFit="1" customWidth="1"/>
    <col min="2" max="2" width="9.28515625" style="16" bestFit="1" customWidth="1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54</v>
      </c>
      <c r="B1" s="22" t="s">
        <v>32</v>
      </c>
      <c r="C1" s="22" t="s">
        <v>38</v>
      </c>
    </row>
    <row r="2" spans="1:3" x14ac:dyDescent="0.2">
      <c r="A2" s="16" t="s">
        <v>53</v>
      </c>
      <c r="B2" s="24">
        <v>32196</v>
      </c>
      <c r="C2" s="25">
        <v>0.2767</v>
      </c>
    </row>
    <row r="3" spans="1:3" x14ac:dyDescent="0.2">
      <c r="A3" s="16" t="s">
        <v>52</v>
      </c>
      <c r="B3" s="24">
        <v>41981</v>
      </c>
      <c r="C3" s="25">
        <v>0.36080000000000001</v>
      </c>
    </row>
    <row r="4" spans="1:3" x14ac:dyDescent="0.2">
      <c r="A4" s="16" t="s">
        <v>51</v>
      </c>
      <c r="B4" s="24">
        <v>32559</v>
      </c>
      <c r="C4" s="25">
        <v>0.27979999999999999</v>
      </c>
    </row>
    <row r="5" spans="1:3" x14ac:dyDescent="0.2">
      <c r="A5" s="16" t="s">
        <v>50</v>
      </c>
      <c r="B5" s="24">
        <v>5910</v>
      </c>
      <c r="C5" s="25">
        <v>5.0799999999999998E-2</v>
      </c>
    </row>
    <row r="6" spans="1:3" x14ac:dyDescent="0.2">
      <c r="A6" s="16" t="s">
        <v>49</v>
      </c>
      <c r="B6" s="16">
        <v>436</v>
      </c>
      <c r="C6" s="25">
        <v>3.7000000000000002E-3</v>
      </c>
    </row>
    <row r="7" spans="1:3" x14ac:dyDescent="0.2">
      <c r="A7" s="16" t="s">
        <v>48</v>
      </c>
      <c r="B7" s="16">
        <v>124</v>
      </c>
      <c r="C7" s="25">
        <v>1.1000000000000001E-3</v>
      </c>
    </row>
    <row r="8" spans="1:3" x14ac:dyDescent="0.2">
      <c r="A8" s="16" t="s">
        <v>47</v>
      </c>
      <c r="B8" s="24">
        <v>14643</v>
      </c>
      <c r="C8" s="25">
        <v>0.1258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6C51C-9997-499C-860D-B1A78337B671}">
  <dimension ref="A1:C5"/>
  <sheetViews>
    <sheetView workbookViewId="0">
      <selection activeCell="A2" sqref="A2:C5"/>
    </sheetView>
  </sheetViews>
  <sheetFormatPr defaultRowHeight="12.75" x14ac:dyDescent="0.2"/>
  <cols>
    <col min="1" max="1" width="21.7109375" style="16" bestFit="1" customWidth="1"/>
    <col min="2" max="2" width="10.42578125" style="16" bestFit="1" customWidth="1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59</v>
      </c>
      <c r="B1" s="22" t="s">
        <v>39</v>
      </c>
      <c r="C1" s="22" t="s">
        <v>38</v>
      </c>
    </row>
    <row r="2" spans="1:3" x14ac:dyDescent="0.2">
      <c r="A2" s="16" t="s">
        <v>58</v>
      </c>
      <c r="B2" s="16">
        <v>970</v>
      </c>
      <c r="C2" s="25">
        <v>7.3800000000000004E-2</v>
      </c>
    </row>
    <row r="3" spans="1:3" x14ac:dyDescent="0.2">
      <c r="A3" s="16" t="s">
        <v>57</v>
      </c>
      <c r="B3" s="24">
        <v>5765</v>
      </c>
      <c r="C3" s="25">
        <v>0.43880000000000002</v>
      </c>
    </row>
    <row r="4" spans="1:3" x14ac:dyDescent="0.2">
      <c r="A4" s="16" t="s">
        <v>56</v>
      </c>
      <c r="B4" s="24">
        <v>4766</v>
      </c>
      <c r="C4" s="25">
        <v>0.36280000000000001</v>
      </c>
    </row>
    <row r="5" spans="1:3" x14ac:dyDescent="0.2">
      <c r="A5" s="16" t="s">
        <v>55</v>
      </c>
      <c r="B5" s="24">
        <v>1291</v>
      </c>
      <c r="C5" s="25">
        <v>9.8299999999999998E-2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7EE86-4BF7-4EDB-AD54-4CD4F8764F2F}">
  <dimension ref="A1:C5"/>
  <sheetViews>
    <sheetView workbookViewId="0">
      <selection activeCell="A2" sqref="A2:C5"/>
    </sheetView>
  </sheetViews>
  <sheetFormatPr defaultRowHeight="12.75" x14ac:dyDescent="0.2"/>
  <cols>
    <col min="1" max="1" width="21.7109375" style="16" bestFit="1" customWidth="1"/>
    <col min="2" max="2" width="10.42578125" style="16" bestFit="1" customWidth="1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59</v>
      </c>
      <c r="B1" s="22" t="s">
        <v>39</v>
      </c>
      <c r="C1" s="22" t="s">
        <v>38</v>
      </c>
    </row>
    <row r="2" spans="1:3" x14ac:dyDescent="0.2">
      <c r="A2" s="16" t="s">
        <v>58</v>
      </c>
      <c r="B2" s="24">
        <v>3754</v>
      </c>
      <c r="C2" s="25">
        <v>7.46E-2</v>
      </c>
    </row>
    <row r="3" spans="1:3" x14ac:dyDescent="0.2">
      <c r="A3" s="16" t="s">
        <v>57</v>
      </c>
      <c r="B3" s="24">
        <v>21179</v>
      </c>
      <c r="C3" s="25">
        <v>0.42109999999999997</v>
      </c>
    </row>
    <row r="4" spans="1:3" x14ac:dyDescent="0.2">
      <c r="A4" s="16" t="s">
        <v>56</v>
      </c>
      <c r="B4" s="24">
        <v>18750</v>
      </c>
      <c r="C4" s="25">
        <v>0.37280000000000002</v>
      </c>
    </row>
    <row r="5" spans="1:3" x14ac:dyDescent="0.2">
      <c r="A5" s="16" t="s">
        <v>55</v>
      </c>
      <c r="B5" s="24">
        <v>5175</v>
      </c>
      <c r="C5" s="25">
        <v>0.10290000000000001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E99E3-D8DF-4193-B8D1-81DBBDFEF21C}">
  <dimension ref="A1:C5"/>
  <sheetViews>
    <sheetView workbookViewId="0">
      <selection activeCell="A2" sqref="A2:C5"/>
    </sheetView>
  </sheetViews>
  <sheetFormatPr defaultRowHeight="12.75" x14ac:dyDescent="0.2"/>
  <cols>
    <col min="1" max="1" width="27.28515625" style="16" bestFit="1" customWidth="1"/>
    <col min="2" max="2" width="10.42578125" style="16" bestFit="1" customWidth="1"/>
    <col min="3" max="3" width="14.28515625" style="16" bestFit="1" customWidth="1"/>
    <col min="4" max="16384" width="9.140625" style="16"/>
  </cols>
  <sheetData>
    <row r="1" spans="1:3" s="22" customFormat="1" x14ac:dyDescent="0.2">
      <c r="A1" s="22" t="s">
        <v>64</v>
      </c>
      <c r="B1" s="22" t="s">
        <v>32</v>
      </c>
      <c r="C1" s="22" t="s">
        <v>38</v>
      </c>
    </row>
    <row r="2" spans="1:3" x14ac:dyDescent="0.2">
      <c r="A2" s="16" t="s">
        <v>63</v>
      </c>
      <c r="B2" s="24">
        <v>5764</v>
      </c>
      <c r="C2" s="25">
        <v>0.2014</v>
      </c>
    </row>
    <row r="3" spans="1:3" x14ac:dyDescent="0.2">
      <c r="A3" s="16" t="s">
        <v>62</v>
      </c>
      <c r="B3" s="24">
        <v>4943</v>
      </c>
      <c r="C3" s="25">
        <v>0.17269999999999999</v>
      </c>
    </row>
    <row r="4" spans="1:3" x14ac:dyDescent="0.2">
      <c r="A4" s="16" t="s">
        <v>61</v>
      </c>
      <c r="B4" s="24">
        <v>2437</v>
      </c>
      <c r="C4" s="25">
        <v>8.5199999999999998E-2</v>
      </c>
    </row>
    <row r="5" spans="1:3" x14ac:dyDescent="0.2">
      <c r="A5" s="16" t="s">
        <v>60</v>
      </c>
      <c r="B5" s="24">
        <v>2443</v>
      </c>
      <c r="C5" s="25">
        <v>8.5400000000000004E-2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A3807-4F01-477E-A860-464C81AF8167}">
  <dimension ref="A1:C5"/>
  <sheetViews>
    <sheetView workbookViewId="0">
      <selection activeCell="A2" sqref="A2:C5"/>
    </sheetView>
  </sheetViews>
  <sheetFormatPr defaultRowHeight="12.75" x14ac:dyDescent="0.2"/>
  <cols>
    <col min="1" max="1" width="27.28515625" style="16" bestFit="1" customWidth="1"/>
    <col min="2" max="2" width="10.42578125" style="16" bestFit="1" customWidth="1"/>
    <col min="3" max="3" width="14.28515625" style="16" bestFit="1" customWidth="1"/>
    <col min="4" max="16384" width="9.140625" style="16"/>
  </cols>
  <sheetData>
    <row r="1" spans="1:3" s="22" customFormat="1" x14ac:dyDescent="0.2">
      <c r="A1" s="22" t="s">
        <v>64</v>
      </c>
      <c r="B1" s="22" t="s">
        <v>32</v>
      </c>
      <c r="C1" s="22" t="s">
        <v>38</v>
      </c>
    </row>
    <row r="2" spans="1:3" x14ac:dyDescent="0.2">
      <c r="A2" s="16" t="s">
        <v>63</v>
      </c>
      <c r="B2" s="24">
        <v>24674</v>
      </c>
      <c r="C2" s="25">
        <v>0.21199999999999999</v>
      </c>
    </row>
    <row r="3" spans="1:3" x14ac:dyDescent="0.2">
      <c r="A3" s="16" t="s">
        <v>62</v>
      </c>
      <c r="B3" s="24">
        <v>18776</v>
      </c>
      <c r="C3" s="25">
        <v>0.16139999999999999</v>
      </c>
    </row>
    <row r="4" spans="1:3" x14ac:dyDescent="0.2">
      <c r="A4" s="16" t="s">
        <v>61</v>
      </c>
      <c r="B4" s="24">
        <v>9434</v>
      </c>
      <c r="C4" s="25">
        <v>8.1100000000000005E-2</v>
      </c>
    </row>
    <row r="5" spans="1:3" x14ac:dyDescent="0.2">
      <c r="A5" s="16" t="s">
        <v>60</v>
      </c>
      <c r="B5" s="24">
        <v>9694</v>
      </c>
      <c r="C5" s="25">
        <v>8.3299999999999999E-2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238CD-0474-49E1-A340-8479766C908A}">
  <dimension ref="A1:C8"/>
  <sheetViews>
    <sheetView workbookViewId="0">
      <selection activeCell="A2" sqref="A2:C8"/>
    </sheetView>
  </sheetViews>
  <sheetFormatPr defaultRowHeight="12.75" x14ac:dyDescent="0.2"/>
  <cols>
    <col min="1" max="1" width="14.7109375" style="16" bestFit="1" customWidth="1"/>
    <col min="2" max="2" width="9.28515625" style="16" bestFit="1" customWidth="1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72</v>
      </c>
      <c r="B1" s="22" t="s">
        <v>32</v>
      </c>
      <c r="C1" s="22" t="s">
        <v>38</v>
      </c>
    </row>
    <row r="2" spans="1:3" x14ac:dyDescent="0.2">
      <c r="A2" s="16" t="s">
        <v>71</v>
      </c>
      <c r="B2" s="24">
        <v>6608</v>
      </c>
      <c r="C2" s="25">
        <v>0.23089999999999999</v>
      </c>
    </row>
    <row r="3" spans="1:3" x14ac:dyDescent="0.2">
      <c r="A3" s="16" t="s">
        <v>70</v>
      </c>
      <c r="B3" s="24">
        <v>3166</v>
      </c>
      <c r="C3" s="25">
        <v>0.1106</v>
      </c>
    </row>
    <row r="4" spans="1:3" x14ac:dyDescent="0.2">
      <c r="A4" s="16" t="s">
        <v>69</v>
      </c>
      <c r="B4" s="24">
        <v>5489</v>
      </c>
      <c r="C4" s="25">
        <v>0.1918</v>
      </c>
    </row>
    <row r="5" spans="1:3" x14ac:dyDescent="0.2">
      <c r="A5" s="16" t="s">
        <v>68</v>
      </c>
      <c r="B5" s="24">
        <v>4467</v>
      </c>
      <c r="C5" s="25">
        <v>0.15609999999999999</v>
      </c>
    </row>
    <row r="6" spans="1:3" x14ac:dyDescent="0.2">
      <c r="A6" s="16" t="s">
        <v>67</v>
      </c>
      <c r="B6" s="24">
        <v>3618</v>
      </c>
      <c r="C6" s="25">
        <v>0.12640000000000001</v>
      </c>
    </row>
    <row r="7" spans="1:3" x14ac:dyDescent="0.2">
      <c r="A7" s="16" t="s">
        <v>66</v>
      </c>
      <c r="B7" s="24">
        <v>2800</v>
      </c>
      <c r="C7" s="25">
        <v>9.7799999999999998E-2</v>
      </c>
    </row>
    <row r="8" spans="1:3" x14ac:dyDescent="0.2">
      <c r="A8" s="16" t="s">
        <v>65</v>
      </c>
      <c r="B8" s="24">
        <v>2247</v>
      </c>
      <c r="C8" s="25">
        <v>7.85E-2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629B3-8F82-4137-B786-F009DB60FDF0}">
  <dimension ref="A1:C8"/>
  <sheetViews>
    <sheetView workbookViewId="0">
      <selection activeCell="A2" sqref="A2:C8"/>
    </sheetView>
  </sheetViews>
  <sheetFormatPr defaultRowHeight="12.75" x14ac:dyDescent="0.2"/>
  <cols>
    <col min="1" max="1" width="14.7109375" style="16" bestFit="1" customWidth="1"/>
    <col min="2" max="2" width="9.28515625" style="16" bestFit="1" customWidth="1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72</v>
      </c>
      <c r="B1" s="22" t="s">
        <v>32</v>
      </c>
      <c r="C1" s="22" t="s">
        <v>38</v>
      </c>
    </row>
    <row r="2" spans="1:3" x14ac:dyDescent="0.2">
      <c r="A2" s="16" t="s">
        <v>71</v>
      </c>
      <c r="B2" s="24">
        <v>26508</v>
      </c>
      <c r="C2" s="25">
        <v>0.2278</v>
      </c>
    </row>
    <row r="3" spans="1:3" x14ac:dyDescent="0.2">
      <c r="A3" s="16" t="s">
        <v>70</v>
      </c>
      <c r="B3" s="24">
        <v>13394</v>
      </c>
      <c r="C3" s="25">
        <v>0.11509999999999999</v>
      </c>
    </row>
    <row r="4" spans="1:3" x14ac:dyDescent="0.2">
      <c r="A4" s="16" t="s">
        <v>69</v>
      </c>
      <c r="B4" s="24">
        <v>22310</v>
      </c>
      <c r="C4" s="25">
        <v>0.19170000000000001</v>
      </c>
    </row>
    <row r="5" spans="1:3" x14ac:dyDescent="0.2">
      <c r="A5" s="16" t="s">
        <v>68</v>
      </c>
      <c r="B5" s="24">
        <v>17556</v>
      </c>
      <c r="C5" s="25">
        <v>0.15090000000000001</v>
      </c>
    </row>
    <row r="6" spans="1:3" x14ac:dyDescent="0.2">
      <c r="A6" s="16" t="s">
        <v>67</v>
      </c>
      <c r="B6" s="24">
        <v>14327</v>
      </c>
      <c r="C6" s="25">
        <v>0.1231</v>
      </c>
    </row>
    <row r="7" spans="1:3" x14ac:dyDescent="0.2">
      <c r="A7" s="16" t="s">
        <v>66</v>
      </c>
      <c r="B7" s="24">
        <v>11502</v>
      </c>
      <c r="C7" s="25">
        <v>9.8799999999999999E-2</v>
      </c>
    </row>
    <row r="8" spans="1:3" x14ac:dyDescent="0.2">
      <c r="A8" s="16" t="s">
        <v>65</v>
      </c>
      <c r="B8" s="24">
        <v>10691</v>
      </c>
      <c r="C8" s="25">
        <v>9.1899999999999996E-2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9C986-CA9C-49A5-9A68-90541BEE8C6C}">
  <dimension ref="A1:C13"/>
  <sheetViews>
    <sheetView workbookViewId="0">
      <selection activeCell="C20" sqref="C20"/>
    </sheetView>
  </sheetViews>
  <sheetFormatPr defaultRowHeight="12.75" x14ac:dyDescent="0.2"/>
  <cols>
    <col min="1" max="1" width="26.7109375" style="16" bestFit="1" customWidth="1"/>
    <col min="2" max="2" width="9.140625" style="16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85</v>
      </c>
      <c r="B1" s="22" t="s">
        <v>32</v>
      </c>
      <c r="C1" s="22" t="s">
        <v>38</v>
      </c>
    </row>
    <row r="2" spans="1:3" x14ac:dyDescent="0.2">
      <c r="A2" s="16" t="s">
        <v>84</v>
      </c>
      <c r="B2" s="24">
        <v>2645</v>
      </c>
      <c r="C2" s="25">
        <v>9.2399999999999996E-2</v>
      </c>
    </row>
    <row r="3" spans="1:3" x14ac:dyDescent="0.2">
      <c r="A3" s="16" t="s">
        <v>83</v>
      </c>
      <c r="B3" s="16">
        <v>85</v>
      </c>
      <c r="C3" s="25">
        <v>3.0000000000000001E-3</v>
      </c>
    </row>
    <row r="4" spans="1:3" x14ac:dyDescent="0.2">
      <c r="A4" s="16" t="s">
        <v>82</v>
      </c>
      <c r="B4" s="24">
        <v>782</v>
      </c>
      <c r="C4" s="25">
        <v>2.7300000000000001E-2</v>
      </c>
    </row>
    <row r="5" spans="1:3" x14ac:dyDescent="0.2">
      <c r="A5" s="16" t="s">
        <v>81</v>
      </c>
      <c r="B5" s="16">
        <v>11</v>
      </c>
      <c r="C5" s="25">
        <v>4.0000000000000002E-4</v>
      </c>
    </row>
    <row r="6" spans="1:3" x14ac:dyDescent="0.2">
      <c r="A6" s="16" t="s">
        <v>80</v>
      </c>
      <c r="B6" s="16">
        <v>142</v>
      </c>
      <c r="C6" s="25">
        <v>5.0000000000000001E-3</v>
      </c>
    </row>
    <row r="7" spans="1:3" x14ac:dyDescent="0.2">
      <c r="A7" s="16" t="s">
        <v>79</v>
      </c>
      <c r="B7" s="16">
        <v>0</v>
      </c>
      <c r="C7" s="25">
        <v>0</v>
      </c>
    </row>
    <row r="8" spans="1:3" x14ac:dyDescent="0.2">
      <c r="A8" s="16" t="s">
        <v>78</v>
      </c>
      <c r="B8" s="16">
        <v>153</v>
      </c>
      <c r="C8" s="25">
        <v>5.3E-3</v>
      </c>
    </row>
    <row r="9" spans="1:3" x14ac:dyDescent="0.2">
      <c r="A9" s="16" t="s">
        <v>77</v>
      </c>
      <c r="B9" s="16">
        <v>13</v>
      </c>
      <c r="C9" s="25">
        <v>5.0000000000000001E-4</v>
      </c>
    </row>
    <row r="10" spans="1:3" x14ac:dyDescent="0.2">
      <c r="A10" s="16" t="s">
        <v>76</v>
      </c>
      <c r="B10" s="16">
        <v>47</v>
      </c>
      <c r="C10" s="25">
        <v>1.6000000000000001E-3</v>
      </c>
    </row>
    <row r="11" spans="1:3" x14ac:dyDescent="0.2">
      <c r="A11" s="16" t="s">
        <v>75</v>
      </c>
      <c r="B11" s="16">
        <v>136</v>
      </c>
      <c r="C11" s="25">
        <v>4.7999999999999996E-3</v>
      </c>
    </row>
    <row r="12" spans="1:3" x14ac:dyDescent="0.2">
      <c r="A12" s="16" t="s">
        <v>74</v>
      </c>
      <c r="B12" s="16">
        <v>785</v>
      </c>
      <c r="C12" s="25">
        <v>2.7400000000000001E-2</v>
      </c>
    </row>
    <row r="13" spans="1:3" x14ac:dyDescent="0.2">
      <c r="A13" s="16" t="s">
        <v>73</v>
      </c>
      <c r="B13" s="16">
        <v>22</v>
      </c>
      <c r="C13" s="25">
        <v>8.0000000000000004E-4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B4CAF-0E6C-477F-8665-B5F36F475548}">
  <dimension ref="A1:C13"/>
  <sheetViews>
    <sheetView workbookViewId="0">
      <selection activeCell="A2" sqref="A2:C13"/>
    </sheetView>
  </sheetViews>
  <sheetFormatPr defaultRowHeight="12.75" x14ac:dyDescent="0.2"/>
  <cols>
    <col min="1" max="1" width="26.7109375" style="16" bestFit="1" customWidth="1"/>
    <col min="2" max="2" width="9.140625" style="16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85</v>
      </c>
      <c r="B1" s="22" t="s">
        <v>32</v>
      </c>
      <c r="C1" s="22" t="s">
        <v>38</v>
      </c>
    </row>
    <row r="2" spans="1:3" x14ac:dyDescent="0.2">
      <c r="A2" s="16" t="s">
        <v>84</v>
      </c>
      <c r="B2" s="24">
        <v>10901</v>
      </c>
      <c r="C2" s="25">
        <v>9.3700000000000006E-2</v>
      </c>
    </row>
    <row r="3" spans="1:3" x14ac:dyDescent="0.2">
      <c r="A3" s="16" t="s">
        <v>83</v>
      </c>
      <c r="B3" s="16">
        <v>440</v>
      </c>
      <c r="C3" s="25">
        <v>3.8E-3</v>
      </c>
    </row>
    <row r="4" spans="1:3" x14ac:dyDescent="0.2">
      <c r="A4" s="16" t="s">
        <v>82</v>
      </c>
      <c r="B4" s="24">
        <v>3234</v>
      </c>
      <c r="C4" s="25">
        <v>2.7799999999999998E-2</v>
      </c>
    </row>
    <row r="5" spans="1:3" x14ac:dyDescent="0.2">
      <c r="A5" s="16" t="s">
        <v>81</v>
      </c>
      <c r="B5" s="16">
        <v>78</v>
      </c>
      <c r="C5" s="25">
        <v>6.9999999999999999E-4</v>
      </c>
    </row>
    <row r="6" spans="1:3" x14ac:dyDescent="0.2">
      <c r="A6" s="16" t="s">
        <v>80</v>
      </c>
      <c r="B6" s="16">
        <v>458</v>
      </c>
      <c r="C6" s="25">
        <v>3.8999999999999998E-3</v>
      </c>
    </row>
    <row r="7" spans="1:3" x14ac:dyDescent="0.2">
      <c r="A7" s="16" t="s">
        <v>79</v>
      </c>
      <c r="B7" s="16">
        <v>0</v>
      </c>
      <c r="C7" s="25">
        <v>0</v>
      </c>
    </row>
    <row r="8" spans="1:3" x14ac:dyDescent="0.2">
      <c r="A8" s="16" t="s">
        <v>78</v>
      </c>
      <c r="B8" s="16">
        <v>404</v>
      </c>
      <c r="C8" s="25">
        <v>3.5000000000000001E-3</v>
      </c>
    </row>
    <row r="9" spans="1:3" x14ac:dyDescent="0.2">
      <c r="A9" s="16" t="s">
        <v>77</v>
      </c>
      <c r="B9" s="16">
        <v>64</v>
      </c>
      <c r="C9" s="25">
        <v>5.0000000000000001E-4</v>
      </c>
    </row>
    <row r="10" spans="1:3" x14ac:dyDescent="0.2">
      <c r="A10" s="16" t="s">
        <v>76</v>
      </c>
      <c r="B10" s="16">
        <v>215</v>
      </c>
      <c r="C10" s="25">
        <v>1.8E-3</v>
      </c>
    </row>
    <row r="11" spans="1:3" x14ac:dyDescent="0.2">
      <c r="A11" s="16" t="s">
        <v>75</v>
      </c>
      <c r="B11" s="16">
        <v>498</v>
      </c>
      <c r="C11" s="25">
        <v>4.3E-3</v>
      </c>
    </row>
    <row r="12" spans="1:3" x14ac:dyDescent="0.2">
      <c r="A12" s="16" t="s">
        <v>74</v>
      </c>
      <c r="B12" s="24">
        <v>3303</v>
      </c>
      <c r="C12" s="25">
        <v>2.8400000000000002E-2</v>
      </c>
    </row>
    <row r="13" spans="1:3" x14ac:dyDescent="0.2">
      <c r="A13" s="16" t="s">
        <v>73</v>
      </c>
      <c r="B13" s="16">
        <v>77</v>
      </c>
      <c r="C13" s="25">
        <v>6.9999999999999999E-4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2B689-8D23-4C9E-A5F9-16A98EAE3C15}">
  <dimension ref="A1:C17"/>
  <sheetViews>
    <sheetView workbookViewId="0">
      <selection activeCell="A2" sqref="A2:C17"/>
    </sheetView>
  </sheetViews>
  <sheetFormatPr defaultRowHeight="12.75" x14ac:dyDescent="0.2"/>
  <cols>
    <col min="1" max="1" width="26.7109375" style="16" bestFit="1" customWidth="1"/>
    <col min="2" max="2" width="11.5703125" style="16" bestFit="1" customWidth="1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102</v>
      </c>
      <c r="B1" s="22" t="s">
        <v>39</v>
      </c>
      <c r="C1" s="22" t="s">
        <v>38</v>
      </c>
    </row>
    <row r="2" spans="1:3" x14ac:dyDescent="0.2">
      <c r="A2" s="16" t="s">
        <v>101</v>
      </c>
      <c r="B2" s="24">
        <v>950</v>
      </c>
      <c r="C2" s="25">
        <v>7.2300000000000003E-2</v>
      </c>
    </row>
    <row r="3" spans="1:3" x14ac:dyDescent="0.2">
      <c r="A3" s="16" t="s">
        <v>100</v>
      </c>
      <c r="B3" s="16">
        <v>565</v>
      </c>
      <c r="C3" s="25">
        <v>4.2999999999999997E-2</v>
      </c>
    </row>
    <row r="4" spans="1:3" x14ac:dyDescent="0.2">
      <c r="A4" s="16" t="s">
        <v>99</v>
      </c>
      <c r="B4" s="16">
        <v>642</v>
      </c>
      <c r="C4" s="25">
        <v>4.8899999999999999E-2</v>
      </c>
    </row>
    <row r="5" spans="1:3" x14ac:dyDescent="0.2">
      <c r="A5" s="16" t="s">
        <v>98</v>
      </c>
      <c r="B5" s="16">
        <v>662</v>
      </c>
      <c r="C5" s="25">
        <v>5.04E-2</v>
      </c>
    </row>
    <row r="6" spans="1:3" x14ac:dyDescent="0.2">
      <c r="A6" s="16" t="s">
        <v>97</v>
      </c>
      <c r="B6" s="24">
        <v>1036</v>
      </c>
      <c r="C6" s="25">
        <v>7.8899999999999998E-2</v>
      </c>
    </row>
    <row r="7" spans="1:3" x14ac:dyDescent="0.2">
      <c r="A7" s="16" t="s">
        <v>96</v>
      </c>
      <c r="B7" s="16">
        <v>749</v>
      </c>
      <c r="C7" s="25">
        <v>5.7000000000000002E-2</v>
      </c>
    </row>
    <row r="8" spans="1:3" x14ac:dyDescent="0.2">
      <c r="A8" s="16" t="s">
        <v>95</v>
      </c>
      <c r="B8" s="16">
        <v>788</v>
      </c>
      <c r="C8" s="25">
        <v>0.06</v>
      </c>
    </row>
    <row r="9" spans="1:3" x14ac:dyDescent="0.2">
      <c r="A9" s="16" t="s">
        <v>94</v>
      </c>
      <c r="B9" s="16">
        <v>737</v>
      </c>
      <c r="C9" s="25">
        <v>5.6099999999999997E-2</v>
      </c>
    </row>
    <row r="10" spans="1:3" x14ac:dyDescent="0.2">
      <c r="A10" s="16" t="s">
        <v>93</v>
      </c>
      <c r="B10" s="16">
        <v>699</v>
      </c>
      <c r="C10" s="25">
        <v>5.3199999999999997E-2</v>
      </c>
    </row>
    <row r="11" spans="1:3" x14ac:dyDescent="0.2">
      <c r="A11" s="16" t="s">
        <v>92</v>
      </c>
      <c r="B11" s="24">
        <v>1064</v>
      </c>
      <c r="C11" s="25">
        <v>8.1000000000000003E-2</v>
      </c>
    </row>
    <row r="12" spans="1:3" x14ac:dyDescent="0.2">
      <c r="A12" s="16" t="s">
        <v>91</v>
      </c>
      <c r="B12" s="24">
        <v>1554</v>
      </c>
      <c r="C12" s="25">
        <v>0.1183</v>
      </c>
    </row>
    <row r="13" spans="1:3" x14ac:dyDescent="0.2">
      <c r="A13" s="16" t="s">
        <v>90</v>
      </c>
      <c r="B13" s="24">
        <v>1168</v>
      </c>
      <c r="C13" s="25">
        <v>8.8900000000000007E-2</v>
      </c>
    </row>
    <row r="14" spans="1:3" x14ac:dyDescent="0.2">
      <c r="A14" s="16" t="s">
        <v>89</v>
      </c>
      <c r="B14" s="24">
        <v>626</v>
      </c>
      <c r="C14" s="25">
        <v>4.7600000000000003E-2</v>
      </c>
    </row>
    <row r="15" spans="1:3" x14ac:dyDescent="0.2">
      <c r="A15" s="16" t="s">
        <v>88</v>
      </c>
      <c r="B15" s="16">
        <v>370</v>
      </c>
      <c r="C15" s="25">
        <v>2.8199999999999999E-2</v>
      </c>
    </row>
    <row r="16" spans="1:3" x14ac:dyDescent="0.2">
      <c r="A16" s="16" t="s">
        <v>87</v>
      </c>
      <c r="B16" s="24">
        <v>537</v>
      </c>
      <c r="C16" s="25">
        <v>4.0899999999999999E-2</v>
      </c>
    </row>
    <row r="17" spans="1:3" x14ac:dyDescent="0.2">
      <c r="A17" s="16" t="s">
        <v>86</v>
      </c>
      <c r="B17" s="24">
        <v>853</v>
      </c>
      <c r="C17" s="25">
        <v>6.4899999999999999E-2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71603-ACF6-45A7-A7E8-70083080D815}">
  <dimension ref="A1:H19"/>
  <sheetViews>
    <sheetView workbookViewId="0">
      <selection activeCell="H45" sqref="H45"/>
    </sheetView>
  </sheetViews>
  <sheetFormatPr defaultRowHeight="12.75" x14ac:dyDescent="0.2"/>
  <cols>
    <col min="1" max="1" width="30.42578125" bestFit="1" customWidth="1"/>
    <col min="2" max="3" width="10" bestFit="1" customWidth="1"/>
    <col min="4" max="7" width="8.85546875" bestFit="1" customWidth="1"/>
    <col min="8" max="8" width="13.28515625" bestFit="1" customWidth="1"/>
  </cols>
  <sheetData>
    <row r="1" spans="1:8" ht="15.75" x14ac:dyDescent="0.2">
      <c r="A1" s="1"/>
      <c r="B1" s="33" t="s">
        <v>19</v>
      </c>
      <c r="C1" s="33" t="s">
        <v>0</v>
      </c>
      <c r="D1" s="33" t="s">
        <v>0</v>
      </c>
      <c r="E1" s="33" t="s">
        <v>0</v>
      </c>
      <c r="F1" s="33" t="s">
        <v>0</v>
      </c>
      <c r="G1" s="33" t="s">
        <v>0</v>
      </c>
      <c r="H1" s="34" t="s">
        <v>0</v>
      </c>
    </row>
    <row r="2" spans="1:8" x14ac:dyDescent="0.2">
      <c r="A2" s="2"/>
      <c r="B2" s="35" t="s">
        <v>20</v>
      </c>
      <c r="C2" s="36" t="s">
        <v>1</v>
      </c>
      <c r="D2" s="36" t="s">
        <v>1</v>
      </c>
      <c r="E2" s="36" t="s">
        <v>1</v>
      </c>
      <c r="F2" s="36" t="s">
        <v>1</v>
      </c>
      <c r="G2" s="36" t="s">
        <v>1</v>
      </c>
      <c r="H2" s="37" t="s">
        <v>1</v>
      </c>
    </row>
    <row r="3" spans="1:8" x14ac:dyDescent="0.2">
      <c r="A3" s="3"/>
      <c r="B3" s="4"/>
      <c r="C3" s="4"/>
      <c r="D3" s="4"/>
      <c r="E3" s="4"/>
      <c r="F3" s="4"/>
      <c r="G3" s="4"/>
      <c r="H3" s="5"/>
    </row>
    <row r="4" spans="1:8" ht="19.899999999999999" customHeight="1" x14ac:dyDescent="0.2">
      <c r="A4" s="38" t="s">
        <v>2</v>
      </c>
      <c r="B4" s="39" t="s">
        <v>2</v>
      </c>
      <c r="C4" s="39" t="s">
        <v>2</v>
      </c>
      <c r="D4" s="39" t="s">
        <v>2</v>
      </c>
      <c r="E4" s="39" t="s">
        <v>2</v>
      </c>
      <c r="F4" s="39" t="s">
        <v>2</v>
      </c>
      <c r="G4" s="39" t="s">
        <v>2</v>
      </c>
      <c r="H4" s="40" t="s">
        <v>2</v>
      </c>
    </row>
    <row r="5" spans="1:8" ht="51" x14ac:dyDescent="0.2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8" t="s">
        <v>10</v>
      </c>
    </row>
    <row r="6" spans="1:8" x14ac:dyDescent="0.2">
      <c r="A6" s="9" t="s">
        <v>11</v>
      </c>
      <c r="B6" s="10">
        <v>221.1</v>
      </c>
      <c r="C6" s="10">
        <v>203.8</v>
      </c>
      <c r="D6" s="10">
        <v>17.399999999999999</v>
      </c>
      <c r="E6" s="10">
        <v>18.399999999999999</v>
      </c>
      <c r="F6" s="10">
        <v>0.7</v>
      </c>
      <c r="G6" s="10">
        <v>24.6</v>
      </c>
      <c r="H6" s="11">
        <v>56382</v>
      </c>
    </row>
    <row r="7" spans="1:8" x14ac:dyDescent="0.2">
      <c r="A7" s="9" t="s">
        <v>12</v>
      </c>
      <c r="B7" s="10">
        <v>405.7</v>
      </c>
      <c r="C7" s="10">
        <v>390</v>
      </c>
      <c r="D7" s="10">
        <v>15.7</v>
      </c>
      <c r="E7" s="10">
        <v>16.899999999999999</v>
      </c>
      <c r="F7" s="10">
        <v>0.6</v>
      </c>
      <c r="G7" s="10">
        <v>22.4</v>
      </c>
      <c r="H7" s="11">
        <v>103452</v>
      </c>
    </row>
    <row r="8" spans="1:8" x14ac:dyDescent="0.2">
      <c r="A8" s="9" t="s">
        <v>13</v>
      </c>
      <c r="B8" s="10">
        <v>129.5</v>
      </c>
      <c r="C8" s="10">
        <v>102.8</v>
      </c>
      <c r="D8" s="10">
        <v>26.7</v>
      </c>
      <c r="E8" s="10">
        <v>10.8</v>
      </c>
      <c r="F8" s="10">
        <v>0.4</v>
      </c>
      <c r="G8" s="10">
        <v>14.4</v>
      </c>
      <c r="H8" s="11">
        <v>33022</v>
      </c>
    </row>
    <row r="9" spans="1:8" x14ac:dyDescent="0.2">
      <c r="A9" s="9" t="s">
        <v>14</v>
      </c>
      <c r="B9" s="10">
        <v>242.1</v>
      </c>
      <c r="C9" s="10">
        <v>183.3</v>
      </c>
      <c r="D9" s="10">
        <v>58.7</v>
      </c>
      <c r="E9" s="10">
        <v>11</v>
      </c>
      <c r="F9" s="10">
        <v>0.4</v>
      </c>
      <c r="G9" s="10">
        <v>14.6</v>
      </c>
      <c r="H9" s="11">
        <v>61728</v>
      </c>
    </row>
    <row r="10" spans="1:8" x14ac:dyDescent="0.2">
      <c r="A10" s="12" t="s">
        <v>114</v>
      </c>
      <c r="B10" s="13">
        <v>998.4</v>
      </c>
      <c r="C10" s="13">
        <v>879.9</v>
      </c>
      <c r="D10" s="13">
        <v>118.5</v>
      </c>
      <c r="E10" s="13">
        <v>14.3</v>
      </c>
      <c r="F10" s="13">
        <v>0.5</v>
      </c>
      <c r="G10" s="13">
        <v>18.899999999999999</v>
      </c>
      <c r="H10" s="14">
        <v>254584</v>
      </c>
    </row>
    <row r="11" spans="1:8" x14ac:dyDescent="0.2">
      <c r="A11" s="12" t="s">
        <v>113</v>
      </c>
      <c r="B11" s="13">
        <v>61541</v>
      </c>
      <c r="C11" s="13">
        <v>54357</v>
      </c>
      <c r="D11" s="13">
        <v>7184</v>
      </c>
      <c r="E11" s="13">
        <v>16.899999999999999</v>
      </c>
      <c r="F11" s="13">
        <v>0.7</v>
      </c>
      <c r="G11" s="13">
        <v>17.5</v>
      </c>
      <c r="H11" s="13">
        <f>61541*260</f>
        <v>16000660</v>
      </c>
    </row>
    <row r="12" spans="1:8" x14ac:dyDescent="0.2">
      <c r="A12" s="9" t="s">
        <v>16</v>
      </c>
      <c r="B12" s="10">
        <v>834.4</v>
      </c>
      <c r="C12" s="10">
        <v>800.7</v>
      </c>
      <c r="D12" s="10">
        <v>33.799999999999997</v>
      </c>
      <c r="E12" s="10">
        <v>11.9</v>
      </c>
      <c r="F12" s="10">
        <v>0.4</v>
      </c>
      <c r="G12" s="10">
        <v>15.8</v>
      </c>
      <c r="H12" s="11">
        <v>45893</v>
      </c>
    </row>
    <row r="13" spans="1:8" x14ac:dyDescent="0.2">
      <c r="A13" s="9" t="s">
        <v>112</v>
      </c>
      <c r="B13" s="31">
        <v>42917</v>
      </c>
      <c r="C13" s="31">
        <v>40698</v>
      </c>
      <c r="D13" s="31">
        <v>2219</v>
      </c>
      <c r="E13" s="32">
        <v>14.7</v>
      </c>
      <c r="F13" s="32">
        <v>0.6</v>
      </c>
      <c r="G13" s="32">
        <v>15.2</v>
      </c>
      <c r="H13" s="31">
        <f>42917*52</f>
        <v>2231684</v>
      </c>
    </row>
    <row r="14" spans="1:8" x14ac:dyDescent="0.2">
      <c r="A14" s="9" t="s">
        <v>17</v>
      </c>
      <c r="B14" s="10">
        <v>376.1</v>
      </c>
      <c r="C14" s="10">
        <v>356.8</v>
      </c>
      <c r="D14" s="10">
        <v>19.3</v>
      </c>
      <c r="E14" s="10">
        <v>5.4</v>
      </c>
      <c r="F14" s="10">
        <v>0.2</v>
      </c>
      <c r="G14" s="10">
        <v>7.1</v>
      </c>
      <c r="H14" s="11">
        <v>20685</v>
      </c>
    </row>
    <row r="15" spans="1:8" x14ac:dyDescent="0.2">
      <c r="A15" s="9" t="s">
        <v>111</v>
      </c>
      <c r="B15" s="31">
        <v>17588</v>
      </c>
      <c r="C15" s="31">
        <v>16859</v>
      </c>
      <c r="D15" s="31">
        <v>729</v>
      </c>
      <c r="E15" s="32">
        <v>8.5</v>
      </c>
      <c r="F15" s="32">
        <v>0.4</v>
      </c>
      <c r="G15" s="31">
        <v>9</v>
      </c>
      <c r="H15" s="31">
        <f>17588*52</f>
        <v>914576</v>
      </c>
    </row>
    <row r="16" spans="1:8" x14ac:dyDescent="0.2">
      <c r="A16" s="12" t="s">
        <v>110</v>
      </c>
      <c r="B16" s="15"/>
      <c r="C16" s="15"/>
      <c r="D16" s="15"/>
      <c r="E16" s="15"/>
      <c r="F16" s="15"/>
      <c r="G16" s="15"/>
      <c r="H16" s="30">
        <v>321162</v>
      </c>
    </row>
    <row r="17" spans="1:8" x14ac:dyDescent="0.2">
      <c r="A17" s="12" t="s">
        <v>109</v>
      </c>
      <c r="B17" s="15"/>
      <c r="C17" s="15"/>
      <c r="D17" s="15"/>
      <c r="E17" s="15"/>
      <c r="F17" s="15"/>
      <c r="G17" s="15"/>
      <c r="H17" s="30">
        <f>H11+H13+H15</f>
        <v>19146920</v>
      </c>
    </row>
    <row r="19" spans="1:8" x14ac:dyDescent="0.2">
      <c r="A19" s="29" t="s">
        <v>108</v>
      </c>
      <c r="B19" s="29">
        <v>54.4</v>
      </c>
    </row>
  </sheetData>
  <mergeCells count="3">
    <mergeCell ref="B1:H1"/>
    <mergeCell ref="B2:H2"/>
    <mergeCell ref="A4:H4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216FB-60F5-4587-B2BA-05D71625F849}">
  <dimension ref="A1:C17"/>
  <sheetViews>
    <sheetView workbookViewId="0">
      <selection activeCell="A2" sqref="A2:C17"/>
    </sheetView>
  </sheetViews>
  <sheetFormatPr defaultRowHeight="12.75" x14ac:dyDescent="0.2"/>
  <cols>
    <col min="1" max="1" width="26.7109375" style="16" bestFit="1" customWidth="1"/>
    <col min="2" max="2" width="11.5703125" style="16" bestFit="1" customWidth="1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102</v>
      </c>
      <c r="B1" s="22" t="s">
        <v>39</v>
      </c>
      <c r="C1" s="22" t="s">
        <v>38</v>
      </c>
    </row>
    <row r="2" spans="1:3" x14ac:dyDescent="0.2">
      <c r="A2" s="16" t="s">
        <v>101</v>
      </c>
      <c r="B2" s="24">
        <v>3505</v>
      </c>
      <c r="C2" s="25">
        <v>6.9699999999999998E-2</v>
      </c>
    </row>
    <row r="3" spans="1:3" x14ac:dyDescent="0.2">
      <c r="A3" s="16" t="s">
        <v>100</v>
      </c>
      <c r="B3" s="24">
        <v>1982</v>
      </c>
      <c r="C3" s="25">
        <v>3.9399999999999998E-2</v>
      </c>
    </row>
    <row r="4" spans="1:3" x14ac:dyDescent="0.2">
      <c r="A4" s="16" t="s">
        <v>99</v>
      </c>
      <c r="B4" s="24">
        <v>2109</v>
      </c>
      <c r="C4" s="25">
        <v>4.19E-2</v>
      </c>
    </row>
    <row r="5" spans="1:3" x14ac:dyDescent="0.2">
      <c r="A5" s="16" t="s">
        <v>98</v>
      </c>
      <c r="B5" s="24">
        <v>2616</v>
      </c>
      <c r="C5" s="25">
        <v>5.1999999999999998E-2</v>
      </c>
    </row>
    <row r="6" spans="1:3" x14ac:dyDescent="0.2">
      <c r="A6" s="16" t="s">
        <v>97</v>
      </c>
      <c r="B6" s="24">
        <v>3240</v>
      </c>
      <c r="C6" s="25">
        <v>6.4399999999999999E-2</v>
      </c>
    </row>
    <row r="7" spans="1:3" x14ac:dyDescent="0.2">
      <c r="A7" s="16" t="s">
        <v>96</v>
      </c>
      <c r="B7" s="24">
        <v>3263</v>
      </c>
      <c r="C7" s="25">
        <v>6.4899999999999999E-2</v>
      </c>
    </row>
    <row r="8" spans="1:3" x14ac:dyDescent="0.2">
      <c r="A8" s="16" t="s">
        <v>95</v>
      </c>
      <c r="B8" s="24">
        <v>2550</v>
      </c>
      <c r="C8" s="25">
        <v>5.0700000000000002E-2</v>
      </c>
    </row>
    <row r="9" spans="1:3" x14ac:dyDescent="0.2">
      <c r="A9" s="16" t="s">
        <v>94</v>
      </c>
      <c r="B9" s="24">
        <v>2485</v>
      </c>
      <c r="C9" s="25">
        <v>4.9399999999999999E-2</v>
      </c>
    </row>
    <row r="10" spans="1:3" x14ac:dyDescent="0.2">
      <c r="A10" s="16" t="s">
        <v>93</v>
      </c>
      <c r="B10" s="24">
        <v>2927</v>
      </c>
      <c r="C10" s="25">
        <v>5.8200000000000002E-2</v>
      </c>
    </row>
    <row r="11" spans="1:3" x14ac:dyDescent="0.2">
      <c r="A11" s="16" t="s">
        <v>92</v>
      </c>
      <c r="B11" s="24">
        <v>5057</v>
      </c>
      <c r="C11" s="25">
        <v>0.10059999999999999</v>
      </c>
    </row>
    <row r="12" spans="1:3" x14ac:dyDescent="0.2">
      <c r="A12" s="16" t="s">
        <v>91</v>
      </c>
      <c r="B12" s="24">
        <v>5793</v>
      </c>
      <c r="C12" s="25">
        <v>0.1152</v>
      </c>
    </row>
    <row r="13" spans="1:3" x14ac:dyDescent="0.2">
      <c r="A13" s="16" t="s">
        <v>90</v>
      </c>
      <c r="B13" s="24">
        <v>5280</v>
      </c>
      <c r="C13" s="25">
        <v>0.105</v>
      </c>
    </row>
    <row r="14" spans="1:3" x14ac:dyDescent="0.2">
      <c r="A14" s="16" t="s">
        <v>89</v>
      </c>
      <c r="B14" s="24">
        <v>3341</v>
      </c>
      <c r="C14" s="25">
        <v>6.6400000000000001E-2</v>
      </c>
    </row>
    <row r="15" spans="1:3" x14ac:dyDescent="0.2">
      <c r="A15" s="16" t="s">
        <v>88</v>
      </c>
      <c r="B15" s="24">
        <v>1470</v>
      </c>
      <c r="C15" s="25">
        <v>2.92E-2</v>
      </c>
    </row>
    <row r="16" spans="1:3" x14ac:dyDescent="0.2">
      <c r="A16" s="16" t="s">
        <v>87</v>
      </c>
      <c r="B16" s="24">
        <v>1727</v>
      </c>
      <c r="C16" s="25">
        <v>3.4299999999999997E-2</v>
      </c>
    </row>
    <row r="17" spans="1:3" x14ac:dyDescent="0.2">
      <c r="A17" s="16" t="s">
        <v>86</v>
      </c>
      <c r="B17" s="24">
        <v>2889</v>
      </c>
      <c r="C17" s="25">
        <v>5.74E-2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C0185-DD33-4D78-ABC2-59E9907F3615}">
  <dimension ref="A1:B4"/>
  <sheetViews>
    <sheetView workbookViewId="0">
      <selection activeCell="I56" sqref="I56"/>
    </sheetView>
  </sheetViews>
  <sheetFormatPr defaultRowHeight="12.75" x14ac:dyDescent="0.2"/>
  <cols>
    <col min="1" max="1" width="16.5703125" style="16" bestFit="1" customWidth="1"/>
    <col min="2" max="2" width="19.28515625" style="16" bestFit="1" customWidth="1"/>
    <col min="3" max="16384" width="9.140625" style="16"/>
  </cols>
  <sheetData>
    <row r="1" spans="1:2" x14ac:dyDescent="0.2">
      <c r="A1" s="22" t="s">
        <v>107</v>
      </c>
      <c r="B1" s="22" t="s">
        <v>106</v>
      </c>
    </row>
    <row r="2" spans="1:2" x14ac:dyDescent="0.2">
      <c r="A2" s="16" t="s">
        <v>105</v>
      </c>
      <c r="B2" s="26">
        <v>71336</v>
      </c>
    </row>
    <row r="3" spans="1:2" x14ac:dyDescent="0.2">
      <c r="A3" s="16" t="s">
        <v>104</v>
      </c>
      <c r="B3" s="26">
        <v>28261</v>
      </c>
    </row>
    <row r="4" spans="1:2" x14ac:dyDescent="0.2">
      <c r="A4" s="16" t="s">
        <v>103</v>
      </c>
      <c r="B4" s="26">
        <v>51924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FDD6A-CD05-48D6-9A33-C7A87B369245}">
  <dimension ref="A1:B4"/>
  <sheetViews>
    <sheetView workbookViewId="0">
      <selection activeCell="R40" sqref="R40"/>
    </sheetView>
  </sheetViews>
  <sheetFormatPr defaultRowHeight="12.75" x14ac:dyDescent="0.2"/>
  <cols>
    <col min="1" max="1" width="16.5703125" style="16" bestFit="1" customWidth="1"/>
    <col min="2" max="2" width="19.28515625" style="16" bestFit="1" customWidth="1"/>
    <col min="3" max="16384" width="9.140625" style="16"/>
  </cols>
  <sheetData>
    <row r="1" spans="1:2" x14ac:dyDescent="0.2">
      <c r="A1" s="22" t="s">
        <v>107</v>
      </c>
      <c r="B1" s="22" t="s">
        <v>106</v>
      </c>
    </row>
    <row r="2" spans="1:2" x14ac:dyDescent="0.2">
      <c r="A2" s="16" t="s">
        <v>105</v>
      </c>
      <c r="B2" s="26">
        <v>74823</v>
      </c>
    </row>
    <row r="3" spans="1:2" x14ac:dyDescent="0.2">
      <c r="A3" s="16" t="s">
        <v>104</v>
      </c>
      <c r="B3" s="26">
        <v>29160</v>
      </c>
    </row>
    <row r="4" spans="1:2" x14ac:dyDescent="0.2">
      <c r="A4" s="16" t="s">
        <v>103</v>
      </c>
      <c r="B4" s="26">
        <v>53857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49C02-1CB7-46F0-A63B-17547AE63A82}">
  <dimension ref="A1:C11"/>
  <sheetViews>
    <sheetView workbookViewId="0">
      <pane xSplit="1" ySplit="1" topLeftCell="B2" activePane="bottomRight" state="frozen"/>
      <selection pane="topRight"/>
      <selection pane="bottomLeft"/>
      <selection pane="bottomRight" activeCell="H36" sqref="H36"/>
    </sheetView>
  </sheetViews>
  <sheetFormatPr defaultColWidth="10.5703125" defaultRowHeight="15.75" customHeight="1" x14ac:dyDescent="0.2"/>
  <cols>
    <col min="1" max="1" width="28.5703125" style="16" customWidth="1"/>
    <col min="2" max="2" width="18.7109375" style="16" customWidth="1"/>
    <col min="3" max="3" width="22.85546875" style="16" customWidth="1"/>
    <col min="4" max="4" width="10.5703125" style="16" customWidth="1"/>
    <col min="5" max="16384" width="10.5703125" style="16"/>
  </cols>
  <sheetData>
    <row r="1" spans="1:3" s="22" customFormat="1" ht="15.75" customHeight="1" x14ac:dyDescent="0.2">
      <c r="A1" s="23" t="s">
        <v>33</v>
      </c>
      <c r="B1" s="23" t="s">
        <v>32</v>
      </c>
      <c r="C1" s="23" t="s">
        <v>31</v>
      </c>
    </row>
    <row r="2" spans="1:3" ht="15.75" customHeight="1" x14ac:dyDescent="0.2">
      <c r="A2" s="21" t="s">
        <v>30</v>
      </c>
      <c r="B2" s="20">
        <v>14829</v>
      </c>
      <c r="C2" s="17">
        <v>0.51819999999999999</v>
      </c>
    </row>
    <row r="3" spans="1:3" ht="15.75" customHeight="1" x14ac:dyDescent="0.2">
      <c r="A3" s="21" t="s">
        <v>29</v>
      </c>
      <c r="B3" s="20">
        <v>14469</v>
      </c>
      <c r="C3" s="17">
        <v>0.50560000000000005</v>
      </c>
    </row>
    <row r="4" spans="1:3" ht="15.75" customHeight="1" x14ac:dyDescent="0.2">
      <c r="A4" s="21" t="s">
        <v>28</v>
      </c>
      <c r="B4" s="20">
        <v>348</v>
      </c>
      <c r="C4" s="17">
        <v>1.2200000000000001E-2</v>
      </c>
    </row>
    <row r="5" spans="1:3" ht="15.75" customHeight="1" x14ac:dyDescent="0.2">
      <c r="A5" s="21" t="s">
        <v>27</v>
      </c>
      <c r="B5" s="20">
        <v>3035</v>
      </c>
      <c r="C5" s="17">
        <v>0.1061</v>
      </c>
    </row>
    <row r="6" spans="1:3" ht="15.75" customHeight="1" x14ac:dyDescent="0.2">
      <c r="A6" s="21" t="s">
        <v>26</v>
      </c>
      <c r="B6" s="20">
        <v>827</v>
      </c>
      <c r="C6" s="17">
        <v>2.8899999999999999E-2</v>
      </c>
    </row>
    <row r="7" spans="1:3" ht="15.75" customHeight="1" x14ac:dyDescent="0.2">
      <c r="A7" s="21" t="s">
        <v>25</v>
      </c>
      <c r="B7" s="20">
        <v>9459</v>
      </c>
      <c r="C7" s="17">
        <v>0.33050000000000002</v>
      </c>
    </row>
    <row r="8" spans="1:3" ht="15.75" customHeight="1" x14ac:dyDescent="0.2">
      <c r="A8" s="21" t="s">
        <v>24</v>
      </c>
      <c r="B8" s="20">
        <v>5325</v>
      </c>
      <c r="C8" s="17">
        <v>0.18609999999999999</v>
      </c>
    </row>
    <row r="9" spans="1:3" ht="15.75" customHeight="1" x14ac:dyDescent="0.2">
      <c r="A9" s="21" t="s">
        <v>23</v>
      </c>
      <c r="B9" s="20">
        <v>21038</v>
      </c>
      <c r="C9" s="17">
        <v>0.73519999999999996</v>
      </c>
    </row>
    <row r="10" spans="1:3" ht="15.75" customHeight="1" x14ac:dyDescent="0.2">
      <c r="A10" s="21" t="s">
        <v>22</v>
      </c>
      <c r="B10" s="20">
        <v>4830</v>
      </c>
      <c r="C10" s="17">
        <v>0.16880000000000001</v>
      </c>
    </row>
    <row r="11" spans="1:3" ht="15.75" customHeight="1" x14ac:dyDescent="0.2">
      <c r="A11" s="19" t="s">
        <v>21</v>
      </c>
      <c r="B11" s="18">
        <v>28616</v>
      </c>
      <c r="C11" s="17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22049-2CC8-466B-A94A-90566A64453F}">
  <dimension ref="A1:C11"/>
  <sheetViews>
    <sheetView tabSelected="1" workbookViewId="0">
      <pane xSplit="1" ySplit="1" topLeftCell="B2" activePane="bottomRight" state="frozen"/>
      <selection pane="topRight"/>
      <selection pane="bottomLeft"/>
      <selection pane="bottomRight" activeCell="B1" sqref="B1:C11"/>
    </sheetView>
  </sheetViews>
  <sheetFormatPr defaultColWidth="10.5703125" defaultRowHeight="15.75" customHeight="1" x14ac:dyDescent="0.2"/>
  <cols>
    <col min="1" max="1" width="28.5703125" style="16" customWidth="1"/>
    <col min="2" max="2" width="18.7109375" style="16" customWidth="1"/>
    <col min="3" max="3" width="22.85546875" style="16" customWidth="1"/>
    <col min="4" max="16384" width="10.5703125" style="16"/>
  </cols>
  <sheetData>
    <row r="1" spans="1:3" s="22" customFormat="1" ht="15.75" customHeight="1" x14ac:dyDescent="0.2">
      <c r="A1" s="23" t="s">
        <v>33</v>
      </c>
      <c r="B1" s="23" t="s">
        <v>32</v>
      </c>
      <c r="C1" s="23" t="s">
        <v>31</v>
      </c>
    </row>
    <row r="2" spans="1:3" ht="15.75" customHeight="1" x14ac:dyDescent="0.2">
      <c r="A2" s="21" t="s">
        <v>30</v>
      </c>
      <c r="B2" s="20">
        <v>60446</v>
      </c>
      <c r="C2" s="17">
        <v>0.51949999999999996</v>
      </c>
    </row>
    <row r="3" spans="1:3" ht="15.75" customHeight="1" x14ac:dyDescent="0.2">
      <c r="A3" s="21" t="s">
        <v>29</v>
      </c>
      <c r="B3" s="20">
        <v>58708</v>
      </c>
      <c r="C3" s="17">
        <v>0.50449999999999995</v>
      </c>
    </row>
    <row r="4" spans="1:3" ht="15.75" customHeight="1" x14ac:dyDescent="0.2">
      <c r="A4" s="21" t="s">
        <v>28</v>
      </c>
      <c r="B4" s="20">
        <v>1235</v>
      </c>
      <c r="C4" s="17">
        <v>1.06E-2</v>
      </c>
    </row>
    <row r="5" spans="1:3" ht="15.75" customHeight="1" x14ac:dyDescent="0.2">
      <c r="A5" s="21" t="s">
        <v>27</v>
      </c>
      <c r="B5" s="20">
        <v>11878</v>
      </c>
      <c r="C5" s="17">
        <v>0.1021</v>
      </c>
    </row>
    <row r="6" spans="1:3" ht="15.75" customHeight="1" x14ac:dyDescent="0.2">
      <c r="A6" s="21" t="s">
        <v>26</v>
      </c>
      <c r="B6" s="20">
        <v>3781</v>
      </c>
      <c r="C6" s="17">
        <v>3.2500000000000001E-2</v>
      </c>
    </row>
    <row r="7" spans="1:3" ht="15.75" customHeight="1" x14ac:dyDescent="0.2">
      <c r="A7" s="21" t="s">
        <v>25</v>
      </c>
      <c r="B7" s="20">
        <v>37686</v>
      </c>
      <c r="C7" s="17">
        <v>0.32390000000000002</v>
      </c>
    </row>
    <row r="8" spans="1:3" ht="15.75" customHeight="1" x14ac:dyDescent="0.2">
      <c r="A8" s="21" t="s">
        <v>24</v>
      </c>
      <c r="B8" s="20">
        <v>19657</v>
      </c>
      <c r="C8" s="17">
        <v>0.16889999999999999</v>
      </c>
    </row>
    <row r="9" spans="1:3" ht="15.75" customHeight="1" x14ac:dyDescent="0.2">
      <c r="A9" s="21" t="s">
        <v>23</v>
      </c>
      <c r="B9" s="20">
        <v>81010</v>
      </c>
      <c r="C9" s="17">
        <v>0.69620000000000004</v>
      </c>
    </row>
    <row r="10" spans="1:3" ht="15.75" customHeight="1" x14ac:dyDescent="0.2">
      <c r="A10" s="21" t="s">
        <v>22</v>
      </c>
      <c r="B10" s="20">
        <v>19681</v>
      </c>
      <c r="C10" s="17">
        <v>0.1691</v>
      </c>
    </row>
    <row r="11" spans="1:3" ht="15.75" customHeight="1" x14ac:dyDescent="0.2">
      <c r="A11" s="19" t="s">
        <v>21</v>
      </c>
      <c r="B11" s="18">
        <v>116364</v>
      </c>
      <c r="C11" s="17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D35F0-E44D-43EB-8BF2-EBD8093634BB}">
  <dimension ref="A1:C5"/>
  <sheetViews>
    <sheetView workbookViewId="0">
      <selection activeCell="A2" sqref="A2:C5"/>
    </sheetView>
  </sheetViews>
  <sheetFormatPr defaultRowHeight="12.75" x14ac:dyDescent="0.2"/>
  <cols>
    <col min="1" max="1" width="20.7109375" style="16" bestFit="1" customWidth="1"/>
    <col min="2" max="2" width="10.42578125" style="16" bestFit="1" customWidth="1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40</v>
      </c>
      <c r="B1" s="22" t="s">
        <v>39</v>
      </c>
      <c r="C1" s="22" t="s">
        <v>38</v>
      </c>
    </row>
    <row r="2" spans="1:3" x14ac:dyDescent="0.2">
      <c r="A2" s="16" t="s">
        <v>37</v>
      </c>
      <c r="B2" s="24">
        <v>2600</v>
      </c>
      <c r="C2" s="25">
        <v>0.19789999999999999</v>
      </c>
    </row>
    <row r="3" spans="1:3" x14ac:dyDescent="0.2">
      <c r="A3" s="16" t="s">
        <v>36</v>
      </c>
      <c r="B3" s="24">
        <v>3714</v>
      </c>
      <c r="C3" s="25">
        <v>0.28270000000000001</v>
      </c>
    </row>
    <row r="4" spans="1:3" x14ac:dyDescent="0.2">
      <c r="A4" s="16" t="s">
        <v>35</v>
      </c>
      <c r="B4" s="24">
        <v>3785</v>
      </c>
      <c r="C4" s="25">
        <v>0.28810000000000002</v>
      </c>
    </row>
    <row r="5" spans="1:3" x14ac:dyDescent="0.2">
      <c r="A5" s="16" t="s">
        <v>34</v>
      </c>
      <c r="B5" s="24">
        <v>13138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B11EF-F9B4-46FF-ACC1-A029662CDF67}">
  <dimension ref="A1:C5"/>
  <sheetViews>
    <sheetView workbookViewId="0">
      <selection activeCell="A2" sqref="A2:C5"/>
    </sheetView>
  </sheetViews>
  <sheetFormatPr defaultRowHeight="12.75" x14ac:dyDescent="0.2"/>
  <cols>
    <col min="1" max="1" width="20.7109375" style="16" bestFit="1" customWidth="1"/>
    <col min="2" max="2" width="10.42578125" style="16" bestFit="1" customWidth="1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40</v>
      </c>
      <c r="B1" s="22" t="s">
        <v>39</v>
      </c>
      <c r="C1" s="22" t="s">
        <v>38</v>
      </c>
    </row>
    <row r="2" spans="1:3" x14ac:dyDescent="0.2">
      <c r="A2" s="16" t="s">
        <v>30</v>
      </c>
      <c r="B2" s="24">
        <v>60446</v>
      </c>
      <c r="C2" s="25">
        <v>0.51949999999999996</v>
      </c>
    </row>
    <row r="3" spans="1:3" x14ac:dyDescent="0.2">
      <c r="A3" s="16" t="s">
        <v>29</v>
      </c>
      <c r="B3" s="24">
        <v>58708</v>
      </c>
      <c r="C3" s="25">
        <v>0.50449999999999995</v>
      </c>
    </row>
    <row r="4" spans="1:3" x14ac:dyDescent="0.2">
      <c r="A4" s="16" t="s">
        <v>28</v>
      </c>
      <c r="B4" s="24">
        <v>1235</v>
      </c>
      <c r="C4" s="25">
        <v>1.06E-2</v>
      </c>
    </row>
    <row r="5" spans="1:3" x14ac:dyDescent="0.2">
      <c r="A5" s="16" t="s">
        <v>27</v>
      </c>
      <c r="B5" s="24">
        <v>11878</v>
      </c>
      <c r="C5" s="25">
        <v>0.1021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B77C2-53C8-4F0E-AD6F-378F5DE862EA}">
  <dimension ref="A1:C5"/>
  <sheetViews>
    <sheetView workbookViewId="0">
      <selection activeCell="A2" sqref="A2:C5"/>
    </sheetView>
  </sheetViews>
  <sheetFormatPr defaultRowHeight="12.75" x14ac:dyDescent="0.2"/>
  <cols>
    <col min="1" max="1" width="14.140625" style="16" bestFit="1" customWidth="1"/>
    <col min="2" max="2" width="9.7109375" style="16" bestFit="1" customWidth="1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46</v>
      </c>
      <c r="B1" s="22" t="s">
        <v>45</v>
      </c>
      <c r="C1" s="22" t="s">
        <v>38</v>
      </c>
    </row>
    <row r="2" spans="1:3" x14ac:dyDescent="0.2">
      <c r="A2" s="16" t="s">
        <v>44</v>
      </c>
      <c r="B2" s="24">
        <v>85885</v>
      </c>
      <c r="C2" s="25">
        <v>0.91830000000000001</v>
      </c>
    </row>
    <row r="3" spans="1:3" x14ac:dyDescent="0.2">
      <c r="A3" s="16" t="s">
        <v>43</v>
      </c>
      <c r="B3" s="24">
        <v>6219</v>
      </c>
      <c r="C3" s="25">
        <v>6.6500000000000004E-2</v>
      </c>
    </row>
    <row r="4" spans="1:3" x14ac:dyDescent="0.2">
      <c r="A4" s="16" t="s">
        <v>42</v>
      </c>
      <c r="B4" s="24">
        <v>1423</v>
      </c>
      <c r="C4" s="25">
        <v>1.52E-2</v>
      </c>
    </row>
    <row r="5" spans="1:3" x14ac:dyDescent="0.2">
      <c r="A5" s="16" t="s">
        <v>41</v>
      </c>
      <c r="B5" s="24">
        <v>93528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1A8DA-57A7-4953-A86A-7116E94E7944}">
  <dimension ref="A1:C5"/>
  <sheetViews>
    <sheetView workbookViewId="0">
      <selection activeCell="K18" sqref="K18"/>
    </sheetView>
  </sheetViews>
  <sheetFormatPr defaultRowHeight="12.75" x14ac:dyDescent="0.2"/>
  <cols>
    <col min="1" max="1" width="14.140625" style="16" bestFit="1" customWidth="1"/>
    <col min="2" max="2" width="9.7109375" style="16" bestFit="1" customWidth="1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46</v>
      </c>
      <c r="B1" s="22" t="s">
        <v>45</v>
      </c>
      <c r="C1" s="22" t="s">
        <v>38</v>
      </c>
    </row>
    <row r="2" spans="1:3" x14ac:dyDescent="0.2">
      <c r="A2" s="16" t="s">
        <v>44</v>
      </c>
      <c r="B2" s="24">
        <v>168027</v>
      </c>
      <c r="C2" s="25">
        <v>0.88700000000000001</v>
      </c>
    </row>
    <row r="3" spans="1:3" x14ac:dyDescent="0.2">
      <c r="A3" s="16" t="s">
        <v>43</v>
      </c>
      <c r="B3" s="24">
        <v>16397</v>
      </c>
      <c r="C3" s="25">
        <v>8.6599999999999996E-2</v>
      </c>
    </row>
    <row r="4" spans="1:3" x14ac:dyDescent="0.2">
      <c r="A4" s="16" t="s">
        <v>42</v>
      </c>
      <c r="B4" s="24">
        <v>5004</v>
      </c>
      <c r="C4" s="25">
        <v>2.64E-2</v>
      </c>
    </row>
    <row r="5" spans="1:3" x14ac:dyDescent="0.2">
      <c r="A5" s="16" t="s">
        <v>41</v>
      </c>
      <c r="B5" s="24">
        <v>189426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7E3C9-EB97-4AFE-8F88-367905461C16}">
  <dimension ref="A1:C8"/>
  <sheetViews>
    <sheetView workbookViewId="0">
      <selection activeCell="A2" sqref="A2:C8"/>
    </sheetView>
  </sheetViews>
  <sheetFormatPr defaultRowHeight="12.75" x14ac:dyDescent="0.2"/>
  <cols>
    <col min="1" max="1" width="13.85546875" style="16" bestFit="1" customWidth="1"/>
    <col min="2" max="2" width="9.28515625" style="16" bestFit="1" customWidth="1"/>
    <col min="3" max="3" width="12.7109375" style="16" bestFit="1" customWidth="1"/>
    <col min="4" max="16384" width="9.140625" style="16"/>
  </cols>
  <sheetData>
    <row r="1" spans="1:3" s="22" customFormat="1" x14ac:dyDescent="0.2">
      <c r="A1" s="22" t="s">
        <v>54</v>
      </c>
      <c r="B1" s="22" t="s">
        <v>32</v>
      </c>
      <c r="C1" s="22" t="s">
        <v>38</v>
      </c>
    </row>
    <row r="2" spans="1:3" x14ac:dyDescent="0.2">
      <c r="A2" s="16" t="s">
        <v>53</v>
      </c>
      <c r="B2" s="24">
        <v>6894</v>
      </c>
      <c r="C2" s="25">
        <v>0.2409</v>
      </c>
    </row>
    <row r="3" spans="1:3" x14ac:dyDescent="0.2">
      <c r="A3" s="16" t="s">
        <v>52</v>
      </c>
      <c r="B3" s="24">
        <v>10450</v>
      </c>
      <c r="C3" s="25">
        <v>0.36520000000000002</v>
      </c>
    </row>
    <row r="4" spans="1:3" x14ac:dyDescent="0.2">
      <c r="A4" s="16" t="s">
        <v>51</v>
      </c>
      <c r="B4" s="24">
        <v>9131</v>
      </c>
      <c r="C4" s="25">
        <v>0.31909999999999999</v>
      </c>
    </row>
    <row r="5" spans="1:3" x14ac:dyDescent="0.2">
      <c r="A5" s="16" t="s">
        <v>50</v>
      </c>
      <c r="B5" s="24">
        <v>1310</v>
      </c>
      <c r="C5" s="25">
        <v>4.58E-2</v>
      </c>
    </row>
    <row r="6" spans="1:3" x14ac:dyDescent="0.2">
      <c r="A6" s="16" t="s">
        <v>49</v>
      </c>
      <c r="B6" s="16">
        <v>107</v>
      </c>
      <c r="C6" s="25">
        <v>3.7000000000000002E-3</v>
      </c>
    </row>
    <row r="7" spans="1:3" x14ac:dyDescent="0.2">
      <c r="A7" s="16" t="s">
        <v>48</v>
      </c>
      <c r="B7" s="16">
        <v>40</v>
      </c>
      <c r="C7" s="25">
        <v>1.4E-3</v>
      </c>
    </row>
    <row r="8" spans="1:3" x14ac:dyDescent="0.2">
      <c r="A8" s="16" t="s">
        <v>47</v>
      </c>
      <c r="B8" s="24">
        <v>4261</v>
      </c>
      <c r="C8" s="25">
        <v>0.1489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Route Boardings Summary</vt:lpstr>
      <vt:lpstr>Systemwide Comparison</vt:lpstr>
      <vt:lpstr>.25 Mile Population Profile</vt:lpstr>
      <vt:lpstr>1 Mile Population Profile</vt:lpstr>
      <vt:lpstr>.25 Mile Household Profile</vt:lpstr>
      <vt:lpstr>1 Mile Household Profile</vt:lpstr>
      <vt:lpstr>.25 Mile Employment Profile</vt:lpstr>
      <vt:lpstr>1 Mile Employment Profile</vt:lpstr>
      <vt:lpstr>.25 Mile RaceEthicity Profile</vt:lpstr>
      <vt:lpstr>1 Mile RaceEthicity Profile</vt:lpstr>
      <vt:lpstr>.25 Mile Auto Ownership Profile</vt:lpstr>
      <vt:lpstr>1 Mile Auto Ownership Profile</vt:lpstr>
      <vt:lpstr>.25 MileEducation Level Profile</vt:lpstr>
      <vt:lpstr>1 Mile Education Level Profile</vt:lpstr>
      <vt:lpstr>.25 Mile Population Age Profile</vt:lpstr>
      <vt:lpstr>1 Mile  Population Age Profile</vt:lpstr>
      <vt:lpstr>.25 Mile Language Profile</vt:lpstr>
      <vt:lpstr>1 Mile Primary Language Profile</vt:lpstr>
      <vt:lpstr>.25 Mile HH Income Profile</vt:lpstr>
      <vt:lpstr>1 Mile Household Income Profile</vt:lpstr>
      <vt:lpstr>.25 Mile Agg. Income Profile</vt:lpstr>
      <vt:lpstr>1 Mile Aggregate Income Profile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Myles O'Keefe</cp:lastModifiedBy>
  <dcterms:created xsi:type="dcterms:W3CDTF">2024-02-14T16:11:57Z</dcterms:created>
  <dcterms:modified xsi:type="dcterms:W3CDTF">2024-02-15T21:12:21Z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cf2c9c1-52b7-4530-9b65-27428ca21198_Enabled">
    <vt:lpwstr>true</vt:lpwstr>
  </property>
  <property fmtid="{D5CDD505-2E9C-101B-9397-08002B2CF9AE}" pid="3" name="MSIP_Label_fcf2c9c1-52b7-4530-9b65-27428ca21198_SetDate">
    <vt:lpwstr>2024-02-14T19:07:39Z</vt:lpwstr>
  </property>
  <property fmtid="{D5CDD505-2E9C-101B-9397-08002B2CF9AE}" pid="4" name="MSIP_Label_fcf2c9c1-52b7-4530-9b65-27428ca21198_Method">
    <vt:lpwstr>Standard</vt:lpwstr>
  </property>
  <property fmtid="{D5CDD505-2E9C-101B-9397-08002B2CF9AE}" pid="5" name="MSIP_Label_fcf2c9c1-52b7-4530-9b65-27428ca21198_Name">
    <vt:lpwstr>defa4170-0d19-0005-0004-bc88714345d2</vt:lpwstr>
  </property>
  <property fmtid="{D5CDD505-2E9C-101B-9397-08002B2CF9AE}" pid="6" name="MSIP_Label_fcf2c9c1-52b7-4530-9b65-27428ca21198_SiteId">
    <vt:lpwstr>abcc74ba-081e-4659-842f-65c6ba50ecf3</vt:lpwstr>
  </property>
  <property fmtid="{D5CDD505-2E9C-101B-9397-08002B2CF9AE}" pid="7" name="MSIP_Label_fcf2c9c1-52b7-4530-9b65-27428ca21198_ActionId">
    <vt:lpwstr>ae8e3e16-7b3d-4014-a140-f73a031ee103</vt:lpwstr>
  </property>
  <property fmtid="{D5CDD505-2E9C-101B-9397-08002B2CF9AE}" pid="8" name="MSIP_Label_fcf2c9c1-52b7-4530-9b65-27428ca21198_ContentBits">
    <vt:lpwstr>0</vt:lpwstr>
  </property>
</Properties>
</file>