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NVQUAL\BF\Federal Grant Applications\2024 CPRG Proposal\Project Narrative Attachments\"/>
    </mc:Choice>
  </mc:AlternateContent>
  <bookViews>
    <workbookView xWindow="0" yWindow="0" windowWidth="28800" windowHeight="12450"/>
  </bookViews>
  <sheets>
    <sheet name="Consolidated Budget by Year" sheetId="5" r:id="rId1"/>
    <sheet name="Project 1 - Residential PV" sheetId="1" r:id="rId2"/>
    <sheet name="Project 2 - Residential HP" sheetId="2" r:id="rId3"/>
    <sheet name="Project 3 - Municipal PV" sheetId="3" r:id="rId4"/>
    <sheet name="Project 4 - Solid Waste 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5" l="1"/>
  <c r="G12" i="5"/>
  <c r="F12" i="5"/>
  <c r="E12" i="5"/>
  <c r="D12" i="5"/>
  <c r="C12" i="5"/>
  <c r="C16" i="5"/>
  <c r="H10" i="5"/>
  <c r="H9" i="5"/>
  <c r="H12" i="5" s="1"/>
  <c r="H26" i="4"/>
  <c r="G26" i="4"/>
  <c r="G34" i="4" s="1"/>
  <c r="F26" i="4"/>
  <c r="F34" i="4" s="1"/>
  <c r="D26" i="4"/>
  <c r="E26" i="4"/>
  <c r="E34" i="4" s="1"/>
  <c r="D34" i="4"/>
  <c r="C26" i="4"/>
  <c r="C34" i="4" s="1"/>
  <c r="H30" i="4"/>
  <c r="H28" i="4"/>
  <c r="C34" i="3"/>
  <c r="D34" i="3"/>
  <c r="E34" i="3"/>
  <c r="F34" i="3"/>
  <c r="G34" i="3"/>
  <c r="G26" i="3"/>
  <c r="G40" i="3" s="1"/>
  <c r="F26" i="3"/>
  <c r="H26" i="3" s="1"/>
  <c r="E26" i="3"/>
  <c r="D26" i="3"/>
  <c r="C26" i="3"/>
  <c r="D40" i="3"/>
  <c r="E40" i="3"/>
  <c r="H28" i="3"/>
  <c r="F40" i="3"/>
  <c r="C40" i="3"/>
  <c r="H30" i="3"/>
  <c r="H34" i="4" l="1"/>
  <c r="H34" i="3"/>
  <c r="H40" i="3"/>
  <c r="G34" i="2"/>
  <c r="F34" i="2"/>
  <c r="E34" i="2"/>
  <c r="D34" i="2"/>
  <c r="C34" i="2"/>
  <c r="H28" i="2"/>
  <c r="H30" i="2" s="1"/>
  <c r="H32" i="2"/>
  <c r="C33" i="2"/>
  <c r="D33" i="2"/>
  <c r="E33" i="2"/>
  <c r="F33" i="2"/>
  <c r="G33" i="2"/>
  <c r="G37" i="1"/>
  <c r="F37" i="1"/>
  <c r="E37" i="1"/>
  <c r="D37" i="1"/>
  <c r="C37" i="1"/>
  <c r="H29" i="1"/>
  <c r="H31" i="1" s="1"/>
  <c r="H33" i="2" l="1"/>
  <c r="H40" i="4" l="1"/>
  <c r="H33" i="4"/>
  <c r="H24" i="4"/>
  <c r="H23" i="4"/>
  <c r="H21" i="4"/>
  <c r="H18" i="4"/>
  <c r="H15" i="4"/>
  <c r="H5" i="4"/>
  <c r="H6" i="4"/>
  <c r="H10" i="4"/>
  <c r="H12" i="4"/>
  <c r="H24" i="3"/>
  <c r="H21" i="3"/>
  <c r="H18" i="3"/>
  <c r="H15" i="3"/>
  <c r="H12" i="3"/>
  <c r="H8" i="3"/>
  <c r="H38" i="3"/>
  <c r="H33" i="3"/>
  <c r="H23" i="3"/>
  <c r="H10" i="3"/>
  <c r="H6" i="3"/>
  <c r="H5" i="3"/>
  <c r="H8" i="4" l="1"/>
  <c r="H11" i="5" l="1"/>
  <c r="H8" i="5"/>
  <c r="G16" i="5"/>
  <c r="H5" i="5"/>
  <c r="H4" i="5"/>
  <c r="G38" i="2"/>
  <c r="F38" i="2"/>
  <c r="E38" i="2"/>
  <c r="D38" i="2"/>
  <c r="C38" i="2"/>
  <c r="H37" i="2"/>
  <c r="G25" i="2"/>
  <c r="F25" i="2"/>
  <c r="E25" i="2"/>
  <c r="D25" i="2"/>
  <c r="C25" i="2"/>
  <c r="H23" i="2"/>
  <c r="G21" i="2"/>
  <c r="F21" i="2"/>
  <c r="E21" i="2"/>
  <c r="D21" i="2"/>
  <c r="C21" i="2"/>
  <c r="H20" i="2"/>
  <c r="G18" i="2"/>
  <c r="F18" i="2"/>
  <c r="E18" i="2"/>
  <c r="D18" i="2"/>
  <c r="C18" i="2"/>
  <c r="H17" i="2"/>
  <c r="H18" i="2"/>
  <c r="H14" i="2"/>
  <c r="H15" i="2" s="1"/>
  <c r="G12" i="2"/>
  <c r="F12" i="2"/>
  <c r="E12" i="2"/>
  <c r="D12" i="2"/>
  <c r="C12" i="2"/>
  <c r="H10" i="2"/>
  <c r="H12" i="2" s="1"/>
  <c r="G8" i="2"/>
  <c r="F8" i="2"/>
  <c r="E8" i="2"/>
  <c r="D8" i="2"/>
  <c r="C8" i="2"/>
  <c r="H6" i="2"/>
  <c r="H5" i="2"/>
  <c r="H41" i="1"/>
  <c r="G41" i="1"/>
  <c r="F41" i="1"/>
  <c r="E41" i="1"/>
  <c r="D41" i="1"/>
  <c r="C41" i="1"/>
  <c r="H40" i="1"/>
  <c r="G36" i="1"/>
  <c r="F36" i="1"/>
  <c r="E36" i="1"/>
  <c r="D36" i="1"/>
  <c r="C36" i="1"/>
  <c r="H34" i="1"/>
  <c r="G26" i="1"/>
  <c r="F26" i="1"/>
  <c r="E26" i="1"/>
  <c r="D26" i="1"/>
  <c r="C26" i="1"/>
  <c r="H23" i="1"/>
  <c r="H26" i="1"/>
  <c r="G21" i="1"/>
  <c r="F21" i="1"/>
  <c r="E21" i="1"/>
  <c r="D21" i="1"/>
  <c r="C21" i="1"/>
  <c r="H20" i="1"/>
  <c r="H21" i="1" s="1"/>
  <c r="H18" i="1"/>
  <c r="G18" i="1"/>
  <c r="F18" i="1"/>
  <c r="E18" i="1"/>
  <c r="D18" i="1"/>
  <c r="C18" i="1"/>
  <c r="H17" i="1"/>
  <c r="G15" i="1"/>
  <c r="F15" i="1"/>
  <c r="E15" i="1"/>
  <c r="D15" i="1"/>
  <c r="C15" i="1"/>
  <c r="H14" i="1"/>
  <c r="H15" i="1" s="1"/>
  <c r="H12" i="1"/>
  <c r="G12" i="1"/>
  <c r="F12" i="1"/>
  <c r="E12" i="1"/>
  <c r="D12" i="1"/>
  <c r="C12" i="1"/>
  <c r="H10" i="1"/>
  <c r="G8" i="1"/>
  <c r="F8" i="1"/>
  <c r="E8" i="1"/>
  <c r="D8" i="1"/>
  <c r="C8" i="1"/>
  <c r="H6" i="1"/>
  <c r="H8" i="1" s="1"/>
  <c r="H5" i="1"/>
  <c r="H36" i="1" l="1"/>
  <c r="F43" i="1"/>
  <c r="D43" i="1"/>
  <c r="E43" i="1"/>
  <c r="C43" i="1"/>
  <c r="H6" i="5"/>
  <c r="F16" i="5"/>
  <c r="E16" i="5"/>
  <c r="H14" i="5"/>
  <c r="D16" i="5"/>
  <c r="H7" i="5"/>
  <c r="H21" i="2"/>
  <c r="H8" i="2"/>
  <c r="E40" i="2"/>
  <c r="F40" i="2"/>
  <c r="G40" i="2"/>
  <c r="H25" i="2"/>
  <c r="D40" i="2"/>
  <c r="H38" i="2"/>
  <c r="H37" i="1"/>
  <c r="H43" i="1" s="1"/>
  <c r="G43" i="1"/>
  <c r="H34" i="2" l="1"/>
  <c r="H40" i="2" s="1"/>
  <c r="C40" i="2"/>
</calcChain>
</file>

<file path=xl/sharedStrings.xml><?xml version="1.0" encoding="utf-8"?>
<sst xmlns="http://schemas.openxmlformats.org/spreadsheetml/2006/main" count="253" uniqueCount="62">
  <si>
    <t>Detailed Budget Table_Project 1_City of Rochester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</si>
  <si>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</si>
  <si>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</si>
  <si>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</si>
  <si>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</si>
  <si>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</si>
  <si>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</si>
  <si>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</si>
  <si>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</si>
  <si>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</si>
  <si>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>Personnel</t>
  </si>
  <si>
    <t> </t>
  </si>
  <si>
    <t>Project Oversight:                              Manager of Environmental Quality 
@ $59/hr x 88 hours = $5192
(Total For 5 years)                               Energy and Sustainability Manager 
@ $49/hr x 142 hours = $6958
(Total for 5 years)</t>
  </si>
  <si>
    <t>Grant Administration:                            Senior Administrative Analyst                    @ $34/hr x 98 hours = $3332              (Total for 5 years)</t>
  </si>
  <si>
    <t xml:space="preserve">TOTAL PERSONNEL </t>
  </si>
  <si>
    <t xml:space="preserve">Fringe Benefits </t>
  </si>
  <si>
    <t>52.3% of personnel costs (FICA, retirement, health, vacation, sick leave)</t>
  </si>
  <si>
    <t xml:space="preserve">TOTAL FRINGE BENEFITS  </t>
  </si>
  <si>
    <t xml:space="preserve">Travel </t>
  </si>
  <si>
    <t xml:space="preserve">TOTAL TRAVEL </t>
  </si>
  <si>
    <t xml:space="preserve">Equipment </t>
  </si>
  <si>
    <t/>
  </si>
  <si>
    <t xml:space="preserve"> </t>
  </si>
  <si>
    <t xml:space="preserve">TOTAL EQUIPMENT </t>
  </si>
  <si>
    <t xml:space="preserve">Supplies </t>
  </si>
  <si>
    <t xml:space="preserve">TOTAL SUPPLIES </t>
  </si>
  <si>
    <t xml:space="preserve">Contractual </t>
  </si>
  <si>
    <t>Contractor to install rooftop solar on 400 homes per year (80 per year over 5 years)</t>
  </si>
  <si>
    <t>Consultant services-tracking, monitoring</t>
  </si>
  <si>
    <t>Participant outreach and education</t>
  </si>
  <si>
    <t xml:space="preserve">TOTAL CONTRACTUAL </t>
  </si>
  <si>
    <t>Other</t>
  </si>
  <si>
    <t>Loan loss reserve fund</t>
  </si>
  <si>
    <t>TOTAL OTHER</t>
  </si>
  <si>
    <t>TOTAL DIRECT</t>
  </si>
  <si>
    <t>Indirect Costs</t>
  </si>
  <si>
    <t xml:space="preserve"> TOTAL INDIRECT </t>
  </si>
  <si>
    <t xml:space="preserve"> TOTAL FUNDING </t>
  </si>
  <si>
    <t>Project Oversight:                                            Manager of Environmental Quality 
@ $59/hr x 88 hours = $5192
(Total For 5 years)                                                Energy and Sustainability Manager 
@ $49/hr x 142 hours = $6958
(Total for 5 years)</t>
  </si>
  <si>
    <t>Grant Administration:                                           Senior Administrative Analyst 
@ $34/hr x 98 hours = $3332 
(Total for 5 years)</t>
  </si>
  <si>
    <t xml:space="preserve">Incremental additional cost for contractors to install air source heat pumps, heat pump water heaters, and insulation/air sealing at 300 houses </t>
  </si>
  <si>
    <t>Consulting services-program monitoring, GHG end energy cost reduction measurement</t>
  </si>
  <si>
    <t>Detailed Budget Table_Project 2_City of Rochester</t>
  </si>
  <si>
    <t>Detailed Budget Table_Project 3_City of Rochester</t>
  </si>
  <si>
    <t>Detailed Budget Table_Project 4_City of Rochester</t>
  </si>
  <si>
    <t xml:space="preserve">Consolidated Budget Table </t>
  </si>
  <si>
    <t xml:space="preserve"> Fringe Benefits </t>
  </si>
  <si>
    <t>Contractors to install rooftop solar PV systems on five (5) municipal facilities</t>
  </si>
  <si>
    <t>Design and construction inspection (10% of installation cost)</t>
  </si>
  <si>
    <t>Consulting services-program monitoring and reporting, GHG and energy cost savings calculations</t>
  </si>
  <si>
    <t xml:space="preserve">TOTAL INDIRECT </t>
  </si>
  <si>
    <t>Project Oversight:                                                  Manager of Environmental Quality 
@ $59/hr x 88 hours = $5192
(Total For 5 years)                                                    Energy and Sustainability Manager 
@ $49/hr x 142 hours = $6958
(Total for 5 years)</t>
  </si>
  <si>
    <t>Grant Administration:                                                Senior Administrative Analyst 
@ $34/hr x 98 hours = $3332 
(Total for 5 years)</t>
  </si>
  <si>
    <t>Contractor to construct sustainable upgrades to Solid Waste Operations Facility-(West Side Garage). Upgrades to include rooftop solar PV system, geothermal HVAC system, enhanced insulation, windows, LED Lighting upgrades</t>
  </si>
  <si>
    <t>Engineering Design &amp; Construction Inspection (25% of construction costs)</t>
  </si>
  <si>
    <t>Conulting services-program monitoring, greenhouse gas emissions calculations, energy cost savings calculations, program reporting</t>
  </si>
  <si>
    <t>TOTAL CONTRACTUAL</t>
  </si>
  <si>
    <t>BUDGET BY YEAR: Requested EPA Funds</t>
  </si>
  <si>
    <t>CONSTRUCTION</t>
  </si>
  <si>
    <t>TOTAL CONSTRUCTION</t>
  </si>
  <si>
    <t xml:space="preserve">Construction </t>
  </si>
  <si>
    <t>Construction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</si>
</sst>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164" fontId="1" fillId="4" borderId="0" xfId="0" applyNumberFormat="1" applyFont="1" applyFill="1"/>
    <xf numFmtId="164" fontId="1" fillId="0" borderId="0" xfId="0" applyNumberFormat="1" applyFont="1"/>
    <xf numFmtId="165" fontId="0" fillId="0" borderId="0" xfId="0" applyNumberFormat="1"/>
    <xf numFmtId="164" fontId="0" fillId="0" borderId="0" xfId="0" applyNumberFormat="1" applyAlignment="1">
      <alignment wrapText="1"/>
    </xf>
    <xf numFmtId="165" fontId="1" fillId="0" borderId="0" xfId="0" applyNumberFormat="1" applyFont="1"/>
    <xf numFmtId="164" fontId="1" fillId="0" borderId="0" xfId="0" applyNumberFormat="1" applyFont="1" applyAlignment="1"/>
    <xf numFmtId="164" fontId="0" fillId="0" borderId="0" xfId="0" applyNumberFormat="1" applyAlignment="1"/>
    <xf numFmtId="165" fontId="1" fillId="4" borderId="0" xfId="0" applyNumberFormat="1" applyFont="1" applyFill="1"/>
    <xf numFmtId="165" fontId="0" fillId="0" borderId="0" xfId="0" applyNumberFormat="1" applyAlignment="1">
      <alignment wrapText="1"/>
    </xf>
    <xf numFmtId="165" fontId="1" fillId="0" borderId="0" xfId="0" applyNumberFormat="1" applyFont="1" applyAlignment="1"/>
    <xf numFmtId="165" fontId="1" fillId="0" borderId="0" xfId="0" applyNumberFormat="1" applyFont="1" applyAlignment="1">
      <alignment wrapText="1"/>
    </xf>
    <xf numFmtId="165" fontId="0" fillId="0" borderId="0" xfId="0" applyNumberFormat="1" applyFont="1" applyAlignment="1">
      <alignment wrapText="1"/>
    </xf>
    <xf numFmtId="165" fontId="0" fillId="0" borderId="0" xfId="0" applyNumberFormat="1" applyFont="1"/>
    <xf numFmtId="164" fontId="1" fillId="5" borderId="0" xfId="0" applyNumberFormat="1" applyFont="1" applyFill="1"/>
    <xf numFmtId="164" fontId="1" fillId="0" borderId="0" xfId="0" applyNumberFormat="1" applyFont="1" applyAlignment="1">
      <alignment wrapText="1"/>
    </xf>
    <xf numFmtId="164" fontId="0" fillId="0" borderId="0" xfId="0" applyNumberFormat="1" applyFont="1" applyAlignment="1">
      <alignment wrapText="1"/>
    </xf>
    <xf numFmtId="0" fontId="1" fillId="7" borderId="0" xfId="0" applyFont="1" applyFill="1" applyAlignment="1">
      <alignment horizontal="left"/>
    </xf>
    <xf numFmtId="164" fontId="1" fillId="6" borderId="0" xfId="0" applyNumberFormat="1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164" fontId="1" fillId="3" borderId="0" xfId="0" applyNumberFormat="1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J20" sqref="J20"/>
    </sheetView>
  </sheetViews>
  <sheetFormatPr defaultRowHeight="14.5" x14ac:dyDescent="0.35"/>
  <cols>
    <col min="1" max="1" width="16.81640625" customWidth="1"/>
    <col min="2" max="2" width="19.7265625" customWidth="1"/>
    <col min="3" max="7" width="14.6328125" customWidth="1"/>
    <col min="8" max="8" width="15.6328125" customWidth="1"/>
  </cols>
  <sheetData>
    <row r="1" spans="1:8" x14ac:dyDescent="0.35">
      <c r="A1" s="18" t="s">
        <v>45</v>
      </c>
      <c r="B1" s="18"/>
      <c r="C1" s="18"/>
      <c r="D1" s="18"/>
      <c r="E1" s="18"/>
      <c r="F1" s="18"/>
      <c r="G1" s="18"/>
      <c r="H1" s="18"/>
    </row>
    <row r="2" spans="1:8" x14ac:dyDescent="0.35">
      <c r="A2" s="19" t="s">
        <v>57</v>
      </c>
      <c r="B2" s="19"/>
      <c r="C2" s="19"/>
      <c r="D2" s="19"/>
      <c r="E2" s="19"/>
      <c r="F2" s="19"/>
      <c r="G2" s="19"/>
      <c r="H2" s="19"/>
    </row>
    <row r="3" spans="1:8" x14ac:dyDescent="0.35">
      <c r="A3" s="15" t="s">
        <v>1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</row>
    <row r="4" spans="1:8" x14ac:dyDescent="0.35">
      <c r="A4" s="3" t="s">
        <v>9</v>
      </c>
      <c r="B4" s="1" t="s">
        <v>14</v>
      </c>
      <c r="C4" s="4">
        <v>9289.2000000000007</v>
      </c>
      <c r="D4" s="4">
        <v>10837.4</v>
      </c>
      <c r="E4" s="4">
        <v>15482</v>
      </c>
      <c r="F4" s="4">
        <v>15482</v>
      </c>
      <c r="G4" s="4">
        <v>10837.4</v>
      </c>
      <c r="H4" s="4">
        <f t="shared" ref="H4:H11" si="0">SUM(C4:G4)</f>
        <v>61928</v>
      </c>
    </row>
    <row r="5" spans="1:8" x14ac:dyDescent="0.35">
      <c r="A5" s="3"/>
      <c r="B5" s="1" t="s">
        <v>17</v>
      </c>
      <c r="C5" s="4">
        <v>4858.22</v>
      </c>
      <c r="D5" s="4">
        <v>5667.94</v>
      </c>
      <c r="E5" s="4">
        <v>8097.06</v>
      </c>
      <c r="F5" s="4">
        <v>8097.06</v>
      </c>
      <c r="G5" s="4">
        <v>5667.94</v>
      </c>
      <c r="H5" s="4">
        <f t="shared" si="0"/>
        <v>32388.22</v>
      </c>
    </row>
    <row r="6" spans="1:8" x14ac:dyDescent="0.35">
      <c r="A6" s="3"/>
      <c r="B6" s="1" t="s">
        <v>19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f t="shared" si="0"/>
        <v>0</v>
      </c>
    </row>
    <row r="7" spans="1:8" x14ac:dyDescent="0.35">
      <c r="A7" s="3"/>
      <c r="B7" s="1" t="s">
        <v>23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f t="shared" si="0"/>
        <v>0</v>
      </c>
    </row>
    <row r="8" spans="1:8" x14ac:dyDescent="0.35">
      <c r="A8" s="3"/>
      <c r="B8" s="1" t="s">
        <v>25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f t="shared" si="0"/>
        <v>0</v>
      </c>
    </row>
    <row r="9" spans="1:8" x14ac:dyDescent="0.35">
      <c r="A9" s="3"/>
      <c r="B9" s="1" t="s">
        <v>30</v>
      </c>
      <c r="C9" s="4">
        <v>247393.3</v>
      </c>
      <c r="D9" s="4">
        <v>354089.95</v>
      </c>
      <c r="E9" s="4">
        <v>674179.9</v>
      </c>
      <c r="F9" s="4">
        <v>674179.9</v>
      </c>
      <c r="G9" s="4">
        <v>354089.95</v>
      </c>
      <c r="H9" s="4">
        <f>SUM(C9:G9)</f>
        <v>2303933</v>
      </c>
    </row>
    <row r="10" spans="1:8" x14ac:dyDescent="0.35">
      <c r="A10" s="3"/>
      <c r="B10" s="1" t="s">
        <v>59</v>
      </c>
      <c r="C10" s="4">
        <v>2570680.7999999998</v>
      </c>
      <c r="D10" s="4">
        <v>3021861.2</v>
      </c>
      <c r="E10" s="4">
        <v>4375402.4000000004</v>
      </c>
      <c r="F10" s="4">
        <v>4375402.4000000004</v>
      </c>
      <c r="G10" s="4">
        <v>3021861.2</v>
      </c>
      <c r="H10" s="4">
        <f>SUM(C10:G10)</f>
        <v>17365208</v>
      </c>
    </row>
    <row r="11" spans="1:8" x14ac:dyDescent="0.35">
      <c r="A11" s="3"/>
      <c r="B11" s="1" t="s">
        <v>33</v>
      </c>
      <c r="C11" s="4">
        <v>47304</v>
      </c>
      <c r="D11" s="4">
        <v>47304</v>
      </c>
      <c r="E11" s="4">
        <v>47304</v>
      </c>
      <c r="F11" s="4">
        <v>47304</v>
      </c>
      <c r="G11" s="4">
        <v>47304</v>
      </c>
      <c r="H11" s="4">
        <f t="shared" si="0"/>
        <v>236520</v>
      </c>
    </row>
    <row r="12" spans="1:8" x14ac:dyDescent="0.35">
      <c r="A12" s="3"/>
      <c r="B12" s="3" t="s">
        <v>34</v>
      </c>
      <c r="C12" s="6">
        <f t="shared" ref="C12:H12" si="1">SUM(C4:C11)</f>
        <v>2879525.52</v>
      </c>
      <c r="D12" s="6">
        <f t="shared" si="1"/>
        <v>3439760.49</v>
      </c>
      <c r="E12" s="6">
        <f t="shared" si="1"/>
        <v>5120465.3600000003</v>
      </c>
      <c r="F12" s="6">
        <f t="shared" si="1"/>
        <v>5120465.3600000003</v>
      </c>
      <c r="G12" s="6">
        <f t="shared" si="1"/>
        <v>3439760.49</v>
      </c>
      <c r="H12" s="6">
        <f t="shared" si="1"/>
        <v>19999977.219999999</v>
      </c>
    </row>
    <row r="13" spans="1:8" x14ac:dyDescent="0.35">
      <c r="A13" s="3"/>
      <c r="B13" s="1"/>
      <c r="C13" s="4"/>
      <c r="D13" s="4"/>
      <c r="E13" s="4"/>
      <c r="F13" s="4"/>
      <c r="G13" s="4"/>
      <c r="H13" s="4" t="s">
        <v>21</v>
      </c>
    </row>
    <row r="14" spans="1:8" x14ac:dyDescent="0.35">
      <c r="A14" s="3"/>
      <c r="B14" s="3" t="s">
        <v>50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f>SUM(C14:G14)</f>
        <v>0</v>
      </c>
    </row>
    <row r="15" spans="1:8" x14ac:dyDescent="0.35">
      <c r="A15" s="3"/>
      <c r="B15" s="1"/>
      <c r="C15" s="4"/>
      <c r="D15" s="4"/>
      <c r="E15" s="4"/>
      <c r="F15" s="4"/>
      <c r="G15" s="4"/>
      <c r="H15" s="4" t="s">
        <v>21</v>
      </c>
    </row>
    <row r="16" spans="1:8" x14ac:dyDescent="0.35">
      <c r="A16" s="3" t="s">
        <v>37</v>
      </c>
      <c r="B16" s="3"/>
      <c r="C16" s="6">
        <f t="shared" ref="C16:G16" si="2">C12+C14</f>
        <v>2879525.52</v>
      </c>
      <c r="D16" s="6">
        <f t="shared" si="2"/>
        <v>3439760.49</v>
      </c>
      <c r="E16" s="6">
        <f t="shared" si="2"/>
        <v>5120465.3600000003</v>
      </c>
      <c r="F16" s="6">
        <f t="shared" si="2"/>
        <v>5120465.3600000003</v>
      </c>
      <c r="G16" s="6">
        <f t="shared" si="2"/>
        <v>3439760.49</v>
      </c>
      <c r="H16" s="6">
        <f>SUM(C16:G16)</f>
        <v>19999977.219999999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G48" sqref="G48"/>
    </sheetView>
  </sheetViews>
  <sheetFormatPr defaultRowHeight="14.5" x14ac:dyDescent="0.35"/>
  <cols>
    <col min="1" max="1" width="18.08984375" style="1" customWidth="1"/>
    <col min="2" max="2" width="32.08984375" style="1" customWidth="1"/>
    <col min="3" max="7" width="11.6328125" style="1" customWidth="1"/>
    <col min="8" max="8" width="12.6328125" style="1" customWidth="1"/>
    <col min="9" max="16384" width="8.7265625" style="1"/>
  </cols>
  <sheetData>
    <row r="1" spans="1:8" x14ac:dyDescent="0.35">
      <c r="A1" s="20" t="s">
        <v>0</v>
      </c>
      <c r="B1" s="20"/>
      <c r="C1" s="20"/>
      <c r="D1" s="20"/>
      <c r="E1" s="20"/>
      <c r="F1" s="20"/>
      <c r="G1" s="20"/>
      <c r="H1" s="20"/>
    </row>
    <row r="2" spans="1:8" x14ac:dyDescent="0.35">
      <c r="A2" s="21" t="s">
        <v>57</v>
      </c>
      <c r="B2" s="21"/>
      <c r="C2" s="21"/>
      <c r="D2" s="21"/>
      <c r="E2" s="21"/>
      <c r="F2" s="21"/>
      <c r="G2" s="21"/>
      <c r="H2" s="21"/>
    </row>
    <row r="3" spans="1:8" x14ac:dyDescent="0.3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1:8" x14ac:dyDescent="0.35">
      <c r="A4" s="3" t="s">
        <v>9</v>
      </c>
      <c r="B4" s="3" t="s">
        <v>10</v>
      </c>
      <c r="C4" s="4" t="s">
        <v>11</v>
      </c>
      <c r="D4" s="4" t="s">
        <v>11</v>
      </c>
      <c r="E4" s="4" t="s">
        <v>11</v>
      </c>
      <c r="F4" s="4"/>
      <c r="G4" s="4" t="s">
        <v>11</v>
      </c>
      <c r="H4" s="4" t="s">
        <v>11</v>
      </c>
    </row>
    <row r="5" spans="1:8" ht="101.5" x14ac:dyDescent="0.35">
      <c r="B5" s="5" t="s">
        <v>12</v>
      </c>
      <c r="C5" s="4">
        <v>2430</v>
      </c>
      <c r="D5" s="4">
        <v>2430</v>
      </c>
      <c r="E5" s="4">
        <v>2430</v>
      </c>
      <c r="F5" s="4">
        <v>2430</v>
      </c>
      <c r="G5" s="4">
        <v>2430</v>
      </c>
      <c r="H5" s="4">
        <f>SUM(C5:G5)</f>
        <v>12150</v>
      </c>
    </row>
    <row r="6" spans="1:8" ht="58" x14ac:dyDescent="0.35">
      <c r="B6" s="5" t="s">
        <v>13</v>
      </c>
      <c r="C6" s="4">
        <v>666.4</v>
      </c>
      <c r="D6" s="4">
        <v>666.4</v>
      </c>
      <c r="E6" s="4">
        <v>666.4</v>
      </c>
      <c r="F6" s="4">
        <v>666.4</v>
      </c>
      <c r="G6" s="4">
        <v>666.4</v>
      </c>
      <c r="H6" s="4">
        <f>SUM(C6:G6)</f>
        <v>3332</v>
      </c>
    </row>
    <row r="7" spans="1:8" x14ac:dyDescent="0.35">
      <c r="C7" s="4"/>
      <c r="D7" s="4"/>
      <c r="E7" s="4"/>
      <c r="F7" s="4"/>
      <c r="G7" s="4"/>
      <c r="H7" s="4"/>
    </row>
    <row r="8" spans="1:8" x14ac:dyDescent="0.35">
      <c r="B8" s="3" t="s">
        <v>14</v>
      </c>
      <c r="C8" s="6">
        <f t="shared" ref="C8:H8" si="0">SUM(C5:C7)</f>
        <v>3096.4</v>
      </c>
      <c r="D8" s="6">
        <f t="shared" si="0"/>
        <v>3096.4</v>
      </c>
      <c r="E8" s="6">
        <f t="shared" si="0"/>
        <v>3096.4</v>
      </c>
      <c r="F8" s="6">
        <f t="shared" si="0"/>
        <v>3096.4</v>
      </c>
      <c r="G8" s="6">
        <f t="shared" si="0"/>
        <v>3096.4</v>
      </c>
      <c r="H8" s="6">
        <f t="shared" si="0"/>
        <v>15482</v>
      </c>
    </row>
    <row r="9" spans="1:8" x14ac:dyDescent="0.35">
      <c r="B9" s="3" t="s">
        <v>15</v>
      </c>
      <c r="C9" s="4" t="s">
        <v>11</v>
      </c>
      <c r="D9" s="4"/>
      <c r="E9" s="4"/>
      <c r="F9" s="4"/>
      <c r="G9" s="4"/>
      <c r="H9" s="4" t="s">
        <v>11</v>
      </c>
    </row>
    <row r="10" spans="1:8" ht="43.5" x14ac:dyDescent="0.35">
      <c r="B10" s="5" t="s">
        <v>16</v>
      </c>
      <c r="C10" s="4">
        <v>1619.4</v>
      </c>
      <c r="D10" s="4">
        <v>1619.4</v>
      </c>
      <c r="E10" s="4">
        <v>1619.4</v>
      </c>
      <c r="F10" s="4">
        <v>1619.4</v>
      </c>
      <c r="G10" s="4">
        <v>1619.4</v>
      </c>
      <c r="H10" s="4">
        <f>SUM(C10:G10)</f>
        <v>8097</v>
      </c>
    </row>
    <row r="11" spans="1:8" x14ac:dyDescent="0.35">
      <c r="C11" s="4"/>
      <c r="D11" s="4"/>
      <c r="E11" s="4"/>
      <c r="F11" s="4"/>
      <c r="G11" s="4"/>
      <c r="H11" s="4"/>
    </row>
    <row r="12" spans="1:8" x14ac:dyDescent="0.35">
      <c r="B12" s="7" t="s">
        <v>17</v>
      </c>
      <c r="C12" s="6">
        <f t="shared" ref="C12:H12" si="1">SUM(C10:C11)</f>
        <v>1619.4</v>
      </c>
      <c r="D12" s="6">
        <f t="shared" si="1"/>
        <v>1619.4</v>
      </c>
      <c r="E12" s="6">
        <f t="shared" si="1"/>
        <v>1619.4</v>
      </c>
      <c r="F12" s="6">
        <f t="shared" si="1"/>
        <v>1619.4</v>
      </c>
      <c r="G12" s="6">
        <f t="shared" si="1"/>
        <v>1619.4</v>
      </c>
      <c r="H12" s="6">
        <f t="shared" si="1"/>
        <v>8097</v>
      </c>
    </row>
    <row r="13" spans="1:8" x14ac:dyDescent="0.35">
      <c r="B13" s="7" t="s">
        <v>18</v>
      </c>
      <c r="C13" s="4" t="s">
        <v>11</v>
      </c>
      <c r="D13" s="4"/>
      <c r="E13" s="4"/>
      <c r="F13" s="4"/>
      <c r="G13" s="4"/>
      <c r="H13" s="4" t="s">
        <v>11</v>
      </c>
    </row>
    <row r="14" spans="1:8" x14ac:dyDescent="0.35">
      <c r="B14" s="8"/>
      <c r="C14" s="4"/>
      <c r="D14" s="4"/>
      <c r="E14" s="4"/>
      <c r="F14" s="4"/>
      <c r="G14" s="4"/>
      <c r="H14" s="4">
        <f>SUM(C14:G14)</f>
        <v>0</v>
      </c>
    </row>
    <row r="15" spans="1:8" x14ac:dyDescent="0.35">
      <c r="B15" s="7" t="s">
        <v>19</v>
      </c>
      <c r="C15" s="6">
        <f t="shared" ref="C15:H15" si="2">SUM(C14:C14)</f>
        <v>0</v>
      </c>
      <c r="D15" s="6">
        <f t="shared" si="2"/>
        <v>0</v>
      </c>
      <c r="E15" s="6">
        <f t="shared" si="2"/>
        <v>0</v>
      </c>
      <c r="F15" s="6">
        <f t="shared" si="2"/>
        <v>0</v>
      </c>
      <c r="G15" s="6">
        <f t="shared" si="2"/>
        <v>0</v>
      </c>
      <c r="H15" s="6">
        <f t="shared" si="2"/>
        <v>0</v>
      </c>
    </row>
    <row r="16" spans="1:8" x14ac:dyDescent="0.35">
      <c r="B16" s="7" t="s">
        <v>20</v>
      </c>
      <c r="C16" s="4"/>
      <c r="D16" s="4"/>
      <c r="E16" s="4"/>
      <c r="F16" s="4"/>
      <c r="G16" s="4"/>
      <c r="H16" s="4" t="s">
        <v>21</v>
      </c>
    </row>
    <row r="17" spans="1:8" x14ac:dyDescent="0.35">
      <c r="A17" s="1" t="s">
        <v>22</v>
      </c>
      <c r="B17" s="8" t="s">
        <v>22</v>
      </c>
      <c r="C17" s="4" t="s">
        <v>11</v>
      </c>
      <c r="D17" s="4"/>
      <c r="E17" s="4"/>
      <c r="F17" s="4"/>
      <c r="G17" s="4"/>
      <c r="H17" s="4">
        <f>SUM(C17:G17)</f>
        <v>0</v>
      </c>
    </row>
    <row r="18" spans="1:8" x14ac:dyDescent="0.35">
      <c r="B18" s="7" t="s">
        <v>23</v>
      </c>
      <c r="C18" s="6">
        <f t="shared" ref="C18:H18" si="3">SUM(C17:C17)</f>
        <v>0</v>
      </c>
      <c r="D18" s="6">
        <f t="shared" si="3"/>
        <v>0</v>
      </c>
      <c r="E18" s="6">
        <f t="shared" si="3"/>
        <v>0</v>
      </c>
      <c r="F18" s="6">
        <f t="shared" si="3"/>
        <v>0</v>
      </c>
      <c r="G18" s="6">
        <f t="shared" si="3"/>
        <v>0</v>
      </c>
      <c r="H18" s="6">
        <f t="shared" si="3"/>
        <v>0</v>
      </c>
    </row>
    <row r="19" spans="1:8" x14ac:dyDescent="0.35">
      <c r="B19" s="7" t="s">
        <v>24</v>
      </c>
      <c r="C19" s="4" t="s">
        <v>11</v>
      </c>
      <c r="D19" s="4"/>
      <c r="E19" s="4"/>
      <c r="F19" s="4"/>
      <c r="G19" s="4"/>
      <c r="H19" s="4"/>
    </row>
    <row r="20" spans="1:8" x14ac:dyDescent="0.35">
      <c r="C20" s="4"/>
      <c r="D20" s="4"/>
      <c r="E20" s="4"/>
      <c r="F20" s="4"/>
      <c r="G20" s="4"/>
      <c r="H20" s="4">
        <f>SUM(C20:G20)</f>
        <v>0</v>
      </c>
    </row>
    <row r="21" spans="1:8" x14ac:dyDescent="0.35">
      <c r="B21" s="3" t="s">
        <v>25</v>
      </c>
      <c r="C21" s="6">
        <f t="shared" ref="C21:H21" si="4">SUM(C20:C20)</f>
        <v>0</v>
      </c>
      <c r="D21" s="6">
        <f t="shared" si="4"/>
        <v>0</v>
      </c>
      <c r="E21" s="6">
        <f t="shared" si="4"/>
        <v>0</v>
      </c>
      <c r="F21" s="6">
        <f t="shared" si="4"/>
        <v>0</v>
      </c>
      <c r="G21" s="6">
        <f t="shared" si="4"/>
        <v>0</v>
      </c>
      <c r="H21" s="6">
        <f t="shared" si="4"/>
        <v>0</v>
      </c>
    </row>
    <row r="22" spans="1:8" x14ac:dyDescent="0.35">
      <c r="B22" s="3" t="s">
        <v>26</v>
      </c>
      <c r="C22" s="4"/>
      <c r="D22" s="4"/>
      <c r="E22" s="4"/>
      <c r="F22" s="4"/>
      <c r="G22" s="4"/>
      <c r="H22" s="4"/>
    </row>
    <row r="23" spans="1:8" ht="29" x14ac:dyDescent="0.35">
      <c r="B23" s="5" t="s">
        <v>28</v>
      </c>
      <c r="C23" s="4">
        <v>7000</v>
      </c>
      <c r="D23" s="4">
        <v>7000</v>
      </c>
      <c r="E23" s="4">
        <v>7000</v>
      </c>
      <c r="F23" s="4">
        <v>7000</v>
      </c>
      <c r="G23" s="4">
        <v>7000</v>
      </c>
      <c r="H23" s="4">
        <f>SUM(C23:G23)</f>
        <v>35000</v>
      </c>
    </row>
    <row r="24" spans="1:8" x14ac:dyDescent="0.35">
      <c r="B24" s="5" t="s">
        <v>29</v>
      </c>
      <c r="C24" s="4">
        <v>20000</v>
      </c>
      <c r="D24" s="4">
        <v>20000</v>
      </c>
      <c r="E24" s="4">
        <v>20000</v>
      </c>
      <c r="F24" s="4">
        <v>20000</v>
      </c>
      <c r="G24" s="4">
        <v>20000</v>
      </c>
      <c r="H24" s="4">
        <v>100000</v>
      </c>
    </row>
    <row r="25" spans="1:8" x14ac:dyDescent="0.35">
      <c r="C25" s="4"/>
      <c r="D25" s="4"/>
      <c r="E25" s="4"/>
      <c r="F25" s="4"/>
      <c r="G25" s="4"/>
      <c r="H25" s="4"/>
    </row>
    <row r="26" spans="1:8" x14ac:dyDescent="0.35">
      <c r="B26" s="3" t="s">
        <v>30</v>
      </c>
      <c r="C26" s="6">
        <f t="shared" ref="C26:H26" si="5">SUM(C23:C25)</f>
        <v>27000</v>
      </c>
      <c r="D26" s="6">
        <f t="shared" si="5"/>
        <v>27000</v>
      </c>
      <c r="E26" s="6">
        <f t="shared" si="5"/>
        <v>27000</v>
      </c>
      <c r="F26" s="6">
        <f t="shared" si="5"/>
        <v>27000</v>
      </c>
      <c r="G26" s="6">
        <f t="shared" si="5"/>
        <v>27000</v>
      </c>
      <c r="H26" s="6">
        <f t="shared" si="5"/>
        <v>135000</v>
      </c>
    </row>
    <row r="27" spans="1:8" x14ac:dyDescent="0.35">
      <c r="B27" s="3"/>
      <c r="C27" s="6"/>
      <c r="D27" s="6"/>
      <c r="E27" s="6"/>
      <c r="F27" s="6"/>
      <c r="G27" s="6"/>
      <c r="H27" s="6"/>
    </row>
    <row r="28" spans="1:8" x14ac:dyDescent="0.35">
      <c r="B28" s="3" t="s">
        <v>58</v>
      </c>
      <c r="C28" s="6"/>
      <c r="D28" s="6"/>
      <c r="E28" s="6"/>
      <c r="F28" s="6"/>
      <c r="G28" s="6"/>
      <c r="H28" s="6"/>
    </row>
    <row r="29" spans="1:8" ht="43.5" x14ac:dyDescent="0.35">
      <c r="B29" s="17" t="s">
        <v>27</v>
      </c>
      <c r="C29" s="14">
        <v>720720</v>
      </c>
      <c r="D29" s="14">
        <v>720720</v>
      </c>
      <c r="E29" s="14">
        <v>720720</v>
      </c>
      <c r="F29" s="14">
        <v>720720</v>
      </c>
      <c r="G29" s="14">
        <v>720720</v>
      </c>
      <c r="H29" s="14">
        <f>SUM(C29:G29)</f>
        <v>3603600</v>
      </c>
    </row>
    <row r="30" spans="1:8" x14ac:dyDescent="0.35">
      <c r="B30" s="17"/>
      <c r="C30" s="14"/>
      <c r="D30" s="14"/>
      <c r="E30" s="14"/>
      <c r="F30" s="14"/>
      <c r="G30" s="14"/>
      <c r="H30" s="14"/>
    </row>
    <row r="31" spans="1:8" x14ac:dyDescent="0.35">
      <c r="B31" s="16" t="s">
        <v>59</v>
      </c>
      <c r="C31" s="6">
        <v>720720</v>
      </c>
      <c r="D31" s="6">
        <v>720720</v>
      </c>
      <c r="E31" s="6">
        <v>720720</v>
      </c>
      <c r="F31" s="6">
        <v>720720</v>
      </c>
      <c r="G31" s="6">
        <v>720720</v>
      </c>
      <c r="H31" s="6">
        <f>SUM(H29:H30)</f>
        <v>3603600</v>
      </c>
    </row>
    <row r="32" spans="1:8" x14ac:dyDescent="0.35">
      <c r="B32" s="3"/>
      <c r="C32" s="6"/>
      <c r="D32" s="6"/>
      <c r="E32" s="6"/>
      <c r="F32" s="6"/>
      <c r="G32" s="6"/>
      <c r="H32" s="6"/>
    </row>
    <row r="33" spans="1:8" x14ac:dyDescent="0.35">
      <c r="B33" s="3" t="s">
        <v>31</v>
      </c>
      <c r="C33" s="4" t="s">
        <v>11</v>
      </c>
      <c r="D33" s="4"/>
      <c r="E33" s="4"/>
      <c r="F33" s="4"/>
      <c r="G33" s="4"/>
      <c r="H33" s="4"/>
    </row>
    <row r="34" spans="1:8" x14ac:dyDescent="0.35">
      <c r="B34" s="1" t="s">
        <v>32</v>
      </c>
      <c r="C34" s="4">
        <v>47304</v>
      </c>
      <c r="D34" s="4">
        <v>47304</v>
      </c>
      <c r="E34" s="4">
        <v>47304</v>
      </c>
      <c r="F34" s="4">
        <v>47304</v>
      </c>
      <c r="G34" s="4">
        <v>47304</v>
      </c>
      <c r="H34" s="4">
        <f>SUM(C34:G34)</f>
        <v>236520</v>
      </c>
    </row>
    <row r="35" spans="1:8" x14ac:dyDescent="0.35">
      <c r="C35" s="4"/>
      <c r="D35" s="4"/>
      <c r="E35" s="4"/>
      <c r="F35" s="4"/>
      <c r="G35" s="4"/>
      <c r="H35" s="4"/>
    </row>
    <row r="36" spans="1:8" x14ac:dyDescent="0.35">
      <c r="B36" s="3" t="s">
        <v>33</v>
      </c>
      <c r="C36" s="6">
        <f>SUM(C34:C35)</f>
        <v>47304</v>
      </c>
      <c r="D36" s="6">
        <f>SUM(D34:D35)</f>
        <v>47304</v>
      </c>
      <c r="E36" s="6">
        <f>SUM(E34:E35)</f>
        <v>47304</v>
      </c>
      <c r="F36" s="6">
        <f>SUM(F34:F35)</f>
        <v>47304</v>
      </c>
      <c r="G36" s="6">
        <f>SUM(G34:G35)</f>
        <v>47304</v>
      </c>
      <c r="H36" s="6">
        <f>SUM(C36:G36)</f>
        <v>236520</v>
      </c>
    </row>
    <row r="37" spans="1:8" x14ac:dyDescent="0.35">
      <c r="B37" s="3" t="s">
        <v>34</v>
      </c>
      <c r="C37" s="6">
        <f>SUM(C36,C31,C26,C21,C18,C15,C12,C8)</f>
        <v>799739.8</v>
      </c>
      <c r="D37" s="6">
        <f>SUM(D36,D31,D26,D21,D18,D15,D12,D8)</f>
        <v>799739.8</v>
      </c>
      <c r="E37" s="6">
        <f>SUM(E36,E31,E26,E21,E18,E15,E12,E8)</f>
        <v>799739.8</v>
      </c>
      <c r="F37" s="6">
        <f>SUM(F36,F31,F26,F21,F18,F15,F12,F8)</f>
        <v>799739.8</v>
      </c>
      <c r="G37" s="6">
        <f>SUM(G36,G31,G26,G21,G18,G15,G12,G8)</f>
        <v>799739.8</v>
      </c>
      <c r="H37" s="6">
        <f>SUM(C37:G37)</f>
        <v>3998699</v>
      </c>
    </row>
    <row r="38" spans="1:8" x14ac:dyDescent="0.35">
      <c r="C38" s="4"/>
      <c r="D38" s="4"/>
      <c r="E38" s="4"/>
      <c r="F38" s="4"/>
      <c r="G38" s="4"/>
      <c r="H38" s="4" t="s">
        <v>21</v>
      </c>
    </row>
    <row r="39" spans="1:8" x14ac:dyDescent="0.35">
      <c r="A39" s="3" t="s">
        <v>35</v>
      </c>
      <c r="B39" s="3" t="s">
        <v>35</v>
      </c>
      <c r="C39" s="4"/>
      <c r="D39" s="4"/>
      <c r="E39" s="4"/>
      <c r="F39" s="4"/>
      <c r="G39" s="4"/>
      <c r="H39" s="4" t="s">
        <v>21</v>
      </c>
    </row>
    <row r="40" spans="1:8" x14ac:dyDescent="0.35">
      <c r="C40" s="4"/>
      <c r="D40" s="4"/>
      <c r="E40" s="4"/>
      <c r="F40" s="4"/>
      <c r="G40" s="4"/>
      <c r="H40" s="4">
        <f>SUM(C40:G40)</f>
        <v>0</v>
      </c>
    </row>
    <row r="41" spans="1:8" x14ac:dyDescent="0.35">
      <c r="B41" s="3" t="s">
        <v>50</v>
      </c>
      <c r="C41" s="6">
        <f t="shared" ref="C41:H41" si="6">SUM(C40:C40)</f>
        <v>0</v>
      </c>
      <c r="D41" s="6">
        <f t="shared" si="6"/>
        <v>0</v>
      </c>
      <c r="E41" s="6">
        <f t="shared" si="6"/>
        <v>0</v>
      </c>
      <c r="F41" s="6">
        <f t="shared" si="6"/>
        <v>0</v>
      </c>
      <c r="G41" s="6">
        <f t="shared" si="6"/>
        <v>0</v>
      </c>
      <c r="H41" s="6">
        <f t="shared" si="6"/>
        <v>0</v>
      </c>
    </row>
    <row r="42" spans="1:8" x14ac:dyDescent="0.35">
      <c r="C42" s="4"/>
      <c r="D42" s="4"/>
      <c r="E42" s="4"/>
      <c r="F42" s="4"/>
      <c r="G42" s="4"/>
      <c r="H42" s="4" t="s">
        <v>21</v>
      </c>
    </row>
    <row r="43" spans="1:8" x14ac:dyDescent="0.35">
      <c r="A43" s="3" t="s">
        <v>37</v>
      </c>
      <c r="B43" s="3"/>
      <c r="C43" s="6">
        <f t="shared" ref="C43:H43" si="7">SUM(C41,C37)</f>
        <v>799739.8</v>
      </c>
      <c r="D43" s="6">
        <f t="shared" si="7"/>
        <v>799739.8</v>
      </c>
      <c r="E43" s="6">
        <f t="shared" si="7"/>
        <v>799739.8</v>
      </c>
      <c r="F43" s="6">
        <f t="shared" si="7"/>
        <v>799739.8</v>
      </c>
      <c r="G43" s="6">
        <f t="shared" si="7"/>
        <v>799739.8</v>
      </c>
      <c r="H43" s="6">
        <f t="shared" si="7"/>
        <v>3998699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J34" sqref="J34"/>
    </sheetView>
  </sheetViews>
  <sheetFormatPr defaultRowHeight="14.5" x14ac:dyDescent="0.35"/>
  <cols>
    <col min="1" max="1" width="18.08984375" style="4" customWidth="1"/>
    <col min="2" max="2" width="32.08984375" style="4" customWidth="1"/>
    <col min="3" max="7" width="11.6328125" style="4" customWidth="1"/>
    <col min="8" max="8" width="12.6328125" style="4" customWidth="1"/>
    <col min="9" max="16384" width="8.7265625" style="4"/>
  </cols>
  <sheetData>
    <row r="1" spans="1:8" x14ac:dyDescent="0.35">
      <c r="A1" s="22" t="s">
        <v>42</v>
      </c>
      <c r="B1" s="22"/>
      <c r="C1" s="22"/>
      <c r="D1" s="22"/>
      <c r="E1" s="22"/>
      <c r="F1" s="22"/>
      <c r="G1" s="22"/>
      <c r="H1" s="22"/>
    </row>
    <row r="2" spans="1:8" x14ac:dyDescent="0.35">
      <c r="A2" s="21" t="s">
        <v>57</v>
      </c>
      <c r="B2" s="21"/>
      <c r="C2" s="21"/>
      <c r="D2" s="21"/>
      <c r="E2" s="21"/>
      <c r="F2" s="21"/>
      <c r="G2" s="21"/>
      <c r="H2" s="21"/>
    </row>
    <row r="3" spans="1:8" x14ac:dyDescent="0.3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</row>
    <row r="4" spans="1:8" x14ac:dyDescent="0.35">
      <c r="A4" s="6" t="s">
        <v>9</v>
      </c>
      <c r="B4" s="6" t="s">
        <v>10</v>
      </c>
      <c r="C4" s="4" t="s">
        <v>11</v>
      </c>
      <c r="D4" s="4" t="s">
        <v>11</v>
      </c>
      <c r="E4" s="4" t="s">
        <v>11</v>
      </c>
      <c r="G4" s="4" t="s">
        <v>11</v>
      </c>
      <c r="H4" s="4" t="s">
        <v>11</v>
      </c>
    </row>
    <row r="5" spans="1:8" ht="101.5" x14ac:dyDescent="0.35">
      <c r="B5" s="10" t="s">
        <v>38</v>
      </c>
      <c r="C5" s="4">
        <v>2430</v>
      </c>
      <c r="D5" s="4">
        <v>2430</v>
      </c>
      <c r="E5" s="4">
        <v>2430</v>
      </c>
      <c r="F5" s="4">
        <v>2430</v>
      </c>
      <c r="G5" s="4">
        <v>2430</v>
      </c>
      <c r="H5" s="4">
        <f>SUM(C5:G5)</f>
        <v>12150</v>
      </c>
    </row>
    <row r="6" spans="1:8" ht="58" x14ac:dyDescent="0.35">
      <c r="B6" s="10" t="s">
        <v>39</v>
      </c>
      <c r="C6" s="4">
        <v>666.4</v>
      </c>
      <c r="D6" s="4">
        <v>666.4</v>
      </c>
      <c r="E6" s="4">
        <v>666.4</v>
      </c>
      <c r="F6" s="4">
        <v>666.4</v>
      </c>
      <c r="G6" s="4">
        <v>666.4</v>
      </c>
      <c r="H6" s="4">
        <f>SUM(C6:G6)</f>
        <v>3332</v>
      </c>
    </row>
    <row r="8" spans="1:8" x14ac:dyDescent="0.35">
      <c r="B8" s="6" t="s">
        <v>14</v>
      </c>
      <c r="C8" s="6">
        <f t="shared" ref="C8:H8" si="0">SUM(C5:C7)</f>
        <v>3096.4</v>
      </c>
      <c r="D8" s="6">
        <f t="shared" si="0"/>
        <v>3096.4</v>
      </c>
      <c r="E8" s="6">
        <f t="shared" si="0"/>
        <v>3096.4</v>
      </c>
      <c r="F8" s="6">
        <f t="shared" si="0"/>
        <v>3096.4</v>
      </c>
      <c r="G8" s="6">
        <f t="shared" si="0"/>
        <v>3096.4</v>
      </c>
      <c r="H8" s="6">
        <f t="shared" si="0"/>
        <v>15482</v>
      </c>
    </row>
    <row r="9" spans="1:8" x14ac:dyDescent="0.35">
      <c r="B9" s="6" t="s">
        <v>15</v>
      </c>
      <c r="C9" s="4" t="s">
        <v>11</v>
      </c>
      <c r="H9" s="4" t="s">
        <v>11</v>
      </c>
    </row>
    <row r="10" spans="1:8" ht="43.5" x14ac:dyDescent="0.35">
      <c r="B10" s="10" t="s">
        <v>16</v>
      </c>
      <c r="C10" s="4">
        <v>1619.4</v>
      </c>
      <c r="D10" s="4">
        <v>1619.4</v>
      </c>
      <c r="E10" s="4">
        <v>1619.4</v>
      </c>
      <c r="F10" s="4">
        <v>1619.4</v>
      </c>
      <c r="G10" s="4">
        <v>1619.4</v>
      </c>
      <c r="H10" s="4">
        <f>SUM(C10:G10)</f>
        <v>8097</v>
      </c>
    </row>
    <row r="12" spans="1:8" x14ac:dyDescent="0.35">
      <c r="B12" s="11" t="s">
        <v>17</v>
      </c>
      <c r="C12" s="6">
        <f t="shared" ref="C12:H12" si="1">SUM(C10:C11)</f>
        <v>1619.4</v>
      </c>
      <c r="D12" s="6">
        <f t="shared" si="1"/>
        <v>1619.4</v>
      </c>
      <c r="E12" s="6">
        <f t="shared" si="1"/>
        <v>1619.4</v>
      </c>
      <c r="F12" s="6">
        <f t="shared" si="1"/>
        <v>1619.4</v>
      </c>
      <c r="G12" s="6">
        <f t="shared" si="1"/>
        <v>1619.4</v>
      </c>
      <c r="H12" s="6">
        <f t="shared" si="1"/>
        <v>8097</v>
      </c>
    </row>
    <row r="13" spans="1:8" x14ac:dyDescent="0.35">
      <c r="B13" s="11" t="s">
        <v>18</v>
      </c>
      <c r="C13" s="4" t="s">
        <v>11</v>
      </c>
      <c r="H13" s="4" t="s">
        <v>11</v>
      </c>
    </row>
    <row r="14" spans="1:8" x14ac:dyDescent="0.35">
      <c r="B14" s="11"/>
      <c r="C14" s="6"/>
      <c r="D14" s="6"/>
      <c r="E14" s="6"/>
      <c r="F14" s="6"/>
      <c r="G14" s="6"/>
      <c r="H14" s="4">
        <f>SUM(C14:G14)</f>
        <v>0</v>
      </c>
    </row>
    <row r="15" spans="1:8" x14ac:dyDescent="0.35">
      <c r="B15" s="11" t="s">
        <v>19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f>SUM(H14:H14)</f>
        <v>0</v>
      </c>
    </row>
    <row r="16" spans="1:8" x14ac:dyDescent="0.35">
      <c r="B16" s="11" t="s">
        <v>20</v>
      </c>
      <c r="H16" s="4" t="s">
        <v>21</v>
      </c>
    </row>
    <row r="17" spans="1:8" x14ac:dyDescent="0.35">
      <c r="A17" s="4" t="s">
        <v>22</v>
      </c>
      <c r="B17" s="11" t="s">
        <v>22</v>
      </c>
      <c r="C17" s="4" t="s">
        <v>11</v>
      </c>
      <c r="H17" s="4">
        <f>SUM(C17:G17)</f>
        <v>0</v>
      </c>
    </row>
    <row r="18" spans="1:8" x14ac:dyDescent="0.35">
      <c r="B18" s="6" t="s">
        <v>23</v>
      </c>
      <c r="C18" s="6">
        <f t="shared" ref="C18:H18" si="2">SUM(C17:C17)</f>
        <v>0</v>
      </c>
      <c r="D18" s="6">
        <f t="shared" si="2"/>
        <v>0</v>
      </c>
      <c r="E18" s="6">
        <f t="shared" si="2"/>
        <v>0</v>
      </c>
      <c r="F18" s="6">
        <f t="shared" si="2"/>
        <v>0</v>
      </c>
      <c r="G18" s="6">
        <f t="shared" si="2"/>
        <v>0</v>
      </c>
      <c r="H18" s="6">
        <f t="shared" si="2"/>
        <v>0</v>
      </c>
    </row>
    <row r="19" spans="1:8" x14ac:dyDescent="0.35">
      <c r="B19" s="6" t="s">
        <v>24</v>
      </c>
      <c r="C19" s="6" t="s">
        <v>11</v>
      </c>
      <c r="D19" s="6"/>
      <c r="E19" s="6"/>
      <c r="F19" s="6"/>
      <c r="G19" s="6"/>
    </row>
    <row r="20" spans="1:8" x14ac:dyDescent="0.35">
      <c r="B20" s="10"/>
      <c r="H20" s="4">
        <f>SUM(C20:G20)</f>
        <v>0</v>
      </c>
    </row>
    <row r="21" spans="1:8" x14ac:dyDescent="0.35">
      <c r="B21" s="12" t="s">
        <v>25</v>
      </c>
      <c r="C21" s="6">
        <f t="shared" ref="C21:H21" si="3">SUM(C20:C20)</f>
        <v>0</v>
      </c>
      <c r="D21" s="6">
        <f t="shared" si="3"/>
        <v>0</v>
      </c>
      <c r="E21" s="6">
        <f t="shared" si="3"/>
        <v>0</v>
      </c>
      <c r="F21" s="6">
        <f t="shared" si="3"/>
        <v>0</v>
      </c>
      <c r="G21" s="6">
        <f t="shared" si="3"/>
        <v>0</v>
      </c>
      <c r="H21" s="6">
        <f t="shared" si="3"/>
        <v>0</v>
      </c>
    </row>
    <row r="22" spans="1:8" x14ac:dyDescent="0.35">
      <c r="B22" s="12" t="s">
        <v>26</v>
      </c>
      <c r="C22" s="4" t="s">
        <v>11</v>
      </c>
    </row>
    <row r="23" spans="1:8" ht="43.5" x14ac:dyDescent="0.35">
      <c r="B23" s="13" t="s">
        <v>41</v>
      </c>
      <c r="C23" s="14">
        <v>7000</v>
      </c>
      <c r="D23" s="14">
        <v>7000</v>
      </c>
      <c r="E23" s="14">
        <v>7000</v>
      </c>
      <c r="F23" s="14">
        <v>7000</v>
      </c>
      <c r="G23" s="14">
        <v>7000</v>
      </c>
      <c r="H23" s="14">
        <f>SUM(C23:G23)</f>
        <v>35000</v>
      </c>
    </row>
    <row r="24" spans="1:8" x14ac:dyDescent="0.35">
      <c r="B24" s="6"/>
    </row>
    <row r="25" spans="1:8" x14ac:dyDescent="0.35">
      <c r="B25" s="6" t="s">
        <v>30</v>
      </c>
      <c r="C25" s="6">
        <f t="shared" ref="C25:H25" si="4">SUM(C23:C24)</f>
        <v>7000</v>
      </c>
      <c r="D25" s="6">
        <f t="shared" si="4"/>
        <v>7000</v>
      </c>
      <c r="E25" s="6">
        <f t="shared" si="4"/>
        <v>7000</v>
      </c>
      <c r="F25" s="6">
        <f t="shared" si="4"/>
        <v>7000</v>
      </c>
      <c r="G25" s="6">
        <f t="shared" si="4"/>
        <v>7000</v>
      </c>
      <c r="H25" s="6">
        <f t="shared" si="4"/>
        <v>35000</v>
      </c>
    </row>
    <row r="26" spans="1:8" x14ac:dyDescent="0.35">
      <c r="B26" s="6"/>
      <c r="C26" s="6"/>
      <c r="D26" s="6"/>
      <c r="E26" s="6"/>
      <c r="F26" s="6"/>
      <c r="G26" s="6"/>
      <c r="H26" s="6"/>
    </row>
    <row r="27" spans="1:8" x14ac:dyDescent="0.35">
      <c r="B27" s="6" t="s">
        <v>58</v>
      </c>
      <c r="C27" s="6"/>
      <c r="D27" s="6"/>
      <c r="E27" s="6"/>
      <c r="F27" s="6"/>
      <c r="G27" s="6"/>
      <c r="H27" s="6"/>
    </row>
    <row r="28" spans="1:8" ht="72.5" x14ac:dyDescent="0.35">
      <c r="B28" s="10" t="s">
        <v>40</v>
      </c>
      <c r="C28" s="14">
        <v>947600</v>
      </c>
      <c r="D28" s="14">
        <v>947600</v>
      </c>
      <c r="E28" s="14">
        <v>947600</v>
      </c>
      <c r="F28" s="14">
        <v>947600</v>
      </c>
      <c r="G28" s="14">
        <v>947600</v>
      </c>
      <c r="H28" s="14">
        <f>SUM(C28:G28)</f>
        <v>4738000</v>
      </c>
    </row>
    <row r="29" spans="1:8" x14ac:dyDescent="0.35">
      <c r="B29" s="6"/>
      <c r="C29" s="6"/>
      <c r="D29" s="6"/>
      <c r="E29" s="6"/>
      <c r="F29" s="6"/>
      <c r="G29" s="6"/>
      <c r="H29" s="6"/>
    </row>
    <row r="30" spans="1:8" x14ac:dyDescent="0.35">
      <c r="B30" s="6" t="s">
        <v>59</v>
      </c>
      <c r="C30" s="6">
        <v>947600</v>
      </c>
      <c r="D30" s="6">
        <v>947600</v>
      </c>
      <c r="E30" s="6">
        <v>947600</v>
      </c>
      <c r="F30" s="6">
        <v>947600</v>
      </c>
      <c r="G30" s="6">
        <v>947600</v>
      </c>
      <c r="H30" s="6">
        <f>SUM(H28:H29)</f>
        <v>4738000</v>
      </c>
    </row>
    <row r="31" spans="1:8" x14ac:dyDescent="0.35">
      <c r="B31" s="6" t="s">
        <v>31</v>
      </c>
    </row>
    <row r="32" spans="1:8" x14ac:dyDescent="0.35">
      <c r="B32" s="6"/>
      <c r="C32" s="6"/>
      <c r="D32" s="6"/>
      <c r="E32" s="6"/>
      <c r="F32" s="6"/>
      <c r="G32" s="6"/>
      <c r="H32" s="4">
        <f>SUM(C32:G32)</f>
        <v>0</v>
      </c>
    </row>
    <row r="33" spans="1:8" x14ac:dyDescent="0.35">
      <c r="B33" s="6" t="s">
        <v>33</v>
      </c>
      <c r="C33" s="6">
        <f>SUM(C32:C32)</f>
        <v>0</v>
      </c>
      <c r="D33" s="6">
        <f>SUM(D32:D32)</f>
        <v>0</v>
      </c>
      <c r="E33" s="6">
        <f>SUM(E32:E32)</f>
        <v>0</v>
      </c>
      <c r="F33" s="6">
        <f>SUM(F32:F32)</f>
        <v>0</v>
      </c>
      <c r="G33" s="6">
        <f>SUM(G32:G32)</f>
        <v>0</v>
      </c>
      <c r="H33" s="6">
        <f>SUM(C33:G33)</f>
        <v>0</v>
      </c>
    </row>
    <row r="34" spans="1:8" x14ac:dyDescent="0.35">
      <c r="A34" s="6"/>
      <c r="B34" s="6" t="s">
        <v>34</v>
      </c>
      <c r="C34" s="6">
        <f>SUM(C33,C30,C25,C21,C18,C15,C12,C8)</f>
        <v>959315.8</v>
      </c>
      <c r="D34" s="6">
        <f>SUM(D33,D30,D25,D21,D18,D15,D12,D8)</f>
        <v>959315.8</v>
      </c>
      <c r="E34" s="6">
        <f>SUM(E33,E30,E25,E21,E18,E15,E12,E8)</f>
        <v>959315.8</v>
      </c>
      <c r="F34" s="6">
        <f>SUM(F33,F30,F25,F21,F18,F15,F12,F8)</f>
        <v>959315.8</v>
      </c>
      <c r="G34" s="6">
        <f>SUM(G33,G30,G25,G21,G18,G15,G12,G8)</f>
        <v>959315.8</v>
      </c>
      <c r="H34" s="6">
        <f>SUM(C34:G34)</f>
        <v>4796579</v>
      </c>
    </row>
    <row r="35" spans="1:8" x14ac:dyDescent="0.35">
      <c r="H35" s="4" t="s">
        <v>21</v>
      </c>
    </row>
    <row r="36" spans="1:8" x14ac:dyDescent="0.35">
      <c r="A36" s="6" t="s">
        <v>35</v>
      </c>
      <c r="B36" s="6" t="s">
        <v>35</v>
      </c>
      <c r="C36" s="6"/>
      <c r="D36" s="6"/>
      <c r="E36" s="6"/>
      <c r="F36" s="6"/>
      <c r="G36" s="6"/>
      <c r="H36" s="4" t="s">
        <v>21</v>
      </c>
    </row>
    <row r="37" spans="1:8" x14ac:dyDescent="0.35">
      <c r="A37" s="6"/>
      <c r="B37" s="6"/>
      <c r="C37" s="6"/>
      <c r="D37" s="6"/>
      <c r="E37" s="6"/>
      <c r="F37" s="6"/>
      <c r="G37" s="6"/>
      <c r="H37" s="4">
        <f>SUM(C37:G37)</f>
        <v>0</v>
      </c>
    </row>
    <row r="38" spans="1:8" x14ac:dyDescent="0.35">
      <c r="A38" s="6"/>
      <c r="B38" s="6" t="s">
        <v>36</v>
      </c>
      <c r="C38" s="6">
        <f>SUM(C37:C37)</f>
        <v>0</v>
      </c>
      <c r="D38" s="6">
        <f>SUM(D37:D37)</f>
        <v>0</v>
      </c>
      <c r="E38" s="6">
        <f>SUM(E37:E37)</f>
        <v>0</v>
      </c>
      <c r="F38" s="6">
        <f>SUM(F37:F37)</f>
        <v>0</v>
      </c>
      <c r="G38" s="6">
        <f>SUM(G37:G37)</f>
        <v>0</v>
      </c>
      <c r="H38" s="6">
        <f>SUM(C38:G38)</f>
        <v>0</v>
      </c>
    </row>
    <row r="39" spans="1:8" x14ac:dyDescent="0.35">
      <c r="A39" s="6"/>
      <c r="B39" s="6"/>
      <c r="C39" s="6"/>
      <c r="D39" s="6"/>
      <c r="E39" s="6"/>
      <c r="F39" s="6"/>
      <c r="G39" s="6"/>
      <c r="H39" s="6" t="s">
        <v>21</v>
      </c>
    </row>
    <row r="40" spans="1:8" x14ac:dyDescent="0.35">
      <c r="A40" s="6" t="s">
        <v>37</v>
      </c>
      <c r="B40" s="6"/>
      <c r="C40" s="6">
        <f t="shared" ref="C40:H40" si="5">SUM(C38,C34)</f>
        <v>959315.8</v>
      </c>
      <c r="D40" s="6">
        <f t="shared" si="5"/>
        <v>959315.8</v>
      </c>
      <c r="E40" s="6">
        <f t="shared" si="5"/>
        <v>959315.8</v>
      </c>
      <c r="F40" s="6">
        <f t="shared" si="5"/>
        <v>959315.8</v>
      </c>
      <c r="G40" s="6">
        <f t="shared" si="5"/>
        <v>959315.8</v>
      </c>
      <c r="H40" s="6">
        <f t="shared" si="5"/>
        <v>4796579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>
      <selection activeCell="M30" sqref="M30"/>
    </sheetView>
  </sheetViews>
  <sheetFormatPr defaultRowHeight="14.5" x14ac:dyDescent="0.35"/>
  <cols>
    <col min="1" max="1" width="18.08984375" style="4" customWidth="1"/>
    <col min="2" max="2" width="32.08984375" style="4" customWidth="1"/>
    <col min="3" max="7" width="11.6328125" style="4" customWidth="1"/>
    <col min="8" max="8" width="12.6328125" style="4" customWidth="1"/>
    <col min="9" max="16384" width="8.7265625" style="4"/>
  </cols>
  <sheetData>
    <row r="1" spans="1:8" x14ac:dyDescent="0.35">
      <c r="A1" s="22" t="s">
        <v>43</v>
      </c>
      <c r="B1" s="22"/>
      <c r="C1" s="22"/>
      <c r="D1" s="22"/>
      <c r="E1" s="22"/>
      <c r="F1" s="22"/>
      <c r="G1" s="22"/>
      <c r="H1" s="22"/>
    </row>
    <row r="2" spans="1:8" x14ac:dyDescent="0.35">
      <c r="A2" s="21" t="s">
        <v>57</v>
      </c>
      <c r="B2" s="21"/>
      <c r="C2" s="21"/>
      <c r="D2" s="21"/>
      <c r="E2" s="21"/>
      <c r="F2" s="21"/>
      <c r="G2" s="21"/>
      <c r="H2" s="21"/>
    </row>
    <row r="3" spans="1:8" x14ac:dyDescent="0.3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</row>
    <row r="4" spans="1:8" x14ac:dyDescent="0.35">
      <c r="A4" s="6" t="s">
        <v>9</v>
      </c>
      <c r="B4" s="6" t="s">
        <v>10</v>
      </c>
      <c r="C4" s="4" t="s">
        <v>11</v>
      </c>
      <c r="D4" s="4" t="s">
        <v>11</v>
      </c>
      <c r="E4" s="4" t="s">
        <v>11</v>
      </c>
      <c r="G4" s="4" t="s">
        <v>11</v>
      </c>
      <c r="H4" s="4" t="s">
        <v>11</v>
      </c>
    </row>
    <row r="5" spans="1:8" ht="101.5" x14ac:dyDescent="0.35">
      <c r="B5" s="10" t="s">
        <v>38</v>
      </c>
      <c r="C5" s="4">
        <v>1215</v>
      </c>
      <c r="D5" s="4">
        <v>1822.5</v>
      </c>
      <c r="E5" s="4">
        <v>3645</v>
      </c>
      <c r="F5" s="4">
        <v>3645</v>
      </c>
      <c r="G5" s="4">
        <v>1822.5</v>
      </c>
      <c r="H5" s="4">
        <f>SUM(C5:G5)</f>
        <v>12150</v>
      </c>
    </row>
    <row r="6" spans="1:8" ht="58" x14ac:dyDescent="0.35">
      <c r="B6" s="10" t="s">
        <v>39</v>
      </c>
      <c r="C6" s="4">
        <v>333.2</v>
      </c>
      <c r="D6" s="4">
        <v>499.8</v>
      </c>
      <c r="E6" s="4">
        <v>999.6</v>
      </c>
      <c r="F6" s="4">
        <v>999.6</v>
      </c>
      <c r="G6" s="4">
        <v>499.8</v>
      </c>
      <c r="H6" s="4">
        <f>SUM(C6:G6)</f>
        <v>3332</v>
      </c>
    </row>
    <row r="8" spans="1:8" x14ac:dyDescent="0.35">
      <c r="B8" s="6" t="s">
        <v>14</v>
      </c>
      <c r="C8" s="6">
        <v>1548.2</v>
      </c>
      <c r="D8" s="6">
        <v>2322.3000000000002</v>
      </c>
      <c r="E8" s="6">
        <v>4644.6000000000004</v>
      </c>
      <c r="F8" s="6">
        <v>4644.6000000000004</v>
      </c>
      <c r="G8" s="6">
        <v>2322.3000000000002</v>
      </c>
      <c r="H8" s="6">
        <f>SUM(H5:H7)</f>
        <v>15482</v>
      </c>
    </row>
    <row r="9" spans="1:8" x14ac:dyDescent="0.35">
      <c r="B9" s="6" t="s">
        <v>15</v>
      </c>
      <c r="C9" s="4" t="s">
        <v>11</v>
      </c>
      <c r="H9" s="4" t="s">
        <v>11</v>
      </c>
    </row>
    <row r="10" spans="1:8" ht="43.5" x14ac:dyDescent="0.35">
      <c r="B10" s="10" t="s">
        <v>16</v>
      </c>
      <c r="C10" s="4">
        <v>809.7</v>
      </c>
      <c r="D10" s="4">
        <v>1214.55</v>
      </c>
      <c r="E10" s="4">
        <v>2429.1</v>
      </c>
      <c r="F10" s="4">
        <v>2429.1</v>
      </c>
      <c r="G10" s="4">
        <v>1214.55</v>
      </c>
      <c r="H10" s="4">
        <f>SUM(C10:G10)</f>
        <v>8097.0000000000009</v>
      </c>
    </row>
    <row r="12" spans="1:8" x14ac:dyDescent="0.35">
      <c r="B12" s="11" t="s">
        <v>17</v>
      </c>
      <c r="C12" s="6">
        <v>809.7</v>
      </c>
      <c r="D12" s="6">
        <v>1214.55</v>
      </c>
      <c r="E12" s="6">
        <v>2429.1</v>
      </c>
      <c r="F12" s="6">
        <v>2429.1</v>
      </c>
      <c r="G12" s="6">
        <v>1214.55</v>
      </c>
      <c r="H12" s="6">
        <f>SUM(H10:H11)</f>
        <v>8097.0000000000009</v>
      </c>
    </row>
    <row r="13" spans="1:8" x14ac:dyDescent="0.35">
      <c r="B13" s="11" t="s">
        <v>18</v>
      </c>
      <c r="C13" s="4" t="s">
        <v>11</v>
      </c>
      <c r="H13" s="4" t="s">
        <v>11</v>
      </c>
    </row>
    <row r="14" spans="1:8" x14ac:dyDescent="0.35">
      <c r="B14" s="11"/>
      <c r="C14" s="6"/>
      <c r="D14" s="6"/>
      <c r="E14" s="6"/>
      <c r="F14" s="6"/>
      <c r="G14" s="6"/>
      <c r="H14" s="4">
        <v>0</v>
      </c>
    </row>
    <row r="15" spans="1:8" x14ac:dyDescent="0.35">
      <c r="B15" s="11" t="s">
        <v>19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f>SUM(H14)</f>
        <v>0</v>
      </c>
    </row>
    <row r="16" spans="1:8" x14ac:dyDescent="0.35">
      <c r="A16" s="4" t="s">
        <v>22</v>
      </c>
      <c r="B16" s="11" t="s">
        <v>20</v>
      </c>
      <c r="H16" s="4" t="s">
        <v>21</v>
      </c>
    </row>
    <row r="17" spans="1:8" x14ac:dyDescent="0.35">
      <c r="B17" s="6" t="s">
        <v>22</v>
      </c>
      <c r="C17" s="6" t="s">
        <v>11</v>
      </c>
      <c r="D17" s="6"/>
      <c r="E17" s="6"/>
      <c r="F17" s="6"/>
      <c r="G17" s="6"/>
      <c r="H17" s="4">
        <v>0</v>
      </c>
    </row>
    <row r="18" spans="1:8" x14ac:dyDescent="0.35">
      <c r="B18" s="12" t="s">
        <v>23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f>SUM(H17)</f>
        <v>0</v>
      </c>
    </row>
    <row r="19" spans="1:8" x14ac:dyDescent="0.35">
      <c r="B19" s="12" t="s">
        <v>24</v>
      </c>
      <c r="C19" s="6" t="s">
        <v>11</v>
      </c>
      <c r="D19" s="6"/>
      <c r="E19" s="6"/>
      <c r="F19" s="6"/>
      <c r="G19" s="6"/>
    </row>
    <row r="20" spans="1:8" x14ac:dyDescent="0.35">
      <c r="B20" s="10"/>
      <c r="H20" s="4">
        <v>0</v>
      </c>
    </row>
    <row r="21" spans="1:8" x14ac:dyDescent="0.35">
      <c r="B21" s="12" t="s">
        <v>25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f>SUM(H20)</f>
        <v>0</v>
      </c>
    </row>
    <row r="22" spans="1:8" x14ac:dyDescent="0.35">
      <c r="B22" s="6" t="s">
        <v>26</v>
      </c>
      <c r="C22" s="4" t="s">
        <v>11</v>
      </c>
    </row>
    <row r="23" spans="1:8" ht="29" x14ac:dyDescent="0.35">
      <c r="B23" s="10" t="s">
        <v>48</v>
      </c>
      <c r="C23" s="14">
        <v>85980.800000000003</v>
      </c>
      <c r="D23" s="14">
        <v>128971.2</v>
      </c>
      <c r="E23" s="14">
        <v>257942.39999999999</v>
      </c>
      <c r="F23" s="14">
        <v>257942.39999999999</v>
      </c>
      <c r="G23" s="14">
        <v>128971.2</v>
      </c>
      <c r="H23" s="4">
        <f>SUM(C23:G23)</f>
        <v>859808</v>
      </c>
    </row>
    <row r="24" spans="1:8" ht="43.5" x14ac:dyDescent="0.35">
      <c r="B24" s="13" t="s">
        <v>49</v>
      </c>
      <c r="C24" s="14">
        <v>3500</v>
      </c>
      <c r="D24" s="14">
        <v>5250</v>
      </c>
      <c r="E24" s="14">
        <v>10500</v>
      </c>
      <c r="F24" s="14">
        <v>10500</v>
      </c>
      <c r="G24" s="14">
        <v>5250</v>
      </c>
      <c r="H24" s="4">
        <f>SUM(C24:G24)</f>
        <v>35000</v>
      </c>
    </row>
    <row r="25" spans="1:8" x14ac:dyDescent="0.35">
      <c r="B25" s="6"/>
      <c r="C25" s="6"/>
      <c r="D25" s="6"/>
      <c r="E25" s="6"/>
      <c r="F25" s="6"/>
      <c r="G25" s="6"/>
    </row>
    <row r="26" spans="1:8" x14ac:dyDescent="0.35">
      <c r="B26" s="6" t="s">
        <v>30</v>
      </c>
      <c r="C26" s="6">
        <f>SUM(C23:C25)</f>
        <v>89480.8</v>
      </c>
      <c r="D26" s="6">
        <f>SUM(D23:D25)</f>
        <v>134221.20000000001</v>
      </c>
      <c r="E26" s="6">
        <f>SUM(E23:E25)</f>
        <v>268442.40000000002</v>
      </c>
      <c r="F26" s="6">
        <f>SUM(F23:F25)</f>
        <v>268442.40000000002</v>
      </c>
      <c r="G26" s="6">
        <f>SUM(G23:G25)</f>
        <v>134221.20000000001</v>
      </c>
      <c r="H26" s="6">
        <f>SUM(C26:G26)</f>
        <v>894808</v>
      </c>
    </row>
    <row r="27" spans="1:8" x14ac:dyDescent="0.35">
      <c r="B27" s="6" t="s">
        <v>60</v>
      </c>
      <c r="C27" s="6"/>
      <c r="D27" s="6"/>
      <c r="E27" s="6"/>
      <c r="F27" s="6"/>
      <c r="G27" s="6"/>
      <c r="H27" s="6"/>
    </row>
    <row r="28" spans="1:8" ht="43.5" x14ac:dyDescent="0.35">
      <c r="B28" s="13" t="s">
        <v>47</v>
      </c>
      <c r="C28" s="14">
        <v>543670.80000000005</v>
      </c>
      <c r="D28" s="14">
        <v>815506.2</v>
      </c>
      <c r="E28" s="14">
        <v>1631012.4</v>
      </c>
      <c r="F28" s="14">
        <v>1631012.4</v>
      </c>
      <c r="G28" s="14">
        <v>815506.2</v>
      </c>
      <c r="H28" s="14">
        <f>SUM(C28:G28)</f>
        <v>5436708</v>
      </c>
    </row>
    <row r="29" spans="1:8" x14ac:dyDescent="0.35">
      <c r="B29" s="6"/>
      <c r="C29" s="6"/>
      <c r="D29" s="6"/>
      <c r="E29" s="6"/>
      <c r="F29" s="6"/>
      <c r="G29" s="6"/>
      <c r="H29" s="6"/>
    </row>
    <row r="30" spans="1:8" x14ac:dyDescent="0.35">
      <c r="B30" s="6" t="s">
        <v>59</v>
      </c>
      <c r="C30" s="6">
        <v>543670.80000000005</v>
      </c>
      <c r="D30" s="6">
        <v>815506.2</v>
      </c>
      <c r="E30" s="6">
        <v>1631012.4</v>
      </c>
      <c r="F30" s="6">
        <v>1631012.4</v>
      </c>
      <c r="G30" s="6">
        <v>815506.2</v>
      </c>
      <c r="H30" s="6">
        <f>SUM(C30:G30)</f>
        <v>5436708</v>
      </c>
    </row>
    <row r="31" spans="1:8" x14ac:dyDescent="0.35">
      <c r="A31" s="6"/>
      <c r="B31" s="6" t="s">
        <v>31</v>
      </c>
      <c r="C31" s="6" t="s">
        <v>11</v>
      </c>
      <c r="D31" s="6"/>
      <c r="E31" s="6"/>
      <c r="F31" s="6"/>
      <c r="G31" s="6"/>
    </row>
    <row r="32" spans="1:8" x14ac:dyDescent="0.35">
      <c r="A32" s="6"/>
      <c r="B32" s="6"/>
      <c r="C32" s="6"/>
      <c r="D32" s="6"/>
      <c r="E32" s="6"/>
      <c r="F32" s="6"/>
      <c r="G32" s="6"/>
      <c r="H32" s="4">
        <v>0</v>
      </c>
    </row>
    <row r="33" spans="1:13" x14ac:dyDescent="0.35">
      <c r="B33" s="6" t="s">
        <v>33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f>SUM(C33:G33)</f>
        <v>0</v>
      </c>
      <c r="M33" s="1"/>
    </row>
    <row r="34" spans="1:13" x14ac:dyDescent="0.35">
      <c r="A34" s="6"/>
      <c r="B34" s="6" t="s">
        <v>34</v>
      </c>
      <c r="C34" s="6">
        <f>C33+C30+C26+C21+C18+C15+C12+C8</f>
        <v>635509.5</v>
      </c>
      <c r="D34" s="6">
        <f>D33+D30+D26+D21+D18+D15+D12+D8</f>
        <v>953264.25</v>
      </c>
      <c r="E34" s="6">
        <f>E33+E30+E26+E21+E18+E15+E12+E8</f>
        <v>1906528.5</v>
      </c>
      <c r="F34" s="6">
        <f>F33+F30+F26+F21+F18+F15+F12+F8</f>
        <v>1906528.5</v>
      </c>
      <c r="G34" s="6">
        <f>G33+G30+G26+G21+G18+G15+G12+G8</f>
        <v>953264.25</v>
      </c>
      <c r="H34" s="6">
        <f>SUM(C34:G34)</f>
        <v>6355095</v>
      </c>
    </row>
    <row r="35" spans="1:13" x14ac:dyDescent="0.35">
      <c r="A35" s="6"/>
      <c r="B35" s="6"/>
      <c r="C35" s="6"/>
      <c r="D35" s="6"/>
      <c r="E35" s="6"/>
      <c r="F35" s="6"/>
      <c r="G35" s="6"/>
      <c r="H35" s="4" t="s">
        <v>21</v>
      </c>
    </row>
    <row r="36" spans="1:13" x14ac:dyDescent="0.35">
      <c r="A36" s="6" t="s">
        <v>35</v>
      </c>
      <c r="B36" s="6" t="s">
        <v>35</v>
      </c>
      <c r="C36" s="6"/>
      <c r="D36" s="6"/>
      <c r="E36" s="6"/>
      <c r="F36" s="6"/>
      <c r="G36" s="6"/>
      <c r="H36" s="4" t="s">
        <v>21</v>
      </c>
    </row>
    <row r="37" spans="1:13" x14ac:dyDescent="0.35">
      <c r="A37" s="6"/>
      <c r="H37" s="4">
        <v>0</v>
      </c>
      <c r="J37" s="1"/>
    </row>
    <row r="38" spans="1:13" x14ac:dyDescent="0.35">
      <c r="A38" s="6"/>
      <c r="B38" s="6" t="s">
        <v>50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f>SUM(C38:G38)</f>
        <v>0</v>
      </c>
    </row>
    <row r="39" spans="1:13" x14ac:dyDescent="0.35">
      <c r="A39" s="6"/>
      <c r="H39" s="4" t="s">
        <v>21</v>
      </c>
    </row>
    <row r="40" spans="1:13" x14ac:dyDescent="0.35">
      <c r="A40" s="6" t="s">
        <v>37</v>
      </c>
      <c r="B40" s="6"/>
      <c r="C40" s="6">
        <f>SUM(C34:C39)</f>
        <v>635509.5</v>
      </c>
      <c r="D40" s="6">
        <f>SUM(D34:D39)</f>
        <v>953264.25</v>
      </c>
      <c r="E40" s="6">
        <f>SUM(E34:E39)</f>
        <v>1906528.5</v>
      </c>
      <c r="F40" s="6">
        <f>SUM(F34:F39)</f>
        <v>1906528.5</v>
      </c>
      <c r="G40" s="6">
        <f>SUM(G34:G39)</f>
        <v>953264.25</v>
      </c>
      <c r="H40" s="6">
        <f>SUM(C40:G40)</f>
        <v>6355095</v>
      </c>
      <c r="K40" s="1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N6" sqref="N6"/>
    </sheetView>
  </sheetViews>
  <sheetFormatPr defaultRowHeight="14.5" x14ac:dyDescent="0.35"/>
  <cols>
    <col min="1" max="1" width="18.08984375" style="4" customWidth="1"/>
    <col min="2" max="2" width="32.08984375" style="4" customWidth="1"/>
    <col min="3" max="7" width="11.6328125" style="4" customWidth="1"/>
    <col min="8" max="8" width="12.6328125" style="4" customWidth="1"/>
    <col min="9" max="16384" width="8.7265625" style="4"/>
  </cols>
  <sheetData>
    <row r="1" spans="1:8" x14ac:dyDescent="0.35">
      <c r="A1" s="22" t="s">
        <v>44</v>
      </c>
      <c r="B1" s="22"/>
      <c r="C1" s="22"/>
      <c r="D1" s="22"/>
      <c r="E1" s="22"/>
      <c r="F1" s="22"/>
      <c r="G1" s="22"/>
      <c r="H1" s="22"/>
    </row>
    <row r="2" spans="1:8" x14ac:dyDescent="0.35">
      <c r="A2" s="21" t="s">
        <v>57</v>
      </c>
      <c r="B2" s="21"/>
      <c r="C2" s="21"/>
      <c r="D2" s="21"/>
      <c r="E2" s="21"/>
      <c r="F2" s="21"/>
      <c r="G2" s="21"/>
      <c r="H2" s="21"/>
    </row>
    <row r="3" spans="1:8" x14ac:dyDescent="0.3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</row>
    <row r="4" spans="1:8" x14ac:dyDescent="0.35">
      <c r="A4" s="6" t="s">
        <v>9</v>
      </c>
      <c r="B4" s="6" t="s">
        <v>10</v>
      </c>
      <c r="C4" s="4" t="s">
        <v>11</v>
      </c>
      <c r="D4" s="4" t="s">
        <v>11</v>
      </c>
      <c r="E4" s="4" t="s">
        <v>11</v>
      </c>
      <c r="G4" s="4" t="s">
        <v>11</v>
      </c>
      <c r="H4" s="4" t="s">
        <v>11</v>
      </c>
    </row>
    <row r="5" spans="1:8" ht="101.5" x14ac:dyDescent="0.35">
      <c r="B5" s="10" t="s">
        <v>51</v>
      </c>
      <c r="C5" s="4">
        <v>1215</v>
      </c>
      <c r="D5" s="4">
        <v>1822.5</v>
      </c>
      <c r="E5" s="4">
        <v>3645</v>
      </c>
      <c r="F5" s="4">
        <v>3645</v>
      </c>
      <c r="G5" s="4">
        <v>1822.5</v>
      </c>
      <c r="H5" s="4">
        <f>SUM(C5:G5)</f>
        <v>12150</v>
      </c>
    </row>
    <row r="6" spans="1:8" ht="58" x14ac:dyDescent="0.35">
      <c r="B6" s="10" t="s">
        <v>52</v>
      </c>
      <c r="C6" s="4">
        <v>333.2</v>
      </c>
      <c r="D6" s="4">
        <v>499.8</v>
      </c>
      <c r="E6" s="4">
        <v>999.6</v>
      </c>
      <c r="F6" s="4">
        <v>999.6</v>
      </c>
      <c r="G6" s="4">
        <v>499.8</v>
      </c>
      <c r="H6" s="4">
        <f>SUM(C6:G6)</f>
        <v>3332</v>
      </c>
    </row>
    <row r="8" spans="1:8" x14ac:dyDescent="0.35">
      <c r="B8" s="6" t="s">
        <v>14</v>
      </c>
      <c r="C8" s="6">
        <v>1548.2</v>
      </c>
      <c r="D8" s="6">
        <v>2322.3000000000002</v>
      </c>
      <c r="E8" s="6">
        <v>4644.6000000000004</v>
      </c>
      <c r="F8" s="6">
        <v>4644.6000000000004</v>
      </c>
      <c r="G8" s="6">
        <v>2322.3000000000002</v>
      </c>
      <c r="H8" s="6">
        <f>SUM(H5:H7)</f>
        <v>15482</v>
      </c>
    </row>
    <row r="9" spans="1:8" x14ac:dyDescent="0.35">
      <c r="B9" s="6" t="s">
        <v>46</v>
      </c>
      <c r="C9" s="4" t="s">
        <v>11</v>
      </c>
      <c r="H9" s="4" t="s">
        <v>11</v>
      </c>
    </row>
    <row r="10" spans="1:8" ht="43.5" x14ac:dyDescent="0.35">
      <c r="B10" s="10" t="s">
        <v>16</v>
      </c>
      <c r="C10" s="4">
        <v>809.7</v>
      </c>
      <c r="D10" s="4">
        <v>1214.55</v>
      </c>
      <c r="E10" s="4">
        <v>2429.1</v>
      </c>
      <c r="F10" s="4">
        <v>2429.1</v>
      </c>
      <c r="G10" s="4">
        <v>1214.55</v>
      </c>
      <c r="H10" s="4">
        <f>SUM(C10:G10)</f>
        <v>8097.0000000000009</v>
      </c>
    </row>
    <row r="12" spans="1:8" x14ac:dyDescent="0.35">
      <c r="B12" s="11" t="s">
        <v>17</v>
      </c>
      <c r="C12" s="6">
        <v>809.7</v>
      </c>
      <c r="D12" s="6">
        <v>1214.55</v>
      </c>
      <c r="E12" s="6">
        <v>2429.1</v>
      </c>
      <c r="F12" s="6">
        <v>2429.1</v>
      </c>
      <c r="G12" s="6">
        <v>1214.55</v>
      </c>
      <c r="H12" s="6">
        <f>SUM(H10:H11)</f>
        <v>8097.0000000000009</v>
      </c>
    </row>
    <row r="13" spans="1:8" x14ac:dyDescent="0.35">
      <c r="B13" s="11" t="s">
        <v>18</v>
      </c>
      <c r="C13" s="4" t="s">
        <v>11</v>
      </c>
      <c r="H13" s="4" t="s">
        <v>11</v>
      </c>
    </row>
    <row r="14" spans="1:8" x14ac:dyDescent="0.35">
      <c r="B14" s="11"/>
      <c r="C14" s="6" t="s">
        <v>22</v>
      </c>
      <c r="D14" s="6" t="s">
        <v>22</v>
      </c>
      <c r="E14" s="6" t="s">
        <v>22</v>
      </c>
      <c r="F14" s="6"/>
      <c r="G14" s="6"/>
      <c r="H14" s="4">
        <v>0</v>
      </c>
    </row>
    <row r="15" spans="1:8" x14ac:dyDescent="0.35">
      <c r="B15" s="11" t="s">
        <v>19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f>SUM(H14)</f>
        <v>0</v>
      </c>
    </row>
    <row r="16" spans="1:8" x14ac:dyDescent="0.35">
      <c r="A16" s="4" t="s">
        <v>22</v>
      </c>
      <c r="B16" s="11" t="s">
        <v>20</v>
      </c>
      <c r="H16" s="4" t="s">
        <v>21</v>
      </c>
    </row>
    <row r="17" spans="1:8" x14ac:dyDescent="0.35">
      <c r="B17" s="6" t="s">
        <v>22</v>
      </c>
      <c r="C17" s="6" t="s">
        <v>11</v>
      </c>
      <c r="D17" s="6"/>
      <c r="E17" s="6"/>
      <c r="F17" s="6"/>
      <c r="G17" s="6"/>
      <c r="H17" s="4">
        <v>0</v>
      </c>
    </row>
    <row r="18" spans="1:8" x14ac:dyDescent="0.35">
      <c r="B18" s="12" t="s">
        <v>23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f>SUM(H17)</f>
        <v>0</v>
      </c>
    </row>
    <row r="19" spans="1:8" x14ac:dyDescent="0.35">
      <c r="B19" s="12" t="s">
        <v>24</v>
      </c>
      <c r="C19" s="6" t="s">
        <v>11</v>
      </c>
      <c r="D19" s="6"/>
      <c r="E19" s="6"/>
      <c r="F19" s="6"/>
      <c r="G19" s="6"/>
    </row>
    <row r="20" spans="1:8" x14ac:dyDescent="0.35">
      <c r="B20" s="10"/>
      <c r="H20" s="4">
        <v>0</v>
      </c>
    </row>
    <row r="21" spans="1:8" x14ac:dyDescent="0.35">
      <c r="B21" s="12" t="s">
        <v>25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f>SUM(H20)</f>
        <v>0</v>
      </c>
    </row>
    <row r="22" spans="1:8" x14ac:dyDescent="0.35">
      <c r="B22" s="6" t="s">
        <v>26</v>
      </c>
      <c r="C22" s="4" t="s">
        <v>11</v>
      </c>
    </row>
    <row r="23" spans="1:8" ht="43.5" x14ac:dyDescent="0.35">
      <c r="B23" s="10" t="s">
        <v>54</v>
      </c>
      <c r="C23" s="4">
        <v>120412.5</v>
      </c>
      <c r="D23" s="4">
        <v>180618.75</v>
      </c>
      <c r="E23" s="4">
        <v>361237.5</v>
      </c>
      <c r="F23" s="4">
        <v>361237.5</v>
      </c>
      <c r="G23" s="4">
        <v>180618.75</v>
      </c>
      <c r="H23" s="4">
        <f>SUM(C23:G23)</f>
        <v>1204125</v>
      </c>
    </row>
    <row r="24" spans="1:8" ht="72.5" x14ac:dyDescent="0.35">
      <c r="B24" s="13" t="s">
        <v>55</v>
      </c>
      <c r="C24" s="14">
        <v>3500</v>
      </c>
      <c r="D24" s="14">
        <v>5250</v>
      </c>
      <c r="E24" s="14">
        <v>10500</v>
      </c>
      <c r="F24" s="14">
        <v>10500</v>
      </c>
      <c r="G24" s="14">
        <v>5250</v>
      </c>
      <c r="H24" s="4">
        <f>SUM(C24:G24)</f>
        <v>35000</v>
      </c>
    </row>
    <row r="25" spans="1:8" x14ac:dyDescent="0.35">
      <c r="B25" s="6"/>
      <c r="C25" s="6"/>
      <c r="D25" s="6"/>
      <c r="E25" s="6"/>
      <c r="F25" s="6"/>
      <c r="G25" s="6"/>
    </row>
    <row r="26" spans="1:8" x14ac:dyDescent="0.35">
      <c r="B26" s="6" t="s">
        <v>56</v>
      </c>
      <c r="C26" s="6">
        <f>SUM(C23:C25)</f>
        <v>123912.5</v>
      </c>
      <c r="D26" s="6">
        <f>SUM(D23:D25)</f>
        <v>185868.75</v>
      </c>
      <c r="E26" s="6">
        <f>SUM(E23:E25)</f>
        <v>371737.5</v>
      </c>
      <c r="F26" s="6">
        <f>SUM(F23:F25)</f>
        <v>371737.5</v>
      </c>
      <c r="G26" s="6">
        <f>SUM(G23:G25)</f>
        <v>185868.75</v>
      </c>
      <c r="H26" s="6">
        <f>SUM(C26:G26)</f>
        <v>1239125</v>
      </c>
    </row>
    <row r="27" spans="1:8" x14ac:dyDescent="0.35">
      <c r="B27" s="6" t="s">
        <v>61</v>
      </c>
      <c r="C27" s="6"/>
      <c r="D27" s="6"/>
      <c r="E27" s="6"/>
      <c r="F27" s="6"/>
      <c r="G27" s="6"/>
      <c r="H27" s="6"/>
    </row>
    <row r="28" spans="1:8" ht="101.5" x14ac:dyDescent="0.35">
      <c r="B28" s="13" t="s">
        <v>53</v>
      </c>
      <c r="C28" s="14">
        <v>358690</v>
      </c>
      <c r="D28" s="14">
        <v>538035</v>
      </c>
      <c r="E28" s="14">
        <v>1076070</v>
      </c>
      <c r="F28" s="14">
        <v>1076070</v>
      </c>
      <c r="G28" s="14">
        <v>538035</v>
      </c>
      <c r="H28" s="14">
        <f>SUM(C28:G28)</f>
        <v>3586900</v>
      </c>
    </row>
    <row r="29" spans="1:8" x14ac:dyDescent="0.35">
      <c r="B29" s="6"/>
      <c r="C29" s="6"/>
      <c r="D29" s="6"/>
      <c r="E29" s="6"/>
      <c r="F29" s="6"/>
      <c r="G29" s="6"/>
      <c r="H29" s="6"/>
    </row>
    <row r="30" spans="1:8" x14ac:dyDescent="0.35">
      <c r="B30" s="6" t="s">
        <v>59</v>
      </c>
      <c r="C30" s="6">
        <v>358690</v>
      </c>
      <c r="D30" s="6">
        <v>538035</v>
      </c>
      <c r="E30" s="6">
        <v>1076070</v>
      </c>
      <c r="F30" s="6">
        <v>1076070</v>
      </c>
      <c r="G30" s="6">
        <v>538035</v>
      </c>
      <c r="H30" s="6">
        <f>SUM(C30:G30)</f>
        <v>3586900</v>
      </c>
    </row>
    <row r="31" spans="1:8" x14ac:dyDescent="0.35">
      <c r="A31" s="6"/>
      <c r="B31" s="6" t="s">
        <v>31</v>
      </c>
      <c r="C31" s="6" t="s">
        <v>11</v>
      </c>
      <c r="D31" s="6"/>
      <c r="E31" s="6"/>
      <c r="F31" s="6"/>
      <c r="G31" s="6"/>
    </row>
    <row r="32" spans="1:8" x14ac:dyDescent="0.35">
      <c r="A32" s="6"/>
      <c r="B32" s="6"/>
      <c r="C32" s="6"/>
      <c r="D32" s="6"/>
      <c r="E32" s="6"/>
      <c r="F32" s="6"/>
      <c r="G32" s="6"/>
      <c r="H32" s="4">
        <v>0</v>
      </c>
    </row>
    <row r="33" spans="1:8" x14ac:dyDescent="0.35">
      <c r="A33" s="6"/>
      <c r="B33" s="6" t="s">
        <v>33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f>SUM(H32)</f>
        <v>0</v>
      </c>
    </row>
    <row r="34" spans="1:8" x14ac:dyDescent="0.35">
      <c r="A34" s="6"/>
      <c r="B34" s="6" t="s">
        <v>34</v>
      </c>
      <c r="C34" s="6">
        <f>C33+C30+C26+C21+C18+C15+C12+C8</f>
        <v>484960.4</v>
      </c>
      <c r="D34" s="6">
        <f>D33+D30+D26+D21+D18+D15+D12+D8</f>
        <v>727440.60000000009</v>
      </c>
      <c r="E34" s="6">
        <f>E33+E30+E26+E21+E18+E15+E12+E8</f>
        <v>1454881.2000000002</v>
      </c>
      <c r="F34" s="6">
        <f>F33+F30+F26+F21+F18+F15+F12+F8</f>
        <v>1454881.2000000002</v>
      </c>
      <c r="G34" s="6">
        <f>G33+G30+G26+G21+G18+G15+G12+G8</f>
        <v>727440.60000000009</v>
      </c>
      <c r="H34" s="6">
        <f>SUM(C34:G34)</f>
        <v>4849604</v>
      </c>
    </row>
    <row r="35" spans="1:8" x14ac:dyDescent="0.35">
      <c r="A35" s="6"/>
      <c r="B35" s="6"/>
      <c r="C35" s="6"/>
      <c r="D35" s="6"/>
      <c r="E35" s="6"/>
      <c r="F35" s="6"/>
      <c r="G35" s="6"/>
      <c r="H35" s="4" t="s">
        <v>21</v>
      </c>
    </row>
    <row r="36" spans="1:8" x14ac:dyDescent="0.35">
      <c r="A36" s="6" t="s">
        <v>35</v>
      </c>
      <c r="B36" s="6" t="s">
        <v>35</v>
      </c>
      <c r="C36" s="6"/>
      <c r="D36" s="6"/>
      <c r="E36" s="6"/>
      <c r="F36" s="6"/>
      <c r="G36" s="6"/>
      <c r="H36" s="4" t="s">
        <v>21</v>
      </c>
    </row>
    <row r="37" spans="1:8" x14ac:dyDescent="0.35">
      <c r="A37" s="6"/>
      <c r="H37" s="4">
        <v>0</v>
      </c>
    </row>
    <row r="38" spans="1:8" x14ac:dyDescent="0.35">
      <c r="A38" s="6"/>
      <c r="B38" s="6" t="s">
        <v>36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</row>
    <row r="39" spans="1:8" x14ac:dyDescent="0.35">
      <c r="A39" s="6"/>
      <c r="H39" s="4" t="s">
        <v>21</v>
      </c>
    </row>
    <row r="40" spans="1:8" x14ac:dyDescent="0.35">
      <c r="A40" s="6" t="s">
        <v>37</v>
      </c>
      <c r="C40" s="6">
        <v>484960.4</v>
      </c>
      <c r="D40" s="6">
        <v>727440.60000000009</v>
      </c>
      <c r="E40" s="6">
        <v>1454881.2000000002</v>
      </c>
      <c r="F40" s="6">
        <v>1454881.2000000002</v>
      </c>
      <c r="G40" s="6">
        <v>727440.60000000009</v>
      </c>
      <c r="H40" s="6">
        <f>SUM(H34:H39)</f>
        <v>4849604</v>
      </c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FFD9C95A80C8408CF1EDAAE6996F56" ma:contentTypeVersion="12" ma:contentTypeDescription="Create a new document." ma:contentTypeScope="" ma:versionID="ba31d504bb39646e78cff40546d510e7">
  <xsd:schema xmlns:xsd="http://www.w3.org/2001/XMLSchema" xmlns:xs="http://www.w3.org/2001/XMLSchema" xmlns:p="http://schemas.microsoft.com/office/2006/metadata/properties" xmlns:ns3="04419ce8-d6ff-418c-bd0d-556c9a916dab" xmlns:ns4="5afbeaa0-e482-4d76-89a3-3984eaf5fce0" targetNamespace="http://schemas.microsoft.com/office/2006/metadata/properties" ma:root="true" ma:fieldsID="30a1712b4527c97e22ade726a65bde62" ns3:_="" ns4:_="">
    <xsd:import namespace="04419ce8-d6ff-418c-bd0d-556c9a916dab"/>
    <xsd:import namespace="5afbeaa0-e482-4d76-89a3-3984eaf5fce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  <xsd:element ref="ns4:MediaServiceSystem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419ce8-d6ff-418c-bd0d-556c9a916da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beaa0-e482-4d76-89a3-3984eaf5fc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D2F9F6-CB28-45E1-B7DD-D138BA7F8C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419ce8-d6ff-418c-bd0d-556c9a916dab"/>
    <ds:schemaRef ds:uri="5afbeaa0-e482-4d76-89a3-3984eaf5fc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7C7FB2-6BD0-4B8E-9AB2-828905EBAF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513A51-196D-44A0-B748-9A06B9B3C419}">
  <ds:schemaRefs>
    <ds:schemaRef ds:uri="http://purl.org/dc/terms/"/>
    <ds:schemaRef ds:uri="http://schemas.microsoft.com/office/2006/documentManagement/types"/>
    <ds:schemaRef ds:uri="5afbeaa0-e482-4d76-89a3-3984eaf5fce0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4419ce8-d6ff-418c-bd0d-556c9a916dab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Consolidated Budget by Year</vt:lpstr>
      <vt:lpstr>Project 1 - Residential PV</vt:lpstr>
      <vt:lpstr>Project 2 - Residential HP</vt:lpstr>
      <vt:lpstr>Project 3 - Municipal PV</vt:lpstr>
      <vt:lpstr>Project 4 - Solid Waste </vt:lpstr>
    </vt:vector>
  </TitlesOfParts>
  <Company>City of Rochester, 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Costanzo, Michelle A.</dc:creator>
  <cp:lastModifiedBy>Costanzo, Michelle A.</cp:lastModifiedBy>
  <dcterms:created xsi:type="dcterms:W3CDTF">2024-03-29T20:13:14Z</dcterms:created>
  <dcterms:modified xsi:type="dcterms:W3CDTF">2024-04-01T16:12:30Z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0x0101005AFFD9C95A80C8408CF1EDAAE6996F56</vt:lpwstr>
  </property>
</Properties>
</file>