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16" documentId="8_{29CF95D2-47E8-4232-91FE-59AD286B8E88}" xr6:coauthVersionLast="47" xr6:coauthVersionMax="47" xr10:uidLastSave="{D16A6C2B-2CC8-415D-B1D4-C68B8F715491}"/>
  <bookViews>
    <workbookView xWindow="-108" yWindow="-108" windowWidth="23256" windowHeight="12576" tabRatio="979" firstSheet="1" activeTab="1" xr2:uid="{AAC398A2-E95D-4231-A920-55B8B1C73F3F}"/>
  </bookViews>
  <sheets>
    <sheet name="Overview" sheetId="26" r:id="rId1"/>
    <sheet name="Consolidated Budget" sheetId="30" r:id="rId2"/>
    <sheet name="Measure 1 Budget" sheetId="16" r:id="rId3"/>
  </sheets>
  <externalReferences>
    <externalReference r:id="rId4"/>
  </externalReferences>
  <definedNames>
    <definedName name="_xlnm._FilterDatabase" localSheetId="1" hidden="1">'Consolidated Budget'!#REF!</definedName>
    <definedName name="_xlnm._FilterDatabase" localSheetId="2" hidden="1">'Measure 1 Budget'!#REF!</definedName>
    <definedName name="regionNameLibrary">[1]Library!$C$60</definedName>
    <definedName name="yearRange">[1]CalculateEERE!$N$20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30" l="1"/>
  <c r="H12" i="30"/>
  <c r="H11" i="30"/>
  <c r="H10" i="30"/>
  <c r="H9" i="30"/>
  <c r="H8" i="30"/>
  <c r="H7" i="30"/>
  <c r="G16" i="30"/>
  <c r="G12" i="30"/>
  <c r="G11" i="30"/>
  <c r="G10" i="30"/>
  <c r="G9" i="30"/>
  <c r="G8" i="30"/>
  <c r="G7" i="30"/>
  <c r="F16" i="30"/>
  <c r="F12" i="30"/>
  <c r="F11" i="30"/>
  <c r="F10" i="30"/>
  <c r="F9" i="30"/>
  <c r="F8" i="30"/>
  <c r="F7" i="30"/>
  <c r="E16" i="30"/>
  <c r="E12" i="30"/>
  <c r="E11" i="30"/>
  <c r="E10" i="30"/>
  <c r="E9" i="30"/>
  <c r="E8" i="30"/>
  <c r="E7" i="30"/>
  <c r="D16" i="30"/>
  <c r="D12" i="30"/>
  <c r="D11" i="30"/>
  <c r="D10" i="30"/>
  <c r="D9" i="30"/>
  <c r="D8" i="30"/>
  <c r="D7" i="30"/>
  <c r="J10" i="16" l="1"/>
  <c r="J18" i="16"/>
  <c r="J8" i="16"/>
  <c r="J9" i="16"/>
  <c r="E16" i="16"/>
  <c r="F16" i="16"/>
  <c r="E54" i="16"/>
  <c r="F54" i="16"/>
  <c r="G54" i="16"/>
  <c r="H54" i="16"/>
  <c r="D54" i="16"/>
  <c r="J53" i="16"/>
  <c r="J52" i="16"/>
  <c r="J54" i="16" s="1"/>
  <c r="E48" i="16"/>
  <c r="E13" i="30" s="1"/>
  <c r="G48" i="16"/>
  <c r="G13" i="30" s="1"/>
  <c r="H48" i="16"/>
  <c r="H13" i="30" s="1"/>
  <c r="D48" i="16"/>
  <c r="D13" i="30" s="1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6" i="16"/>
  <c r="J37" i="16"/>
  <c r="J38" i="16"/>
  <c r="J47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F48" i="16" l="1"/>
  <c r="D49" i="16"/>
  <c r="D56" i="16" s="1"/>
  <c r="J30" i="16"/>
  <c r="J26" i="16"/>
  <c r="J48" i="16"/>
  <c r="J40" i="16"/>
  <c r="J34" i="16"/>
  <c r="H49" i="16"/>
  <c r="H56" i="16" s="1"/>
  <c r="J11" i="16"/>
  <c r="J13" i="16"/>
  <c r="J16" i="16" s="1"/>
  <c r="E49" i="16"/>
  <c r="E56" i="16" s="1"/>
  <c r="G49" i="16"/>
  <c r="G56" i="16" s="1"/>
  <c r="F49" i="16" l="1"/>
  <c r="F56" i="16" s="1"/>
  <c r="F13" i="30"/>
  <c r="J13" i="30" s="1"/>
  <c r="J16" i="30"/>
  <c r="J10" i="30"/>
  <c r="J11" i="30"/>
  <c r="E14" i="30"/>
  <c r="E18" i="30" s="1"/>
  <c r="J12" i="30"/>
  <c r="J9" i="30"/>
  <c r="J8" i="30"/>
  <c r="G14" i="30"/>
  <c r="G18" i="30" s="1"/>
  <c r="J7" i="30"/>
  <c r="H14" i="30"/>
  <c r="H18" i="30" s="1"/>
  <c r="D14" i="30"/>
  <c r="F14" i="30" l="1"/>
  <c r="F18" i="30" s="1"/>
  <c r="J49" i="16"/>
  <c r="J56" i="16" s="1"/>
  <c r="D23" i="30" s="1"/>
  <c r="D29" i="30" s="1"/>
  <c r="D18" i="30"/>
  <c r="J14" i="30" l="1"/>
  <c r="J18" i="30" s="1"/>
  <c r="E23" i="30"/>
  <c r="E29" i="30" l="1"/>
</calcChain>
</file>

<file path=xl/sharedStrings.xml><?xml version="1.0" encoding="utf-8"?>
<sst xmlns="http://schemas.openxmlformats.org/spreadsheetml/2006/main" count="86" uniqueCount="47">
  <si>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</si>
  <si>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</si>
  <si>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</si>
  <si>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</si>
  <si>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</si>
  <si>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</si>
  <si>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</si>
  <si>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</si>
  <si>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</si>
  <si>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</si>
  <si>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</si>
  <si>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</si>
  <si>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</si>
  <si>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</si>
  <si>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</si>
  <si>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</si>
  <si>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</si>
  <si>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</si>
  <si>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</si>
  <si>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</si>
  <si>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</si>
  <si>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</si>
  <si>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</si>
  <si>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</si>
  <si>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</si>
  <si>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</si>
  <si>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</si>
  <si>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</si>
  <si>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Utah Renewable Communities (URC)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</si>
  <si>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</si>
  <si>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</si>
  <si>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</si>
  <si>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</si>
  <si>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</si>
  <si>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</si>
  <si>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</si>
  <si>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</si>
  <si>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</si>
  <si>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</si>
  <si>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</si>
  <si>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</si>
  <si>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Clean electricity resource subsidy (est. 200 MW UT solar)</t>
  </si>
  <si>
    <t>Program administration subsidy</t>
  </si>
  <si>
    <t xml:space="preserve">Full-time URC energy navigator serving Salt Lake County, hosted by Utah Community Action for three years (salary, fringe, travel, equipment, other, and indirect) </t>
  </si>
  <si>
    <t>Part-time URC energy navigator serving Moab - Castle Valley - unincorporated Grand County, hosted by City of Moab, for two years (salary, fringe)</t>
  </si>
  <si>
    <t>Full-time URC energy navigator serving Ogden, hosted by Weber State University, for three years (salary, fringe, travel, equipment, supplies, and indirect)</t>
  </si>
  <si>
    <t>Indirect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</si>
</sst>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Times New Roman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4" borderId="1" xfId="0" applyFont="1" applyFill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0" fillId="0" borderId="1" xfId="0" applyBorder="1"/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0" fontId="6" fillId="8" borderId="0" xfId="0" applyFont="1" applyFill="1"/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horizontal="left" vertical="top" wrapText="1"/>
    </xf>
    <xf numFmtId="6" fontId="8" fillId="7" borderId="8" xfId="0" applyNumberFormat="1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4" fillId="0" borderId="1" xfId="0" applyFont="1" applyBorder="1" applyAlignment="1">
      <alignment wrapText="1"/>
    </xf>
    <xf numFmtId="0" fontId="14" fillId="0" borderId="0" xfId="0" applyFont="1"/>
    <xf numFmtId="0" fontId="14" fillId="0" borderId="1" xfId="0" applyFont="1" applyBorder="1"/>
    <xf numFmtId="0" fontId="15" fillId="0" borderId="1" xfId="0" applyFont="1" applyBorder="1" applyAlignment="1">
      <alignment horizontal="left" wrapText="1" indent="2"/>
    </xf>
    <xf numFmtId="6" fontId="15" fillId="0" borderId="1" xfId="0" applyNumberFormat="1" applyFont="1" applyBorder="1" applyAlignment="1">
      <alignment wrapText="1"/>
    </xf>
    <xf numFmtId="6" fontId="14" fillId="0" borderId="0" xfId="0" applyNumberFormat="1" applyFont="1"/>
    <xf numFmtId="0" fontId="14" fillId="0" borderId="1" xfId="0" applyFont="1" applyBorder="1" applyAlignment="1">
      <alignment horizontal="left" wrapText="1" indent="2"/>
    </xf>
    <xf numFmtId="6" fontId="14" fillId="0" borderId="1" xfId="0" applyNumberFormat="1" applyFont="1" applyBorder="1" applyAlignment="1">
      <alignment wrapText="1"/>
    </xf>
    <xf numFmtId="0" fontId="14" fillId="4" borderId="1" xfId="0" applyFont="1" applyFill="1" applyBorder="1" applyAlignment="1">
      <alignment wrapText="1"/>
    </xf>
    <xf numFmtId="6" fontId="15" fillId="4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 wrapText="1" indent="4"/>
    </xf>
    <xf numFmtId="6" fontId="15" fillId="4" borderId="4" xfId="0" applyNumberFormat="1" applyFont="1" applyFill="1" applyBorder="1" applyAlignment="1">
      <alignment wrapText="1"/>
    </xf>
    <xf numFmtId="0" fontId="13" fillId="0" borderId="1" xfId="0" applyFont="1" applyBorder="1"/>
    <xf numFmtId="0" fontId="13" fillId="0" borderId="11" xfId="0" applyFont="1" applyBorder="1" applyAlignment="1">
      <alignment wrapText="1"/>
    </xf>
    <xf numFmtId="6" fontId="16" fillId="0" borderId="12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7">
    <cellStyle name="Currency" xfId="1" builtinId="4"/>
    <cellStyle name="Normal" xfId="0" builtinId="0"/>
    <cellStyle name="Normal 2" xfId="3" xr:uid="{A5B97936-4AA9-4AB2-993D-318C8F7DC2EA}"/>
    <cellStyle name="Normal 2 3" xfId="5" xr:uid="{100A12E5-BFAE-4E56-AFEE-6713782935F5}"/>
    <cellStyle name="Percent" xfId="2" builtinId="5"/>
    <cellStyle name="Percent 2" xfId="4" xr:uid="{34390A1E-075F-4623-8AEF-ECE11E50C3B2}"/>
    <cellStyle name="Percent 2 2" xfId="6" xr:uid="{C228833C-5BC4-43C9-9850-26CD26B37F8A}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slcut-my.sharepoint.com/personal/christopher_thomas_slcgov_com/Documents/Desktop/AVERT%20files%20Jan%202024/avert-main-module-v4.2.xlsb" TargetMode="External"/><Relationship Id="rId2" Type="http://schemas.microsoft.com/office/2019/04/relationships/externalLinkLongPath" Target="https://slcut.sharepoint.com/sites/Sustainability/Shared%20Documents/General/Climate%20Accounting%20and%20Carbon%20Energy/Climate%20Pollution%20Reduction%20IMPLEMENTATION%20Grant/URC%20files/Technical/AVERT%20files%20Jan%202024/avert-main-module-v4.2.xlsb?A473873E" TargetMode="External"/><Relationship Id="rId1" Type="http://schemas.openxmlformats.org/officeDocument/2006/relationships/externalLinkPath" Target="file:///\\A473873E\avert-main-module-v4.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plash"/>
      <sheetName val="EnterRegionalData"/>
      <sheetName val="EnterEEREData"/>
      <sheetName val="ManualEEREEntry"/>
      <sheetName val="ManualRECFEntry"/>
      <sheetName val="EV_Detail"/>
      <sheetName val="RunDisplacement"/>
      <sheetName val="DisplayOutput"/>
      <sheetName val="1_Annual"/>
      <sheetName val="2_TopTen"/>
      <sheetName val="3_CtySummary"/>
      <sheetName val="4_CtyMonthly"/>
      <sheetName val="5_Map"/>
      <sheetName val="6_Monthly"/>
      <sheetName val="7_Hourly"/>
      <sheetName val="8_Diagnostic"/>
      <sheetName val="9_OzoneChanges"/>
      <sheetName val="10_Vehicle"/>
      <sheetName val="11_VehicleCty"/>
      <sheetName val="12_VehicleCharts"/>
      <sheetName val="13_VehicleChartsMonth"/>
      <sheetName val="14_LongRange"/>
      <sheetName val="Generation"/>
      <sheetName val="HeatInput"/>
      <sheetName val="SO2"/>
      <sheetName val="NOx"/>
      <sheetName val="CO2"/>
      <sheetName val="PM25"/>
      <sheetName val="VOCs"/>
      <sheetName val="NH3"/>
      <sheetName val="Summary"/>
      <sheetName val="ChartData"/>
      <sheetName val="EERE_Default"/>
      <sheetName val="Data"/>
      <sheetName val="CalculateEERE"/>
      <sheetName val="Library"/>
      <sheetName val="CountyFIPS"/>
      <sheetName val="NEI_EmissionRates"/>
      <sheetName val="RegionStateAllocate"/>
      <sheetName val="MOVESEmission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0">
          <cell r="N20">
            <v>2022</v>
          </cell>
        </row>
      </sheetData>
      <sheetData sheetId="35">
        <row r="60">
          <cell r="C60" t="str">
            <v>Northwest</v>
          </cell>
        </row>
      </sheetData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88671875" customWidth="1"/>
    <col min="5" max="5" width="13.44140625" bestFit="1" customWidth="1"/>
    <col min="6" max="6" width="14.44140625" bestFit="1" customWidth="1"/>
    <col min="7" max="9" width="14.44140625" customWidth="1"/>
    <col min="10" max="10" width="10.886718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19"/>
      <c r="K2" s="3"/>
    </row>
    <row r="3" spans="4:11" x14ac:dyDescent="0.3">
      <c r="D3" s="3"/>
      <c r="E3" s="3"/>
      <c r="J3" s="17"/>
      <c r="K3" s="18"/>
    </row>
    <row r="4" spans="4:11" x14ac:dyDescent="0.3">
      <c r="D4" s="4"/>
      <c r="E4" s="3"/>
    </row>
    <row r="9" spans="4:11" x14ac:dyDescent="0.3">
      <c r="J9" s="12"/>
    </row>
    <row r="17" spans="5:18" x14ac:dyDescent="0.3">
      <c r="E17" s="20"/>
      <c r="F17" s="20"/>
      <c r="G17" s="20"/>
      <c r="H17" s="20"/>
      <c r="I17" s="20"/>
    </row>
    <row r="18" spans="5:18" x14ac:dyDescent="0.3">
      <c r="E18" s="20"/>
      <c r="F18" s="20"/>
      <c r="G18" s="20"/>
      <c r="H18" s="20"/>
      <c r="I18" s="20"/>
    </row>
    <row r="27" spans="5:18" ht="23.4" x14ac:dyDescent="0.45">
      <c r="Q27" s="16"/>
    </row>
    <row r="28" spans="5:18" x14ac:dyDescent="0.3">
      <c r="Q28" s="44"/>
      <c r="R28" s="4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J22" sqref="J22"/>
    </sheetView>
  </sheetViews>
  <sheetFormatPr defaultColWidth="9.109375" defaultRowHeight="15" customHeight="1" x14ac:dyDescent="0.3"/>
  <cols>
    <col min="1" max="1" width="3.109375" customWidth="1"/>
    <col min="2" max="2" width="12.109375" customWidth="1"/>
    <col min="3" max="3" width="32.6640625" customWidth="1"/>
    <col min="4" max="4" width="12.88671875" style="6" bestFit="1" customWidth="1"/>
    <col min="5" max="5" width="11.88671875" style="2" customWidth="1"/>
    <col min="6" max="6" width="14.109375" customWidth="1"/>
    <col min="7" max="7" width="13.5546875" customWidth="1"/>
    <col min="8" max="8" width="14.6640625" style="2" customWidth="1"/>
    <col min="9" max="9" width="3.5546875" style="7" customWidth="1"/>
    <col min="10" max="10" width="12.6640625" bestFit="1" customWidth="1"/>
    <col min="11" max="11" width="10.109375" customWidth="1"/>
  </cols>
  <sheetData>
    <row r="2" spans="2:39" ht="23.4" x14ac:dyDescent="0.45">
      <c r="B2" s="16" t="s">
        <v>0</v>
      </c>
    </row>
    <row r="3" spans="2:39" ht="26.4" customHeight="1" x14ac:dyDescent="0.3">
      <c r="B3" s="70" t="s">
        <v>1</v>
      </c>
      <c r="C3" s="70"/>
      <c r="D3" s="70"/>
      <c r="E3" s="70"/>
      <c r="F3" s="70"/>
      <c r="G3" s="70"/>
      <c r="H3" s="70"/>
      <c r="I3" s="70"/>
      <c r="J3" s="70"/>
    </row>
    <row r="4" spans="2:39" ht="15" customHeight="1" x14ac:dyDescent="0.3">
      <c r="B4" s="5"/>
    </row>
    <row r="5" spans="2:39" ht="18" x14ac:dyDescent="0.35">
      <c r="B5" s="29" t="s">
        <v>2</v>
      </c>
      <c r="C5" s="30"/>
      <c r="D5" s="30"/>
      <c r="E5" s="30"/>
      <c r="F5" s="30"/>
      <c r="G5" s="30"/>
      <c r="H5" s="30"/>
      <c r="I5" s="30"/>
      <c r="J5" s="48"/>
    </row>
    <row r="6" spans="2:39" ht="17.100000000000001" customHeight="1" x14ac:dyDescent="0.3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49" t="s">
        <v>10</v>
      </c>
    </row>
    <row r="7" spans="2:39" s="5" customFormat="1" ht="14.4" x14ac:dyDescent="0.3">
      <c r="B7" s="13" t="s">
        <v>11</v>
      </c>
      <c r="C7" s="35" t="s">
        <v>12</v>
      </c>
      <c r="D7" s="36">
        <f>'Measure 1 Budget'!D11</f>
        <v>0</v>
      </c>
      <c r="E7" s="36">
        <f>'Measure 1 Budget'!E11</f>
        <v>0</v>
      </c>
      <c r="F7" s="36">
        <f>'Measure 1 Budget'!F11</f>
        <v>0</v>
      </c>
      <c r="G7" s="36">
        <f>'Measure 1 Budget'!G11</f>
        <v>0</v>
      </c>
      <c r="H7" s="36">
        <f>'Measure 1 Budget'!H11</f>
        <v>0</v>
      </c>
      <c r="I7" s="37"/>
      <c r="J7" s="36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14"/>
      <c r="C8" s="35" t="s">
        <v>13</v>
      </c>
      <c r="D8" s="36">
        <f>'Measure 1 Budget'!D16</f>
        <v>0</v>
      </c>
      <c r="E8" s="36">
        <f>'Measure 1 Budget'!E16</f>
        <v>0</v>
      </c>
      <c r="F8" s="36">
        <f>'Measure 1 Budget'!F16</f>
        <v>0</v>
      </c>
      <c r="G8" s="36">
        <f>'Measure 1 Budget'!G16</f>
        <v>0</v>
      </c>
      <c r="H8" s="36">
        <f>'Measure 1 Budget'!H16</f>
        <v>0</v>
      </c>
      <c r="I8" s="37"/>
      <c r="J8" s="36">
        <f t="shared" ref="J8:J14" si="0">SUM(D8:I8)</f>
        <v>0</v>
      </c>
    </row>
    <row r="9" spans="2:39" ht="14.4" x14ac:dyDescent="0.3">
      <c r="B9" s="14"/>
      <c r="C9" s="35" t="s">
        <v>14</v>
      </c>
      <c r="D9" s="36">
        <f>'Measure 1 Budget'!D26</f>
        <v>0</v>
      </c>
      <c r="E9" s="36">
        <f>'Measure 1 Budget'!E26</f>
        <v>0</v>
      </c>
      <c r="F9" s="36">
        <f>'Measure 1 Budget'!F26</f>
        <v>0</v>
      </c>
      <c r="G9" s="36">
        <f>'Measure 1 Budget'!G26</f>
        <v>0</v>
      </c>
      <c r="H9" s="36">
        <f>'Measure 1 Budget'!H26</f>
        <v>0</v>
      </c>
      <c r="I9" s="37"/>
      <c r="J9" s="36">
        <f t="shared" si="0"/>
        <v>0</v>
      </c>
    </row>
    <row r="10" spans="2:39" ht="14.4" x14ac:dyDescent="0.3">
      <c r="B10" s="14"/>
      <c r="C10" s="35" t="s">
        <v>15</v>
      </c>
      <c r="D10" s="36">
        <f>'Measure 1 Budget'!D30</f>
        <v>0</v>
      </c>
      <c r="E10" s="36">
        <f>'Measure 1 Budget'!E30</f>
        <v>0</v>
      </c>
      <c r="F10" s="36">
        <f>'Measure 1 Budget'!F30</f>
        <v>0</v>
      </c>
      <c r="G10" s="36">
        <f>'Measure 1 Budget'!G30</f>
        <v>0</v>
      </c>
      <c r="H10" s="36">
        <f>'Measure 1 Budget'!H30</f>
        <v>0</v>
      </c>
      <c r="I10" s="37"/>
      <c r="J10" s="36">
        <f t="shared" si="0"/>
        <v>0</v>
      </c>
    </row>
    <row r="11" spans="2:39" ht="14.4" x14ac:dyDescent="0.3">
      <c r="B11" s="14"/>
      <c r="C11" s="35" t="s">
        <v>16</v>
      </c>
      <c r="D11" s="36">
        <f>'Measure 1 Budget'!D34</f>
        <v>0</v>
      </c>
      <c r="E11" s="36">
        <f>'Measure 1 Budget'!E34</f>
        <v>0</v>
      </c>
      <c r="F11" s="36">
        <f>'Measure 1 Budget'!F34</f>
        <v>0</v>
      </c>
      <c r="G11" s="36">
        <f>'Measure 1 Budget'!G34</f>
        <v>0</v>
      </c>
      <c r="H11" s="36">
        <f>'Measure 1 Budget'!H34</f>
        <v>0</v>
      </c>
      <c r="I11" s="37"/>
      <c r="J11" s="36">
        <f t="shared" si="0"/>
        <v>0</v>
      </c>
    </row>
    <row r="12" spans="2:39" ht="14.4" x14ac:dyDescent="0.3">
      <c r="B12" s="14"/>
      <c r="C12" s="35" t="s">
        <v>17</v>
      </c>
      <c r="D12" s="36">
        <f>'Measure 1 Budget'!D40</f>
        <v>0</v>
      </c>
      <c r="E12" s="36">
        <f>'Measure 1 Budget'!E40</f>
        <v>0</v>
      </c>
      <c r="F12" s="36">
        <f>'Measure 1 Budget'!F40</f>
        <v>0</v>
      </c>
      <c r="G12" s="36">
        <f>'Measure 1 Budget'!G40</f>
        <v>0</v>
      </c>
      <c r="H12" s="36">
        <f>'Measure 1 Budget'!H40</f>
        <v>0</v>
      </c>
      <c r="I12" s="37"/>
      <c r="J12" s="36">
        <f t="shared" si="0"/>
        <v>0</v>
      </c>
    </row>
    <row r="13" spans="2:39" ht="14.4" x14ac:dyDescent="0.3">
      <c r="B13" s="14"/>
      <c r="C13" s="35" t="s">
        <v>18</v>
      </c>
      <c r="D13" s="36">
        <f>'Measure 1 Budget'!D48</f>
        <v>1030446.352576</v>
      </c>
      <c r="E13" s="36">
        <f>'Measure 1 Budget'!E48</f>
        <v>770813.09742400015</v>
      </c>
      <c r="F13" s="36">
        <f>'Measure 1 Budget'!F48</f>
        <v>16063907.95528576</v>
      </c>
      <c r="G13" s="36">
        <f>'Measure 1 Budget'!G48</f>
        <v>15880926.441038607</v>
      </c>
      <c r="H13" s="36">
        <f>'Measure 1 Budget'!H48</f>
        <v>15887353.614121068</v>
      </c>
      <c r="I13" s="37"/>
      <c r="J13" s="36">
        <f t="shared" si="0"/>
        <v>49633447.460445434</v>
      </c>
    </row>
    <row r="14" spans="2:39" ht="14.4" x14ac:dyDescent="0.3">
      <c r="B14" s="15"/>
      <c r="C14" s="8" t="s">
        <v>19</v>
      </c>
      <c r="D14" s="9">
        <f>D13+D12+D11+D10+D9+D8+D7</f>
        <v>1030446.352576</v>
      </c>
      <c r="E14" s="9">
        <f>E13+E12+E11+E10+E9+E8+E7</f>
        <v>770813.09742400015</v>
      </c>
      <c r="F14" s="9">
        <f>F13+F12+F11+F10+F9+F8+F7</f>
        <v>16063907.95528576</v>
      </c>
      <c r="G14" s="9">
        <f>G13+G12+G11+G10+G9+G8+G7</f>
        <v>15880926.441038607</v>
      </c>
      <c r="H14" s="9">
        <f>H13+H12+H11+H10+H9+H8+H7</f>
        <v>15887353.614121068</v>
      </c>
      <c r="J14" s="9">
        <f t="shared" si="0"/>
        <v>49633447.460445434</v>
      </c>
    </row>
    <row r="15" spans="2:39" ht="14.4" x14ac:dyDescent="0.3">
      <c r="B15" s="47"/>
      <c r="D15"/>
      <c r="E15"/>
      <c r="H15"/>
      <c r="I15"/>
      <c r="J15" s="10" t="s">
        <v>20</v>
      </c>
    </row>
    <row r="16" spans="2:39" ht="20.100000000000001" customHeight="1" x14ac:dyDescent="0.3">
      <c r="B16" s="47"/>
      <c r="C16" s="8" t="s">
        <v>21</v>
      </c>
      <c r="D16" s="43">
        <f>'Measure 1 Budget'!D54</f>
        <v>0</v>
      </c>
      <c r="E16" s="43">
        <f>'Measure 1 Budget'!E54</f>
        <v>0</v>
      </c>
      <c r="F16" s="43">
        <f>'Measure 1 Budget'!F54</f>
        <v>0</v>
      </c>
      <c r="G16" s="43">
        <f>'Measure 1 Budget'!G54</f>
        <v>0</v>
      </c>
      <c r="H16" s="43">
        <f>'Measure 1 Budget'!H54</f>
        <v>0</v>
      </c>
      <c r="J16" s="8">
        <f>SUM(D16:H16)</f>
        <v>0</v>
      </c>
    </row>
    <row r="17" spans="2:10" thickBot="1" x14ac:dyDescent="0.35">
      <c r="B17" s="47"/>
      <c r="D17"/>
      <c r="E17"/>
      <c r="H17"/>
      <c r="I17"/>
      <c r="J17" s="10" t="s">
        <v>20</v>
      </c>
    </row>
    <row r="18" spans="2:10" ht="30.9" customHeight="1" thickBot="1" x14ac:dyDescent="0.35">
      <c r="B18" s="46" t="s">
        <v>22</v>
      </c>
      <c r="C18" s="11"/>
      <c r="D18" s="38">
        <f>D14+D16</f>
        <v>1030446.352576</v>
      </c>
      <c r="E18" s="38">
        <f>E14+E16</f>
        <v>770813.09742400015</v>
      </c>
      <c r="F18" s="38">
        <f>F14+F16</f>
        <v>16063907.95528576</v>
      </c>
      <c r="G18" s="38">
        <f>G14+G16</f>
        <v>15880926.441038607</v>
      </c>
      <c r="H18" s="38">
        <f>H14+H16</f>
        <v>15887353.614121068</v>
      </c>
      <c r="I18" s="39"/>
      <c r="J18" s="50">
        <f>J14+J16</f>
        <v>49633447.460445434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29" t="s">
        <v>23</v>
      </c>
      <c r="C21" s="30"/>
      <c r="D21" s="30"/>
      <c r="E21" s="72"/>
      <c r="F21" s="72"/>
      <c r="H21"/>
      <c r="I21"/>
    </row>
    <row r="22" spans="2:10" ht="29.1" customHeight="1" x14ac:dyDescent="0.3">
      <c r="B22" s="31" t="s">
        <v>24</v>
      </c>
      <c r="C22" s="31" t="s">
        <v>25</v>
      </c>
      <c r="D22" s="40" t="s">
        <v>26</v>
      </c>
      <c r="E22" s="73" t="s">
        <v>27</v>
      </c>
      <c r="F22" s="73"/>
      <c r="H22"/>
      <c r="I22"/>
      <c r="J22">
        <v>49633447.460445397</v>
      </c>
    </row>
    <row r="23" spans="2:10" ht="15" customHeight="1" x14ac:dyDescent="0.3">
      <c r="B23" s="35">
        <v>1</v>
      </c>
      <c r="C23" s="41" t="s">
        <v>28</v>
      </c>
      <c r="D23" s="42">
        <f>'Measure 1 Budget'!J56</f>
        <v>49633447.460445434</v>
      </c>
      <c r="E23" s="71">
        <f>D23/D$29</f>
        <v>1</v>
      </c>
      <c r="F23" s="71"/>
      <c r="H23"/>
      <c r="I23"/>
    </row>
    <row r="24" spans="2:10" ht="15" customHeight="1" x14ac:dyDescent="0.3">
      <c r="B24" s="35"/>
      <c r="C24" s="36"/>
      <c r="D24" s="42"/>
      <c r="E24" s="71"/>
      <c r="F24" s="71"/>
      <c r="H24"/>
      <c r="I24"/>
    </row>
    <row r="25" spans="2:10" ht="15" customHeight="1" x14ac:dyDescent="0.3">
      <c r="B25" s="35"/>
      <c r="C25" s="36"/>
      <c r="D25" s="42"/>
      <c r="E25" s="71"/>
      <c r="F25" s="71"/>
      <c r="H25"/>
      <c r="I25"/>
    </row>
    <row r="26" spans="2:10" ht="15" customHeight="1" x14ac:dyDescent="0.3">
      <c r="B26" s="35"/>
      <c r="C26" s="36"/>
      <c r="D26" s="42"/>
      <c r="E26" s="71"/>
      <c r="F26" s="71"/>
      <c r="H26"/>
      <c r="I26"/>
    </row>
    <row r="27" spans="2:10" ht="15" customHeight="1" x14ac:dyDescent="0.3">
      <c r="B27" s="35"/>
      <c r="C27" s="36"/>
      <c r="D27" s="42"/>
      <c r="E27" s="71"/>
      <c r="F27" s="71"/>
      <c r="H27"/>
      <c r="I27"/>
    </row>
    <row r="28" spans="2:10" ht="15" customHeight="1" x14ac:dyDescent="0.3">
      <c r="B28" s="35"/>
      <c r="C28" s="36"/>
      <c r="D28" s="42"/>
      <c r="E28" s="71"/>
      <c r="F28" s="71"/>
      <c r="H28"/>
      <c r="I28"/>
    </row>
    <row r="29" spans="2:10" ht="15" customHeight="1" x14ac:dyDescent="0.3">
      <c r="B29" s="35" t="s">
        <v>29</v>
      </c>
      <c r="C29" s="36"/>
      <c r="D29" s="42">
        <f>SUM(D23:D28)</f>
        <v>49633447.460445434</v>
      </c>
      <c r="E29" s="71">
        <f t="shared" ref="E29" si="1">SUM(E23:E28)</f>
        <v>1</v>
      </c>
      <c r="F29" s="71"/>
      <c r="H29"/>
      <c r="I29"/>
    </row>
    <row r="30" spans="2:10" ht="15" customHeight="1" x14ac:dyDescent="0.3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1"/>
  <sheetViews>
    <sheetView showGridLines="0" topLeftCell="A42" zoomScale="85" zoomScaleNormal="85" workbookViewId="0">
      <selection activeCell="F46" sqref="F46"/>
    </sheetView>
  </sheetViews>
  <sheetFormatPr defaultColWidth="9.109375" defaultRowHeight="14.4" x14ac:dyDescent="0.3"/>
  <cols>
    <col min="1" max="1" width="3.109375" customWidth="1"/>
    <col min="2" max="2" width="10.109375" customWidth="1"/>
    <col min="3" max="3" width="35.44140625" customWidth="1"/>
    <col min="4" max="4" width="14.44140625" style="6" customWidth="1"/>
    <col min="5" max="5" width="12.5546875" style="2" customWidth="1"/>
    <col min="6" max="6" width="14.33203125" customWidth="1"/>
    <col min="7" max="7" width="13" customWidth="1"/>
    <col min="8" max="8" width="12.44140625" style="2" customWidth="1"/>
    <col min="9" max="9" width="1.6640625" style="7" customWidth="1"/>
    <col min="10" max="10" width="12.88671875" customWidth="1"/>
    <col min="11" max="11" width="14.109375" customWidth="1"/>
  </cols>
  <sheetData>
    <row r="2" spans="2:39" ht="23.4" x14ac:dyDescent="0.45">
      <c r="B2" s="16" t="s">
        <v>30</v>
      </c>
    </row>
    <row r="3" spans="2:39" x14ac:dyDescent="0.3">
      <c r="B3" s="5" t="s">
        <v>31</v>
      </c>
    </row>
    <row r="4" spans="2:39" x14ac:dyDescent="0.3">
      <c r="B4" s="5"/>
    </row>
    <row r="5" spans="2:39" ht="18" x14ac:dyDescent="0.35">
      <c r="B5" s="21" t="s">
        <v>2</v>
      </c>
      <c r="C5" s="22"/>
      <c r="D5" s="22"/>
      <c r="E5" s="22"/>
      <c r="F5" s="22"/>
      <c r="G5" s="22"/>
      <c r="H5" s="22"/>
      <c r="I5" s="22"/>
      <c r="J5" s="23"/>
    </row>
    <row r="6" spans="2:39" ht="28.8" x14ac:dyDescent="0.3">
      <c r="B6" s="24" t="s">
        <v>3</v>
      </c>
      <c r="C6" s="24" t="s">
        <v>4</v>
      </c>
      <c r="D6" s="24" t="s">
        <v>5</v>
      </c>
      <c r="E6" s="25" t="s">
        <v>6</v>
      </c>
      <c r="F6" s="25" t="s">
        <v>7</v>
      </c>
      <c r="G6" s="25" t="s">
        <v>8</v>
      </c>
      <c r="H6" s="26" t="s">
        <v>9</v>
      </c>
      <c r="I6" s="27"/>
      <c r="J6" s="28" t="s">
        <v>10</v>
      </c>
    </row>
    <row r="7" spans="2:39" s="5" customFormat="1" ht="28.8" x14ac:dyDescent="0.3">
      <c r="B7" s="51" t="s">
        <v>11</v>
      </c>
      <c r="C7" s="52" t="s">
        <v>32</v>
      </c>
      <c r="D7" s="53" t="s">
        <v>33</v>
      </c>
      <c r="E7" s="53" t="s">
        <v>33</v>
      </c>
      <c r="F7" s="53" t="s">
        <v>33</v>
      </c>
      <c r="G7" s="53"/>
      <c r="H7" s="53" t="s">
        <v>33</v>
      </c>
      <c r="I7" s="54"/>
      <c r="J7" s="55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14"/>
      <c r="C8" s="56"/>
      <c r="D8" s="57"/>
      <c r="E8" s="57"/>
      <c r="F8" s="57"/>
      <c r="G8" s="57"/>
      <c r="H8" s="57"/>
      <c r="I8" s="58"/>
      <c r="J8" s="57">
        <f>SUM(D8:H8)</f>
        <v>0</v>
      </c>
    </row>
    <row r="9" spans="2:39" x14ac:dyDescent="0.3">
      <c r="B9" s="14"/>
      <c r="C9" s="56"/>
      <c r="D9" s="57"/>
      <c r="E9" s="57"/>
      <c r="F9" s="57"/>
      <c r="G9" s="57"/>
      <c r="H9" s="57"/>
      <c r="I9" s="54"/>
      <c r="J9" s="57">
        <f>SUM(D9:H9)</f>
        <v>0</v>
      </c>
    </row>
    <row r="10" spans="2:39" x14ac:dyDescent="0.3">
      <c r="B10" s="14"/>
      <c r="C10" s="59"/>
      <c r="D10" s="57"/>
      <c r="E10" s="60"/>
      <c r="F10" s="60"/>
      <c r="G10" s="60"/>
      <c r="H10" s="60"/>
      <c r="I10" s="54"/>
      <c r="J10" s="57">
        <f>SUM(D10:H10)</f>
        <v>0</v>
      </c>
    </row>
    <row r="11" spans="2:39" x14ac:dyDescent="0.3">
      <c r="B11" s="14"/>
      <c r="C11" s="61" t="s">
        <v>12</v>
      </c>
      <c r="D11" s="62">
        <f>SUM(D8:D10)</f>
        <v>0</v>
      </c>
      <c r="E11" s="62">
        <f t="shared" ref="E11:J11" si="0">SUM(E8:E10)</f>
        <v>0</v>
      </c>
      <c r="F11" s="62">
        <f t="shared" si="0"/>
        <v>0</v>
      </c>
      <c r="G11" s="62">
        <f t="shared" si="0"/>
        <v>0</v>
      </c>
      <c r="H11" s="62">
        <f t="shared" si="0"/>
        <v>0</v>
      </c>
      <c r="I11" s="54"/>
      <c r="J11" s="62">
        <f t="shared" si="0"/>
        <v>0</v>
      </c>
    </row>
    <row r="12" spans="2:39" x14ac:dyDescent="0.3">
      <c r="B12" s="14"/>
      <c r="C12" s="63" t="s">
        <v>34</v>
      </c>
      <c r="D12" s="64" t="s">
        <v>33</v>
      </c>
      <c r="E12" s="53"/>
      <c r="F12" s="53"/>
      <c r="G12" s="53"/>
      <c r="H12" s="53"/>
      <c r="I12" s="54"/>
      <c r="J12" s="55" t="s">
        <v>33</v>
      </c>
    </row>
    <row r="13" spans="2:39" x14ac:dyDescent="0.3">
      <c r="B13" s="14"/>
      <c r="C13" s="56"/>
      <c r="D13" s="57"/>
      <c r="E13" s="57"/>
      <c r="F13" s="57"/>
      <c r="G13" s="57"/>
      <c r="H13" s="57"/>
      <c r="I13" s="54"/>
      <c r="J13" s="57">
        <f>SUM(D13:H13)</f>
        <v>0</v>
      </c>
    </row>
    <row r="14" spans="2:39" x14ac:dyDescent="0.3">
      <c r="B14" s="14"/>
      <c r="C14" s="56"/>
      <c r="D14" s="57"/>
      <c r="E14" s="57"/>
      <c r="F14" s="57"/>
      <c r="G14" s="57"/>
      <c r="H14" s="57"/>
      <c r="I14" s="54"/>
      <c r="J14" s="57">
        <f t="shared" ref="J14:J15" si="1">SUM(D14:H14)</f>
        <v>0</v>
      </c>
    </row>
    <row r="15" spans="2:39" x14ac:dyDescent="0.3">
      <c r="B15" s="14"/>
      <c r="C15" s="53"/>
      <c r="D15" s="57"/>
      <c r="E15" s="60"/>
      <c r="F15" s="60"/>
      <c r="G15" s="60"/>
      <c r="H15" s="60"/>
      <c r="I15" s="54"/>
      <c r="J15" s="57">
        <f t="shared" si="1"/>
        <v>0</v>
      </c>
    </row>
    <row r="16" spans="2:39" x14ac:dyDescent="0.3">
      <c r="B16" s="14"/>
      <c r="C16" s="61" t="s">
        <v>13</v>
      </c>
      <c r="D16" s="62">
        <f>SUM(D13:D15)</f>
        <v>0</v>
      </c>
      <c r="E16" s="62">
        <f t="shared" ref="E16:J16" si="2">SUM(E13:E15)</f>
        <v>0</v>
      </c>
      <c r="F16" s="62">
        <f t="shared" si="2"/>
        <v>0</v>
      </c>
      <c r="G16" s="62">
        <f t="shared" si="2"/>
        <v>0</v>
      </c>
      <c r="H16" s="62">
        <f t="shared" si="2"/>
        <v>0</v>
      </c>
      <c r="I16" s="54"/>
      <c r="J16" s="62">
        <f t="shared" si="2"/>
        <v>0</v>
      </c>
    </row>
    <row r="17" spans="2:10" x14ac:dyDescent="0.3">
      <c r="B17" s="14"/>
      <c r="C17" s="63" t="s">
        <v>35</v>
      </c>
      <c r="D17" s="64" t="s">
        <v>33</v>
      </c>
      <c r="E17" s="53"/>
      <c r="F17" s="53"/>
      <c r="G17" s="53"/>
      <c r="H17" s="53"/>
      <c r="I17" s="54"/>
      <c r="J17" s="55" t="s">
        <v>33</v>
      </c>
    </row>
    <row r="18" spans="2:10" x14ac:dyDescent="0.3">
      <c r="B18" s="14"/>
      <c r="C18" s="65"/>
      <c r="D18" s="57"/>
      <c r="E18" s="60"/>
      <c r="F18" s="60"/>
      <c r="G18" s="60"/>
      <c r="H18" s="60"/>
      <c r="I18" s="54"/>
      <c r="J18" s="57">
        <f>SUM(D18:H18)</f>
        <v>0</v>
      </c>
    </row>
    <row r="19" spans="2:10" x14ac:dyDescent="0.3">
      <c r="B19" s="14"/>
      <c r="C19" s="65"/>
      <c r="D19" s="57"/>
      <c r="E19" s="57"/>
      <c r="F19" s="57"/>
      <c r="G19" s="57"/>
      <c r="H19" s="57"/>
      <c r="I19" s="58"/>
      <c r="J19" s="57">
        <f>SUM(D19:H19)</f>
        <v>0</v>
      </c>
    </row>
    <row r="20" spans="2:10" x14ac:dyDescent="0.3">
      <c r="B20" s="14"/>
      <c r="C20" s="65"/>
      <c r="D20" s="57"/>
      <c r="E20" s="57"/>
      <c r="F20" s="57"/>
      <c r="G20" s="57"/>
      <c r="H20" s="57"/>
      <c r="I20" s="58"/>
      <c r="J20" s="57">
        <f t="shared" ref="J20:J25" si="3">SUM(D20:H20)</f>
        <v>0</v>
      </c>
    </row>
    <row r="21" spans="2:10" x14ac:dyDescent="0.3">
      <c r="B21" s="14"/>
      <c r="C21" s="56"/>
      <c r="D21" s="57"/>
      <c r="E21" s="57"/>
      <c r="F21" s="57"/>
      <c r="G21" s="57"/>
      <c r="H21" s="57"/>
      <c r="I21" s="58"/>
      <c r="J21" s="57">
        <f t="shared" si="3"/>
        <v>0</v>
      </c>
    </row>
    <row r="22" spans="2:10" x14ac:dyDescent="0.3">
      <c r="B22" s="14"/>
      <c r="C22" s="65"/>
      <c r="D22" s="57"/>
      <c r="E22" s="57"/>
      <c r="F22" s="57"/>
      <c r="G22" s="57"/>
      <c r="H22" s="57"/>
      <c r="I22" s="58"/>
      <c r="J22" s="57">
        <f t="shared" si="3"/>
        <v>0</v>
      </c>
    </row>
    <row r="23" spans="2:10" x14ac:dyDescent="0.3">
      <c r="B23" s="14"/>
      <c r="C23" s="65"/>
      <c r="D23" s="57"/>
      <c r="E23" s="57"/>
      <c r="F23" s="57"/>
      <c r="G23" s="57"/>
      <c r="H23" s="57"/>
      <c r="I23" s="58"/>
      <c r="J23" s="57">
        <f t="shared" si="3"/>
        <v>0</v>
      </c>
    </row>
    <row r="24" spans="2:10" x14ac:dyDescent="0.3">
      <c r="B24" s="14"/>
      <c r="C24" s="65"/>
      <c r="D24" s="57"/>
      <c r="E24" s="57"/>
      <c r="F24" s="57"/>
      <c r="G24" s="57"/>
      <c r="H24" s="57"/>
      <c r="I24" s="58"/>
      <c r="J24" s="57">
        <f t="shared" si="3"/>
        <v>0</v>
      </c>
    </row>
    <row r="25" spans="2:10" x14ac:dyDescent="0.3">
      <c r="B25" s="14"/>
      <c r="C25" s="56"/>
      <c r="D25" s="57"/>
      <c r="E25" s="57"/>
      <c r="F25" s="57"/>
      <c r="G25" s="57"/>
      <c r="H25" s="57"/>
      <c r="I25" s="58"/>
      <c r="J25" s="57">
        <f t="shared" si="3"/>
        <v>0</v>
      </c>
    </row>
    <row r="26" spans="2:10" x14ac:dyDescent="0.3">
      <c r="B26" s="14"/>
      <c r="C26" s="61" t="s">
        <v>14</v>
      </c>
      <c r="D26" s="62">
        <f>SUM(D19:D25)</f>
        <v>0</v>
      </c>
      <c r="E26" s="62">
        <f t="shared" ref="E26:H26" si="4">SUM(E19:E25)</f>
        <v>0</v>
      </c>
      <c r="F26" s="62">
        <f t="shared" si="4"/>
        <v>0</v>
      </c>
      <c r="G26" s="62">
        <f t="shared" si="4"/>
        <v>0</v>
      </c>
      <c r="H26" s="62">
        <f t="shared" si="4"/>
        <v>0</v>
      </c>
      <c r="I26" s="54"/>
      <c r="J26" s="62">
        <f>SUM(J18:J25)</f>
        <v>0</v>
      </c>
    </row>
    <row r="27" spans="2:10" x14ac:dyDescent="0.3">
      <c r="B27" s="14"/>
      <c r="C27" s="63" t="s">
        <v>36</v>
      </c>
      <c r="D27" s="57"/>
      <c r="E27" s="53"/>
      <c r="F27" s="53"/>
      <c r="G27" s="53"/>
      <c r="H27" s="53"/>
      <c r="I27" s="54"/>
      <c r="J27" s="57" t="s">
        <v>20</v>
      </c>
    </row>
    <row r="28" spans="2:10" x14ac:dyDescent="0.3">
      <c r="B28" s="14"/>
      <c r="C28" s="56"/>
      <c r="D28" s="57"/>
      <c r="E28" s="53"/>
      <c r="F28" s="53"/>
      <c r="G28" s="53"/>
      <c r="H28" s="53"/>
      <c r="I28" s="54"/>
      <c r="J28" s="57">
        <f>SUM(D28:H28)</f>
        <v>0</v>
      </c>
    </row>
    <row r="29" spans="2:10" x14ac:dyDescent="0.3">
      <c r="B29" s="14" t="s">
        <v>37</v>
      </c>
      <c r="C29" s="64" t="s">
        <v>37</v>
      </c>
      <c r="D29" s="64" t="s">
        <v>33</v>
      </c>
      <c r="E29" s="53"/>
      <c r="F29" s="53"/>
      <c r="G29" s="53"/>
      <c r="H29" s="53"/>
      <c r="I29" s="54"/>
      <c r="J29" s="57">
        <f t="shared" ref="J29:J49" si="5">SUM(D29:H29)</f>
        <v>0</v>
      </c>
    </row>
    <row r="30" spans="2:10" x14ac:dyDescent="0.3">
      <c r="B30" s="14"/>
      <c r="C30" s="61" t="s">
        <v>15</v>
      </c>
      <c r="D30" s="66">
        <f>SUM(D28:D29)</f>
        <v>0</v>
      </c>
      <c r="E30" s="66">
        <f t="shared" ref="E30:H30" si="6">SUM(E28:E29)</f>
        <v>0</v>
      </c>
      <c r="F30" s="66">
        <f t="shared" si="6"/>
        <v>0</v>
      </c>
      <c r="G30" s="66">
        <f t="shared" si="6"/>
        <v>0</v>
      </c>
      <c r="H30" s="66">
        <f t="shared" si="6"/>
        <v>0</v>
      </c>
      <c r="I30" s="54"/>
      <c r="J30" s="62">
        <f>SUM(J28:J29)</f>
        <v>0</v>
      </c>
    </row>
    <row r="31" spans="2:10" x14ac:dyDescent="0.3">
      <c r="B31" s="14"/>
      <c r="C31" s="63" t="s">
        <v>38</v>
      </c>
      <c r="D31" s="64" t="s">
        <v>33</v>
      </c>
      <c r="E31" s="53"/>
      <c r="F31" s="53"/>
      <c r="G31" s="53"/>
      <c r="H31" s="53"/>
      <c r="I31" s="54"/>
      <c r="J31" s="57"/>
    </row>
    <row r="32" spans="2:10" x14ac:dyDescent="0.3">
      <c r="B32" s="14"/>
      <c r="C32" s="56"/>
      <c r="D32" s="57"/>
      <c r="E32" s="57"/>
      <c r="F32" s="57"/>
      <c r="G32" s="57"/>
      <c r="H32" s="57"/>
      <c r="I32" s="58"/>
      <c r="J32" s="57">
        <f t="shared" si="5"/>
        <v>0</v>
      </c>
    </row>
    <row r="33" spans="2:11" x14ac:dyDescent="0.3">
      <c r="B33" s="14"/>
      <c r="C33" s="56"/>
      <c r="D33" s="57"/>
      <c r="E33" s="60"/>
      <c r="F33" s="60"/>
      <c r="G33" s="60"/>
      <c r="H33" s="60"/>
      <c r="I33" s="54"/>
      <c r="J33" s="57">
        <f t="shared" si="5"/>
        <v>0</v>
      </c>
    </row>
    <row r="34" spans="2:11" x14ac:dyDescent="0.3">
      <c r="B34" s="14"/>
      <c r="C34" s="61" t="s">
        <v>16</v>
      </c>
      <c r="D34" s="62">
        <f>SUM(D32:D33)</f>
        <v>0</v>
      </c>
      <c r="E34" s="62">
        <f t="shared" ref="E34:H34" si="7">SUM(E32:E33)</f>
        <v>0</v>
      </c>
      <c r="F34" s="62">
        <f t="shared" si="7"/>
        <v>0</v>
      </c>
      <c r="G34" s="62">
        <f t="shared" si="7"/>
        <v>0</v>
      </c>
      <c r="H34" s="62">
        <f t="shared" si="7"/>
        <v>0</v>
      </c>
      <c r="I34" s="54"/>
      <c r="J34" s="62">
        <f>SUM(J32:J33)</f>
        <v>0</v>
      </c>
    </row>
    <row r="35" spans="2:11" x14ac:dyDescent="0.3">
      <c r="B35" s="14"/>
      <c r="C35" s="63" t="s">
        <v>39</v>
      </c>
      <c r="D35" s="64" t="s">
        <v>33</v>
      </c>
      <c r="E35" s="53"/>
      <c r="F35" s="53"/>
      <c r="G35" s="53"/>
      <c r="H35" s="53"/>
      <c r="I35" s="54"/>
      <c r="J35" s="57"/>
    </row>
    <row r="36" spans="2:11" x14ac:dyDescent="0.3">
      <c r="B36" s="14"/>
      <c r="C36" s="56"/>
      <c r="D36" s="57"/>
      <c r="E36" s="57"/>
      <c r="F36" s="57"/>
      <c r="G36" s="57"/>
      <c r="H36" s="57"/>
      <c r="I36" s="58"/>
      <c r="J36" s="57">
        <f t="shared" si="5"/>
        <v>0</v>
      </c>
    </row>
    <row r="37" spans="2:11" x14ac:dyDescent="0.3">
      <c r="B37" s="14"/>
      <c r="C37" s="56"/>
      <c r="D37" s="57"/>
      <c r="E37" s="57"/>
      <c r="F37" s="57"/>
      <c r="G37" s="57"/>
      <c r="H37" s="57"/>
      <c r="I37" s="58"/>
      <c r="J37" s="57">
        <f t="shared" si="5"/>
        <v>0</v>
      </c>
    </row>
    <row r="38" spans="2:11" x14ac:dyDescent="0.3">
      <c r="B38" s="14"/>
      <c r="C38" s="56"/>
      <c r="D38" s="57"/>
      <c r="E38" s="57"/>
      <c r="F38" s="57"/>
      <c r="G38" s="57"/>
      <c r="H38" s="57"/>
      <c r="I38" s="58"/>
      <c r="J38" s="57">
        <f t="shared" si="5"/>
        <v>0</v>
      </c>
    </row>
    <row r="39" spans="2:11" x14ac:dyDescent="0.3">
      <c r="B39" s="14"/>
      <c r="C39" s="56"/>
      <c r="D39" s="57"/>
      <c r="E39" s="60"/>
      <c r="F39" s="60"/>
      <c r="G39" s="60"/>
      <c r="H39" s="60"/>
      <c r="I39" s="54"/>
      <c r="J39" s="57">
        <f t="shared" si="5"/>
        <v>0</v>
      </c>
    </row>
    <row r="40" spans="2:11" x14ac:dyDescent="0.3">
      <c r="B40" s="14"/>
      <c r="C40" s="61" t="s">
        <v>17</v>
      </c>
      <c r="D40" s="62">
        <f>SUM(D36:D39)</f>
        <v>0</v>
      </c>
      <c r="E40" s="62">
        <f t="shared" ref="E40:H40" si="8">SUM(E36:E39)</f>
        <v>0</v>
      </c>
      <c r="F40" s="62">
        <f t="shared" si="8"/>
        <v>0</v>
      </c>
      <c r="G40" s="62">
        <f t="shared" si="8"/>
        <v>0</v>
      </c>
      <c r="H40" s="62">
        <f t="shared" si="8"/>
        <v>0</v>
      </c>
      <c r="I40" s="54"/>
      <c r="J40" s="62">
        <f>SUM(J36:J39)</f>
        <v>0</v>
      </c>
    </row>
    <row r="41" spans="2:11" x14ac:dyDescent="0.3">
      <c r="B41" s="14"/>
      <c r="C41" s="63" t="s">
        <v>40</v>
      </c>
      <c r="D41" s="64" t="s">
        <v>33</v>
      </c>
      <c r="E41" s="53"/>
      <c r="F41" s="53"/>
      <c r="G41" s="53"/>
      <c r="H41" s="53"/>
      <c r="I41" s="54"/>
      <c r="J41" s="57"/>
    </row>
    <row r="42" spans="2:11" ht="28.8" x14ac:dyDescent="0.3">
      <c r="B42" s="14"/>
      <c r="C42" s="56" t="s">
        <v>41</v>
      </c>
      <c r="D42" s="57"/>
      <c r="E42" s="60"/>
      <c r="F42" s="60">
        <v>15753129.476529682</v>
      </c>
      <c r="G42" s="60">
        <v>15753129.476529682</v>
      </c>
      <c r="H42" s="60">
        <v>15753129.476529682</v>
      </c>
      <c r="I42" s="54"/>
      <c r="J42" s="57">
        <v>47259388.429589048</v>
      </c>
      <c r="K42" s="20"/>
    </row>
    <row r="43" spans="2:11" x14ac:dyDescent="0.3">
      <c r="B43" s="14"/>
      <c r="C43" s="56" t="s">
        <v>42</v>
      </c>
      <c r="D43" s="57">
        <v>776690.35057600006</v>
      </c>
      <c r="E43" s="57">
        <v>522644.47286400013</v>
      </c>
      <c r="F43" s="57">
        <v>121677.85795927682</v>
      </c>
      <c r="G43" s="57">
        <v>127796.96450892437</v>
      </c>
      <c r="H43" s="57">
        <v>134224.13759138665</v>
      </c>
      <c r="I43" s="54"/>
      <c r="J43" s="57">
        <v>1683033.783499588</v>
      </c>
    </row>
    <row r="44" spans="2:11" ht="72" x14ac:dyDescent="0.3">
      <c r="B44" s="14"/>
      <c r="C44" s="56" t="s">
        <v>43</v>
      </c>
      <c r="D44" s="57">
        <v>68530.752000000008</v>
      </c>
      <c r="E44" s="57">
        <v>68464.874559999997</v>
      </c>
      <c r="F44" s="57">
        <v>70518.820796800006</v>
      </c>
      <c r="G44" s="60"/>
      <c r="H44" s="60"/>
      <c r="I44" s="54"/>
      <c r="J44" s="57">
        <v>207514.44735680002</v>
      </c>
    </row>
    <row r="45" spans="2:11" ht="72" x14ac:dyDescent="0.3">
      <c r="B45" s="14"/>
      <c r="C45" s="56" t="s">
        <v>44</v>
      </c>
      <c r="D45" s="57">
        <v>63143</v>
      </c>
      <c r="E45" s="57">
        <v>63394</v>
      </c>
      <c r="F45" s="60"/>
      <c r="G45" s="60"/>
      <c r="H45" s="60"/>
      <c r="I45" s="54"/>
      <c r="J45" s="57">
        <v>126537</v>
      </c>
    </row>
    <row r="46" spans="2:11" ht="72" x14ac:dyDescent="0.3">
      <c r="B46" s="14"/>
      <c r="C46" s="56" t="s">
        <v>45</v>
      </c>
      <c r="D46" s="57">
        <v>122082.25</v>
      </c>
      <c r="E46" s="57">
        <v>116309.75</v>
      </c>
      <c r="F46" s="57">
        <v>118581.8</v>
      </c>
      <c r="G46" s="60"/>
      <c r="H46" s="60"/>
      <c r="I46" s="54"/>
      <c r="J46" s="57">
        <v>356973.8</v>
      </c>
    </row>
    <row r="47" spans="2:11" x14ac:dyDescent="0.3">
      <c r="B47" s="14"/>
      <c r="C47" s="53"/>
      <c r="D47" s="57"/>
      <c r="E47" s="60"/>
      <c r="F47" s="60"/>
      <c r="G47" s="60"/>
      <c r="H47" s="60"/>
      <c r="I47" s="54"/>
      <c r="J47" s="57">
        <f t="shared" si="5"/>
        <v>0</v>
      </c>
    </row>
    <row r="48" spans="2:11" x14ac:dyDescent="0.3">
      <c r="B48" s="15"/>
      <c r="C48" s="61" t="s">
        <v>18</v>
      </c>
      <c r="D48" s="62">
        <f>SUM(D42:D47)</f>
        <v>1030446.352576</v>
      </c>
      <c r="E48" s="62">
        <f>SUM(E42:E47)</f>
        <v>770813.09742400015</v>
      </c>
      <c r="F48" s="62">
        <f>SUM(F42:F47)</f>
        <v>16063907.95528576</v>
      </c>
      <c r="G48" s="62">
        <f>SUM(G42:G47)</f>
        <v>15880926.441038607</v>
      </c>
      <c r="H48" s="62">
        <f>SUM(H42:H47)</f>
        <v>15887353.614121068</v>
      </c>
      <c r="I48" s="54"/>
      <c r="J48" s="62">
        <f>SUM(J42:J47)</f>
        <v>49633447.460445434</v>
      </c>
    </row>
    <row r="49" spans="2:10" x14ac:dyDescent="0.3">
      <c r="B49" s="15"/>
      <c r="C49" s="61" t="s">
        <v>19</v>
      </c>
      <c r="D49" s="62">
        <f>SUM(D48,D40,D34,D30,D26,D16,D11)</f>
        <v>1030446.352576</v>
      </c>
      <c r="E49" s="62">
        <f>SUM(E48,E40,E34,E30,E26,E16,E11)</f>
        <v>770813.09742400015</v>
      </c>
      <c r="F49" s="62">
        <f>SUM(F48,F40,F34,F30,F26,F16,F11)</f>
        <v>16063907.95528576</v>
      </c>
      <c r="G49" s="62">
        <f>SUM(G48,G40,G34,G30,G26,G16,G11)</f>
        <v>15880926.441038607</v>
      </c>
      <c r="H49" s="62">
        <f>SUM(H48,H40,H34,H30,H26,H16,H11)</f>
        <v>15887353.614121068</v>
      </c>
      <c r="I49" s="54"/>
      <c r="J49" s="62">
        <f t="shared" si="5"/>
        <v>49633447.460445434</v>
      </c>
    </row>
    <row r="50" spans="2:10" x14ac:dyDescent="0.3">
      <c r="B50" s="6"/>
      <c r="C50" s="54"/>
      <c r="D50" s="54"/>
      <c r="E50" s="54"/>
      <c r="F50" s="54"/>
      <c r="G50" s="54"/>
      <c r="H50" s="54"/>
      <c r="I50" s="54"/>
      <c r="J50" s="54" t="s">
        <v>20</v>
      </c>
    </row>
    <row r="51" spans="2:10" ht="28.8" x14ac:dyDescent="0.3">
      <c r="B51" s="51" t="s">
        <v>46</v>
      </c>
      <c r="C51" s="67" t="s">
        <v>46</v>
      </c>
      <c r="D51" s="55"/>
      <c r="E51" s="55"/>
      <c r="F51" s="55"/>
      <c r="G51" s="55"/>
      <c r="H51" s="55"/>
      <c r="I51" s="54"/>
      <c r="J51" s="55" t="s">
        <v>20</v>
      </c>
    </row>
    <row r="52" spans="2:10" x14ac:dyDescent="0.3">
      <c r="B52" s="14"/>
      <c r="C52" s="56"/>
      <c r="D52" s="64"/>
      <c r="E52" s="53"/>
      <c r="F52" s="53"/>
      <c r="G52" s="53"/>
      <c r="H52" s="53"/>
      <c r="I52" s="54"/>
      <c r="J52" s="57">
        <f>SUM(D52:H52)</f>
        <v>0</v>
      </c>
    </row>
    <row r="53" spans="2:10" x14ac:dyDescent="0.3">
      <c r="B53" s="14"/>
      <c r="C53" s="56"/>
      <c r="D53" s="64"/>
      <c r="E53" s="53"/>
      <c r="F53" s="53"/>
      <c r="G53" s="53"/>
      <c r="H53" s="53"/>
      <c r="I53" s="54"/>
      <c r="J53" s="57">
        <f t="shared" ref="J53" si="9">SUM(D53:H53)</f>
        <v>0</v>
      </c>
    </row>
    <row r="54" spans="2:10" x14ac:dyDescent="0.3">
      <c r="B54" s="15"/>
      <c r="C54" s="61" t="s">
        <v>21</v>
      </c>
      <c r="D54" s="62">
        <f>SUM(D52:D53)</f>
        <v>0</v>
      </c>
      <c r="E54" s="62">
        <f t="shared" ref="E54:H54" si="10">SUM(E52:E53)</f>
        <v>0</v>
      </c>
      <c r="F54" s="62">
        <f t="shared" si="10"/>
        <v>0</v>
      </c>
      <c r="G54" s="62">
        <f t="shared" si="10"/>
        <v>0</v>
      </c>
      <c r="H54" s="62">
        <f t="shared" si="10"/>
        <v>0</v>
      </c>
      <c r="I54" s="54"/>
      <c r="J54" s="62">
        <f>SUM(J52:J53)</f>
        <v>0</v>
      </c>
    </row>
    <row r="55" spans="2:10" ht="15" thickBot="1" x14ac:dyDescent="0.35">
      <c r="B55" s="6"/>
      <c r="C55" s="54"/>
      <c r="D55" s="54"/>
      <c r="E55" s="54"/>
      <c r="F55" s="54"/>
      <c r="G55" s="54"/>
      <c r="H55" s="54"/>
      <c r="I55" s="54"/>
      <c r="J55" s="54" t="s">
        <v>20</v>
      </c>
    </row>
    <row r="56" spans="2:10" s="1" customFormat="1" ht="29.4" thickBot="1" x14ac:dyDescent="0.35">
      <c r="B56" s="11" t="s">
        <v>22</v>
      </c>
      <c r="C56" s="68"/>
      <c r="D56" s="69">
        <f>SUM(D54,D49)</f>
        <v>1030446.352576</v>
      </c>
      <c r="E56" s="69">
        <f t="shared" ref="E56:J56" si="11">SUM(E54,E49)</f>
        <v>770813.09742400015</v>
      </c>
      <c r="F56" s="69">
        <f t="shared" si="11"/>
        <v>16063907.95528576</v>
      </c>
      <c r="G56" s="69">
        <f t="shared" si="11"/>
        <v>15880926.441038607</v>
      </c>
      <c r="H56" s="69">
        <f t="shared" si="11"/>
        <v>15887353.614121068</v>
      </c>
      <c r="I56" s="54"/>
      <c r="J56" s="69">
        <f t="shared" si="11"/>
        <v>49633447.460445434</v>
      </c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FC60B85A56FC4CA0F78F96BAE25DF9" ma:contentTypeVersion="20" ma:contentTypeDescription="Create a new document." ma:contentTypeScope="" ma:versionID="7da7c20de6f8a44aca01035398d03cc4">
  <xsd:schema xmlns:xsd="http://www.w3.org/2001/XMLSchema" xmlns:xs="http://www.w3.org/2001/XMLSchema" xmlns:p="http://schemas.microsoft.com/office/2006/metadata/properties" xmlns:ns2="8e7f2a8c-ad26-4bbb-b901-d9219a287d1c" xmlns:ns3="ef89ae66-a131-48c8-a1f1-cfe24cfdd402" targetNamespace="http://schemas.microsoft.com/office/2006/metadata/properties" ma:root="true" ma:fieldsID="29fcf442c58646ac976be79aa3a84d20" ns2:_="" ns3:_="">
    <xsd:import namespace="8e7f2a8c-ad26-4bbb-b901-d9219a287d1c"/>
    <xsd:import namespace="ef89ae66-a131-48c8-a1f1-cfe24cfdd402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2:_dlc_DocId" minOccurs="0"/>
                <xsd:element ref="ns2:_dlc_DocIdUrl" minOccurs="0"/>
                <xsd:element ref="ns2:_dlc_DocIdPersistId" minOccurs="0"/>
                <xsd:element ref="ns3:MediaLengthInSeconds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f2a8c-ad26-4bbb-b901-d9219a287d1c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9" nillable="true" ma:taxonomy="true" ma:internalName="TaxKeywordTaxHTField" ma:taxonomyFieldName="TaxKeyword" ma:displayName="Enterprise Keywords" ma:fieldId="{23f27201-bee3-471e-b2e7-b64fd8b7ca38}" ma:taxonomyMulti="true" ma:sspId="43c11d47-10d4-4346-a23b-4f06e97b2d1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72bb15fa-5c84-4420-b7ed-a21db8780bda}" ma:internalName="TaxCatchAll" ma:showField="CatchAllData" ma:web="8e7f2a8c-ad26-4bbb-b901-d9219a287d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3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4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5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89ae66-a131-48c8-a1f1-cfe24cfdd4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Image Tags" ma:readOnly="false" ma:fieldId="{5cf76f15-5ced-4ddc-b409-7134ff3c332f}" ma:taxonomyMulti="true" ma:sspId="43c11d47-10d4-4346-a23b-4f06e97b2d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8e7f2a8c-ad26-4bbb-b901-d9219a287d1c">
      <Terms xmlns="http://schemas.microsoft.com/office/infopath/2007/PartnerControls"/>
    </TaxKeywordTaxHTField>
    <SharedWithUsers xmlns="8e7f2a8c-ad26-4bbb-b901-d9219a287d1c">
      <UserInfo>
        <DisplayName>SharingLinks.82972cc4-13c0-4400-99bf-a295c2705c7c.Flexible.6dd49001-dc2a-4f45-a9d0-ce4e8bdd8098</DisplayName>
        <AccountId>204</AccountId>
        <AccountType/>
      </UserInfo>
      <UserInfo>
        <DisplayName>SharingLinks.37c13cde-a100-4521-9afa-763e0a76bc42.Flexible.53135294-5805-4cd9-8cc3-76b74a20b6f0</DisplayName>
        <AccountId>313</AccountId>
        <AccountType/>
      </UserInfo>
      <UserInfo>
        <DisplayName>SharingLinks.afd807ed-5ba5-42c4-968f-afd32d6b615e.Flexible.34450935-232e-4770-851e-aafbfadaffa4</DisplayName>
        <AccountId>223</AccountId>
        <AccountType/>
      </UserInfo>
      <UserInfo>
        <DisplayName>SharingLinks.1c7b7df1-0aae-48d2-be86-8080551db0cb.Flexible.ea01397a-fbc9-45fd-bb17-b8e905c9a53e</DisplayName>
        <AccountId>314</AccountId>
        <AccountType/>
      </UserInfo>
      <UserInfo>
        <DisplayName>nick.rice@imail.org</DisplayName>
        <AccountId>222</AccountId>
        <AccountType/>
      </UserInfo>
      <UserInfo>
        <DisplayName>Nikola, Lindsey</DisplayName>
        <AccountId>50</AccountId>
        <AccountType/>
      </UserInfo>
      <UserInfo>
        <DisplayName>SharingLinks.18b4301b-71de-4e17-9d03-9db07c48b453.OrganizationEdit.7942aff8-2d6e-4e6a-92c4-8079c58e2479</DisplayName>
        <AccountId>248</AccountId>
        <AccountType/>
      </UserInfo>
      <UserInfo>
        <DisplayName>SharingLinks.cc8f423e-ba00-442c-9db7-832e7fa2c32f.Flexible.793e63c4-a370-4b2e-96bd-2623de1821b9</DisplayName>
        <AccountId>221</AccountId>
        <AccountType/>
      </UserInfo>
      <UserInfo>
        <DisplayName>SharingLinks.a0a73a4f-873c-4f70-b6c1-a51388791475.OrganizationView.9456e5e8-1ca0-4065-b054-9285e0dd4257</DisplayName>
        <AccountId>62</AccountId>
        <AccountType/>
      </UserInfo>
      <UserInfo>
        <DisplayName>Williams, Shannon</DisplayName>
        <AccountId>16</AccountId>
        <AccountType/>
      </UserInfo>
      <UserInfo>
        <DisplayName>Lyons, Debbie</DisplayName>
        <AccountId>17</AccountId>
        <AccountType/>
      </UserInfo>
      <UserInfo>
        <DisplayName>Barnewitz, Max</DisplayName>
        <AccountId>14</AccountId>
        <AccountType/>
      </UserInfo>
      <UserInfo>
        <DisplayName>Hulka, Andrew</DisplayName>
        <AccountId>202</AccountId>
        <AccountType/>
      </UserInfo>
      <UserInfo>
        <DisplayName>Sizemore, Mary</DisplayName>
        <AccountId>335</AccountId>
        <AccountType/>
      </UserInfo>
      <UserInfo>
        <DisplayName>Sabula, Julianne</DisplayName>
        <AccountId>331</AccountId>
        <AccountType/>
      </UserInfo>
    </SharedWithUsers>
    <lcf76f155ced4ddcb4097134ff3c332f xmlns="ef89ae66-a131-48c8-a1f1-cfe24cfdd402">
      <Terms xmlns="http://schemas.microsoft.com/office/infopath/2007/PartnerControls"/>
    </lcf76f155ced4ddcb4097134ff3c332f>
    <TaxCatchAll xmlns="8e7f2a8c-ad26-4bbb-b901-d9219a287d1c" xsi:nil="true"/>
    <_dlc_DocId xmlns="8e7f2a8c-ad26-4bbb-b901-d9219a287d1c">KVS4YWHN3FVX-277238330-10100</_dlc_DocId>
    <_dlc_DocIdUrl xmlns="8e7f2a8c-ad26-4bbb-b901-d9219a287d1c">
      <Url>https://slcut.sharepoint.com/sites/Sustainability/_layouts/15/DocIdRedir.aspx?ID=KVS4YWHN3FVX-277238330-10100</Url>
      <Description>KVS4YWHN3FVX-277238330-10100</Description>
    </_dlc_DocIdUrl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114CC9-CDFA-449B-A23C-F44E96DDE2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7f2a8c-ad26-4bbb-b901-d9219a287d1c"/>
    <ds:schemaRef ds:uri="ef89ae66-a131-48c8-a1f1-cfe24cfdd4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8e7f2a8c-ad26-4bbb-b901-d9219a287d1c"/>
    <ds:schemaRef ds:uri="ef89ae66-a131-48c8-a1f1-cfe24cfdd402"/>
  </ds:schemaRefs>
</ds:datastoreItem>
</file>

<file path=customXml/itemProps5.xml><?xml version="1.0" encoding="utf-8"?>
<ds:datastoreItem xmlns:ds="http://schemas.openxmlformats.org/officeDocument/2006/customXml" ds:itemID="{1E83C54E-8FD2-4635-AB68-7C702050829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Consolidated Budget</vt:lpstr>
      <vt:lpstr>Measure 1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2024-03-27T21:45:20Z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0x010100F0FC60B85A56FC4CA0F78F96BAE25DF9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_dlc_DocIdItemGuid">
    <vt:lpwstr>4bfdcec4-d90b-433a-a057-6fdf04d1c501</vt:lpwstr>
  </property>
</Properties>
</file>