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8bf50b3f88297fbf/Desktop/Clients/Stamford/2024 EPA Climate Pollution Reduction/"/>
    </mc:Choice>
  </mc:AlternateContent>
  <xr:revisionPtr revIDLastSave="0" documentId="8_{6294CA41-F589-44BB-8B1B-2D005A4550E7}" xr6:coauthVersionLast="47" xr6:coauthVersionMax="47" xr10:uidLastSave="{00000000-0000-0000-0000-000000000000}"/>
  <bookViews>
    <workbookView xWindow="-28920" yWindow="-120" windowWidth="29040" windowHeight="15720" activeTab="2" xr2:uid="{91E6D6E4-2724-472B-8BBD-C53E6329FED9}"/>
  </bookViews>
  <sheets>
    <sheet name="Mode Shift" sheetId="1" r:id="rId1"/>
    <sheet name="Transit" sheetId="2" r:id="rId2"/>
    <sheet name="Less Congestion" sheetId="3" r:id="rId3"/>
    <sheet name="GI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1" i="4" l="1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AA22" i="3"/>
  <c r="AA17" i="2"/>
  <c r="AA21" i="1"/>
  <c r="E11" i="4"/>
  <c r="C9" i="4"/>
  <c r="D9" i="4"/>
  <c r="E9" i="4"/>
  <c r="B9" i="4"/>
  <c r="G23" i="3"/>
  <c r="G17" i="2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D17" i="1"/>
  <c r="D16" i="1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Q7" i="4"/>
  <c r="R7" i="4"/>
  <c r="S7" i="4"/>
  <c r="T7" i="4"/>
  <c r="U7" i="4"/>
  <c r="V7" i="4"/>
  <c r="W7" i="4"/>
  <c r="X7" i="4"/>
  <c r="Y7" i="4"/>
  <c r="P7" i="4"/>
  <c r="L7" i="4"/>
  <c r="M7" i="4"/>
  <c r="N7" i="4"/>
  <c r="O7" i="4"/>
  <c r="K7" i="4"/>
  <c r="J7" i="4"/>
  <c r="F8" i="4"/>
  <c r="G8" i="4"/>
  <c r="H8" i="4"/>
  <c r="I8" i="4"/>
  <c r="J8" i="4"/>
  <c r="F7" i="4"/>
  <c r="G7" i="4"/>
  <c r="H7" i="4"/>
  <c r="I7" i="4"/>
  <c r="X17" i="3"/>
  <c r="Y17" i="3"/>
  <c r="Z17" i="3"/>
  <c r="AA17" i="3"/>
  <c r="W17" i="3"/>
  <c r="S17" i="3"/>
  <c r="T17" i="3"/>
  <c r="U17" i="3"/>
  <c r="V17" i="3"/>
  <c r="R17" i="3"/>
  <c r="N17" i="3"/>
  <c r="O17" i="3"/>
  <c r="P17" i="3"/>
  <c r="Q17" i="3"/>
  <c r="M17" i="3"/>
  <c r="I17" i="3"/>
  <c r="J17" i="3"/>
  <c r="K17" i="3"/>
  <c r="L17" i="3"/>
  <c r="H17" i="3"/>
  <c r="H11" i="3"/>
  <c r="H12" i="3" s="1"/>
  <c r="I11" i="3"/>
  <c r="G12" i="3"/>
  <c r="G13" i="3"/>
  <c r="G14" i="3"/>
  <c r="G15" i="3" s="1"/>
  <c r="G16" i="3" s="1"/>
  <c r="G17" i="3" s="1"/>
  <c r="G18" i="3" s="1"/>
  <c r="G19" i="3" s="1"/>
  <c r="G20" i="3" s="1"/>
  <c r="E17" i="3"/>
  <c r="E18" i="3" s="1"/>
  <c r="E19" i="3" s="1"/>
  <c r="E20" i="3" s="1"/>
  <c r="F17" i="3"/>
  <c r="F18" i="3" s="1"/>
  <c r="F19" i="3" s="1"/>
  <c r="F20" i="3" s="1"/>
  <c r="E16" i="3"/>
  <c r="F16" i="3"/>
  <c r="D18" i="3"/>
  <c r="D17" i="3"/>
  <c r="D16" i="3"/>
  <c r="D10" i="2"/>
  <c r="D11" i="2"/>
  <c r="C7" i="4"/>
  <c r="C8" i="4" s="1"/>
  <c r="D7" i="4"/>
  <c r="D8" i="4" s="1"/>
  <c r="E7" i="4"/>
  <c r="E8" i="4" s="1"/>
  <c r="B7" i="4"/>
  <c r="B8" i="4"/>
  <c r="C11" i="3"/>
  <c r="D11" i="3" s="1"/>
  <c r="E11" i="3" s="1"/>
  <c r="F11" i="3" s="1"/>
  <c r="G11" i="3" s="1"/>
  <c r="H9" i="2"/>
  <c r="I9" i="2" s="1"/>
  <c r="E10" i="2"/>
  <c r="F10" i="2"/>
  <c r="G10" i="2"/>
  <c r="G11" i="2" s="1"/>
  <c r="G12" i="2" s="1"/>
  <c r="G13" i="2" s="1"/>
  <c r="G14" i="2" s="1"/>
  <c r="G15" i="2" s="1"/>
  <c r="E11" i="2"/>
  <c r="E12" i="2" s="1"/>
  <c r="E13" i="2" s="1"/>
  <c r="E14" i="2" s="1"/>
  <c r="E15" i="2" s="1"/>
  <c r="F11" i="2"/>
  <c r="F12" i="2" s="1"/>
  <c r="F13" i="2" s="1"/>
  <c r="F14" i="2" s="1"/>
  <c r="F15" i="2" s="1"/>
  <c r="D13" i="2"/>
  <c r="D14" i="2" s="1"/>
  <c r="D15" i="2" s="1"/>
  <c r="D12" i="2"/>
  <c r="C9" i="2"/>
  <c r="D9" i="2" s="1"/>
  <c r="B2" i="1"/>
  <c r="B3" i="1" s="1"/>
  <c r="B13" i="1" s="1"/>
  <c r="C13" i="1" s="1"/>
  <c r="D13" i="1" s="1"/>
  <c r="D14" i="1" s="1"/>
  <c r="B9" i="1"/>
  <c r="B10" i="1" s="1"/>
  <c r="D15" i="1" l="1"/>
  <c r="D18" i="1" s="1"/>
  <c r="D19" i="1" s="1"/>
  <c r="J11" i="3"/>
  <c r="I12" i="3"/>
  <c r="I14" i="3" s="1"/>
  <c r="I15" i="3" s="1"/>
  <c r="I16" i="3" s="1"/>
  <c r="I18" i="3" s="1"/>
  <c r="I19" i="3" s="1"/>
  <c r="I20" i="3" s="1"/>
  <c r="I13" i="3"/>
  <c r="H14" i="3"/>
  <c r="H15" i="3" s="1"/>
  <c r="H16" i="3" s="1"/>
  <c r="H18" i="3" s="1"/>
  <c r="H19" i="3" s="1"/>
  <c r="H20" i="3" s="1"/>
  <c r="H13" i="3"/>
  <c r="E13" i="3"/>
  <c r="F13" i="3"/>
  <c r="F12" i="3"/>
  <c r="F14" i="3" s="1"/>
  <c r="F15" i="3" s="1"/>
  <c r="E12" i="3"/>
  <c r="E14" i="3" s="1"/>
  <c r="E15" i="3" s="1"/>
  <c r="D13" i="3"/>
  <c r="D12" i="3"/>
  <c r="D14" i="3" s="1"/>
  <c r="D15" i="3" s="1"/>
  <c r="D19" i="3" s="1"/>
  <c r="D20" i="3" s="1"/>
  <c r="J9" i="2"/>
  <c r="I10" i="2"/>
  <c r="I11" i="2" s="1"/>
  <c r="I12" i="2" s="1"/>
  <c r="I13" i="2" s="1"/>
  <c r="I14" i="2" s="1"/>
  <c r="I15" i="2" s="1"/>
  <c r="H10" i="2"/>
  <c r="H11" i="2" s="1"/>
  <c r="H12" i="2" s="1"/>
  <c r="H13" i="2" s="1"/>
  <c r="H14" i="2" s="1"/>
  <c r="H15" i="2" s="1"/>
  <c r="E9" i="2"/>
  <c r="F9" i="2" s="1"/>
  <c r="G9" i="2" s="1"/>
  <c r="E13" i="1"/>
  <c r="K11" i="3" l="1"/>
  <c r="J12" i="3"/>
  <c r="J13" i="3"/>
  <c r="J14" i="3"/>
  <c r="J15" i="3" s="1"/>
  <c r="J16" i="3" s="1"/>
  <c r="J18" i="3" s="1"/>
  <c r="J19" i="3" s="1"/>
  <c r="J20" i="3" s="1"/>
  <c r="K9" i="2"/>
  <c r="J10" i="2"/>
  <c r="J11" i="2" s="1"/>
  <c r="J12" i="2" s="1"/>
  <c r="J13" i="2" s="1"/>
  <c r="J14" i="2" s="1"/>
  <c r="J15" i="2" s="1"/>
  <c r="E14" i="1"/>
  <c r="E15" i="1" s="1"/>
  <c r="E18" i="1" s="1"/>
  <c r="E19" i="1" s="1"/>
  <c r="F13" i="1"/>
  <c r="L11" i="3" l="1"/>
  <c r="K12" i="3"/>
  <c r="K13" i="3"/>
  <c r="K14" i="3"/>
  <c r="K15" i="3" s="1"/>
  <c r="K16" i="3" s="1"/>
  <c r="K18" i="3" s="1"/>
  <c r="K19" i="3" s="1"/>
  <c r="K20" i="3" s="1"/>
  <c r="L9" i="2"/>
  <c r="K10" i="2"/>
  <c r="K11" i="2" s="1"/>
  <c r="K12" i="2" s="1"/>
  <c r="K13" i="2" s="1"/>
  <c r="K14" i="2" s="1"/>
  <c r="K15" i="2" s="1"/>
  <c r="F14" i="1"/>
  <c r="F15" i="1" s="1"/>
  <c r="F18" i="1" s="1"/>
  <c r="F19" i="1" s="1"/>
  <c r="G13" i="1"/>
  <c r="G14" i="1" l="1"/>
  <c r="G15" i="1" s="1"/>
  <c r="G18" i="1" s="1"/>
  <c r="G19" i="1" s="1"/>
  <c r="G22" i="1" s="1"/>
  <c r="H13" i="1"/>
  <c r="M11" i="3"/>
  <c r="L12" i="3"/>
  <c r="L14" i="3" s="1"/>
  <c r="L15" i="3" s="1"/>
  <c r="L16" i="3" s="1"/>
  <c r="L18" i="3" s="1"/>
  <c r="L19" i="3" s="1"/>
  <c r="L20" i="3" s="1"/>
  <c r="L13" i="3"/>
  <c r="L10" i="2"/>
  <c r="L11" i="2" s="1"/>
  <c r="L12" i="2" s="1"/>
  <c r="L13" i="2" s="1"/>
  <c r="L14" i="2" s="1"/>
  <c r="L15" i="2" s="1"/>
  <c r="M9" i="2"/>
  <c r="I13" i="1" l="1"/>
  <c r="H14" i="1"/>
  <c r="H15" i="1" s="1"/>
  <c r="H18" i="1" s="1"/>
  <c r="H19" i="1" s="1"/>
  <c r="N11" i="3"/>
  <c r="M12" i="3"/>
  <c r="M13" i="3"/>
  <c r="M14" i="3"/>
  <c r="M15" i="3" s="1"/>
  <c r="M16" i="3" s="1"/>
  <c r="M18" i="3" s="1"/>
  <c r="M19" i="3" s="1"/>
  <c r="M20" i="3" s="1"/>
  <c r="N9" i="2"/>
  <c r="M10" i="2"/>
  <c r="M11" i="2" s="1"/>
  <c r="M12" i="2" s="1"/>
  <c r="M13" i="2" s="1"/>
  <c r="M14" i="2" s="1"/>
  <c r="M15" i="2" s="1"/>
  <c r="J13" i="1" l="1"/>
  <c r="I14" i="1"/>
  <c r="I15" i="1" s="1"/>
  <c r="I18" i="1" s="1"/>
  <c r="I19" i="1" s="1"/>
  <c r="O11" i="3"/>
  <c r="N13" i="3"/>
  <c r="N12" i="3"/>
  <c r="N14" i="3" s="1"/>
  <c r="N15" i="3" s="1"/>
  <c r="N16" i="3" s="1"/>
  <c r="N18" i="3" s="1"/>
  <c r="N19" i="3" s="1"/>
  <c r="N20" i="3" s="1"/>
  <c r="O9" i="2"/>
  <c r="N10" i="2"/>
  <c r="N11" i="2" s="1"/>
  <c r="N12" i="2" s="1"/>
  <c r="N13" i="2" s="1"/>
  <c r="N14" i="2" s="1"/>
  <c r="N15" i="2" s="1"/>
  <c r="K13" i="1" l="1"/>
  <c r="J14" i="1"/>
  <c r="J15" i="1" s="1"/>
  <c r="J18" i="1" s="1"/>
  <c r="J19" i="1" s="1"/>
  <c r="O14" i="3"/>
  <c r="O15" i="3" s="1"/>
  <c r="O16" i="3" s="1"/>
  <c r="O18" i="3" s="1"/>
  <c r="O19" i="3" s="1"/>
  <c r="O20" i="3" s="1"/>
  <c r="P11" i="3"/>
  <c r="O13" i="3"/>
  <c r="O12" i="3"/>
  <c r="P9" i="2"/>
  <c r="O10" i="2"/>
  <c r="O11" i="2" s="1"/>
  <c r="O12" i="2" s="1"/>
  <c r="O13" i="2" s="1"/>
  <c r="O14" i="2" s="1"/>
  <c r="O15" i="2" s="1"/>
  <c r="L13" i="1" l="1"/>
  <c r="K14" i="1"/>
  <c r="K15" i="1" s="1"/>
  <c r="K18" i="1" s="1"/>
  <c r="K19" i="1" s="1"/>
  <c r="P14" i="3"/>
  <c r="P15" i="3" s="1"/>
  <c r="P16" i="3" s="1"/>
  <c r="P18" i="3" s="1"/>
  <c r="P19" i="3" s="1"/>
  <c r="P20" i="3" s="1"/>
  <c r="Q11" i="3"/>
  <c r="P13" i="3"/>
  <c r="P12" i="3"/>
  <c r="Q9" i="2"/>
  <c r="P10" i="2"/>
  <c r="P11" i="2" s="1"/>
  <c r="P12" i="2" s="1"/>
  <c r="P13" i="2" s="1"/>
  <c r="P14" i="2" s="1"/>
  <c r="P15" i="2" s="1"/>
  <c r="M13" i="1" l="1"/>
  <c r="L14" i="1"/>
  <c r="L15" i="1" s="1"/>
  <c r="L18" i="1" s="1"/>
  <c r="L19" i="1" s="1"/>
  <c r="Q14" i="3"/>
  <c r="Q15" i="3" s="1"/>
  <c r="Q16" i="3" s="1"/>
  <c r="Q18" i="3" s="1"/>
  <c r="Q19" i="3" s="1"/>
  <c r="Q20" i="3" s="1"/>
  <c r="R11" i="3"/>
  <c r="Q12" i="3"/>
  <c r="Q13" i="3"/>
  <c r="R9" i="2"/>
  <c r="Q10" i="2"/>
  <c r="Q11" i="2" s="1"/>
  <c r="Q12" i="2" s="1"/>
  <c r="Q13" i="2" s="1"/>
  <c r="Q14" i="2" s="1"/>
  <c r="Q15" i="2" s="1"/>
  <c r="N13" i="1" l="1"/>
  <c r="M14" i="1"/>
  <c r="M15" i="1" s="1"/>
  <c r="M18" i="1" s="1"/>
  <c r="M19" i="1" s="1"/>
  <c r="R13" i="3"/>
  <c r="S11" i="3"/>
  <c r="R12" i="3"/>
  <c r="R14" i="3" s="1"/>
  <c r="R15" i="3" s="1"/>
  <c r="R16" i="3" s="1"/>
  <c r="R18" i="3" s="1"/>
  <c r="R19" i="3" s="1"/>
  <c r="R20" i="3" s="1"/>
  <c r="S9" i="2"/>
  <c r="R10" i="2"/>
  <c r="R11" i="2" s="1"/>
  <c r="R12" i="2" s="1"/>
  <c r="R13" i="2" s="1"/>
  <c r="R14" i="2" s="1"/>
  <c r="R15" i="2" s="1"/>
  <c r="O13" i="1" l="1"/>
  <c r="N14" i="1"/>
  <c r="N15" i="1" s="1"/>
  <c r="N18" i="1" s="1"/>
  <c r="N19" i="1" s="1"/>
  <c r="S13" i="3"/>
  <c r="T11" i="3"/>
  <c r="S12" i="3"/>
  <c r="S14" i="3" s="1"/>
  <c r="S15" i="3" s="1"/>
  <c r="S16" i="3" s="1"/>
  <c r="S18" i="3" s="1"/>
  <c r="S19" i="3" s="1"/>
  <c r="S20" i="3" s="1"/>
  <c r="T9" i="2"/>
  <c r="S10" i="2"/>
  <c r="S11" i="2" s="1"/>
  <c r="S12" i="2" s="1"/>
  <c r="S13" i="2" s="1"/>
  <c r="S14" i="2" s="1"/>
  <c r="S15" i="2" s="1"/>
  <c r="O14" i="1" l="1"/>
  <c r="O15" i="1" s="1"/>
  <c r="O18" i="1" s="1"/>
  <c r="O19" i="1" s="1"/>
  <c r="P13" i="1"/>
  <c r="T13" i="3"/>
  <c r="U11" i="3"/>
  <c r="T12" i="3"/>
  <c r="T14" i="3" s="1"/>
  <c r="T15" i="3" s="1"/>
  <c r="T16" i="3" s="1"/>
  <c r="T18" i="3" s="1"/>
  <c r="T19" i="3" s="1"/>
  <c r="T20" i="3" s="1"/>
  <c r="T10" i="2"/>
  <c r="T11" i="2" s="1"/>
  <c r="T12" i="2" s="1"/>
  <c r="T13" i="2" s="1"/>
  <c r="T14" i="2" s="1"/>
  <c r="T15" i="2" s="1"/>
  <c r="U9" i="2"/>
  <c r="P14" i="1" l="1"/>
  <c r="P15" i="1" s="1"/>
  <c r="P18" i="1" s="1"/>
  <c r="P19" i="1" s="1"/>
  <c r="Q13" i="1"/>
  <c r="U13" i="3"/>
  <c r="V11" i="3"/>
  <c r="U12" i="3"/>
  <c r="U14" i="3" s="1"/>
  <c r="U15" i="3" s="1"/>
  <c r="U16" i="3" s="1"/>
  <c r="U18" i="3" s="1"/>
  <c r="U19" i="3" s="1"/>
  <c r="U20" i="3" s="1"/>
  <c r="U10" i="2"/>
  <c r="U11" i="2" s="1"/>
  <c r="U12" i="2" s="1"/>
  <c r="U13" i="2" s="1"/>
  <c r="U14" i="2" s="1"/>
  <c r="U15" i="2" s="1"/>
  <c r="V9" i="2"/>
  <c r="Q14" i="1" l="1"/>
  <c r="Q15" i="1" s="1"/>
  <c r="Q18" i="1" s="1"/>
  <c r="Q19" i="1" s="1"/>
  <c r="R13" i="1"/>
  <c r="V12" i="3"/>
  <c r="V13" i="3"/>
  <c r="V14" i="3"/>
  <c r="V15" i="3" s="1"/>
  <c r="V16" i="3" s="1"/>
  <c r="V18" i="3" s="1"/>
  <c r="V19" i="3" s="1"/>
  <c r="V20" i="3" s="1"/>
  <c r="W11" i="3"/>
  <c r="V10" i="2"/>
  <c r="V11" i="2" s="1"/>
  <c r="V12" i="2" s="1"/>
  <c r="V13" i="2" s="1"/>
  <c r="V14" i="2" s="1"/>
  <c r="V15" i="2" s="1"/>
  <c r="W9" i="2"/>
  <c r="R14" i="1" l="1"/>
  <c r="R15" i="1" s="1"/>
  <c r="R18" i="1" s="1"/>
  <c r="R19" i="1" s="1"/>
  <c r="S13" i="1"/>
  <c r="W12" i="3"/>
  <c r="W13" i="3"/>
  <c r="W14" i="3"/>
  <c r="W15" i="3" s="1"/>
  <c r="W16" i="3" s="1"/>
  <c r="W18" i="3" s="1"/>
  <c r="W19" i="3" s="1"/>
  <c r="W20" i="3" s="1"/>
  <c r="X11" i="3"/>
  <c r="W10" i="2"/>
  <c r="W11" i="2" s="1"/>
  <c r="W12" i="2" s="1"/>
  <c r="W13" i="2" s="1"/>
  <c r="W14" i="2" s="1"/>
  <c r="W15" i="2" s="1"/>
  <c r="X9" i="2"/>
  <c r="T13" i="1" l="1"/>
  <c r="S14" i="1"/>
  <c r="S15" i="1" s="1"/>
  <c r="S18" i="1" s="1"/>
  <c r="S19" i="1" s="1"/>
  <c r="X12" i="3"/>
  <c r="X13" i="3"/>
  <c r="X14" i="3"/>
  <c r="X15" i="3" s="1"/>
  <c r="X16" i="3" s="1"/>
  <c r="X18" i="3" s="1"/>
  <c r="X19" i="3" s="1"/>
  <c r="X20" i="3" s="1"/>
  <c r="Y11" i="3"/>
  <c r="Y9" i="2"/>
  <c r="X10" i="2"/>
  <c r="X11" i="2" s="1"/>
  <c r="X12" i="2" s="1"/>
  <c r="X13" i="2" s="1"/>
  <c r="X14" i="2" s="1"/>
  <c r="X15" i="2" s="1"/>
  <c r="U13" i="1" l="1"/>
  <c r="T14" i="1"/>
  <c r="T15" i="1" s="1"/>
  <c r="T18" i="1" s="1"/>
  <c r="T19" i="1" s="1"/>
  <c r="Z11" i="3"/>
  <c r="Y12" i="3"/>
  <c r="Y13" i="3"/>
  <c r="Y14" i="3"/>
  <c r="Y15" i="3" s="1"/>
  <c r="Y16" i="3" s="1"/>
  <c r="Y18" i="3" s="1"/>
  <c r="Y19" i="3" s="1"/>
  <c r="Y20" i="3" s="1"/>
  <c r="Z9" i="2"/>
  <c r="Y10" i="2"/>
  <c r="Y11" i="2" s="1"/>
  <c r="Y12" i="2" s="1"/>
  <c r="Y13" i="2" s="1"/>
  <c r="Y14" i="2" s="1"/>
  <c r="Y15" i="2" s="1"/>
  <c r="V13" i="1" l="1"/>
  <c r="U14" i="1"/>
  <c r="U15" i="1" s="1"/>
  <c r="U18" i="1" s="1"/>
  <c r="U19" i="1" s="1"/>
  <c r="AA11" i="3"/>
  <c r="Z12" i="3"/>
  <c r="Z13" i="3"/>
  <c r="Z14" i="3" s="1"/>
  <c r="Z15" i="3" s="1"/>
  <c r="Z16" i="3" s="1"/>
  <c r="Z18" i="3" s="1"/>
  <c r="Z19" i="3" s="1"/>
  <c r="Z20" i="3" s="1"/>
  <c r="AA9" i="2"/>
  <c r="AA10" i="2" s="1"/>
  <c r="AA11" i="2" s="1"/>
  <c r="AA12" i="2" s="1"/>
  <c r="AA13" i="2" s="1"/>
  <c r="AA14" i="2" s="1"/>
  <c r="AA15" i="2" s="1"/>
  <c r="Z10" i="2"/>
  <c r="Z11" i="2" s="1"/>
  <c r="Z12" i="2" s="1"/>
  <c r="Z13" i="2" s="1"/>
  <c r="Z14" i="2" s="1"/>
  <c r="Z15" i="2" s="1"/>
  <c r="V14" i="1" l="1"/>
  <c r="V15" i="1" s="1"/>
  <c r="V18" i="1" s="1"/>
  <c r="V19" i="1" s="1"/>
  <c r="W13" i="1"/>
  <c r="AA12" i="3"/>
  <c r="AA13" i="3"/>
  <c r="AA14" i="3"/>
  <c r="AA15" i="3" s="1"/>
  <c r="AA16" i="3" s="1"/>
  <c r="AA18" i="3" s="1"/>
  <c r="AA19" i="3" s="1"/>
  <c r="AA20" i="3" s="1"/>
  <c r="X13" i="1" l="1"/>
  <c r="W14" i="1"/>
  <c r="W15" i="1" s="1"/>
  <c r="W18" i="1" s="1"/>
  <c r="W19" i="1" s="1"/>
  <c r="X14" i="1" l="1"/>
  <c r="X15" i="1" s="1"/>
  <c r="X18" i="1" s="1"/>
  <c r="X19" i="1" s="1"/>
  <c r="Y13" i="1"/>
  <c r="Z13" i="1" l="1"/>
  <c r="Y14" i="1"/>
  <c r="Y15" i="1" s="1"/>
  <c r="Y18" i="1" s="1"/>
  <c r="Y19" i="1" s="1"/>
  <c r="Z14" i="1" l="1"/>
  <c r="Z15" i="1" s="1"/>
  <c r="Z18" i="1" s="1"/>
  <c r="Z19" i="1" s="1"/>
  <c r="AA13" i="1"/>
  <c r="AA14" i="1" s="1"/>
  <c r="AA15" i="1" s="1"/>
  <c r="AA18" i="1" s="1"/>
  <c r="AA19" i="1" s="1"/>
</calcChain>
</file>

<file path=xl/sharedStrings.xml><?xml version="1.0" encoding="utf-8"?>
<sst xmlns="http://schemas.openxmlformats.org/spreadsheetml/2006/main" count="70" uniqueCount="42">
  <si>
    <t>AADT 2025</t>
  </si>
  <si>
    <t>Mode Shift</t>
  </si>
  <si>
    <t>Trip Length</t>
  </si>
  <si>
    <t>g CO2/Mile</t>
  </si>
  <si>
    <t>kg CO2/Mile</t>
  </si>
  <si>
    <t>MTCO2</t>
  </si>
  <si>
    <t>Year</t>
  </si>
  <si>
    <t>AADT 2023</t>
  </si>
  <si>
    <t>From CTDOT Planning Office</t>
  </si>
  <si>
    <t>AADT GROWTH Per Year</t>
  </si>
  <si>
    <t>AADT 2024</t>
  </si>
  <si>
    <t>ADT</t>
  </si>
  <si>
    <t>Miles</t>
  </si>
  <si>
    <t>ADT x mode shift</t>
  </si>
  <si>
    <t>Above x passenger miles</t>
  </si>
  <si>
    <t>Above times g CO2</t>
  </si>
  <si>
    <t>kg co2</t>
  </si>
  <si>
    <t>Days</t>
  </si>
  <si>
    <t>Grams CO2</t>
  </si>
  <si>
    <t>From Google Enviornmental Insights for 2022 inboundary trips</t>
  </si>
  <si>
    <t>Minutes saved</t>
  </si>
  <si>
    <t>Trip down Summer Street during Rush hour</t>
  </si>
  <si>
    <t>8 Minutes</t>
  </si>
  <si>
    <t>Average trip time savings from adaptive signals</t>
  </si>
  <si>
    <t>https://www.fhwa.dot.gov/innovation/everydaycounts/edc-1/asct.cfm#:~:text=On%20average%20ASCT%20improves%20travel,be%2050%20percent%20or%20more.</t>
  </si>
  <si>
    <t>Number of Trees</t>
  </si>
  <si>
    <t xml:space="preserve">GHG Reductions </t>
  </si>
  <si>
    <t>Bike Ped shift</t>
  </si>
  <si>
    <t>Transit Shift</t>
  </si>
  <si>
    <t>Transit</t>
  </si>
  <si>
    <t>Bike Ped</t>
  </si>
  <si>
    <t>New ADT - mode shift</t>
  </si>
  <si>
    <t>AADT</t>
  </si>
  <si>
    <t>Travel time savings</t>
  </si>
  <si>
    <t>Yearly</t>
  </si>
  <si>
    <t>30-35</t>
  </si>
  <si>
    <t>Trip length</t>
  </si>
  <si>
    <t>35-40</t>
  </si>
  <si>
    <t>40-45</t>
  </si>
  <si>
    <t>45-50</t>
  </si>
  <si>
    <t>25-35</t>
  </si>
  <si>
    <t>40-50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</si>
</sst>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%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9" fontId="0" fillId="0" borderId="0" xfId="2" applyFont="1"/>
    <xf numFmtId="164" fontId="0" fillId="0" borderId="0" xfId="2" applyNumberFormat="1" applyFont="1"/>
    <xf numFmtId="43" fontId="0" fillId="0" borderId="0" xfId="1" applyFont="1"/>
    <xf numFmtId="43" fontId="0" fillId="0" borderId="0" xfId="0" applyNumberFormat="1"/>
    <xf numFmtId="0" fontId="0" fillId="2" borderId="0" xfId="0" applyFill="1"/>
    <xf numFmtId="43" fontId="0" fillId="2" borderId="0" xfId="1" applyFont="1" applyFill="1"/>
    <xf numFmtId="9" fontId="0" fillId="0" borderId="0" xfId="0" applyNumberFormat="1"/>
    <xf numFmtId="4" fontId="0" fillId="0" borderId="0" xfId="0" applyNumberFormat="1"/>
    <xf numFmtId="2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045D5-D64A-498E-837E-E1298D1E0AAE}">
  <dimension ref="A1:AA22"/>
  <sheetViews>
    <sheetView zoomScaleNormal="100" workbookViewId="0">
      <pane xSplit="1" topLeftCell="B1" activePane="topRight" state="frozen"/>
      <selection pane="topRight" activeCell="W21" sqref="W21"/>
    </sheetView>
  </sheetViews>
  <sheetFormatPr defaultRowHeight="14.5" x14ac:dyDescent="0.35"/>
  <cols>
    <col min="1" max="1" width="21.81640625" customWidth="1"/>
    <col min="2" max="27" width="16.6328125" customWidth="1"/>
  </cols>
  <sheetData>
    <row r="1" spans="1:27" x14ac:dyDescent="0.35">
      <c r="A1" t="s">
        <v>7</v>
      </c>
      <c r="B1">
        <v>12500</v>
      </c>
    </row>
    <row r="2" spans="1:27" x14ac:dyDescent="0.35">
      <c r="A2" t="s">
        <v>10</v>
      </c>
      <c r="B2">
        <f>(B1+(B1*$B$4))</f>
        <v>12562.5</v>
      </c>
    </row>
    <row r="3" spans="1:27" x14ac:dyDescent="0.35">
      <c r="A3" t="s">
        <v>0</v>
      </c>
      <c r="B3">
        <f>ROUNDUP(B2+(B2*$B$4),0)</f>
        <v>12626</v>
      </c>
    </row>
    <row r="4" spans="1:27" x14ac:dyDescent="0.35">
      <c r="A4" t="s">
        <v>9</v>
      </c>
      <c r="B4" s="2">
        <v>5.0000000000000001E-3</v>
      </c>
      <c r="C4" t="s">
        <v>8</v>
      </c>
    </row>
    <row r="5" spans="1:27" x14ac:dyDescent="0.35">
      <c r="A5" t="s">
        <v>1</v>
      </c>
      <c r="B5" s="1">
        <v>0.2</v>
      </c>
    </row>
    <row r="6" spans="1:27" x14ac:dyDescent="0.35">
      <c r="A6" t="s">
        <v>2</v>
      </c>
      <c r="B6">
        <v>2.5</v>
      </c>
      <c r="C6" t="s">
        <v>12</v>
      </c>
      <c r="D6" t="s">
        <v>19</v>
      </c>
    </row>
    <row r="7" spans="1:27" x14ac:dyDescent="0.35">
      <c r="A7" t="s">
        <v>17</v>
      </c>
      <c r="B7">
        <v>365</v>
      </c>
    </row>
    <row r="8" spans="1:27" x14ac:dyDescent="0.35">
      <c r="A8" t="s">
        <v>3</v>
      </c>
      <c r="B8">
        <v>400</v>
      </c>
    </row>
    <row r="9" spans="1:27" x14ac:dyDescent="0.35">
      <c r="A9" t="s">
        <v>4</v>
      </c>
      <c r="B9">
        <f>B8/1000</f>
        <v>0.4</v>
      </c>
    </row>
    <row r="10" spans="1:27" x14ac:dyDescent="0.35">
      <c r="A10" t="s">
        <v>5</v>
      </c>
      <c r="B10">
        <f>B9*1000</f>
        <v>400</v>
      </c>
    </row>
    <row r="12" spans="1:27" x14ac:dyDescent="0.35">
      <c r="A12" t="s">
        <v>6</v>
      </c>
      <c r="B12">
        <v>2025</v>
      </c>
      <c r="C12">
        <v>2026</v>
      </c>
      <c r="D12">
        <v>2027</v>
      </c>
      <c r="E12">
        <v>2028</v>
      </c>
      <c r="F12">
        <v>2029</v>
      </c>
      <c r="G12">
        <v>2030</v>
      </c>
      <c r="H12">
        <v>2031</v>
      </c>
      <c r="I12">
        <v>2032</v>
      </c>
      <c r="J12">
        <v>2033</v>
      </c>
      <c r="K12">
        <v>2034</v>
      </c>
      <c r="L12">
        <v>2035</v>
      </c>
      <c r="M12">
        <v>2036</v>
      </c>
      <c r="N12">
        <v>2037</v>
      </c>
      <c r="O12">
        <v>2038</v>
      </c>
      <c r="P12">
        <v>2039</v>
      </c>
      <c r="Q12">
        <v>2040</v>
      </c>
      <c r="R12">
        <v>2041</v>
      </c>
      <c r="S12">
        <v>2042</v>
      </c>
      <c r="T12">
        <v>2043</v>
      </c>
      <c r="U12">
        <v>2044</v>
      </c>
      <c r="V12">
        <v>2045</v>
      </c>
      <c r="W12">
        <v>2046</v>
      </c>
      <c r="X12">
        <v>2047</v>
      </c>
      <c r="Y12">
        <v>2048</v>
      </c>
      <c r="Z12">
        <v>2049</v>
      </c>
      <c r="AA12">
        <v>2050</v>
      </c>
    </row>
    <row r="13" spans="1:27" x14ac:dyDescent="0.35">
      <c r="A13" t="s">
        <v>11</v>
      </c>
      <c r="B13" s="3">
        <f>B3</f>
        <v>12626</v>
      </c>
      <c r="C13" s="3">
        <f>ROUNDUP(B13+(B13*$B$4),0)</f>
        <v>12690</v>
      </c>
      <c r="D13" s="3">
        <f>ROUNDUP(C13+(C13*$B$4),0)</f>
        <v>12754</v>
      </c>
      <c r="E13" s="3">
        <f>ROUNDUP(D13+(D13*$B$4),0)</f>
        <v>12818</v>
      </c>
      <c r="F13" s="3">
        <f>ROUNDUP(E13+(E13*$B$4),0)</f>
        <v>12883</v>
      </c>
      <c r="G13" s="3">
        <f>ROUNDUP(F13+(F13*$B$4),0)</f>
        <v>12948</v>
      </c>
      <c r="H13" s="3">
        <f t="shared" ref="H13:Z13" si="0">ROUNDUP(G13+(G13*$B$4),0)</f>
        <v>13013</v>
      </c>
      <c r="I13" s="3">
        <f t="shared" si="0"/>
        <v>13079</v>
      </c>
      <c r="J13" s="3">
        <f t="shared" si="0"/>
        <v>13145</v>
      </c>
      <c r="K13" s="3">
        <f t="shared" si="0"/>
        <v>13211</v>
      </c>
      <c r="L13" s="3">
        <f t="shared" si="0"/>
        <v>13278</v>
      </c>
      <c r="M13" s="3">
        <f t="shared" si="0"/>
        <v>13345</v>
      </c>
      <c r="N13" s="3">
        <f t="shared" si="0"/>
        <v>13412</v>
      </c>
      <c r="O13" s="3">
        <f t="shared" si="0"/>
        <v>13480</v>
      </c>
      <c r="P13" s="3">
        <f t="shared" si="0"/>
        <v>13548</v>
      </c>
      <c r="Q13" s="3">
        <f t="shared" si="0"/>
        <v>13616</v>
      </c>
      <c r="R13" s="3">
        <f t="shared" si="0"/>
        <v>13685</v>
      </c>
      <c r="S13" s="3">
        <f t="shared" si="0"/>
        <v>13754</v>
      </c>
      <c r="T13" s="3">
        <f t="shared" si="0"/>
        <v>13823</v>
      </c>
      <c r="U13" s="3">
        <f t="shared" si="0"/>
        <v>13893</v>
      </c>
      <c r="V13" s="3">
        <f t="shared" si="0"/>
        <v>13963</v>
      </c>
      <c r="W13" s="3">
        <f t="shared" si="0"/>
        <v>14033</v>
      </c>
      <c r="X13" s="3">
        <f t="shared" si="0"/>
        <v>14104</v>
      </c>
      <c r="Y13" s="3">
        <f t="shared" si="0"/>
        <v>14175</v>
      </c>
      <c r="Z13" s="3">
        <f t="shared" si="0"/>
        <v>14246</v>
      </c>
      <c r="AA13" s="3">
        <f t="shared" ref="AA13" si="1">ROUNDUP(Z13+(Z13*$B$4),0)</f>
        <v>14318</v>
      </c>
    </row>
    <row r="14" spans="1:27" x14ac:dyDescent="0.35">
      <c r="A14" t="s">
        <v>13</v>
      </c>
      <c r="B14" s="6"/>
      <c r="C14" s="6"/>
      <c r="D14" s="3">
        <f>D13*$B$5</f>
        <v>2550.8000000000002</v>
      </c>
      <c r="E14" s="3">
        <f t="shared" ref="E14:G14" si="2">E13*$B$5</f>
        <v>2563.6000000000004</v>
      </c>
      <c r="F14" s="3">
        <f t="shared" si="2"/>
        <v>2576.6000000000004</v>
      </c>
      <c r="G14" s="3">
        <f t="shared" si="2"/>
        <v>2589.6000000000004</v>
      </c>
      <c r="H14" s="3">
        <f t="shared" ref="H14" si="3">H13*$B$5</f>
        <v>2602.6000000000004</v>
      </c>
      <c r="I14" s="3">
        <f t="shared" ref="I14" si="4">I13*$B$5</f>
        <v>2615.8000000000002</v>
      </c>
      <c r="J14" s="3">
        <f t="shared" ref="J14" si="5">J13*$B$5</f>
        <v>2629</v>
      </c>
      <c r="K14" s="3">
        <f t="shared" ref="K14" si="6">K13*$B$5</f>
        <v>2642.2000000000003</v>
      </c>
      <c r="L14" s="3">
        <f t="shared" ref="L14" si="7">L13*$B$5</f>
        <v>2655.6000000000004</v>
      </c>
      <c r="M14" s="3">
        <f t="shared" ref="M14" si="8">M13*$B$5</f>
        <v>2669</v>
      </c>
      <c r="N14" s="3">
        <f t="shared" ref="N14" si="9">N13*$B$5</f>
        <v>2682.4</v>
      </c>
      <c r="O14" s="3">
        <f t="shared" ref="O14" si="10">O13*$B$5</f>
        <v>2696</v>
      </c>
      <c r="P14" s="3">
        <f t="shared" ref="P14" si="11">P13*$B$5</f>
        <v>2709.6000000000004</v>
      </c>
      <c r="Q14" s="3">
        <f t="shared" ref="Q14" si="12">Q13*$B$5</f>
        <v>2723.2000000000003</v>
      </c>
      <c r="R14" s="3">
        <f t="shared" ref="R14" si="13">R13*$B$5</f>
        <v>2737</v>
      </c>
      <c r="S14" s="3">
        <f t="shared" ref="S14" si="14">S13*$B$5</f>
        <v>2750.8</v>
      </c>
      <c r="T14" s="3">
        <f t="shared" ref="T14" si="15">T13*$B$5</f>
        <v>2764.6000000000004</v>
      </c>
      <c r="U14" s="3">
        <f t="shared" ref="U14" si="16">U13*$B$5</f>
        <v>2778.6000000000004</v>
      </c>
      <c r="V14" s="3">
        <f t="shared" ref="V14" si="17">V13*$B$5</f>
        <v>2792.6000000000004</v>
      </c>
      <c r="W14" s="3">
        <f t="shared" ref="W14" si="18">W13*$B$5</f>
        <v>2806.6000000000004</v>
      </c>
      <c r="X14" s="3">
        <f t="shared" ref="X14" si="19">X13*$B$5</f>
        <v>2820.8</v>
      </c>
      <c r="Y14" s="3">
        <f t="shared" ref="Y14" si="20">Y13*$B$5</f>
        <v>2835</v>
      </c>
      <c r="Z14" s="3">
        <f t="shared" ref="Z14:AA14" si="21">Z13*$B$5</f>
        <v>2849.2000000000003</v>
      </c>
      <c r="AA14" s="3">
        <f t="shared" si="21"/>
        <v>2863.6000000000004</v>
      </c>
    </row>
    <row r="15" spans="1:27" x14ac:dyDescent="0.35">
      <c r="A15" t="s">
        <v>14</v>
      </c>
      <c r="B15" s="6"/>
      <c r="C15" s="6"/>
      <c r="D15" s="3">
        <f>D14*$B$6</f>
        <v>6377</v>
      </c>
      <c r="E15" s="3">
        <f t="shared" ref="E15:G15" si="22">E14*$B$6</f>
        <v>6409.0000000000009</v>
      </c>
      <c r="F15" s="3">
        <f t="shared" si="22"/>
        <v>6441.5000000000009</v>
      </c>
      <c r="G15" s="3">
        <f t="shared" si="22"/>
        <v>6474.0000000000009</v>
      </c>
      <c r="H15" s="3">
        <f t="shared" ref="H15" si="23">H14*$B$6</f>
        <v>6506.5000000000009</v>
      </c>
      <c r="I15" s="3">
        <f t="shared" ref="I15" si="24">I14*$B$6</f>
        <v>6539.5</v>
      </c>
      <c r="J15" s="3">
        <f t="shared" ref="J15" si="25">J14*$B$6</f>
        <v>6572.5</v>
      </c>
      <c r="K15" s="3">
        <f t="shared" ref="K15" si="26">K14*$B$6</f>
        <v>6605.5000000000009</v>
      </c>
      <c r="L15" s="3">
        <f t="shared" ref="L15" si="27">L14*$B$6</f>
        <v>6639.0000000000009</v>
      </c>
      <c r="M15" s="3">
        <f t="shared" ref="M15" si="28">M14*$B$6</f>
        <v>6672.5</v>
      </c>
      <c r="N15" s="3">
        <f t="shared" ref="N15" si="29">N14*$B$6</f>
        <v>6706</v>
      </c>
      <c r="O15" s="3">
        <f t="shared" ref="O15" si="30">O14*$B$6</f>
        <v>6740</v>
      </c>
      <c r="P15" s="3">
        <f t="shared" ref="P15" si="31">P14*$B$6</f>
        <v>6774.0000000000009</v>
      </c>
      <c r="Q15" s="3">
        <f t="shared" ref="Q15" si="32">Q14*$B$6</f>
        <v>6808.0000000000009</v>
      </c>
      <c r="R15" s="3">
        <f t="shared" ref="R15" si="33">R14*$B$6</f>
        <v>6842.5</v>
      </c>
      <c r="S15" s="3">
        <f t="shared" ref="S15" si="34">S14*$B$6</f>
        <v>6877</v>
      </c>
      <c r="T15" s="3">
        <f t="shared" ref="T15" si="35">T14*$B$6</f>
        <v>6911.5000000000009</v>
      </c>
      <c r="U15" s="3">
        <f t="shared" ref="U15" si="36">U14*$B$6</f>
        <v>6946.5000000000009</v>
      </c>
      <c r="V15" s="3">
        <f t="shared" ref="V15" si="37">V14*$B$6</f>
        <v>6981.5000000000009</v>
      </c>
      <c r="W15" s="3">
        <f t="shared" ref="W15" si="38">W14*$B$6</f>
        <v>7016.5000000000009</v>
      </c>
      <c r="X15" s="3">
        <f t="shared" ref="X15" si="39">X14*$B$6</f>
        <v>7052</v>
      </c>
      <c r="Y15" s="3">
        <f t="shared" ref="Y15" si="40">Y14*$B$6</f>
        <v>7087.5</v>
      </c>
      <c r="Z15" s="3">
        <f t="shared" ref="Z15:AA15" si="41">Z14*$B$6</f>
        <v>7123.0000000000009</v>
      </c>
      <c r="AA15" s="3">
        <f t="shared" si="41"/>
        <v>7159.0000000000009</v>
      </c>
    </row>
    <row r="16" spans="1:27" x14ac:dyDescent="0.35">
      <c r="A16" t="s">
        <v>17</v>
      </c>
      <c r="B16" s="6"/>
      <c r="C16" s="6"/>
      <c r="D16" s="3">
        <f>D15*$B$7</f>
        <v>2327605</v>
      </c>
      <c r="E16" s="3">
        <f t="shared" ref="E16:AA16" si="42">E15*$B$7</f>
        <v>2339285.0000000005</v>
      </c>
      <c r="F16" s="3">
        <f t="shared" si="42"/>
        <v>2351147.5000000005</v>
      </c>
      <c r="G16" s="3">
        <f t="shared" si="42"/>
        <v>2363010.0000000005</v>
      </c>
      <c r="H16" s="3">
        <f t="shared" si="42"/>
        <v>2374872.5000000005</v>
      </c>
      <c r="I16" s="3">
        <f t="shared" si="42"/>
        <v>2386917.5</v>
      </c>
      <c r="J16" s="3">
        <f t="shared" si="42"/>
        <v>2398962.5</v>
      </c>
      <c r="K16" s="3">
        <f t="shared" si="42"/>
        <v>2411007.5000000005</v>
      </c>
      <c r="L16" s="3">
        <f t="shared" si="42"/>
        <v>2423235.0000000005</v>
      </c>
      <c r="M16" s="3">
        <f t="shared" si="42"/>
        <v>2435462.5</v>
      </c>
      <c r="N16" s="3">
        <f t="shared" si="42"/>
        <v>2447690</v>
      </c>
      <c r="O16" s="3">
        <f t="shared" si="42"/>
        <v>2460100</v>
      </c>
      <c r="P16" s="3">
        <f t="shared" si="42"/>
        <v>2472510.0000000005</v>
      </c>
      <c r="Q16" s="3">
        <f t="shared" si="42"/>
        <v>2484920.0000000005</v>
      </c>
      <c r="R16" s="3">
        <f t="shared" si="42"/>
        <v>2497512.5</v>
      </c>
      <c r="S16" s="3">
        <f t="shared" si="42"/>
        <v>2510105</v>
      </c>
      <c r="T16" s="3">
        <f t="shared" si="42"/>
        <v>2522697.5000000005</v>
      </c>
      <c r="U16" s="3">
        <f t="shared" si="42"/>
        <v>2535472.5000000005</v>
      </c>
      <c r="V16" s="3">
        <f t="shared" si="42"/>
        <v>2548247.5000000005</v>
      </c>
      <c r="W16" s="3">
        <f t="shared" si="42"/>
        <v>2561022.5000000005</v>
      </c>
      <c r="X16" s="3">
        <f t="shared" si="42"/>
        <v>2573980</v>
      </c>
      <c r="Y16" s="3">
        <f t="shared" si="42"/>
        <v>2586937.5</v>
      </c>
      <c r="Z16" s="3">
        <f t="shared" si="42"/>
        <v>2599895.0000000005</v>
      </c>
      <c r="AA16" s="3">
        <f t="shared" si="42"/>
        <v>2613035.0000000005</v>
      </c>
    </row>
    <row r="17" spans="1:27" x14ac:dyDescent="0.35">
      <c r="A17" t="s">
        <v>15</v>
      </c>
      <c r="B17" s="6"/>
      <c r="C17" s="6"/>
      <c r="D17" s="3">
        <f>D16*$B$8</f>
        <v>931042000</v>
      </c>
      <c r="E17" s="3">
        <f t="shared" ref="E17:AA17" si="43">E16*$B$8</f>
        <v>935714000.00000024</v>
      </c>
      <c r="F17" s="3">
        <f t="shared" si="43"/>
        <v>940459000.00000024</v>
      </c>
      <c r="G17" s="3">
        <f t="shared" si="43"/>
        <v>945204000.00000024</v>
      </c>
      <c r="H17" s="3">
        <f t="shared" si="43"/>
        <v>949949000.00000024</v>
      </c>
      <c r="I17" s="3">
        <f t="shared" si="43"/>
        <v>954767000</v>
      </c>
      <c r="J17" s="3">
        <f t="shared" si="43"/>
        <v>959585000</v>
      </c>
      <c r="K17" s="3">
        <f t="shared" si="43"/>
        <v>964403000.00000024</v>
      </c>
      <c r="L17" s="3">
        <f t="shared" si="43"/>
        <v>969294000.00000024</v>
      </c>
      <c r="M17" s="3">
        <f t="shared" si="43"/>
        <v>974185000</v>
      </c>
      <c r="N17" s="3">
        <f t="shared" si="43"/>
        <v>979076000</v>
      </c>
      <c r="O17" s="3">
        <f t="shared" si="43"/>
        <v>984040000</v>
      </c>
      <c r="P17" s="3">
        <f t="shared" si="43"/>
        <v>989004000.00000024</v>
      </c>
      <c r="Q17" s="3">
        <f t="shared" si="43"/>
        <v>993968000.00000024</v>
      </c>
      <c r="R17" s="3">
        <f t="shared" si="43"/>
        <v>999005000</v>
      </c>
      <c r="S17" s="3">
        <f t="shared" si="43"/>
        <v>1004042000</v>
      </c>
      <c r="T17" s="3">
        <f t="shared" si="43"/>
        <v>1009079000.0000002</v>
      </c>
      <c r="U17" s="3">
        <f t="shared" si="43"/>
        <v>1014189000.0000002</v>
      </c>
      <c r="V17" s="3">
        <f t="shared" si="43"/>
        <v>1019299000.0000002</v>
      </c>
      <c r="W17" s="3">
        <f t="shared" si="43"/>
        <v>1024409000.0000002</v>
      </c>
      <c r="X17" s="3">
        <f t="shared" si="43"/>
        <v>1029592000</v>
      </c>
      <c r="Y17" s="3">
        <f t="shared" si="43"/>
        <v>1034775000</v>
      </c>
      <c r="Z17" s="3">
        <f t="shared" si="43"/>
        <v>1039958000.0000002</v>
      </c>
      <c r="AA17" s="3">
        <f t="shared" si="43"/>
        <v>1045214000.0000002</v>
      </c>
    </row>
    <row r="18" spans="1:27" x14ac:dyDescent="0.35">
      <c r="A18" t="s">
        <v>16</v>
      </c>
      <c r="B18" s="6"/>
      <c r="C18" s="6"/>
      <c r="D18" s="3">
        <f>D17/1000</f>
        <v>931042</v>
      </c>
      <c r="E18" s="3">
        <f t="shared" ref="E18:G19" si="44">E17/1000</f>
        <v>935714.00000000023</v>
      </c>
      <c r="F18" s="3">
        <f t="shared" si="44"/>
        <v>940459.00000000023</v>
      </c>
      <c r="G18" s="3">
        <f t="shared" si="44"/>
        <v>945204.00000000023</v>
      </c>
      <c r="H18" s="3">
        <f t="shared" ref="H18:H19" si="45">H17/1000</f>
        <v>949949.00000000023</v>
      </c>
      <c r="I18" s="3">
        <f t="shared" ref="I18:I19" si="46">I17/1000</f>
        <v>954767</v>
      </c>
      <c r="J18" s="3">
        <f t="shared" ref="J18:J19" si="47">J17/1000</f>
        <v>959585</v>
      </c>
      <c r="K18" s="3">
        <f t="shared" ref="K18:K19" si="48">K17/1000</f>
        <v>964403.00000000023</v>
      </c>
      <c r="L18" s="3">
        <f t="shared" ref="L18:L19" si="49">L17/1000</f>
        <v>969294.00000000023</v>
      </c>
      <c r="M18" s="3">
        <f t="shared" ref="M18:M19" si="50">M17/1000</f>
        <v>974185</v>
      </c>
      <c r="N18" s="3">
        <f t="shared" ref="N18:N19" si="51">N17/1000</f>
        <v>979076</v>
      </c>
      <c r="O18" s="3">
        <f t="shared" ref="O18:O19" si="52">O17/1000</f>
        <v>984040</v>
      </c>
      <c r="P18" s="3">
        <f t="shared" ref="P18:P19" si="53">P17/1000</f>
        <v>989004.00000000023</v>
      </c>
      <c r="Q18" s="3">
        <f t="shared" ref="Q18:Q19" si="54">Q17/1000</f>
        <v>993968.00000000023</v>
      </c>
      <c r="R18" s="3">
        <f t="shared" ref="R18:R19" si="55">R17/1000</f>
        <v>999005</v>
      </c>
      <c r="S18" s="3">
        <f t="shared" ref="S18:S19" si="56">S17/1000</f>
        <v>1004042</v>
      </c>
      <c r="T18" s="3">
        <f t="shared" ref="T18:T19" si="57">T17/1000</f>
        <v>1009079.0000000002</v>
      </c>
      <c r="U18" s="3">
        <f t="shared" ref="U18:U19" si="58">U17/1000</f>
        <v>1014189.0000000002</v>
      </c>
      <c r="V18" s="3">
        <f t="shared" ref="V18:V19" si="59">V17/1000</f>
        <v>1019299.0000000002</v>
      </c>
      <c r="W18" s="3">
        <f t="shared" ref="W18:W19" si="60">W17/1000</f>
        <v>1024409.0000000002</v>
      </c>
      <c r="X18" s="3">
        <f t="shared" ref="X18:X19" si="61">X17/1000</f>
        <v>1029592</v>
      </c>
      <c r="Y18" s="3">
        <f t="shared" ref="Y18:Y19" si="62">Y17/1000</f>
        <v>1034775</v>
      </c>
      <c r="Z18" s="3">
        <f t="shared" ref="Z18:AA19" si="63">Z17/1000</f>
        <v>1039958.0000000002</v>
      </c>
      <c r="AA18" s="3">
        <f t="shared" si="63"/>
        <v>1045214.0000000002</v>
      </c>
    </row>
    <row r="19" spans="1:27" x14ac:dyDescent="0.35">
      <c r="A19" t="s">
        <v>5</v>
      </c>
      <c r="B19" s="4"/>
      <c r="D19" s="4">
        <f>D18/1000</f>
        <v>931.04200000000003</v>
      </c>
      <c r="E19" s="4">
        <f>E18/1000</f>
        <v>935.71400000000028</v>
      </c>
      <c r="F19" s="4">
        <f t="shared" si="44"/>
        <v>940.45900000000029</v>
      </c>
      <c r="G19" s="4">
        <f t="shared" si="44"/>
        <v>945.20400000000018</v>
      </c>
      <c r="H19" s="4">
        <f t="shared" si="45"/>
        <v>949.94900000000018</v>
      </c>
      <c r="I19" s="4">
        <f t="shared" si="46"/>
        <v>954.76700000000005</v>
      </c>
      <c r="J19" s="4">
        <f t="shared" si="47"/>
        <v>959.58500000000004</v>
      </c>
      <c r="K19" s="4">
        <f t="shared" si="48"/>
        <v>964.40300000000025</v>
      </c>
      <c r="L19" s="4">
        <f t="shared" si="49"/>
        <v>969.29400000000021</v>
      </c>
      <c r="M19" s="4">
        <f t="shared" si="50"/>
        <v>974.18499999999995</v>
      </c>
      <c r="N19" s="4">
        <f t="shared" si="51"/>
        <v>979.07600000000002</v>
      </c>
      <c r="O19" s="4">
        <f t="shared" si="52"/>
        <v>984.04</v>
      </c>
      <c r="P19" s="4">
        <f t="shared" si="53"/>
        <v>989.00400000000025</v>
      </c>
      <c r="Q19" s="4">
        <f t="shared" si="54"/>
        <v>993.96800000000019</v>
      </c>
      <c r="R19" s="4">
        <f t="shared" si="55"/>
        <v>999.005</v>
      </c>
      <c r="S19" s="4">
        <f t="shared" si="56"/>
        <v>1004.042</v>
      </c>
      <c r="T19" s="4">
        <f t="shared" si="57"/>
        <v>1009.0790000000002</v>
      </c>
      <c r="U19" s="4">
        <f t="shared" si="58"/>
        <v>1014.1890000000002</v>
      </c>
      <c r="V19" s="4">
        <f t="shared" si="59"/>
        <v>1019.2990000000002</v>
      </c>
      <c r="W19" s="4">
        <f t="shared" si="60"/>
        <v>1024.4090000000003</v>
      </c>
      <c r="X19" s="4">
        <f t="shared" si="61"/>
        <v>1029.5920000000001</v>
      </c>
      <c r="Y19" s="4">
        <f t="shared" si="62"/>
        <v>1034.7750000000001</v>
      </c>
      <c r="Z19" s="4">
        <f t="shared" si="63"/>
        <v>1039.9580000000003</v>
      </c>
      <c r="AA19" s="4">
        <f t="shared" si="63"/>
        <v>1045.2140000000002</v>
      </c>
    </row>
    <row r="21" spans="1:27" x14ac:dyDescent="0.35">
      <c r="D21" s="4"/>
      <c r="AA21" s="4">
        <f>SUM(D19:AA19)</f>
        <v>23690.252</v>
      </c>
    </row>
    <row r="22" spans="1:27" x14ac:dyDescent="0.35">
      <c r="D22" s="4"/>
      <c r="G22" s="4">
        <f>SUM(D19:G19)</f>
        <v>3752.4190000000008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FBD91-E3C2-4E2E-9E74-8009F46F858E}">
  <dimension ref="A1:AA17"/>
  <sheetViews>
    <sheetView workbookViewId="0">
      <pane xSplit="1" topLeftCell="S1" activePane="topRight" state="frozen"/>
      <selection pane="topRight" activeCell="D13" sqref="D13"/>
    </sheetView>
  </sheetViews>
  <sheetFormatPr defaultRowHeight="14.5" x14ac:dyDescent="0.35"/>
  <cols>
    <col min="1" max="1" width="21.7265625" customWidth="1"/>
    <col min="2" max="27" width="16.6328125" customWidth="1"/>
  </cols>
  <sheetData>
    <row r="1" spans="1:27" x14ac:dyDescent="0.35">
      <c r="A1" t="s">
        <v>0</v>
      </c>
      <c r="B1">
        <v>12626</v>
      </c>
    </row>
    <row r="2" spans="1:27" x14ac:dyDescent="0.35">
      <c r="A2" t="s">
        <v>9</v>
      </c>
      <c r="B2" s="2">
        <v>5.0000000000000001E-3</v>
      </c>
      <c r="C2" t="s">
        <v>8</v>
      </c>
    </row>
    <row r="3" spans="1:27" x14ac:dyDescent="0.35">
      <c r="A3" t="s">
        <v>1</v>
      </c>
      <c r="B3" s="1">
        <v>0.1</v>
      </c>
    </row>
    <row r="4" spans="1:27" x14ac:dyDescent="0.35">
      <c r="A4" t="s">
        <v>2</v>
      </c>
      <c r="B4">
        <v>2</v>
      </c>
      <c r="C4" t="s">
        <v>12</v>
      </c>
      <c r="D4" t="s">
        <v>19</v>
      </c>
    </row>
    <row r="5" spans="1:27" x14ac:dyDescent="0.35">
      <c r="A5" t="s">
        <v>17</v>
      </c>
      <c r="B5">
        <v>365</v>
      </c>
    </row>
    <row r="6" spans="1:27" x14ac:dyDescent="0.35">
      <c r="A6" t="s">
        <v>18</v>
      </c>
      <c r="B6">
        <v>400</v>
      </c>
    </row>
    <row r="8" spans="1:27" x14ac:dyDescent="0.35">
      <c r="A8" t="s">
        <v>6</v>
      </c>
      <c r="B8">
        <v>2025</v>
      </c>
      <c r="C8">
        <v>2026</v>
      </c>
      <c r="D8">
        <v>2027</v>
      </c>
      <c r="E8">
        <v>2028</v>
      </c>
      <c r="F8">
        <v>2029</v>
      </c>
      <c r="G8">
        <v>2030</v>
      </c>
      <c r="H8">
        <v>2031</v>
      </c>
      <c r="I8">
        <v>2032</v>
      </c>
      <c r="J8">
        <v>2033</v>
      </c>
      <c r="K8">
        <v>2034</v>
      </c>
      <c r="L8">
        <v>2035</v>
      </c>
      <c r="M8">
        <v>2036</v>
      </c>
      <c r="N8">
        <v>2037</v>
      </c>
      <c r="O8">
        <v>2038</v>
      </c>
      <c r="P8">
        <v>2039</v>
      </c>
      <c r="Q8">
        <v>2040</v>
      </c>
      <c r="R8">
        <v>2041</v>
      </c>
      <c r="S8">
        <v>2042</v>
      </c>
      <c r="T8">
        <v>2043</v>
      </c>
      <c r="U8">
        <v>2044</v>
      </c>
      <c r="V8">
        <v>2045</v>
      </c>
      <c r="W8">
        <v>2046</v>
      </c>
      <c r="X8">
        <v>2047</v>
      </c>
      <c r="Y8">
        <v>2048</v>
      </c>
      <c r="Z8">
        <v>2049</v>
      </c>
      <c r="AA8">
        <v>2050</v>
      </c>
    </row>
    <row r="9" spans="1:27" x14ac:dyDescent="0.35">
      <c r="A9" t="s">
        <v>11</v>
      </c>
      <c r="B9">
        <v>12626</v>
      </c>
      <c r="C9">
        <f>ROUNDUP(B9+(B9*$B$2),0)</f>
        <v>12690</v>
      </c>
      <c r="D9" s="3">
        <f t="shared" ref="D9:G9" si="0">ROUNDUP(C9+(C9*$B$2),0)</f>
        <v>12754</v>
      </c>
      <c r="E9" s="3">
        <f t="shared" si="0"/>
        <v>12818</v>
      </c>
      <c r="F9" s="3">
        <f t="shared" si="0"/>
        <v>12883</v>
      </c>
      <c r="G9" s="3">
        <f t="shared" si="0"/>
        <v>12948</v>
      </c>
      <c r="H9" s="3">
        <f t="shared" ref="H9:AA9" si="1">ROUNDUP(G9+(G9*$B$2),0)</f>
        <v>13013</v>
      </c>
      <c r="I9" s="3">
        <f t="shared" si="1"/>
        <v>13079</v>
      </c>
      <c r="J9" s="3">
        <f t="shared" si="1"/>
        <v>13145</v>
      </c>
      <c r="K9" s="3">
        <f t="shared" si="1"/>
        <v>13211</v>
      </c>
      <c r="L9" s="3">
        <f t="shared" si="1"/>
        <v>13278</v>
      </c>
      <c r="M9" s="3">
        <f t="shared" si="1"/>
        <v>13345</v>
      </c>
      <c r="N9" s="3">
        <f t="shared" si="1"/>
        <v>13412</v>
      </c>
      <c r="O9" s="3">
        <f t="shared" si="1"/>
        <v>13480</v>
      </c>
      <c r="P9" s="3">
        <f t="shared" si="1"/>
        <v>13548</v>
      </c>
      <c r="Q9" s="3">
        <f t="shared" si="1"/>
        <v>13616</v>
      </c>
      <c r="R9" s="3">
        <f t="shared" si="1"/>
        <v>13685</v>
      </c>
      <c r="S9" s="3">
        <f t="shared" si="1"/>
        <v>13754</v>
      </c>
      <c r="T9" s="3">
        <f t="shared" si="1"/>
        <v>13823</v>
      </c>
      <c r="U9" s="3">
        <f t="shared" si="1"/>
        <v>13893</v>
      </c>
      <c r="V9" s="3">
        <f t="shared" si="1"/>
        <v>13963</v>
      </c>
      <c r="W9" s="3">
        <f t="shared" si="1"/>
        <v>14033</v>
      </c>
      <c r="X9" s="3">
        <f t="shared" si="1"/>
        <v>14104</v>
      </c>
      <c r="Y9" s="3">
        <f t="shared" si="1"/>
        <v>14175</v>
      </c>
      <c r="Z9" s="3">
        <f t="shared" si="1"/>
        <v>14246</v>
      </c>
      <c r="AA9" s="3">
        <f t="shared" si="1"/>
        <v>14318</v>
      </c>
    </row>
    <row r="10" spans="1:27" x14ac:dyDescent="0.35">
      <c r="A10" t="s">
        <v>17</v>
      </c>
      <c r="B10" s="5"/>
      <c r="C10" s="5"/>
      <c r="D10" s="3">
        <f>D9*$B$5</f>
        <v>4655210</v>
      </c>
      <c r="E10" s="3">
        <f t="shared" ref="E10:G10" si="2">E9*$B$5</f>
        <v>4678570</v>
      </c>
      <c r="F10" s="3">
        <f t="shared" si="2"/>
        <v>4702295</v>
      </c>
      <c r="G10" s="3">
        <f t="shared" si="2"/>
        <v>4726020</v>
      </c>
      <c r="H10" s="3">
        <f t="shared" ref="H10" si="3">H9*$B$5</f>
        <v>4749745</v>
      </c>
      <c r="I10" s="3">
        <f t="shared" ref="I10" si="4">I9*$B$5</f>
        <v>4773835</v>
      </c>
      <c r="J10" s="3">
        <f t="shared" ref="J10" si="5">J9*$B$5</f>
        <v>4797925</v>
      </c>
      <c r="K10" s="3">
        <f t="shared" ref="K10" si="6">K9*$B$5</f>
        <v>4822015</v>
      </c>
      <c r="L10" s="3">
        <f t="shared" ref="L10" si="7">L9*$B$5</f>
        <v>4846470</v>
      </c>
      <c r="M10" s="3">
        <f t="shared" ref="M10" si="8">M9*$B$5</f>
        <v>4870925</v>
      </c>
      <c r="N10" s="3">
        <f t="shared" ref="N10" si="9">N9*$B$5</f>
        <v>4895380</v>
      </c>
      <c r="O10" s="3">
        <f t="shared" ref="O10" si="10">O9*$B$5</f>
        <v>4920200</v>
      </c>
      <c r="P10" s="3">
        <f t="shared" ref="P10" si="11">P9*$B$5</f>
        <v>4945020</v>
      </c>
      <c r="Q10" s="3">
        <f t="shared" ref="Q10" si="12">Q9*$B$5</f>
        <v>4969840</v>
      </c>
      <c r="R10" s="3">
        <f t="shared" ref="R10" si="13">R9*$B$5</f>
        <v>4995025</v>
      </c>
      <c r="S10" s="3">
        <f t="shared" ref="S10" si="14">S9*$B$5</f>
        <v>5020210</v>
      </c>
      <c r="T10" s="3">
        <f t="shared" ref="T10" si="15">T9*$B$5</f>
        <v>5045395</v>
      </c>
      <c r="U10" s="3">
        <f t="shared" ref="U10" si="16">U9*$B$5</f>
        <v>5070945</v>
      </c>
      <c r="V10" s="3">
        <f t="shared" ref="V10" si="17">V9*$B$5</f>
        <v>5096495</v>
      </c>
      <c r="W10" s="3">
        <f t="shared" ref="W10" si="18">W9*$B$5</f>
        <v>5122045</v>
      </c>
      <c r="X10" s="3">
        <f t="shared" ref="X10" si="19">X9*$B$5</f>
        <v>5147960</v>
      </c>
      <c r="Y10" s="3">
        <f t="shared" ref="Y10" si="20">Y9*$B$5</f>
        <v>5173875</v>
      </c>
      <c r="Z10" s="3">
        <f t="shared" ref="Z10" si="21">Z9*$B$5</f>
        <v>5199790</v>
      </c>
      <c r="AA10" s="3">
        <f t="shared" ref="AA10" si="22">AA9*$B$5</f>
        <v>5226070</v>
      </c>
    </row>
    <row r="11" spans="1:27" x14ac:dyDescent="0.35">
      <c r="A11" t="s">
        <v>13</v>
      </c>
      <c r="B11" s="5"/>
      <c r="C11" s="5"/>
      <c r="D11" s="3">
        <f>D10*$B$3</f>
        <v>465521</v>
      </c>
      <c r="E11" s="3">
        <f t="shared" ref="E11:G11" si="23">E10*$B$3</f>
        <v>467857</v>
      </c>
      <c r="F11" s="3">
        <f t="shared" si="23"/>
        <v>470229.5</v>
      </c>
      <c r="G11" s="3">
        <f t="shared" si="23"/>
        <v>472602</v>
      </c>
      <c r="H11" s="3">
        <f t="shared" ref="H11" si="24">H10*$B$3</f>
        <v>474974.5</v>
      </c>
      <c r="I11" s="3">
        <f t="shared" ref="I11" si="25">I10*$B$3</f>
        <v>477383.5</v>
      </c>
      <c r="J11" s="3">
        <f t="shared" ref="J11" si="26">J10*$B$3</f>
        <v>479792.5</v>
      </c>
      <c r="K11" s="3">
        <f t="shared" ref="K11" si="27">K10*$B$3</f>
        <v>482201.5</v>
      </c>
      <c r="L11" s="3">
        <f t="shared" ref="L11" si="28">L10*$B$3</f>
        <v>484647</v>
      </c>
      <c r="M11" s="3">
        <f t="shared" ref="M11" si="29">M10*$B$3</f>
        <v>487092.5</v>
      </c>
      <c r="N11" s="3">
        <f t="shared" ref="N11" si="30">N10*$B$3</f>
        <v>489538</v>
      </c>
      <c r="O11" s="3">
        <f t="shared" ref="O11" si="31">O10*$B$3</f>
        <v>492020</v>
      </c>
      <c r="P11" s="3">
        <f t="shared" ref="P11" si="32">P10*$B$3</f>
        <v>494502</v>
      </c>
      <c r="Q11" s="3">
        <f t="shared" ref="Q11" si="33">Q10*$B$3</f>
        <v>496984</v>
      </c>
      <c r="R11" s="3">
        <f t="shared" ref="R11" si="34">R10*$B$3</f>
        <v>499502.5</v>
      </c>
      <c r="S11" s="3">
        <f t="shared" ref="S11" si="35">S10*$B$3</f>
        <v>502021</v>
      </c>
      <c r="T11" s="3">
        <f t="shared" ref="T11" si="36">T10*$B$3</f>
        <v>504539.5</v>
      </c>
      <c r="U11" s="3">
        <f t="shared" ref="U11" si="37">U10*$B$3</f>
        <v>507094.5</v>
      </c>
      <c r="V11" s="3">
        <f t="shared" ref="V11" si="38">V10*$B$3</f>
        <v>509649.5</v>
      </c>
      <c r="W11" s="3">
        <f t="shared" ref="W11" si="39">W10*$B$3</f>
        <v>512204.5</v>
      </c>
      <c r="X11" s="3">
        <f t="shared" ref="X11" si="40">X10*$B$3</f>
        <v>514796</v>
      </c>
      <c r="Y11" s="3">
        <f t="shared" ref="Y11" si="41">Y10*$B$3</f>
        <v>517387.5</v>
      </c>
      <c r="Z11" s="3">
        <f t="shared" ref="Z11" si="42">Z10*$B$3</f>
        <v>519979</v>
      </c>
      <c r="AA11" s="3">
        <f t="shared" ref="AA11" si="43">AA10*$B$3</f>
        <v>522607</v>
      </c>
    </row>
    <row r="12" spans="1:27" x14ac:dyDescent="0.35">
      <c r="A12" t="s">
        <v>14</v>
      </c>
      <c r="B12" s="5"/>
      <c r="C12" s="5"/>
      <c r="D12" s="3">
        <f>D11*$B$4</f>
        <v>931042</v>
      </c>
      <c r="E12" s="3">
        <f t="shared" ref="E12:G12" si="44">E11*$B$4</f>
        <v>935714</v>
      </c>
      <c r="F12" s="3">
        <f t="shared" si="44"/>
        <v>940459</v>
      </c>
      <c r="G12" s="3">
        <f t="shared" si="44"/>
        <v>945204</v>
      </c>
      <c r="H12" s="3">
        <f t="shared" ref="H12" si="45">H11*$B$4</f>
        <v>949949</v>
      </c>
      <c r="I12" s="3">
        <f t="shared" ref="I12" si="46">I11*$B$4</f>
        <v>954767</v>
      </c>
      <c r="J12" s="3">
        <f t="shared" ref="J12" si="47">J11*$B$4</f>
        <v>959585</v>
      </c>
      <c r="K12" s="3">
        <f t="shared" ref="K12" si="48">K11*$B$4</f>
        <v>964403</v>
      </c>
      <c r="L12" s="3">
        <f t="shared" ref="L12" si="49">L11*$B$4</f>
        <v>969294</v>
      </c>
      <c r="M12" s="3">
        <f t="shared" ref="M12" si="50">M11*$B$4</f>
        <v>974185</v>
      </c>
      <c r="N12" s="3">
        <f t="shared" ref="N12" si="51">N11*$B$4</f>
        <v>979076</v>
      </c>
      <c r="O12" s="3">
        <f t="shared" ref="O12" si="52">O11*$B$4</f>
        <v>984040</v>
      </c>
      <c r="P12" s="3">
        <f t="shared" ref="P12" si="53">P11*$B$4</f>
        <v>989004</v>
      </c>
      <c r="Q12" s="3">
        <f t="shared" ref="Q12" si="54">Q11*$B$4</f>
        <v>993968</v>
      </c>
      <c r="R12" s="3">
        <f t="shared" ref="R12" si="55">R11*$B$4</f>
        <v>999005</v>
      </c>
      <c r="S12" s="3">
        <f t="shared" ref="S12" si="56">S11*$B$4</f>
        <v>1004042</v>
      </c>
      <c r="T12" s="3">
        <f t="shared" ref="T12" si="57">T11*$B$4</f>
        <v>1009079</v>
      </c>
      <c r="U12" s="3">
        <f t="shared" ref="U12" si="58">U11*$B$4</f>
        <v>1014189</v>
      </c>
      <c r="V12" s="3">
        <f t="shared" ref="V12" si="59">V11*$B$4</f>
        <v>1019299</v>
      </c>
      <c r="W12" s="3">
        <f t="shared" ref="W12" si="60">W11*$B$4</f>
        <v>1024409</v>
      </c>
      <c r="X12" s="3">
        <f t="shared" ref="X12" si="61">X11*$B$4</f>
        <v>1029592</v>
      </c>
      <c r="Y12" s="3">
        <f t="shared" ref="Y12" si="62">Y11*$B$4</f>
        <v>1034775</v>
      </c>
      <c r="Z12" s="3">
        <f t="shared" ref="Z12" si="63">Z11*$B$4</f>
        <v>1039958</v>
      </c>
      <c r="AA12" s="3">
        <f t="shared" ref="AA12" si="64">AA11*$B$4</f>
        <v>1045214</v>
      </c>
    </row>
    <row r="13" spans="1:27" x14ac:dyDescent="0.35">
      <c r="A13" t="s">
        <v>15</v>
      </c>
      <c r="B13" s="5"/>
      <c r="C13" s="5"/>
      <c r="D13" s="3">
        <f>D12*$B$6</f>
        <v>372416800</v>
      </c>
      <c r="E13" s="3">
        <f t="shared" ref="E13:G13" si="65">E12*$B$6</f>
        <v>374285600</v>
      </c>
      <c r="F13" s="3">
        <f t="shared" si="65"/>
        <v>376183600</v>
      </c>
      <c r="G13" s="3">
        <f t="shared" si="65"/>
        <v>378081600</v>
      </c>
      <c r="H13" s="3">
        <f t="shared" ref="H13" si="66">H12*$B$6</f>
        <v>379979600</v>
      </c>
      <c r="I13" s="3">
        <f t="shared" ref="I13" si="67">I12*$B$6</f>
        <v>381906800</v>
      </c>
      <c r="J13" s="3">
        <f t="shared" ref="J13" si="68">J12*$B$6</f>
        <v>383834000</v>
      </c>
      <c r="K13" s="3">
        <f t="shared" ref="K13" si="69">K12*$B$6</f>
        <v>385761200</v>
      </c>
      <c r="L13" s="3">
        <f t="shared" ref="L13" si="70">L12*$B$6</f>
        <v>387717600</v>
      </c>
      <c r="M13" s="3">
        <f t="shared" ref="M13" si="71">M12*$B$6</f>
        <v>389674000</v>
      </c>
      <c r="N13" s="3">
        <f t="shared" ref="N13" si="72">N12*$B$6</f>
        <v>391630400</v>
      </c>
      <c r="O13" s="3">
        <f t="shared" ref="O13" si="73">O12*$B$6</f>
        <v>393616000</v>
      </c>
      <c r="P13" s="3">
        <f t="shared" ref="P13" si="74">P12*$B$6</f>
        <v>395601600</v>
      </c>
      <c r="Q13" s="3">
        <f t="shared" ref="Q13" si="75">Q12*$B$6</f>
        <v>397587200</v>
      </c>
      <c r="R13" s="3">
        <f t="shared" ref="R13" si="76">R12*$B$6</f>
        <v>399602000</v>
      </c>
      <c r="S13" s="3">
        <f t="shared" ref="S13" si="77">S12*$B$6</f>
        <v>401616800</v>
      </c>
      <c r="T13" s="3">
        <f t="shared" ref="T13" si="78">T12*$B$6</f>
        <v>403631600</v>
      </c>
      <c r="U13" s="3">
        <f t="shared" ref="U13" si="79">U12*$B$6</f>
        <v>405675600</v>
      </c>
      <c r="V13" s="3">
        <f t="shared" ref="V13" si="80">V12*$B$6</f>
        <v>407719600</v>
      </c>
      <c r="W13" s="3">
        <f t="shared" ref="W13" si="81">W12*$B$6</f>
        <v>409763600</v>
      </c>
      <c r="X13" s="3">
        <f t="shared" ref="X13" si="82">X12*$B$6</f>
        <v>411836800</v>
      </c>
      <c r="Y13" s="3">
        <f t="shared" ref="Y13" si="83">Y12*$B$6</f>
        <v>413910000</v>
      </c>
      <c r="Z13" s="3">
        <f t="shared" ref="Z13" si="84">Z12*$B$6</f>
        <v>415983200</v>
      </c>
      <c r="AA13" s="3">
        <f t="shared" ref="AA13" si="85">AA12*$B$6</f>
        <v>418085600</v>
      </c>
    </row>
    <row r="14" spans="1:27" x14ac:dyDescent="0.35">
      <c r="A14" t="s">
        <v>16</v>
      </c>
      <c r="B14" s="5"/>
      <c r="C14" s="5"/>
      <c r="D14" s="3">
        <f>D13/1000</f>
        <v>372416.8</v>
      </c>
      <c r="E14" s="3">
        <f t="shared" ref="E14:G15" si="86">E13/1000</f>
        <v>374285.6</v>
      </c>
      <c r="F14" s="3">
        <f t="shared" si="86"/>
        <v>376183.6</v>
      </c>
      <c r="G14" s="3">
        <f t="shared" si="86"/>
        <v>378081.6</v>
      </c>
      <c r="H14" s="3">
        <f t="shared" ref="H14:H15" si="87">H13/1000</f>
        <v>379979.6</v>
      </c>
      <c r="I14" s="3">
        <f t="shared" ref="I14:I15" si="88">I13/1000</f>
        <v>381906.8</v>
      </c>
      <c r="J14" s="3">
        <f t="shared" ref="J14:J15" si="89">J13/1000</f>
        <v>383834</v>
      </c>
      <c r="K14" s="3">
        <f t="shared" ref="K14:K15" si="90">K13/1000</f>
        <v>385761.2</v>
      </c>
      <c r="L14" s="3">
        <f t="shared" ref="L14:L15" si="91">L13/1000</f>
        <v>387717.6</v>
      </c>
      <c r="M14" s="3">
        <f t="shared" ref="M14:M15" si="92">M13/1000</f>
        <v>389674</v>
      </c>
      <c r="N14" s="3">
        <f t="shared" ref="N14:N15" si="93">N13/1000</f>
        <v>391630.4</v>
      </c>
      <c r="O14" s="3">
        <f t="shared" ref="O14:O15" si="94">O13/1000</f>
        <v>393616</v>
      </c>
      <c r="P14" s="3">
        <f t="shared" ref="P14:P15" si="95">P13/1000</f>
        <v>395601.6</v>
      </c>
      <c r="Q14" s="3">
        <f t="shared" ref="Q14:Q15" si="96">Q13/1000</f>
        <v>397587.20000000001</v>
      </c>
      <c r="R14" s="3">
        <f t="shared" ref="R14:R15" si="97">R13/1000</f>
        <v>399602</v>
      </c>
      <c r="S14" s="3">
        <f t="shared" ref="S14:S15" si="98">S13/1000</f>
        <v>401616.8</v>
      </c>
      <c r="T14" s="3">
        <f t="shared" ref="T14:T15" si="99">T13/1000</f>
        <v>403631.6</v>
      </c>
      <c r="U14" s="3">
        <f t="shared" ref="U14:U15" si="100">U13/1000</f>
        <v>405675.6</v>
      </c>
      <c r="V14" s="3">
        <f t="shared" ref="V14:V15" si="101">V13/1000</f>
        <v>407719.6</v>
      </c>
      <c r="W14" s="3">
        <f t="shared" ref="W14:W15" si="102">W13/1000</f>
        <v>409763.6</v>
      </c>
      <c r="X14" s="3">
        <f t="shared" ref="X14:X15" si="103">X13/1000</f>
        <v>411836.8</v>
      </c>
      <c r="Y14" s="3">
        <f t="shared" ref="Y14:Y15" si="104">Y13/1000</f>
        <v>413910</v>
      </c>
      <c r="Z14" s="3">
        <f t="shared" ref="Z14:Z15" si="105">Z13/1000</f>
        <v>415983.2</v>
      </c>
      <c r="AA14" s="3">
        <f t="shared" ref="AA14:AA15" si="106">AA13/1000</f>
        <v>418085.6</v>
      </c>
    </row>
    <row r="15" spans="1:27" x14ac:dyDescent="0.35">
      <c r="A15" t="s">
        <v>5</v>
      </c>
      <c r="B15" s="5"/>
      <c r="C15" s="5"/>
      <c r="D15" s="3">
        <f>D14/1000</f>
        <v>372.41679999999997</v>
      </c>
      <c r="E15" s="3">
        <f t="shared" si="86"/>
        <v>374.28559999999999</v>
      </c>
      <c r="F15" s="3">
        <f t="shared" si="86"/>
        <v>376.18359999999996</v>
      </c>
      <c r="G15" s="3">
        <f t="shared" si="86"/>
        <v>378.08159999999998</v>
      </c>
      <c r="H15" s="3">
        <f t="shared" si="87"/>
        <v>379.9796</v>
      </c>
      <c r="I15" s="3">
        <f t="shared" si="88"/>
        <v>381.90679999999998</v>
      </c>
      <c r="J15" s="3">
        <f t="shared" si="89"/>
        <v>383.834</v>
      </c>
      <c r="K15" s="3">
        <f t="shared" si="90"/>
        <v>385.76120000000003</v>
      </c>
      <c r="L15" s="3">
        <f t="shared" si="91"/>
        <v>387.7176</v>
      </c>
      <c r="M15" s="3">
        <f t="shared" si="92"/>
        <v>389.67399999999998</v>
      </c>
      <c r="N15" s="3">
        <f t="shared" si="93"/>
        <v>391.63040000000001</v>
      </c>
      <c r="O15" s="3">
        <f t="shared" si="94"/>
        <v>393.61599999999999</v>
      </c>
      <c r="P15" s="3">
        <f t="shared" si="95"/>
        <v>395.60159999999996</v>
      </c>
      <c r="Q15" s="3">
        <f t="shared" si="96"/>
        <v>397.5872</v>
      </c>
      <c r="R15" s="3">
        <f t="shared" si="97"/>
        <v>399.60199999999998</v>
      </c>
      <c r="S15" s="3">
        <f t="shared" si="98"/>
        <v>401.61680000000001</v>
      </c>
      <c r="T15" s="3">
        <f t="shared" si="99"/>
        <v>403.63159999999999</v>
      </c>
      <c r="U15" s="3">
        <f t="shared" si="100"/>
        <v>405.67559999999997</v>
      </c>
      <c r="V15" s="3">
        <f t="shared" si="101"/>
        <v>407.71959999999996</v>
      </c>
      <c r="W15" s="3">
        <f t="shared" si="102"/>
        <v>409.7636</v>
      </c>
      <c r="X15" s="3">
        <f t="shared" si="103"/>
        <v>411.83679999999998</v>
      </c>
      <c r="Y15" s="3">
        <f t="shared" si="104"/>
        <v>413.91</v>
      </c>
      <c r="Z15" s="3">
        <f t="shared" si="105"/>
        <v>415.98320000000001</v>
      </c>
      <c r="AA15" s="3">
        <f t="shared" si="106"/>
        <v>418.0856</v>
      </c>
    </row>
    <row r="17" spans="7:27" x14ac:dyDescent="0.35">
      <c r="G17" s="4">
        <f>SUM(D15:G15)</f>
        <v>1500.9675999999999</v>
      </c>
      <c r="AA17" s="4">
        <f>SUM(D15:AA15)</f>
        <v>9476.1008000000002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2404C-9B91-4795-BA86-55D394F97167}">
  <dimension ref="A1:AA23"/>
  <sheetViews>
    <sheetView tabSelected="1" workbookViewId="0">
      <selection activeCell="B5" sqref="B5"/>
    </sheetView>
  </sheetViews>
  <sheetFormatPr defaultRowHeight="14.5" x14ac:dyDescent="0.35"/>
  <cols>
    <col min="1" max="1" width="22.7265625" customWidth="1"/>
    <col min="2" max="27" width="16.6328125" customWidth="1"/>
  </cols>
  <sheetData>
    <row r="1" spans="1:27" x14ac:dyDescent="0.35">
      <c r="A1" t="s">
        <v>0</v>
      </c>
      <c r="B1">
        <v>12626</v>
      </c>
      <c r="D1" t="s">
        <v>21</v>
      </c>
      <c r="H1" t="s">
        <v>22</v>
      </c>
    </row>
    <row r="2" spans="1:27" x14ac:dyDescent="0.35">
      <c r="A2" t="s">
        <v>9</v>
      </c>
      <c r="B2" s="1">
        <v>5.0000000000000001E-3</v>
      </c>
      <c r="D2" t="s">
        <v>23</v>
      </c>
      <c r="H2" s="7">
        <v>0.1</v>
      </c>
    </row>
    <row r="3" spans="1:27" x14ac:dyDescent="0.35">
      <c r="A3" t="s">
        <v>27</v>
      </c>
      <c r="B3" s="1">
        <v>0.2</v>
      </c>
      <c r="D3" t="s">
        <v>24</v>
      </c>
    </row>
    <row r="4" spans="1:27" x14ac:dyDescent="0.35">
      <c r="A4" t="s">
        <v>28</v>
      </c>
      <c r="B4" s="1">
        <v>0.1</v>
      </c>
    </row>
    <row r="5" spans="1:27" x14ac:dyDescent="0.35">
      <c r="A5" t="s">
        <v>2</v>
      </c>
      <c r="B5">
        <v>2.5</v>
      </c>
      <c r="C5" t="s">
        <v>35</v>
      </c>
      <c r="D5" t="s">
        <v>37</v>
      </c>
      <c r="E5" t="s">
        <v>38</v>
      </c>
      <c r="F5" t="s">
        <v>39</v>
      </c>
    </row>
    <row r="6" spans="1:27" x14ac:dyDescent="0.35">
      <c r="A6" t="s">
        <v>20</v>
      </c>
      <c r="B6">
        <v>0.8</v>
      </c>
      <c r="C6">
        <v>0.75</v>
      </c>
      <c r="D6">
        <v>0.7</v>
      </c>
      <c r="E6">
        <v>0.65</v>
      </c>
      <c r="F6">
        <v>0.6</v>
      </c>
    </row>
    <row r="7" spans="1:27" x14ac:dyDescent="0.35">
      <c r="A7" t="s">
        <v>18</v>
      </c>
      <c r="B7">
        <v>35.28</v>
      </c>
    </row>
    <row r="8" spans="1:27" x14ac:dyDescent="0.35">
      <c r="A8" t="s">
        <v>17</v>
      </c>
      <c r="B8">
        <v>365</v>
      </c>
    </row>
    <row r="10" spans="1:27" x14ac:dyDescent="0.35">
      <c r="A10" t="s">
        <v>6</v>
      </c>
      <c r="B10">
        <v>2025</v>
      </c>
      <c r="C10">
        <v>2026</v>
      </c>
      <c r="D10">
        <v>2027</v>
      </c>
      <c r="E10">
        <v>2028</v>
      </c>
      <c r="F10">
        <v>2029</v>
      </c>
      <c r="G10">
        <v>2030</v>
      </c>
      <c r="H10">
        <v>2031</v>
      </c>
      <c r="I10">
        <v>2032</v>
      </c>
      <c r="J10">
        <v>2033</v>
      </c>
      <c r="K10">
        <v>2034</v>
      </c>
      <c r="L10">
        <v>2035</v>
      </c>
      <c r="M10">
        <v>2036</v>
      </c>
      <c r="N10">
        <v>2037</v>
      </c>
      <c r="O10">
        <v>2038</v>
      </c>
      <c r="P10">
        <v>2039</v>
      </c>
      <c r="Q10">
        <v>2040</v>
      </c>
      <c r="R10">
        <v>2041</v>
      </c>
      <c r="S10">
        <v>2042</v>
      </c>
      <c r="T10">
        <v>2043</v>
      </c>
      <c r="U10">
        <v>2044</v>
      </c>
      <c r="V10">
        <v>2045</v>
      </c>
      <c r="W10">
        <v>2046</v>
      </c>
      <c r="X10">
        <v>2047</v>
      </c>
      <c r="Y10">
        <v>2048</v>
      </c>
      <c r="Z10">
        <v>2049</v>
      </c>
      <c r="AA10">
        <v>2050</v>
      </c>
    </row>
    <row r="11" spans="1:27" x14ac:dyDescent="0.35">
      <c r="A11" t="s">
        <v>32</v>
      </c>
      <c r="B11">
        <v>12626</v>
      </c>
      <c r="C11">
        <f>ROUNDUP(B11+(B11*$B$2),0)</f>
        <v>12690</v>
      </c>
      <c r="D11">
        <f t="shared" ref="D11:G11" si="0">ROUNDUP(C11+(C11*$B$2),0)</f>
        <v>12754</v>
      </c>
      <c r="E11">
        <f t="shared" si="0"/>
        <v>12818</v>
      </c>
      <c r="F11">
        <f t="shared" si="0"/>
        <v>12883</v>
      </c>
      <c r="G11">
        <f t="shared" si="0"/>
        <v>12948</v>
      </c>
      <c r="H11">
        <f t="shared" ref="H11" si="1">ROUNDUP(G11+(G11*$B$2),0)</f>
        <v>13013</v>
      </c>
      <c r="I11">
        <f t="shared" ref="I11" si="2">ROUNDUP(H11+(H11*$B$2),0)</f>
        <v>13079</v>
      </c>
      <c r="J11">
        <f t="shared" ref="J11" si="3">ROUNDUP(I11+(I11*$B$2),0)</f>
        <v>13145</v>
      </c>
      <c r="K11">
        <f t="shared" ref="K11" si="4">ROUNDUP(J11+(J11*$B$2),0)</f>
        <v>13211</v>
      </c>
      <c r="L11">
        <f t="shared" ref="L11" si="5">ROUNDUP(K11+(K11*$B$2),0)</f>
        <v>13278</v>
      </c>
      <c r="M11">
        <f t="shared" ref="M11" si="6">ROUNDUP(L11+(L11*$B$2),0)</f>
        <v>13345</v>
      </c>
      <c r="N11">
        <f t="shared" ref="N11" si="7">ROUNDUP(M11+(M11*$B$2),0)</f>
        <v>13412</v>
      </c>
      <c r="O11">
        <f t="shared" ref="O11" si="8">ROUNDUP(N11+(N11*$B$2),0)</f>
        <v>13480</v>
      </c>
      <c r="P11">
        <f t="shared" ref="P11" si="9">ROUNDUP(O11+(O11*$B$2),0)</f>
        <v>13548</v>
      </c>
      <c r="Q11">
        <f t="shared" ref="Q11" si="10">ROUNDUP(P11+(P11*$B$2),0)</f>
        <v>13616</v>
      </c>
      <c r="R11">
        <f t="shared" ref="R11" si="11">ROUNDUP(Q11+(Q11*$B$2),0)</f>
        <v>13685</v>
      </c>
      <c r="S11">
        <f t="shared" ref="S11" si="12">ROUNDUP(R11+(R11*$B$2),0)</f>
        <v>13754</v>
      </c>
      <c r="T11">
        <f t="shared" ref="T11" si="13">ROUNDUP(S11+(S11*$B$2),0)</f>
        <v>13823</v>
      </c>
      <c r="U11">
        <f t="shared" ref="U11" si="14">ROUNDUP(T11+(T11*$B$2),0)</f>
        <v>13893</v>
      </c>
      <c r="V11">
        <f t="shared" ref="V11" si="15">ROUNDUP(U11+(U11*$B$2),0)</f>
        <v>13963</v>
      </c>
      <c r="W11">
        <f t="shared" ref="W11" si="16">ROUNDUP(V11+(V11*$B$2),0)</f>
        <v>14033</v>
      </c>
      <c r="X11">
        <f t="shared" ref="X11" si="17">ROUNDUP(W11+(W11*$B$2),0)</f>
        <v>14104</v>
      </c>
      <c r="Y11">
        <f t="shared" ref="Y11" si="18">ROUNDUP(X11+(X11*$B$2),0)</f>
        <v>14175</v>
      </c>
      <c r="Z11">
        <f t="shared" ref="Z11" si="19">ROUNDUP(Y11+(Y11*$B$2),0)</f>
        <v>14246</v>
      </c>
      <c r="AA11">
        <f t="shared" ref="AA11" si="20">ROUNDUP(Z11+(Z11*$B$2),0)</f>
        <v>14318</v>
      </c>
    </row>
    <row r="12" spans="1:27" x14ac:dyDescent="0.35">
      <c r="A12" t="s">
        <v>30</v>
      </c>
      <c r="D12" s="9">
        <f>D11*$B$3</f>
        <v>2550.8000000000002</v>
      </c>
      <c r="E12" s="9">
        <f t="shared" ref="E12:G12" si="21">E11*$B$3</f>
        <v>2563.6000000000004</v>
      </c>
      <c r="F12" s="9">
        <f t="shared" si="21"/>
        <v>2576.6000000000004</v>
      </c>
      <c r="G12" s="9">
        <f t="shared" si="21"/>
        <v>2589.6000000000004</v>
      </c>
      <c r="H12" s="9">
        <f t="shared" ref="H12" si="22">H11*$B$3</f>
        <v>2602.6000000000004</v>
      </c>
      <c r="I12" s="9">
        <f t="shared" ref="I12" si="23">I11*$B$3</f>
        <v>2615.8000000000002</v>
      </c>
      <c r="J12" s="9">
        <f t="shared" ref="J12" si="24">J11*$B$3</f>
        <v>2629</v>
      </c>
      <c r="K12" s="9">
        <f t="shared" ref="K12" si="25">K11*$B$3</f>
        <v>2642.2000000000003</v>
      </c>
      <c r="L12" s="9">
        <f t="shared" ref="L12" si="26">L11*$B$3</f>
        <v>2655.6000000000004</v>
      </c>
      <c r="M12" s="9">
        <f t="shared" ref="M12" si="27">M11*$B$3</f>
        <v>2669</v>
      </c>
      <c r="N12" s="9">
        <f t="shared" ref="N12" si="28">N11*$B$3</f>
        <v>2682.4</v>
      </c>
      <c r="O12" s="9">
        <f t="shared" ref="O12" si="29">O11*$B$3</f>
        <v>2696</v>
      </c>
      <c r="P12" s="9">
        <f t="shared" ref="P12" si="30">P11*$B$3</f>
        <v>2709.6000000000004</v>
      </c>
      <c r="Q12" s="9">
        <f t="shared" ref="Q12" si="31">Q11*$B$3</f>
        <v>2723.2000000000003</v>
      </c>
      <c r="R12" s="9">
        <f t="shared" ref="R12" si="32">R11*$B$3</f>
        <v>2737</v>
      </c>
      <c r="S12" s="9">
        <f t="shared" ref="S12" si="33">S11*$B$3</f>
        <v>2750.8</v>
      </c>
      <c r="T12" s="9">
        <f t="shared" ref="T12" si="34">T11*$B$3</f>
        <v>2764.6000000000004</v>
      </c>
      <c r="U12" s="9">
        <f t="shared" ref="U12" si="35">U11*$B$3</f>
        <v>2778.6000000000004</v>
      </c>
      <c r="V12" s="9">
        <f t="shared" ref="V12" si="36">V11*$B$3</f>
        <v>2792.6000000000004</v>
      </c>
      <c r="W12" s="9">
        <f t="shared" ref="W12" si="37">W11*$B$3</f>
        <v>2806.6000000000004</v>
      </c>
      <c r="X12" s="9">
        <f t="shared" ref="X12" si="38">X11*$B$3</f>
        <v>2820.8</v>
      </c>
      <c r="Y12" s="9">
        <f t="shared" ref="Y12" si="39">Y11*$B$3</f>
        <v>2835</v>
      </c>
      <c r="Z12" s="9">
        <f t="shared" ref="Z12" si="40">Z11*$B$3</f>
        <v>2849.2000000000003</v>
      </c>
      <c r="AA12" s="9">
        <f t="shared" ref="AA12" si="41">AA11*$B$3</f>
        <v>2863.6000000000004</v>
      </c>
    </row>
    <row r="13" spans="1:27" x14ac:dyDescent="0.35">
      <c r="A13" t="s">
        <v>29</v>
      </c>
      <c r="D13" s="9">
        <f>D11*$B$4</f>
        <v>1275.4000000000001</v>
      </c>
      <c r="E13" s="9">
        <f t="shared" ref="E13:G13" si="42">E11*$B$4</f>
        <v>1281.8000000000002</v>
      </c>
      <c r="F13" s="9">
        <f t="shared" si="42"/>
        <v>1288.3000000000002</v>
      </c>
      <c r="G13" s="9">
        <f t="shared" si="42"/>
        <v>1294.8000000000002</v>
      </c>
      <c r="H13" s="9">
        <f t="shared" ref="H13:AA13" si="43">H11*$B$4</f>
        <v>1301.3000000000002</v>
      </c>
      <c r="I13" s="9">
        <f t="shared" si="43"/>
        <v>1307.9000000000001</v>
      </c>
      <c r="J13" s="9">
        <f t="shared" si="43"/>
        <v>1314.5</v>
      </c>
      <c r="K13" s="9">
        <f t="shared" si="43"/>
        <v>1321.1000000000001</v>
      </c>
      <c r="L13" s="9">
        <f t="shared" si="43"/>
        <v>1327.8000000000002</v>
      </c>
      <c r="M13" s="9">
        <f t="shared" si="43"/>
        <v>1334.5</v>
      </c>
      <c r="N13" s="9">
        <f t="shared" si="43"/>
        <v>1341.2</v>
      </c>
      <c r="O13" s="9">
        <f t="shared" si="43"/>
        <v>1348</v>
      </c>
      <c r="P13" s="9">
        <f t="shared" si="43"/>
        <v>1354.8000000000002</v>
      </c>
      <c r="Q13" s="9">
        <f t="shared" si="43"/>
        <v>1361.6000000000001</v>
      </c>
      <c r="R13" s="9">
        <f t="shared" si="43"/>
        <v>1368.5</v>
      </c>
      <c r="S13" s="9">
        <f t="shared" si="43"/>
        <v>1375.4</v>
      </c>
      <c r="T13" s="9">
        <f t="shared" si="43"/>
        <v>1382.3000000000002</v>
      </c>
      <c r="U13" s="9">
        <f t="shared" si="43"/>
        <v>1389.3000000000002</v>
      </c>
      <c r="V13" s="9">
        <f t="shared" si="43"/>
        <v>1396.3000000000002</v>
      </c>
      <c r="W13" s="9">
        <f t="shared" si="43"/>
        <v>1403.3000000000002</v>
      </c>
      <c r="X13" s="9">
        <f t="shared" si="43"/>
        <v>1410.4</v>
      </c>
      <c r="Y13" s="9">
        <f t="shared" si="43"/>
        <v>1417.5</v>
      </c>
      <c r="Z13" s="9">
        <f t="shared" si="43"/>
        <v>1424.6000000000001</v>
      </c>
      <c r="AA13" s="9">
        <f t="shared" si="43"/>
        <v>1431.8000000000002</v>
      </c>
    </row>
    <row r="14" spans="1:27" x14ac:dyDescent="0.35">
      <c r="A14" t="s">
        <v>31</v>
      </c>
      <c r="D14" s="9">
        <f>D11-(D12+D13)</f>
        <v>8927.7999999999993</v>
      </c>
      <c r="E14" s="9">
        <f t="shared" ref="E14:G14" si="44">E11-(E12+E13)</f>
        <v>8972.5999999999985</v>
      </c>
      <c r="F14" s="9">
        <f t="shared" si="44"/>
        <v>9018.0999999999985</v>
      </c>
      <c r="G14" s="9">
        <f t="shared" si="44"/>
        <v>9063.5999999999985</v>
      </c>
      <c r="H14" s="9">
        <f t="shared" ref="H14" si="45">H11-(H12+H13)</f>
        <v>9109.0999999999985</v>
      </c>
      <c r="I14" s="9">
        <f t="shared" ref="I14" si="46">I11-(I12+I13)</f>
        <v>9155.2999999999993</v>
      </c>
      <c r="J14" s="9">
        <f t="shared" ref="J14" si="47">J11-(J12+J13)</f>
        <v>9201.5</v>
      </c>
      <c r="K14" s="9">
        <f t="shared" ref="K14" si="48">K11-(K12+K13)</f>
        <v>9247.7000000000007</v>
      </c>
      <c r="L14" s="9">
        <f t="shared" ref="L14" si="49">L11-(L12+L13)</f>
        <v>9294.5999999999985</v>
      </c>
      <c r="M14" s="9">
        <f t="shared" ref="M14" si="50">M11-(M12+M13)</f>
        <v>9341.5</v>
      </c>
      <c r="N14" s="9">
        <f t="shared" ref="N14" si="51">N11-(N12+N13)</f>
        <v>9388.4</v>
      </c>
      <c r="O14" s="9">
        <f t="shared" ref="O14" si="52">O11-(O12+O13)</f>
        <v>9436</v>
      </c>
      <c r="P14" s="9">
        <f t="shared" ref="P14" si="53">P11-(P12+P13)</f>
        <v>9483.5999999999985</v>
      </c>
      <c r="Q14" s="9">
        <f t="shared" ref="Q14" si="54">Q11-(Q12+Q13)</f>
        <v>9531.2000000000007</v>
      </c>
      <c r="R14" s="9">
        <f t="shared" ref="R14" si="55">R11-(R12+R13)</f>
        <v>9579.5</v>
      </c>
      <c r="S14" s="9">
        <f t="shared" ref="S14" si="56">S11-(S12+S13)</f>
        <v>9627.7999999999993</v>
      </c>
      <c r="T14" s="9">
        <f t="shared" ref="T14" si="57">T11-(T12+T13)</f>
        <v>9676.0999999999985</v>
      </c>
      <c r="U14" s="9">
        <f t="shared" ref="U14" si="58">U11-(U12+U13)</f>
        <v>9725.0999999999985</v>
      </c>
      <c r="V14" s="9">
        <f t="shared" ref="V14" si="59">V11-(V12+V13)</f>
        <v>9774.0999999999985</v>
      </c>
      <c r="W14" s="9">
        <f t="shared" ref="W14" si="60">W11-(W12+W13)</f>
        <v>9823.0999999999985</v>
      </c>
      <c r="X14" s="9">
        <f t="shared" ref="X14" si="61">X11-(X12+X13)</f>
        <v>9872.7999999999993</v>
      </c>
      <c r="Y14" s="9">
        <f t="shared" ref="Y14" si="62">Y11-(Y12+Y13)</f>
        <v>9922.5</v>
      </c>
      <c r="Z14" s="9">
        <f t="shared" ref="Z14" si="63">Z11-(Z12+Z13)</f>
        <v>9972.2000000000007</v>
      </c>
      <c r="AA14" s="9">
        <f t="shared" ref="AA14" si="64">AA11-(AA12+AA13)</f>
        <v>10022.599999999999</v>
      </c>
    </row>
    <row r="15" spans="1:27" x14ac:dyDescent="0.35">
      <c r="A15" t="s">
        <v>34</v>
      </c>
      <c r="D15" s="3">
        <f>D14*$B$8</f>
        <v>3258646.9999999995</v>
      </c>
      <c r="E15" s="3">
        <f t="shared" ref="E15:G15" si="65">E14*$B$8</f>
        <v>3274998.9999999995</v>
      </c>
      <c r="F15" s="3">
        <f t="shared" si="65"/>
        <v>3291606.4999999995</v>
      </c>
      <c r="G15" s="3">
        <f t="shared" si="65"/>
        <v>3308213.9999999995</v>
      </c>
      <c r="H15" s="3">
        <f t="shared" ref="H15" si="66">H14*$B$8</f>
        <v>3324821.4999999995</v>
      </c>
      <c r="I15" s="3">
        <f t="shared" ref="I15" si="67">I14*$B$8</f>
        <v>3341684.4999999995</v>
      </c>
      <c r="J15" s="3">
        <f t="shared" ref="J15" si="68">J14*$B$8</f>
        <v>3358547.5</v>
      </c>
      <c r="K15" s="3">
        <f t="shared" ref="K15" si="69">K14*$B$8</f>
        <v>3375410.5000000005</v>
      </c>
      <c r="L15" s="3">
        <f t="shared" ref="L15" si="70">L14*$B$8</f>
        <v>3392528.9999999995</v>
      </c>
      <c r="M15" s="3">
        <f t="shared" ref="M15" si="71">M14*$B$8</f>
        <v>3409647.5</v>
      </c>
      <c r="N15" s="3">
        <f t="shared" ref="N15" si="72">N14*$B$8</f>
        <v>3426766</v>
      </c>
      <c r="O15" s="3">
        <f t="shared" ref="O15" si="73">O14*$B$8</f>
        <v>3444140</v>
      </c>
      <c r="P15" s="3">
        <f t="shared" ref="P15" si="74">P14*$B$8</f>
        <v>3461513.9999999995</v>
      </c>
      <c r="Q15" s="3">
        <f t="shared" ref="Q15" si="75">Q14*$B$8</f>
        <v>3478888.0000000005</v>
      </c>
      <c r="R15" s="3">
        <f t="shared" ref="R15" si="76">R14*$B$8</f>
        <v>3496517.5</v>
      </c>
      <c r="S15" s="3">
        <f t="shared" ref="S15" si="77">S14*$B$8</f>
        <v>3514146.9999999995</v>
      </c>
      <c r="T15" s="3">
        <f t="shared" ref="T15" si="78">T14*$B$8</f>
        <v>3531776.4999999995</v>
      </c>
      <c r="U15" s="3">
        <f t="shared" ref="U15" si="79">U14*$B$8</f>
        <v>3549661.4999999995</v>
      </c>
      <c r="V15" s="3">
        <f t="shared" ref="V15" si="80">V14*$B$8</f>
        <v>3567546.4999999995</v>
      </c>
      <c r="W15" s="3">
        <f t="shared" ref="W15" si="81">W14*$B$8</f>
        <v>3585431.4999999995</v>
      </c>
      <c r="X15" s="3">
        <f t="shared" ref="X15" si="82">X14*$B$8</f>
        <v>3603571.9999999995</v>
      </c>
      <c r="Y15" s="3">
        <f t="shared" ref="Y15" si="83">Y14*$B$8</f>
        <v>3621712.5</v>
      </c>
      <c r="Z15" s="3">
        <f t="shared" ref="Z15" si="84">Z14*$B$8</f>
        <v>3639853.0000000005</v>
      </c>
      <c r="AA15" s="3">
        <f t="shared" ref="AA15" si="85">AA14*$B$8</f>
        <v>3658248.9999999995</v>
      </c>
    </row>
    <row r="16" spans="1:27" x14ac:dyDescent="0.35">
      <c r="A16" t="s">
        <v>36</v>
      </c>
      <c r="D16" s="3">
        <f>D15*$B$5</f>
        <v>8146617.4999999991</v>
      </c>
      <c r="E16" s="3">
        <f t="shared" ref="E16:G16" si="86">E15*$B$5</f>
        <v>8187497.4999999991</v>
      </c>
      <c r="F16" s="3">
        <f t="shared" si="86"/>
        <v>8229016.2499999991</v>
      </c>
      <c r="G16" s="3">
        <f t="shared" si="86"/>
        <v>8270534.9999999991</v>
      </c>
      <c r="H16" s="3">
        <f t="shared" ref="H16" si="87">H15*$B$5</f>
        <v>8312053.7499999991</v>
      </c>
      <c r="I16" s="3">
        <f t="shared" ref="I16" si="88">I15*$B$5</f>
        <v>8354211.2499999991</v>
      </c>
      <c r="J16" s="3">
        <f t="shared" ref="J16" si="89">J15*$B$5</f>
        <v>8396368.75</v>
      </c>
      <c r="K16" s="3">
        <f t="shared" ref="K16" si="90">K15*$B$5</f>
        <v>8438526.2500000019</v>
      </c>
      <c r="L16" s="3">
        <f t="shared" ref="L16" si="91">L15*$B$5</f>
        <v>8481322.4999999981</v>
      </c>
      <c r="M16" s="3">
        <f t="shared" ref="M16" si="92">M15*$B$5</f>
        <v>8524118.75</v>
      </c>
      <c r="N16" s="3">
        <f t="shared" ref="N16" si="93">N15*$B$5</f>
        <v>8566915</v>
      </c>
      <c r="O16" s="3">
        <f t="shared" ref="O16" si="94">O15*$B$5</f>
        <v>8610350</v>
      </c>
      <c r="P16" s="3">
        <f t="shared" ref="P16" si="95">P15*$B$5</f>
        <v>8653784.9999999981</v>
      </c>
      <c r="Q16" s="3">
        <f t="shared" ref="Q16" si="96">Q15*$B$5</f>
        <v>8697220.0000000019</v>
      </c>
      <c r="R16" s="3">
        <f t="shared" ref="R16" si="97">R15*$B$5</f>
        <v>8741293.75</v>
      </c>
      <c r="S16" s="3">
        <f t="shared" ref="S16" si="98">S15*$B$5</f>
        <v>8785367.4999999981</v>
      </c>
      <c r="T16" s="3">
        <f t="shared" ref="T16" si="99">T15*$B$5</f>
        <v>8829441.2499999981</v>
      </c>
      <c r="U16" s="3">
        <f t="shared" ref="U16" si="100">U15*$B$5</f>
        <v>8874153.7499999981</v>
      </c>
      <c r="V16" s="3">
        <f t="shared" ref="V16" si="101">V15*$B$5</f>
        <v>8918866.2499999981</v>
      </c>
      <c r="W16" s="3">
        <f t="shared" ref="W16" si="102">W15*$B$5</f>
        <v>8963578.7499999981</v>
      </c>
      <c r="X16" s="3">
        <f t="shared" ref="X16" si="103">X15*$B$5</f>
        <v>9008929.9999999981</v>
      </c>
      <c r="Y16" s="3">
        <f t="shared" ref="Y16" si="104">Y15*$B$5</f>
        <v>9054281.25</v>
      </c>
      <c r="Z16" s="3">
        <f t="shared" ref="Z16" si="105">Z15*$B$5</f>
        <v>9099632.5000000019</v>
      </c>
      <c r="AA16" s="3">
        <f t="shared" ref="AA16" si="106">AA15*$B$5</f>
        <v>9145622.4999999981</v>
      </c>
    </row>
    <row r="17" spans="1:27" x14ac:dyDescent="0.35">
      <c r="A17" t="s">
        <v>33</v>
      </c>
      <c r="D17" s="4">
        <f>D16*$B$6</f>
        <v>6517294</v>
      </c>
      <c r="E17" s="4">
        <f t="shared" ref="E17:G17" si="107">E16*$B$6</f>
        <v>6549998</v>
      </c>
      <c r="F17" s="4">
        <f t="shared" si="107"/>
        <v>6583213</v>
      </c>
      <c r="G17" s="4">
        <f t="shared" si="107"/>
        <v>6616428</v>
      </c>
      <c r="H17" s="4">
        <f>H16*$C$6</f>
        <v>6234040.3124999991</v>
      </c>
      <c r="I17" s="4">
        <f t="shared" ref="I17:L17" si="108">I16*$C$6</f>
        <v>6265658.4374999991</v>
      </c>
      <c r="J17" s="4">
        <f t="shared" si="108"/>
        <v>6297276.5625</v>
      </c>
      <c r="K17" s="4">
        <f t="shared" si="108"/>
        <v>6328894.6875000019</v>
      </c>
      <c r="L17" s="4">
        <f t="shared" si="108"/>
        <v>6360991.8749999981</v>
      </c>
      <c r="M17" s="4">
        <f>M16*$D$6</f>
        <v>5966883.125</v>
      </c>
      <c r="N17" s="4">
        <f t="shared" ref="N17:Q17" si="109">N16*$D$6</f>
        <v>5996840.5</v>
      </c>
      <c r="O17" s="4">
        <f t="shared" si="109"/>
        <v>6027245</v>
      </c>
      <c r="P17" s="4">
        <f t="shared" si="109"/>
        <v>6057649.4999999981</v>
      </c>
      <c r="Q17" s="4">
        <f t="shared" si="109"/>
        <v>6088054.0000000009</v>
      </c>
      <c r="R17" s="4">
        <f>R16*$E$6</f>
        <v>5681840.9375</v>
      </c>
      <c r="S17" s="4">
        <f t="shared" ref="S17:V17" si="110">S16*$E$6</f>
        <v>5710488.8749999991</v>
      </c>
      <c r="T17" s="4">
        <f t="shared" si="110"/>
        <v>5739136.8124999991</v>
      </c>
      <c r="U17" s="4">
        <f t="shared" si="110"/>
        <v>5768199.9374999991</v>
      </c>
      <c r="V17" s="4">
        <f t="shared" si="110"/>
        <v>5797263.0624999991</v>
      </c>
      <c r="W17" s="4">
        <f>W16*$F$6</f>
        <v>5378147.2499999991</v>
      </c>
      <c r="X17" s="4">
        <f t="shared" ref="X17:AA17" si="111">X16*$F$6</f>
        <v>5405357.9999999991</v>
      </c>
      <c r="Y17" s="4">
        <f t="shared" si="111"/>
        <v>5432568.75</v>
      </c>
      <c r="Z17" s="4">
        <f t="shared" si="111"/>
        <v>5459779.5000000009</v>
      </c>
      <c r="AA17" s="4">
        <f t="shared" si="111"/>
        <v>5487373.4999999991</v>
      </c>
    </row>
    <row r="18" spans="1:27" x14ac:dyDescent="0.35">
      <c r="A18" t="s">
        <v>15</v>
      </c>
      <c r="D18" s="4">
        <f>D17*$B$7</f>
        <v>229930132.31999999</v>
      </c>
      <c r="E18" s="4">
        <f t="shared" ref="E18:G18" si="112">E17*$B$7</f>
        <v>231083929.44</v>
      </c>
      <c r="F18" s="4">
        <f t="shared" si="112"/>
        <v>232255754.64000002</v>
      </c>
      <c r="G18" s="4">
        <f t="shared" si="112"/>
        <v>233427579.84</v>
      </c>
      <c r="H18" s="4">
        <f t="shared" ref="H18" si="113">H17*$B$7</f>
        <v>219936942.22499996</v>
      </c>
      <c r="I18" s="4">
        <f t="shared" ref="I18" si="114">I17*$B$7</f>
        <v>221052429.67499998</v>
      </c>
      <c r="J18" s="4">
        <f t="shared" ref="J18" si="115">J17*$B$7</f>
        <v>222167917.125</v>
      </c>
      <c r="K18" s="4">
        <f t="shared" ref="K18" si="116">K17*$B$7</f>
        <v>223283404.57500008</v>
      </c>
      <c r="L18" s="4">
        <f t="shared" ref="L18" si="117">L17*$B$7</f>
        <v>224415793.34999993</v>
      </c>
      <c r="M18" s="4">
        <f t="shared" ref="M18" si="118">M17*$B$7</f>
        <v>210511636.65000001</v>
      </c>
      <c r="N18" s="4">
        <f t="shared" ref="N18" si="119">N17*$B$7</f>
        <v>211568532.84</v>
      </c>
      <c r="O18" s="4">
        <f t="shared" ref="O18" si="120">O17*$B$7</f>
        <v>212641203.59999999</v>
      </c>
      <c r="P18" s="4">
        <f t="shared" ref="P18" si="121">P17*$B$7</f>
        <v>213713874.35999995</v>
      </c>
      <c r="Q18" s="4">
        <f t="shared" ref="Q18" si="122">Q17*$B$7</f>
        <v>214786545.12000003</v>
      </c>
      <c r="R18" s="4">
        <f t="shared" ref="R18" si="123">R17*$B$7</f>
        <v>200455348.27500001</v>
      </c>
      <c r="S18" s="4">
        <f t="shared" ref="S18" si="124">S17*$B$7</f>
        <v>201466047.50999996</v>
      </c>
      <c r="T18" s="4">
        <f t="shared" ref="T18" si="125">T17*$B$7</f>
        <v>202476746.74499997</v>
      </c>
      <c r="U18" s="4">
        <f t="shared" ref="U18" si="126">U17*$B$7</f>
        <v>203502093.79499999</v>
      </c>
      <c r="V18" s="4">
        <f t="shared" ref="V18" si="127">V17*$B$7</f>
        <v>204527440.84499997</v>
      </c>
      <c r="W18" s="4">
        <f t="shared" ref="W18" si="128">W17*$B$7</f>
        <v>189741034.97999996</v>
      </c>
      <c r="X18" s="4">
        <f t="shared" ref="X18" si="129">X17*$B$7</f>
        <v>190701030.23999998</v>
      </c>
      <c r="Y18" s="4">
        <f t="shared" ref="Y18" si="130">Y17*$B$7</f>
        <v>191661025.5</v>
      </c>
      <c r="Z18" s="4">
        <f t="shared" ref="Z18" si="131">Z17*$B$7</f>
        <v>192621020.76000005</v>
      </c>
      <c r="AA18" s="4">
        <f t="shared" ref="AA18" si="132">AA17*$B$7</f>
        <v>193594537.07999998</v>
      </c>
    </row>
    <row r="19" spans="1:27" x14ac:dyDescent="0.35">
      <c r="A19" t="s">
        <v>16</v>
      </c>
      <c r="D19" s="4">
        <f>D18/1000</f>
        <v>229930.13232</v>
      </c>
      <c r="E19" s="4">
        <f t="shared" ref="E19:G20" si="133">E18/1000</f>
        <v>231083.92944000001</v>
      </c>
      <c r="F19" s="4">
        <f t="shared" si="133"/>
        <v>232255.75464000003</v>
      </c>
      <c r="G19" s="4">
        <f t="shared" si="133"/>
        <v>233427.57983999999</v>
      </c>
      <c r="H19" s="4">
        <f t="shared" ref="H19:H20" si="134">H18/1000</f>
        <v>219936.94222499998</v>
      </c>
      <c r="I19" s="4">
        <f t="shared" ref="I19:I20" si="135">I18/1000</f>
        <v>221052.42967499999</v>
      </c>
      <c r="J19" s="4">
        <f t="shared" ref="J19:J20" si="136">J18/1000</f>
        <v>222167.91712500001</v>
      </c>
      <c r="K19" s="4">
        <f t="shared" ref="K19:K20" si="137">K18/1000</f>
        <v>223283.40457500008</v>
      </c>
      <c r="L19" s="4">
        <f t="shared" ref="L19:L20" si="138">L18/1000</f>
        <v>224415.79334999993</v>
      </c>
      <c r="M19" s="4">
        <f t="shared" ref="M19:M20" si="139">M18/1000</f>
        <v>210511.63665</v>
      </c>
      <c r="N19" s="4">
        <f t="shared" ref="N19:N20" si="140">N18/1000</f>
        <v>211568.53284</v>
      </c>
      <c r="O19" s="4">
        <f t="shared" ref="O19:O20" si="141">O18/1000</f>
        <v>212641.20360000001</v>
      </c>
      <c r="P19" s="4">
        <f t="shared" ref="P19:P20" si="142">P18/1000</f>
        <v>213713.87435999996</v>
      </c>
      <c r="Q19" s="4">
        <f t="shared" ref="Q19:Q20" si="143">Q18/1000</f>
        <v>214786.54512000002</v>
      </c>
      <c r="R19" s="4">
        <f t="shared" ref="R19:R20" si="144">R18/1000</f>
        <v>200455.348275</v>
      </c>
      <c r="S19" s="4">
        <f t="shared" ref="S19:S20" si="145">S18/1000</f>
        <v>201466.04750999997</v>
      </c>
      <c r="T19" s="4">
        <f t="shared" ref="T19:T20" si="146">T18/1000</f>
        <v>202476.74674499998</v>
      </c>
      <c r="U19" s="4">
        <f t="shared" ref="U19:U20" si="147">U18/1000</f>
        <v>203502.09379499999</v>
      </c>
      <c r="V19" s="4">
        <f t="shared" ref="V19:V20" si="148">V18/1000</f>
        <v>204527.44084499998</v>
      </c>
      <c r="W19" s="4">
        <f t="shared" ref="W19:W20" si="149">W18/1000</f>
        <v>189741.03497999997</v>
      </c>
      <c r="X19" s="4">
        <f t="shared" ref="X19:X20" si="150">X18/1000</f>
        <v>190701.03023999999</v>
      </c>
      <c r="Y19" s="4">
        <f t="shared" ref="Y19:Y20" si="151">Y18/1000</f>
        <v>191661.02549999999</v>
      </c>
      <c r="Z19" s="4">
        <f t="shared" ref="Z19:Z20" si="152">Z18/1000</f>
        <v>192621.02076000004</v>
      </c>
      <c r="AA19" s="4">
        <f t="shared" ref="AA19:AA20" si="153">AA18/1000</f>
        <v>193594.53707999998</v>
      </c>
    </row>
    <row r="20" spans="1:27" x14ac:dyDescent="0.35">
      <c r="A20" t="s">
        <v>5</v>
      </c>
      <c r="D20" s="4">
        <f>D19/1000</f>
        <v>229.93013232000001</v>
      </c>
      <c r="E20" s="4">
        <f t="shared" si="133"/>
        <v>231.08392944000002</v>
      </c>
      <c r="F20" s="4">
        <f t="shared" si="133"/>
        <v>232.25575464000002</v>
      </c>
      <c r="G20" s="4">
        <f t="shared" si="133"/>
        <v>233.42757983999999</v>
      </c>
      <c r="H20" s="4">
        <f t="shared" si="134"/>
        <v>219.93694222499997</v>
      </c>
      <c r="I20" s="4">
        <f t="shared" si="135"/>
        <v>221.05242967499998</v>
      </c>
      <c r="J20" s="4">
        <f t="shared" si="136"/>
        <v>222.167917125</v>
      </c>
      <c r="K20" s="4">
        <f t="shared" si="137"/>
        <v>223.28340457500008</v>
      </c>
      <c r="L20" s="4">
        <f t="shared" si="138"/>
        <v>224.41579334999994</v>
      </c>
      <c r="M20" s="4">
        <f t="shared" si="139"/>
        <v>210.51163665000001</v>
      </c>
      <c r="N20" s="4">
        <f t="shared" si="140"/>
        <v>211.56853283999999</v>
      </c>
      <c r="O20" s="4">
        <f t="shared" si="141"/>
        <v>212.64120360000001</v>
      </c>
      <c r="P20" s="4">
        <f t="shared" si="142"/>
        <v>213.71387435999995</v>
      </c>
      <c r="Q20" s="4">
        <f t="shared" si="143"/>
        <v>214.78654512000003</v>
      </c>
      <c r="R20" s="4">
        <f t="shared" si="144"/>
        <v>200.45534827500001</v>
      </c>
      <c r="S20" s="4">
        <f t="shared" si="145"/>
        <v>201.46604750999998</v>
      </c>
      <c r="T20" s="4">
        <f t="shared" si="146"/>
        <v>202.47674674499999</v>
      </c>
      <c r="U20" s="4">
        <f t="shared" si="147"/>
        <v>203.50209379500001</v>
      </c>
      <c r="V20" s="4">
        <f t="shared" si="148"/>
        <v>204.52744084499997</v>
      </c>
      <c r="W20" s="4">
        <f t="shared" si="149"/>
        <v>189.74103497999997</v>
      </c>
      <c r="X20" s="4">
        <f t="shared" si="150"/>
        <v>190.70103023999999</v>
      </c>
      <c r="Y20" s="4">
        <f t="shared" si="151"/>
        <v>191.66102549999999</v>
      </c>
      <c r="Z20" s="4">
        <f t="shared" si="152"/>
        <v>192.62102076000005</v>
      </c>
      <c r="AA20" s="4">
        <f t="shared" si="153"/>
        <v>193.59453707999998</v>
      </c>
    </row>
    <row r="22" spans="1:27" x14ac:dyDescent="0.35">
      <c r="AA22" s="4">
        <f>SUM(D20:AA20)</f>
        <v>5071.5220014900005</v>
      </c>
    </row>
    <row r="23" spans="1:27" x14ac:dyDescent="0.35">
      <c r="G23" s="4">
        <f>SUM(D20:G20)</f>
        <v>926.6973962400001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E20A5-A7F6-44D8-BED3-A2549CF58F9B}">
  <dimension ref="A2:Y11"/>
  <sheetViews>
    <sheetView topLeftCell="P1" workbookViewId="0">
      <selection activeCell="I12" sqref="I12"/>
    </sheetView>
  </sheetViews>
  <sheetFormatPr defaultRowHeight="14.5" x14ac:dyDescent="0.35"/>
  <cols>
    <col min="1" max="1" width="16.1796875" customWidth="1"/>
    <col min="2" max="25" width="16.6328125" customWidth="1"/>
  </cols>
  <sheetData>
    <row r="2" spans="1:25" x14ac:dyDescent="0.35">
      <c r="A2" t="s">
        <v>25</v>
      </c>
      <c r="B2">
        <v>100</v>
      </c>
    </row>
    <row r="3" spans="1:25" x14ac:dyDescent="0.35">
      <c r="A3" t="s">
        <v>26</v>
      </c>
      <c r="B3" s="8">
        <v>3175.15</v>
      </c>
      <c r="C3" s="8">
        <v>12473.775</v>
      </c>
      <c r="D3" s="8">
        <v>21772.400000000001</v>
      </c>
    </row>
    <row r="4" spans="1:25" x14ac:dyDescent="0.35">
      <c r="B4" t="s">
        <v>40</v>
      </c>
      <c r="C4" t="s">
        <v>37</v>
      </c>
      <c r="D4" t="s">
        <v>41</v>
      </c>
    </row>
    <row r="6" spans="1:25" x14ac:dyDescent="0.35">
      <c r="B6">
        <v>2027</v>
      </c>
      <c r="C6">
        <v>2028</v>
      </c>
      <c r="D6">
        <v>2029</v>
      </c>
      <c r="E6">
        <v>2030</v>
      </c>
      <c r="F6">
        <v>2031</v>
      </c>
      <c r="G6">
        <v>2032</v>
      </c>
      <c r="H6">
        <v>2033</v>
      </c>
      <c r="I6">
        <v>2034</v>
      </c>
      <c r="J6">
        <v>2035</v>
      </c>
      <c r="K6">
        <v>2036</v>
      </c>
      <c r="L6">
        <v>2037</v>
      </c>
      <c r="M6">
        <v>2038</v>
      </c>
      <c r="N6">
        <v>2039</v>
      </c>
      <c r="O6">
        <v>2040</v>
      </c>
      <c r="P6">
        <v>2041</v>
      </c>
      <c r="Q6">
        <v>2042</v>
      </c>
      <c r="R6">
        <v>2043</v>
      </c>
      <c r="S6">
        <v>2044</v>
      </c>
      <c r="T6">
        <v>2045</v>
      </c>
      <c r="U6">
        <v>2046</v>
      </c>
      <c r="V6">
        <v>2047</v>
      </c>
      <c r="W6">
        <v>2048</v>
      </c>
      <c r="X6">
        <v>2049</v>
      </c>
      <c r="Y6">
        <v>2050</v>
      </c>
    </row>
    <row r="7" spans="1:25" x14ac:dyDescent="0.35">
      <c r="B7" s="3">
        <f>$B$2*$B$3</f>
        <v>317515</v>
      </c>
      <c r="C7" s="3">
        <f t="shared" ref="C7:I7" si="0">$B$2*$B$3</f>
        <v>317515</v>
      </c>
      <c r="D7" s="3">
        <f t="shared" si="0"/>
        <v>317515</v>
      </c>
      <c r="E7" s="3">
        <f t="shared" si="0"/>
        <v>317515</v>
      </c>
      <c r="F7" s="3">
        <f t="shared" si="0"/>
        <v>317515</v>
      </c>
      <c r="G7" s="3">
        <f t="shared" si="0"/>
        <v>317515</v>
      </c>
      <c r="H7" s="3">
        <f t="shared" si="0"/>
        <v>317515</v>
      </c>
      <c r="I7" s="3">
        <f t="shared" si="0"/>
        <v>317515</v>
      </c>
      <c r="J7" s="3">
        <f>$B$2*$B$3</f>
        <v>317515</v>
      </c>
      <c r="K7" s="3">
        <f>$B$2*$C$3</f>
        <v>1247377.5</v>
      </c>
      <c r="L7" s="3">
        <f t="shared" ref="L7:O7" si="1">$B$2*$C$3</f>
        <v>1247377.5</v>
      </c>
      <c r="M7" s="3">
        <f t="shared" si="1"/>
        <v>1247377.5</v>
      </c>
      <c r="N7" s="3">
        <f t="shared" si="1"/>
        <v>1247377.5</v>
      </c>
      <c r="O7" s="3">
        <f t="shared" si="1"/>
        <v>1247377.5</v>
      </c>
      <c r="P7" s="3">
        <f>$B$2*$D$3</f>
        <v>2177240</v>
      </c>
      <c r="Q7" s="3">
        <f t="shared" ref="Q7:Y7" si="2">$B$2*$D$3</f>
        <v>2177240</v>
      </c>
      <c r="R7" s="3">
        <f t="shared" si="2"/>
        <v>2177240</v>
      </c>
      <c r="S7" s="3">
        <f t="shared" si="2"/>
        <v>2177240</v>
      </c>
      <c r="T7" s="3">
        <f t="shared" si="2"/>
        <v>2177240</v>
      </c>
      <c r="U7" s="3">
        <f t="shared" si="2"/>
        <v>2177240</v>
      </c>
      <c r="V7" s="3">
        <f t="shared" si="2"/>
        <v>2177240</v>
      </c>
      <c r="W7" s="3">
        <f t="shared" si="2"/>
        <v>2177240</v>
      </c>
      <c r="X7" s="3">
        <f t="shared" si="2"/>
        <v>2177240</v>
      </c>
      <c r="Y7" s="3">
        <f t="shared" si="2"/>
        <v>2177240</v>
      </c>
    </row>
    <row r="8" spans="1:25" x14ac:dyDescent="0.35">
      <c r="B8">
        <f>B7/1000</f>
        <v>317.51499999999999</v>
      </c>
      <c r="C8">
        <f t="shared" ref="C8:Y9" si="3">C7/1000</f>
        <v>317.51499999999999</v>
      </c>
      <c r="D8">
        <f t="shared" si="3"/>
        <v>317.51499999999999</v>
      </c>
      <c r="E8">
        <f t="shared" si="3"/>
        <v>317.51499999999999</v>
      </c>
      <c r="F8">
        <f t="shared" si="3"/>
        <v>317.51499999999999</v>
      </c>
      <c r="G8">
        <f t="shared" si="3"/>
        <v>317.51499999999999</v>
      </c>
      <c r="H8">
        <f t="shared" si="3"/>
        <v>317.51499999999999</v>
      </c>
      <c r="I8">
        <f t="shared" si="3"/>
        <v>317.51499999999999</v>
      </c>
      <c r="J8">
        <f t="shared" si="3"/>
        <v>317.51499999999999</v>
      </c>
      <c r="K8">
        <f t="shared" si="3"/>
        <v>1247.3775000000001</v>
      </c>
      <c r="L8">
        <f t="shared" si="3"/>
        <v>1247.3775000000001</v>
      </c>
      <c r="M8">
        <f t="shared" si="3"/>
        <v>1247.3775000000001</v>
      </c>
      <c r="N8">
        <f t="shared" si="3"/>
        <v>1247.3775000000001</v>
      </c>
      <c r="O8">
        <f t="shared" si="3"/>
        <v>1247.3775000000001</v>
      </c>
      <c r="P8">
        <f t="shared" si="3"/>
        <v>2177.2399999999998</v>
      </c>
      <c r="Q8">
        <f t="shared" si="3"/>
        <v>2177.2399999999998</v>
      </c>
      <c r="R8">
        <f t="shared" si="3"/>
        <v>2177.2399999999998</v>
      </c>
      <c r="S8">
        <f t="shared" si="3"/>
        <v>2177.2399999999998</v>
      </c>
      <c r="T8">
        <f t="shared" si="3"/>
        <v>2177.2399999999998</v>
      </c>
      <c r="U8">
        <f t="shared" si="3"/>
        <v>2177.2399999999998</v>
      </c>
      <c r="V8">
        <f t="shared" si="3"/>
        <v>2177.2399999999998</v>
      </c>
      <c r="W8">
        <f t="shared" si="3"/>
        <v>2177.2399999999998</v>
      </c>
      <c r="X8">
        <f t="shared" si="3"/>
        <v>2177.2399999999998</v>
      </c>
      <c r="Y8">
        <f t="shared" si="3"/>
        <v>2177.2399999999998</v>
      </c>
    </row>
    <row r="9" spans="1:25" x14ac:dyDescent="0.35">
      <c r="B9">
        <f>B8/1000</f>
        <v>0.31751499999999999</v>
      </c>
      <c r="C9">
        <f t="shared" ref="C9:E9" si="4">C8/1000</f>
        <v>0.31751499999999999</v>
      </c>
      <c r="D9">
        <f t="shared" si="4"/>
        <v>0.31751499999999999</v>
      </c>
      <c r="E9">
        <f t="shared" si="4"/>
        <v>0.31751499999999999</v>
      </c>
      <c r="F9">
        <f t="shared" si="3"/>
        <v>0.31751499999999999</v>
      </c>
      <c r="G9">
        <f t="shared" si="3"/>
        <v>0.31751499999999999</v>
      </c>
      <c r="H9">
        <f t="shared" si="3"/>
        <v>0.31751499999999999</v>
      </c>
      <c r="I9">
        <f t="shared" si="3"/>
        <v>0.31751499999999999</v>
      </c>
      <c r="J9">
        <f t="shared" si="3"/>
        <v>0.31751499999999999</v>
      </c>
      <c r="K9">
        <f t="shared" si="3"/>
        <v>1.2473775</v>
      </c>
      <c r="L9">
        <f t="shared" si="3"/>
        <v>1.2473775</v>
      </c>
      <c r="M9">
        <f t="shared" si="3"/>
        <v>1.2473775</v>
      </c>
      <c r="N9">
        <f t="shared" si="3"/>
        <v>1.2473775</v>
      </c>
      <c r="O9">
        <f t="shared" si="3"/>
        <v>1.2473775</v>
      </c>
      <c r="P9">
        <f t="shared" si="3"/>
        <v>2.1772399999999998</v>
      </c>
      <c r="Q9">
        <f t="shared" si="3"/>
        <v>2.1772399999999998</v>
      </c>
      <c r="R9">
        <f t="shared" si="3"/>
        <v>2.1772399999999998</v>
      </c>
      <c r="S9">
        <f t="shared" si="3"/>
        <v>2.1772399999999998</v>
      </c>
      <c r="T9">
        <f t="shared" si="3"/>
        <v>2.1772399999999998</v>
      </c>
      <c r="U9">
        <f t="shared" si="3"/>
        <v>2.1772399999999998</v>
      </c>
      <c r="V9">
        <f t="shared" si="3"/>
        <v>2.1772399999999998</v>
      </c>
      <c r="W9">
        <f t="shared" si="3"/>
        <v>2.1772399999999998</v>
      </c>
      <c r="X9">
        <f t="shared" si="3"/>
        <v>2.1772399999999998</v>
      </c>
      <c r="Y9">
        <f t="shared" si="3"/>
        <v>2.1772399999999998</v>
      </c>
    </row>
    <row r="11" spans="1:25" x14ac:dyDescent="0.35">
      <c r="E11">
        <f>SUM(B9:E9)</f>
        <v>1.27006</v>
      </c>
      <c r="Y11">
        <f>SUM(B9:Y9)</f>
        <v>30.866922500000005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Mode Shift</vt:lpstr>
      <vt:lpstr>Transit</vt:lpstr>
      <vt:lpstr>Less Congestion</vt:lpstr>
      <vt:lpstr>GI</vt:lpstr>
    </vt:vector>
  </TitlesOfParts>
  <Company>City of Stamford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Buttenwieser, Luke</dc:creator>
  <cp:lastModifiedBy>Andrew Seth</cp:lastModifiedBy>
  <dcterms:created xsi:type="dcterms:W3CDTF">2024-03-23T19:32:24Z</dcterms:created>
  <dcterms:modified xsi:type="dcterms:W3CDTF">2024-04-01T18:44:20Z</dcterms:modified>
</cp:coreProperties>
</file>