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66925"/>
  <mc:AlternateContent xmlns:mc="http://schemas.openxmlformats.org/markup-compatibility/2006">
    <mc:Choice Requires="x15">
      <x15ac:absPath xmlns:x15ac="http://schemas.microsoft.com/office/spreadsheetml/2010/11/ac" url="https://wigov.sharepoint.com/sites/DOATEAMDEHCRCleanEnergyPlan/Shared Documents/CPRG/Implementation Grant/Files to Submit/"/>
    </mc:Choice>
  </mc:AlternateContent>
  <xr:revisionPtr revIDLastSave="4" documentId="8_{753808AD-2AEB-47F8-84E6-158553753B82}" xr6:coauthVersionLast="47" xr6:coauthVersionMax="47" xr10:uidLastSave="{0770F77A-3D07-4255-BD01-50962765F6AF}"/>
  <bookViews>
    <workbookView xWindow="-120" yWindow="-120" windowWidth="25440" windowHeight="15270" tabRatio="665" xr2:uid="{AAC398A2-E95D-4231-A920-55B8B1C73F3F}"/>
  </bookViews>
  <sheets>
    <sheet name="WI Aggregated Budget " sheetId="16" r:id="rId1"/>
    <sheet name="Public Sector LBE" sheetId="32" r:id="rId2"/>
    <sheet name="Buildings" sheetId="33" r:id="rId3"/>
    <sheet name="EV &amp; Infrastructure" sheetId="34" r:id="rId4"/>
    <sheet name="Small Engine" sheetId="28" r:id="rId5"/>
    <sheet name="Tribal Climate Action" sheetId="35" r:id="rId6"/>
    <sheet name="WI CAN " sheetId="17" r:id="rId7"/>
    <sheet name="Workforce" sheetId="21" r:id="rId8"/>
    <sheet name="Incomplete - Comment Log table" sheetId="6" state="hidden" r:id="rId9"/>
    <sheet name="Standardized Terms" sheetId="5" state="hidden" r:id="rId10"/>
  </sheets>
  <definedNames>
    <definedName name="_xlnm._FilterDatabase" localSheetId="4" hidden="1">'Small Engine'!#REF!</definedName>
    <definedName name="_xlnm._FilterDatabase" localSheetId="0" hidden="1">'WI Aggregated Budget '!#REF!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4" i="16" l="1"/>
  <c r="F85" i="16"/>
  <c r="L85" i="16"/>
  <c r="L84" i="16"/>
  <c r="C38" i="21"/>
  <c r="B38" i="21"/>
  <c r="C10" i="21"/>
  <c r="G70" i="16"/>
  <c r="H70" i="16"/>
  <c r="I70" i="16"/>
  <c r="J70" i="16"/>
  <c r="F60" i="16"/>
  <c r="L54" i="16"/>
  <c r="J54" i="16"/>
  <c r="I54" i="16"/>
  <c r="H54" i="16"/>
  <c r="G54" i="16"/>
  <c r="F54" i="16"/>
  <c r="L41" i="16"/>
  <c r="J41" i="16"/>
  <c r="I41" i="16"/>
  <c r="H41" i="16"/>
  <c r="H82" i="16" s="1"/>
  <c r="G41" i="16"/>
  <c r="G82" i="16" s="1"/>
  <c r="F41" i="16"/>
  <c r="L22" i="16"/>
  <c r="J22" i="16"/>
  <c r="I22" i="16"/>
  <c r="H22" i="16"/>
  <c r="G22" i="16"/>
  <c r="F22" i="16"/>
  <c r="F82" i="16" s="1"/>
  <c r="F40" i="16"/>
  <c r="G60" i="16"/>
  <c r="L60" i="16"/>
  <c r="J82" i="16" l="1"/>
  <c r="I82" i="16"/>
  <c r="G71" i="16"/>
  <c r="H71" i="16"/>
  <c r="I71" i="16"/>
  <c r="J71" i="16"/>
  <c r="F70" i="16"/>
  <c r="F71" i="16"/>
  <c r="L68" i="16"/>
  <c r="J68" i="16"/>
  <c r="I68" i="16"/>
  <c r="H68" i="16"/>
  <c r="G68" i="16"/>
  <c r="F68" i="16"/>
  <c r="G69" i="16"/>
  <c r="H69" i="16"/>
  <c r="I69" i="16"/>
  <c r="J69" i="16"/>
  <c r="F69" i="16"/>
  <c r="L40" i="16"/>
  <c r="G40" i="16"/>
  <c r="H40" i="16"/>
  <c r="I40" i="16"/>
  <c r="J40" i="16"/>
  <c r="I34" i="32"/>
  <c r="C25" i="35"/>
  <c r="D25" i="35"/>
  <c r="E25" i="35"/>
  <c r="F25" i="35"/>
  <c r="G25" i="35"/>
  <c r="I25" i="35"/>
  <c r="C28" i="35"/>
  <c r="D28" i="35"/>
  <c r="E28" i="35"/>
  <c r="F28" i="35"/>
  <c r="G28" i="35"/>
  <c r="I28" i="35"/>
  <c r="I30" i="35"/>
  <c r="C31" i="35"/>
  <c r="D31" i="35"/>
  <c r="E31" i="35"/>
  <c r="F31" i="35"/>
  <c r="G31" i="35"/>
  <c r="I31" i="35"/>
  <c r="I33" i="35"/>
  <c r="I36" i="35" s="1"/>
  <c r="I34" i="35"/>
  <c r="I35" i="35"/>
  <c r="C36" i="35"/>
  <c r="D36" i="35"/>
  <c r="E36" i="35"/>
  <c r="F36" i="35"/>
  <c r="G36" i="35"/>
  <c r="I38" i="35"/>
  <c r="I39" i="35"/>
  <c r="I40" i="35"/>
  <c r="I46" i="35" s="1"/>
  <c r="I41" i="35"/>
  <c r="I42" i="35"/>
  <c r="I43" i="35"/>
  <c r="I44" i="35"/>
  <c r="I45" i="35"/>
  <c r="C46" i="35"/>
  <c r="D46" i="35"/>
  <c r="E46" i="35"/>
  <c r="F46" i="35"/>
  <c r="G46" i="35"/>
  <c r="I49" i="35"/>
  <c r="I50" i="35" s="1"/>
  <c r="C50" i="35"/>
  <c r="D50" i="35"/>
  <c r="E50" i="35"/>
  <c r="F50" i="35"/>
  <c r="G50" i="35"/>
  <c r="G51" i="35" s="1"/>
  <c r="I5" i="35"/>
  <c r="I7" i="35" s="1"/>
  <c r="I6" i="35"/>
  <c r="C7" i="35"/>
  <c r="D7" i="35"/>
  <c r="E7" i="35"/>
  <c r="F7" i="35"/>
  <c r="G7" i="35"/>
  <c r="H7" i="35"/>
  <c r="C9" i="35"/>
  <c r="D9" i="35"/>
  <c r="I9" i="35" s="1"/>
  <c r="E9" i="35"/>
  <c r="E11" i="35" s="1"/>
  <c r="F9" i="35"/>
  <c r="F11" i="35" s="1"/>
  <c r="G9" i="35"/>
  <c r="C10" i="35"/>
  <c r="I10" i="35" s="1"/>
  <c r="D10" i="35"/>
  <c r="E10" i="35"/>
  <c r="F10" i="35"/>
  <c r="G10" i="35"/>
  <c r="G11" i="35"/>
  <c r="I14" i="35"/>
  <c r="I15" i="35"/>
  <c r="I16" i="35"/>
  <c r="I17" i="35"/>
  <c r="I18" i="35"/>
  <c r="I19" i="35"/>
  <c r="I21" i="35"/>
  <c r="I22" i="35"/>
  <c r="I23" i="35"/>
  <c r="C25" i="34"/>
  <c r="D25" i="34"/>
  <c r="E25" i="34"/>
  <c r="F25" i="34"/>
  <c r="G25" i="34"/>
  <c r="I25" i="34"/>
  <c r="C28" i="34"/>
  <c r="D28" i="34"/>
  <c r="E28" i="34"/>
  <c r="F28" i="34"/>
  <c r="G28" i="34"/>
  <c r="I28" i="34"/>
  <c r="I30" i="34"/>
  <c r="C31" i="34"/>
  <c r="D31" i="34"/>
  <c r="E31" i="34"/>
  <c r="F31" i="34"/>
  <c r="G31" i="34"/>
  <c r="I31" i="34"/>
  <c r="I33" i="34"/>
  <c r="I36" i="34" s="1"/>
  <c r="I34" i="34"/>
  <c r="I35" i="34"/>
  <c r="C36" i="34"/>
  <c r="D36" i="34"/>
  <c r="E36" i="34"/>
  <c r="F36" i="34"/>
  <c r="G36" i="34"/>
  <c r="I38" i="34"/>
  <c r="I39" i="34"/>
  <c r="I40" i="34"/>
  <c r="I46" i="34" s="1"/>
  <c r="I41" i="34"/>
  <c r="I42" i="34"/>
  <c r="I43" i="34"/>
  <c r="I44" i="34"/>
  <c r="I45" i="34"/>
  <c r="C46" i="34"/>
  <c r="D46" i="34"/>
  <c r="E46" i="34"/>
  <c r="F46" i="34"/>
  <c r="G46" i="34"/>
  <c r="I49" i="34"/>
  <c r="I50" i="34" s="1"/>
  <c r="C50" i="34"/>
  <c r="D50" i="34"/>
  <c r="D51" i="34" s="1"/>
  <c r="E50" i="34"/>
  <c r="E51" i="34" s="1"/>
  <c r="F50" i="34"/>
  <c r="G50" i="34"/>
  <c r="I5" i="34"/>
  <c r="I7" i="34" s="1"/>
  <c r="I6" i="34"/>
  <c r="C7" i="34"/>
  <c r="D7" i="34"/>
  <c r="E7" i="34"/>
  <c r="F7" i="34"/>
  <c r="G7" i="34"/>
  <c r="H7" i="34"/>
  <c r="C9" i="34"/>
  <c r="D9" i="34"/>
  <c r="E9" i="34"/>
  <c r="F9" i="34"/>
  <c r="F11" i="34" s="1"/>
  <c r="G9" i="34"/>
  <c r="G11" i="34" s="1"/>
  <c r="I9" i="34"/>
  <c r="I11" i="34" s="1"/>
  <c r="C10" i="34"/>
  <c r="I10" i="34" s="1"/>
  <c r="D10" i="34"/>
  <c r="D11" i="34" s="1"/>
  <c r="E10" i="34"/>
  <c r="F10" i="34"/>
  <c r="G10" i="34"/>
  <c r="E11" i="34"/>
  <c r="I14" i="34"/>
  <c r="I15" i="34"/>
  <c r="I16" i="34"/>
  <c r="I17" i="34"/>
  <c r="I18" i="34"/>
  <c r="I19" i="34"/>
  <c r="I21" i="34"/>
  <c r="I22" i="34"/>
  <c r="I23" i="34"/>
  <c r="C25" i="33"/>
  <c r="D25" i="33"/>
  <c r="E25" i="33"/>
  <c r="F25" i="33"/>
  <c r="G25" i="33"/>
  <c r="I25" i="33"/>
  <c r="C28" i="33"/>
  <c r="D28" i="33"/>
  <c r="E28" i="33"/>
  <c r="F28" i="33"/>
  <c r="G28" i="33"/>
  <c r="I28" i="33"/>
  <c r="I30" i="33"/>
  <c r="C31" i="33"/>
  <c r="D31" i="33"/>
  <c r="E31" i="33"/>
  <c r="F31" i="33"/>
  <c r="G31" i="33"/>
  <c r="I31" i="33"/>
  <c r="I33" i="33"/>
  <c r="I36" i="33" s="1"/>
  <c r="I34" i="33"/>
  <c r="I35" i="33"/>
  <c r="C36" i="33"/>
  <c r="D36" i="33"/>
  <c r="E36" i="33"/>
  <c r="F36" i="33"/>
  <c r="G36" i="33"/>
  <c r="I38" i="33"/>
  <c r="I39" i="33"/>
  <c r="I40" i="33"/>
  <c r="I46" i="33" s="1"/>
  <c r="I41" i="33"/>
  <c r="I42" i="33"/>
  <c r="I43" i="33"/>
  <c r="I44" i="33"/>
  <c r="I45" i="33"/>
  <c r="C46" i="33"/>
  <c r="D46" i="33"/>
  <c r="E46" i="33"/>
  <c r="F46" i="33"/>
  <c r="G46" i="33"/>
  <c r="I49" i="33"/>
  <c r="I50" i="33" s="1"/>
  <c r="C50" i="33"/>
  <c r="D50" i="33"/>
  <c r="D51" i="33" s="1"/>
  <c r="E50" i="33"/>
  <c r="F50" i="33"/>
  <c r="G50" i="33"/>
  <c r="I5" i="33"/>
  <c r="I7" i="33" s="1"/>
  <c r="I6" i="33"/>
  <c r="C7" i="33"/>
  <c r="D7" i="33"/>
  <c r="E7" i="33"/>
  <c r="F7" i="33"/>
  <c r="G7" i="33"/>
  <c r="H7" i="33"/>
  <c r="C9" i="33"/>
  <c r="D9" i="33"/>
  <c r="E9" i="33"/>
  <c r="E11" i="33" s="1"/>
  <c r="F9" i="33"/>
  <c r="F11" i="33" s="1"/>
  <c r="G9" i="33"/>
  <c r="G11" i="33" s="1"/>
  <c r="I9" i="33"/>
  <c r="I11" i="33" s="1"/>
  <c r="C10" i="33"/>
  <c r="I10" i="33" s="1"/>
  <c r="D10" i="33"/>
  <c r="D11" i="33" s="1"/>
  <c r="E10" i="33"/>
  <c r="F10" i="33"/>
  <c r="G10" i="33"/>
  <c r="I14" i="33"/>
  <c r="I15" i="33"/>
  <c r="I16" i="33"/>
  <c r="I17" i="33"/>
  <c r="I18" i="33"/>
  <c r="I19" i="33"/>
  <c r="I21" i="33"/>
  <c r="I22" i="33"/>
  <c r="I23" i="33"/>
  <c r="C25" i="32"/>
  <c r="D25" i="32"/>
  <c r="E25" i="32"/>
  <c r="F25" i="32"/>
  <c r="G25" i="32"/>
  <c r="I25" i="32"/>
  <c r="C28" i="32"/>
  <c r="D28" i="32"/>
  <c r="E28" i="32"/>
  <c r="F28" i="32"/>
  <c r="G28" i="32"/>
  <c r="I28" i="32"/>
  <c r="I30" i="32"/>
  <c r="I31" i="32" s="1"/>
  <c r="C31" i="32"/>
  <c r="D31" i="32"/>
  <c r="E31" i="32"/>
  <c r="F31" i="32"/>
  <c r="G31" i="32"/>
  <c r="I42" i="32"/>
  <c r="C36" i="32"/>
  <c r="D36" i="32"/>
  <c r="I35" i="32" s="1"/>
  <c r="E36" i="32"/>
  <c r="F36" i="32"/>
  <c r="G36" i="32"/>
  <c r="I38" i="32"/>
  <c r="I39" i="32"/>
  <c r="I40" i="32"/>
  <c r="I41" i="32"/>
  <c r="I43" i="32"/>
  <c r="I44" i="32"/>
  <c r="C46" i="32"/>
  <c r="I45" i="32" s="1"/>
  <c r="D46" i="32"/>
  <c r="E46" i="32"/>
  <c r="F46" i="32"/>
  <c r="G46" i="32"/>
  <c r="I49" i="32"/>
  <c r="I50" i="32" s="1"/>
  <c r="C50" i="32"/>
  <c r="D50" i="32"/>
  <c r="E50" i="32"/>
  <c r="F50" i="32"/>
  <c r="G50" i="32"/>
  <c r="I5" i="32"/>
  <c r="I6" i="32"/>
  <c r="C7" i="32"/>
  <c r="D7" i="32"/>
  <c r="E7" i="32"/>
  <c r="F7" i="32"/>
  <c r="G7" i="32"/>
  <c r="H7" i="32"/>
  <c r="C9" i="32"/>
  <c r="D9" i="32"/>
  <c r="E9" i="32"/>
  <c r="F9" i="32"/>
  <c r="G9" i="32"/>
  <c r="C10" i="32"/>
  <c r="D10" i="32"/>
  <c r="E10" i="32"/>
  <c r="F10" i="32"/>
  <c r="G10" i="32"/>
  <c r="I14" i="32"/>
  <c r="I15" i="32"/>
  <c r="I16" i="32"/>
  <c r="I17" i="32"/>
  <c r="I18" i="32"/>
  <c r="I19" i="32"/>
  <c r="I21" i="32"/>
  <c r="I22" i="32"/>
  <c r="I23" i="32"/>
  <c r="D38" i="21"/>
  <c r="E38" i="21"/>
  <c r="L82" i="16" l="1"/>
  <c r="L83" i="16" s="1"/>
  <c r="J83" i="16"/>
  <c r="I9" i="32"/>
  <c r="D11" i="32"/>
  <c r="D51" i="32" s="1"/>
  <c r="G11" i="32"/>
  <c r="F11" i="32"/>
  <c r="E11" i="32"/>
  <c r="I10" i="32"/>
  <c r="I11" i="32" s="1"/>
  <c r="I36" i="32"/>
  <c r="I7" i="32"/>
  <c r="E51" i="32"/>
  <c r="I46" i="32"/>
  <c r="G51" i="32"/>
  <c r="F51" i="32"/>
  <c r="E51" i="35"/>
  <c r="I11" i="35"/>
  <c r="I51" i="35" s="1"/>
  <c r="F51" i="35"/>
  <c r="D11" i="35"/>
  <c r="D51" i="35" s="1"/>
  <c r="C11" i="35"/>
  <c r="C51" i="35" s="1"/>
  <c r="I51" i="34"/>
  <c r="F51" i="34"/>
  <c r="G51" i="34"/>
  <c r="C11" i="34"/>
  <c r="C51" i="34" s="1"/>
  <c r="F51" i="33"/>
  <c r="I51" i="33"/>
  <c r="G51" i="33"/>
  <c r="E51" i="33"/>
  <c r="C11" i="33"/>
  <c r="C51" i="33" s="1"/>
  <c r="C11" i="32"/>
  <c r="C51" i="32" s="1"/>
  <c r="J78" i="16"/>
  <c r="H35" i="21"/>
  <c r="B20" i="21"/>
  <c r="H20" i="21"/>
  <c r="E11" i="21"/>
  <c r="D11" i="21"/>
  <c r="C11" i="21"/>
  <c r="B11" i="21"/>
  <c r="C35" i="21"/>
  <c r="D35" i="21"/>
  <c r="E35" i="21"/>
  <c r="F35" i="21"/>
  <c r="B35" i="21"/>
  <c r="H28" i="21"/>
  <c r="H27" i="21"/>
  <c r="H19" i="21"/>
  <c r="H10" i="21"/>
  <c r="H11" i="21" s="1"/>
  <c r="H9" i="21"/>
  <c r="H6" i="21"/>
  <c r="H5" i="21"/>
  <c r="F39" i="21"/>
  <c r="F40" i="21" s="1"/>
  <c r="E39" i="21"/>
  <c r="B39" i="21"/>
  <c r="D39" i="21"/>
  <c r="H38" i="21"/>
  <c r="H39" i="21" s="1"/>
  <c r="H34" i="21"/>
  <c r="H33" i="21"/>
  <c r="H32" i="21"/>
  <c r="H31" i="21"/>
  <c r="H30" i="21"/>
  <c r="H29" i="21"/>
  <c r="F25" i="21"/>
  <c r="E25" i="21"/>
  <c r="D25" i="21"/>
  <c r="C25" i="21"/>
  <c r="B25" i="21"/>
  <c r="H24" i="21"/>
  <c r="H23" i="21"/>
  <c r="H25" i="21" s="1"/>
  <c r="F20" i="21"/>
  <c r="E20" i="21"/>
  <c r="D20" i="21"/>
  <c r="C20" i="21"/>
  <c r="H17" i="21"/>
  <c r="F17" i="21"/>
  <c r="E17" i="21"/>
  <c r="D17" i="21"/>
  <c r="C17" i="21"/>
  <c r="B17" i="21"/>
  <c r="H14" i="21"/>
  <c r="F14" i="21"/>
  <c r="E14" i="21"/>
  <c r="D14" i="21"/>
  <c r="C14" i="21"/>
  <c r="B14" i="21"/>
  <c r="F10" i="21"/>
  <c r="F9" i="21"/>
  <c r="F11" i="21" s="1"/>
  <c r="B9" i="21"/>
  <c r="F7" i="21"/>
  <c r="B6" i="21"/>
  <c r="C6" i="21" s="1"/>
  <c r="B5" i="21"/>
  <c r="C5" i="21" s="1"/>
  <c r="H40" i="21" l="1"/>
  <c r="I51" i="32"/>
  <c r="C9" i="21"/>
  <c r="D5" i="21"/>
  <c r="C7" i="21"/>
  <c r="D6" i="21"/>
  <c r="C39" i="21"/>
  <c r="B7" i="21"/>
  <c r="B10" i="21"/>
  <c r="B40" i="21" s="1"/>
  <c r="F78" i="16" s="1"/>
  <c r="D21" i="16"/>
  <c r="F21" i="16" s="1"/>
  <c r="D10" i="21" l="1"/>
  <c r="E6" i="21"/>
  <c r="D9" i="21"/>
  <c r="E5" i="21"/>
  <c r="D7" i="21"/>
  <c r="C40" i="21"/>
  <c r="G78" i="16" s="1"/>
  <c r="G21" i="16"/>
  <c r="H21" i="16" s="1"/>
  <c r="I21" i="16" s="1"/>
  <c r="J21" i="16" s="1"/>
  <c r="E10" i="21" l="1"/>
  <c r="H7" i="21"/>
  <c r="E9" i="21"/>
  <c r="E40" i="21" s="1"/>
  <c r="I78" i="16" s="1"/>
  <c r="E7" i="21"/>
  <c r="D40" i="21"/>
  <c r="H78" i="16" s="1"/>
  <c r="L78" i="16" s="1"/>
  <c r="L21" i="16"/>
  <c r="D7" i="17" l="1"/>
  <c r="E7" i="17"/>
  <c r="F7" i="17"/>
  <c r="G7" i="17"/>
  <c r="H7" i="17"/>
  <c r="I7" i="17"/>
  <c r="C7" i="17"/>
  <c r="G75" i="16"/>
  <c r="H75" i="16"/>
  <c r="I75" i="16"/>
  <c r="J75" i="16"/>
  <c r="F75" i="16"/>
  <c r="I19" i="17"/>
  <c r="I34" i="17"/>
  <c r="I33" i="17"/>
  <c r="I32" i="17"/>
  <c r="I31" i="17"/>
  <c r="I30" i="17"/>
  <c r="I29" i="17"/>
  <c r="I28" i="17"/>
  <c r="I27" i="17"/>
  <c r="D25" i="17"/>
  <c r="C25" i="17"/>
  <c r="I24" i="17"/>
  <c r="I23" i="17"/>
  <c r="I22" i="17"/>
  <c r="C20" i="17"/>
  <c r="I20" i="17"/>
  <c r="L73" i="16"/>
  <c r="L74" i="16"/>
  <c r="L76" i="16"/>
  <c r="L72" i="16"/>
  <c r="L69" i="16"/>
  <c r="L62" i="16"/>
  <c r="L59" i="16"/>
  <c r="L71" i="16" l="1"/>
  <c r="L75" i="16"/>
  <c r="L70" i="16"/>
  <c r="G53" i="16" l="1"/>
  <c r="H53" i="16"/>
  <c r="I53" i="16"/>
  <c r="J53" i="16"/>
  <c r="F53" i="16"/>
  <c r="G52" i="16"/>
  <c r="H52" i="16"/>
  <c r="I52" i="16"/>
  <c r="J52" i="16"/>
  <c r="F52" i="16"/>
  <c r="G51" i="16"/>
  <c r="H51" i="16"/>
  <c r="I51" i="16"/>
  <c r="J51" i="16"/>
  <c r="F51" i="16"/>
  <c r="G46" i="16"/>
  <c r="H46" i="16"/>
  <c r="I46" i="16"/>
  <c r="J46" i="16"/>
  <c r="F46" i="16"/>
  <c r="G49" i="16"/>
  <c r="H49" i="16"/>
  <c r="I49" i="16"/>
  <c r="J49" i="16"/>
  <c r="F49" i="16"/>
  <c r="G48" i="16"/>
  <c r="H48" i="16"/>
  <c r="I48" i="16"/>
  <c r="J48" i="16"/>
  <c r="F48" i="16"/>
  <c r="G47" i="16"/>
  <c r="H47" i="16"/>
  <c r="I47" i="16"/>
  <c r="J47" i="16"/>
  <c r="F47" i="16"/>
  <c r="G45" i="16"/>
  <c r="H45" i="16"/>
  <c r="I45" i="16"/>
  <c r="J45" i="16"/>
  <c r="F45" i="16"/>
  <c r="L45" i="16" s="1"/>
  <c r="G44" i="16"/>
  <c r="H44" i="16"/>
  <c r="I44" i="16"/>
  <c r="J44" i="16"/>
  <c r="F44" i="16"/>
  <c r="L53" i="16" l="1"/>
  <c r="L49" i="16"/>
  <c r="L52" i="16"/>
  <c r="L47" i="16"/>
  <c r="L51" i="16"/>
  <c r="L46" i="16"/>
  <c r="L44" i="16"/>
  <c r="L48" i="16"/>
  <c r="J66" i="28" l="1"/>
  <c r="H61" i="28"/>
  <c r="G61" i="28"/>
  <c r="F61" i="28"/>
  <c r="E61" i="28"/>
  <c r="D61" i="28"/>
  <c r="J60" i="28"/>
  <c r="J59" i="28"/>
  <c r="J58" i="28"/>
  <c r="J61" i="28" s="1"/>
  <c r="H56" i="28"/>
  <c r="G56" i="28"/>
  <c r="F56" i="28"/>
  <c r="E56" i="28"/>
  <c r="D56" i="28"/>
  <c r="J55" i="28"/>
  <c r="J54" i="28"/>
  <c r="J53" i="28"/>
  <c r="J56" i="28" s="1"/>
  <c r="J52" i="28"/>
  <c r="J50" i="28"/>
  <c r="H50" i="28"/>
  <c r="G50" i="28"/>
  <c r="F50" i="28"/>
  <c r="E50" i="28"/>
  <c r="D50" i="28"/>
  <c r="J49" i="28"/>
  <c r="J48" i="28"/>
  <c r="J46" i="28"/>
  <c r="H46" i="28"/>
  <c r="G46" i="28"/>
  <c r="F46" i="28"/>
  <c r="E46" i="28"/>
  <c r="D46" i="28"/>
  <c r="J45" i="28"/>
  <c r="J44" i="28"/>
  <c r="J42" i="28"/>
  <c r="H42" i="28"/>
  <c r="G42" i="28"/>
  <c r="F42" i="28"/>
  <c r="E42" i="28"/>
  <c r="D42" i="28"/>
  <c r="J41" i="28"/>
  <c r="J40" i="28"/>
  <c r="H33" i="28"/>
  <c r="G33" i="28"/>
  <c r="J33" i="28" s="1"/>
  <c r="F33" i="28"/>
  <c r="E33" i="28"/>
  <c r="D33" i="28"/>
  <c r="H17" i="28"/>
  <c r="H38" i="28" s="1"/>
  <c r="H62" i="28" s="1"/>
  <c r="G17" i="28"/>
  <c r="G38" i="28" s="1"/>
  <c r="F17" i="28"/>
  <c r="F38" i="28" s="1"/>
  <c r="E17" i="28"/>
  <c r="E38" i="28" s="1"/>
  <c r="D17" i="28"/>
  <c r="J17" i="28" s="1"/>
  <c r="J38" i="28" s="1"/>
  <c r="H15" i="28"/>
  <c r="G15" i="28"/>
  <c r="F15" i="28"/>
  <c r="E15" i="28"/>
  <c r="E65" i="28" s="1"/>
  <c r="E67" i="28" s="1"/>
  <c r="D15" i="28"/>
  <c r="J14" i="28"/>
  <c r="J13" i="28"/>
  <c r="J12" i="28"/>
  <c r="J11" i="28"/>
  <c r="J10" i="28"/>
  <c r="J9" i="28"/>
  <c r="J8" i="28"/>
  <c r="J15" i="28" s="1"/>
  <c r="F65" i="28" l="1"/>
  <c r="F67" i="28" s="1"/>
  <c r="G65" i="28"/>
  <c r="G67" i="28" s="1"/>
  <c r="H65" i="28"/>
  <c r="H67" i="28" s="1"/>
  <c r="H69" i="28" s="1"/>
  <c r="E62" i="28"/>
  <c r="E69" i="28" s="1"/>
  <c r="F62" i="28"/>
  <c r="G62" i="28"/>
  <c r="D38" i="28"/>
  <c r="D62" i="28" s="1"/>
  <c r="J62" i="28" s="1"/>
  <c r="F69" i="28" l="1"/>
  <c r="G69" i="28"/>
  <c r="D65" i="28"/>
  <c r="D67" i="28" l="1"/>
  <c r="D69" i="28" s="1"/>
  <c r="J65" i="28"/>
  <c r="J67" i="28" s="1"/>
  <c r="J69" i="28" s="1"/>
  <c r="L63" i="16" l="1"/>
  <c r="F34" i="16"/>
  <c r="F35" i="16"/>
  <c r="D18" i="16"/>
  <c r="F18" i="16" s="1"/>
  <c r="I39" i="17"/>
  <c r="G39" i="17"/>
  <c r="F39" i="17"/>
  <c r="E39" i="17"/>
  <c r="D39" i="17"/>
  <c r="D40" i="17" s="1"/>
  <c r="G77" i="16" s="1"/>
  <c r="C39" i="17"/>
  <c r="I38" i="17"/>
  <c r="G35" i="17"/>
  <c r="F35" i="17"/>
  <c r="E35" i="17"/>
  <c r="D35" i="17"/>
  <c r="C35" i="17"/>
  <c r="I35" i="17"/>
  <c r="G25" i="17"/>
  <c r="F25" i="17"/>
  <c r="E25" i="17"/>
  <c r="I25" i="17"/>
  <c r="F20" i="17"/>
  <c r="E20" i="17"/>
  <c r="D20" i="17"/>
  <c r="G20" i="17"/>
  <c r="I17" i="17"/>
  <c r="G17" i="17"/>
  <c r="F17" i="17"/>
  <c r="E17" i="17"/>
  <c r="D17" i="17"/>
  <c r="C17" i="17"/>
  <c r="I14" i="17"/>
  <c r="G14" i="17"/>
  <c r="F14" i="17"/>
  <c r="E14" i="17"/>
  <c r="D14" i="17"/>
  <c r="C14" i="17"/>
  <c r="G10" i="17"/>
  <c r="F10" i="17"/>
  <c r="E10" i="17"/>
  <c r="D10" i="17"/>
  <c r="C10" i="17"/>
  <c r="I10" i="17" s="1"/>
  <c r="G9" i="17"/>
  <c r="G11" i="17" s="1"/>
  <c r="F9" i="17"/>
  <c r="F11" i="17" s="1"/>
  <c r="E9" i="17"/>
  <c r="E11" i="17" s="1"/>
  <c r="D9" i="17"/>
  <c r="D11" i="17" s="1"/>
  <c r="C9" i="17"/>
  <c r="C11" i="17" s="1"/>
  <c r="I6" i="17"/>
  <c r="I5" i="17"/>
  <c r="J66" i="16"/>
  <c r="I66" i="16"/>
  <c r="J60" i="16"/>
  <c r="J57" i="16"/>
  <c r="D19" i="16"/>
  <c r="F19" i="16" s="1"/>
  <c r="F37" i="16" l="1"/>
  <c r="G18" i="16"/>
  <c r="H18" i="16" s="1"/>
  <c r="I18" i="16" s="1"/>
  <c r="J18" i="16" s="1"/>
  <c r="G19" i="16"/>
  <c r="F38" i="16"/>
  <c r="C40" i="17"/>
  <c r="F77" i="16" s="1"/>
  <c r="E40" i="17"/>
  <c r="H77" i="16" s="1"/>
  <c r="G40" i="17"/>
  <c r="J77" i="16" s="1"/>
  <c r="F40" i="17"/>
  <c r="I77" i="16" s="1"/>
  <c r="I9" i="17"/>
  <c r="I11" i="17" s="1"/>
  <c r="I40" i="17"/>
  <c r="H19" i="16" l="1"/>
  <c r="I19" i="16" s="1"/>
  <c r="J19" i="16" s="1"/>
  <c r="L18" i="16"/>
  <c r="L77" i="16"/>
  <c r="L79" i="16" s="1"/>
  <c r="G38" i="16"/>
  <c r="G37" i="16"/>
  <c r="H38" i="16"/>
  <c r="L19" i="16" l="1"/>
  <c r="H37" i="16"/>
  <c r="I38" i="16"/>
  <c r="G34" i="16"/>
  <c r="G35" i="16"/>
  <c r="D17" i="16"/>
  <c r="F17" i="16" s="1"/>
  <c r="L56" i="16"/>
  <c r="L57" i="16" s="1"/>
  <c r="G17" i="16" l="1"/>
  <c r="F36" i="16"/>
  <c r="I37" i="16"/>
  <c r="J79" i="16"/>
  <c r="J84" i="16" s="1"/>
  <c r="J38" i="16"/>
  <c r="L38" i="16" s="1"/>
  <c r="H17" i="16" l="1"/>
  <c r="I17" i="16" s="1"/>
  <c r="J17" i="16" s="1"/>
  <c r="J36" i="16" s="1"/>
  <c r="G36" i="16"/>
  <c r="J37" i="16"/>
  <c r="L37" i="16" s="1"/>
  <c r="H36" i="16"/>
  <c r="D16" i="16"/>
  <c r="H16" i="16" s="1"/>
  <c r="D15" i="16"/>
  <c r="H15" i="16" s="1"/>
  <c r="D7" i="16"/>
  <c r="F7" i="16" s="1"/>
  <c r="D14" i="16"/>
  <c r="F14" i="16" s="1"/>
  <c r="D5" i="16"/>
  <c r="F5" i="16" s="1"/>
  <c r="D6" i="16"/>
  <c r="F6" i="16" s="1"/>
  <c r="D8" i="16"/>
  <c r="F8" i="16" s="1"/>
  <c r="D9" i="16"/>
  <c r="F9" i="16" s="1"/>
  <c r="D10" i="16"/>
  <c r="F10" i="16" s="1"/>
  <c r="D11" i="16"/>
  <c r="F11" i="16" s="1"/>
  <c r="D12" i="16"/>
  <c r="F12" i="16" s="1"/>
  <c r="D13" i="16"/>
  <c r="F13" i="16" s="1"/>
  <c r="D20" i="16"/>
  <c r="F20" i="16" s="1"/>
  <c r="L66" i="16"/>
  <c r="I60" i="16"/>
  <c r="I57" i="16"/>
  <c r="H66" i="16"/>
  <c r="H60" i="16"/>
  <c r="H57" i="16"/>
  <c r="G66" i="16"/>
  <c r="G57" i="16"/>
  <c r="F66" i="16"/>
  <c r="F57" i="16"/>
  <c r="I36" i="16" l="1"/>
  <c r="L17" i="16"/>
  <c r="L36" i="16"/>
  <c r="I16" i="16"/>
  <c r="I15" i="16"/>
  <c r="F25" i="16"/>
  <c r="G6" i="16"/>
  <c r="F29" i="16"/>
  <c r="G10" i="16"/>
  <c r="F27" i="16"/>
  <c r="G8" i="16"/>
  <c r="F24" i="16"/>
  <c r="G5" i="16"/>
  <c r="F32" i="16"/>
  <c r="G13" i="16"/>
  <c r="F26" i="16"/>
  <c r="G7" i="16"/>
  <c r="F28" i="16"/>
  <c r="G9" i="16"/>
  <c r="F39" i="16"/>
  <c r="G20" i="16"/>
  <c r="F31" i="16"/>
  <c r="G12" i="16"/>
  <c r="F33" i="16"/>
  <c r="G14" i="16"/>
  <c r="F30" i="16"/>
  <c r="G11" i="16"/>
  <c r="H34" i="16"/>
  <c r="G79" i="16"/>
  <c r="G84" i="16" s="1"/>
  <c r="H79" i="16"/>
  <c r="H84" i="16" s="1"/>
  <c r="I79" i="16"/>
  <c r="I84" i="16" s="1"/>
  <c r="F79" i="16"/>
  <c r="H20" i="16" l="1"/>
  <c r="I20" i="16" s="1"/>
  <c r="J20" i="16" s="1"/>
  <c r="L20" i="16" s="1"/>
  <c r="J16" i="16"/>
  <c r="L16" i="16"/>
  <c r="J15" i="16"/>
  <c r="L15" i="16" s="1"/>
  <c r="H14" i="16"/>
  <c r="I14" i="16" s="1"/>
  <c r="J14" i="16" s="1"/>
  <c r="J33" i="16" s="1"/>
  <c r="H13" i="16"/>
  <c r="I13" i="16" s="1"/>
  <c r="J13" i="16" s="1"/>
  <c r="J32" i="16" s="1"/>
  <c r="H12" i="16"/>
  <c r="I12" i="16" s="1"/>
  <c r="J12" i="16" s="1"/>
  <c r="H11" i="16"/>
  <c r="I11" i="16" s="1"/>
  <c r="J11" i="16" s="1"/>
  <c r="H10" i="16"/>
  <c r="I10" i="16" s="1"/>
  <c r="J10" i="16" s="1"/>
  <c r="H9" i="16"/>
  <c r="I9" i="16" s="1"/>
  <c r="J9" i="16" s="1"/>
  <c r="H8" i="16"/>
  <c r="I8" i="16" s="1"/>
  <c r="J8" i="16" s="1"/>
  <c r="H7" i="16"/>
  <c r="I7" i="16" s="1"/>
  <c r="J7" i="16" s="1"/>
  <c r="H6" i="16"/>
  <c r="I6" i="16" s="1"/>
  <c r="J6" i="16" s="1"/>
  <c r="G27" i="16"/>
  <c r="G39" i="16"/>
  <c r="G32" i="16"/>
  <c r="H5" i="16"/>
  <c r="G33" i="16"/>
  <c r="I34" i="16"/>
  <c r="H35" i="16"/>
  <c r="G24" i="16"/>
  <c r="G31" i="16"/>
  <c r="G30" i="16"/>
  <c r="G29" i="16"/>
  <c r="G28" i="16"/>
  <c r="G26" i="16"/>
  <c r="G25" i="16"/>
  <c r="H33" i="16" l="1"/>
  <c r="H39" i="16"/>
  <c r="J39" i="16"/>
  <c r="J34" i="16"/>
  <c r="L34" i="16" s="1"/>
  <c r="L14" i="16"/>
  <c r="L13" i="16"/>
  <c r="L12" i="16"/>
  <c r="L11" i="16"/>
  <c r="L10" i="16"/>
  <c r="L9" i="16"/>
  <c r="H27" i="16"/>
  <c r="L8" i="16"/>
  <c r="L7" i="16"/>
  <c r="L6" i="16"/>
  <c r="I5" i="16"/>
  <c r="G83" i="16"/>
  <c r="J27" i="16"/>
  <c r="H32" i="16"/>
  <c r="I35" i="16"/>
  <c r="F83" i="16"/>
  <c r="I32" i="16"/>
  <c r="I39" i="16"/>
  <c r="L39" i="16" s="1"/>
  <c r="H24" i="16"/>
  <c r="I33" i="16"/>
  <c r="H31" i="16"/>
  <c r="H30" i="16"/>
  <c r="H29" i="16"/>
  <c r="H28" i="16"/>
  <c r="J28" i="16"/>
  <c r="H26" i="16"/>
  <c r="J25" i="16"/>
  <c r="H25" i="16"/>
  <c r="G85" i="16" l="1"/>
  <c r="L33" i="16"/>
  <c r="L32" i="16"/>
  <c r="J5" i="16"/>
  <c r="I27" i="16"/>
  <c r="L27" i="16" s="1"/>
  <c r="J35" i="16"/>
  <c r="L35" i="16" s="1"/>
  <c r="I29" i="16"/>
  <c r="J29" i="16"/>
  <c r="L29" i="16" s="1"/>
  <c r="I31" i="16"/>
  <c r="J31" i="16"/>
  <c r="L31" i="16" s="1"/>
  <c r="I26" i="16"/>
  <c r="I30" i="16"/>
  <c r="I24" i="16"/>
  <c r="I28" i="16"/>
  <c r="L28" i="16" s="1"/>
  <c r="I25" i="16"/>
  <c r="L25" i="16" s="1"/>
  <c r="L5" i="16" l="1"/>
  <c r="I83" i="16"/>
  <c r="J24" i="16"/>
  <c r="J30" i="16"/>
  <c r="L30" i="16" s="1"/>
  <c r="J26" i="16"/>
  <c r="L26" i="16" s="1"/>
  <c r="H83" i="16"/>
  <c r="I85" i="16" l="1"/>
  <c r="H85" i="16"/>
  <c r="L24" i="16"/>
  <c r="J85" i="16" l="1"/>
  <c r="L87" i="16" l="1"/>
  <c r="L88"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tc={79A88A49-4395-4C13-9F74-00991EB54DAA}</author>
    <author>tc={CF830CE1-5FAD-4850-89F1-0D7D18091189}</author>
    <author>tc={29EC6821-606C-4B0F-AD1F-3699272C30AA}</author>
  </authors>
  <commentList>
    <comment ref="C10" authorId="0" shapeId="0" xr:uid="{79A88A49-4395-4C13-9F74-00991EB54DAA}">
      <text>
        <t>[Threaded comment]
Your version of Excel allows you to read this threaded comment; however, any edits to it will get removed if the file is opened in a newer version of Excel. Learn more: https://go.microsoft.com/fwlink/?linkid=870924
Comment:
    Modified to allow Health after one yr</t>
      </text>
    </comment>
    <comment ref="D10" authorId="1" shapeId="0" xr:uid="{CF830CE1-5FAD-4850-89F1-0D7D18091189}">
      <text>
        <t>[Threaded comment]
Your version of Excel allows you to read this threaded comment; however, any edits to it will get removed if the file is opened in a newer version of Excel. Learn more: https://go.microsoft.com/fwlink/?linkid=870924
Comment:
    Modified to allow Health after one yr</t>
      </text>
    </comment>
    <comment ref="E10" authorId="2" shapeId="0" xr:uid="{29EC6821-606C-4B0F-AD1F-3699272C30AA}">
      <text>
        <t>[Threaded comment]
Your version of Excel allows you to read this threaded comment; however, any edits to it will get removed if the file is opened in a newer version of Excel. Learn more: https://go.microsoft.com/fwlink/?linkid=870924
Comment:
    Modified to allow Health after one yr</t>
      </text>
    </comment>
  </commentList>
</comments>
</file>

<file path=xl/sharedStrings.xml><?xml version="1.0" encoding="utf-8"?>
<sst xmlns="http://schemas.openxmlformats.org/spreadsheetml/2006/main" count="974" uniqueCount="254">
  <si>
    <t xml:space="preserve">Budget Narrative </t>
  </si>
  <si>
    <t> </t>
  </si>
  <si>
    <t xml:space="preserve"> Year 1  </t>
  </si>
  <si>
    <t xml:space="preserve"> Year 2  </t>
  </si>
  <si>
    <t xml:space="preserve"> Year 3 </t>
  </si>
  <si>
    <t xml:space="preserve"> Year 4  </t>
  </si>
  <si>
    <t xml:space="preserve"> Total </t>
  </si>
  <si>
    <t xml:space="preserve"> Personnel </t>
  </si>
  <si>
    <t xml:space="preserve">  TOTAL PERSONNEL </t>
  </si>
  <si>
    <t xml:space="preserve"> Fringe Benefits </t>
  </si>
  <si>
    <t xml:space="preserve"> TOTAL FRINGE BENEFITS  </t>
  </si>
  <si>
    <t xml:space="preserve"> Travel </t>
  </si>
  <si>
    <t xml:space="preserve">Out-of-State </t>
  </si>
  <si>
    <t>Per Diem</t>
  </si>
  <si>
    <t xml:space="preserve">            Hotel</t>
  </si>
  <si>
    <t xml:space="preserve">In-State </t>
  </si>
  <si>
    <t>Mileage</t>
  </si>
  <si>
    <t xml:space="preserve"> TOTAL TRAVEL </t>
  </si>
  <si>
    <t xml:space="preserve"> Equipment </t>
  </si>
  <si>
    <t xml:space="preserve"> TOTAL EQUIPMENT </t>
  </si>
  <si>
    <t xml:space="preserve"> Supplies </t>
  </si>
  <si>
    <t xml:space="preserve"> TOTAL SUPPLIES </t>
  </si>
  <si>
    <t xml:space="preserve"> Contractual </t>
  </si>
  <si>
    <t xml:space="preserve"> TOTAL CONTRACTUAL </t>
  </si>
  <si>
    <t xml:space="preserve"> Other </t>
  </si>
  <si>
    <t>State Space Rental for Project Staff</t>
  </si>
  <si>
    <t>Estimated 150 sq. ft. per project FTE; federal space rate of $17.32/sq. ft.</t>
  </si>
  <si>
    <t>IT Service Charges</t>
  </si>
  <si>
    <t>Telecommunications</t>
  </si>
  <si>
    <t>Voice over Internet Protocol (VoIP) licenses and support ($100 per project FTE)</t>
  </si>
  <si>
    <t>State Assessments and Risk Management Premium</t>
  </si>
  <si>
    <t>Annual enterprise assessments for financial services, personnel management, legal services, procurement services etc., and risk management premium (total estimated $2,800 per project FTE)</t>
  </si>
  <si>
    <t xml:space="preserve"> TOTAL OTHER </t>
  </si>
  <si>
    <t xml:space="preserve"> Indirect Charges </t>
  </si>
  <si>
    <t xml:space="preserve"> $          -  </t>
  </si>
  <si>
    <t xml:space="preserve"> $         -  </t>
  </si>
  <si>
    <t xml:space="preserve"> $        -  </t>
  </si>
  <si>
    <t xml:space="preserve"> $                   -  </t>
  </si>
  <si>
    <t>(Indirect Rate x Personnel = Indirect Costs)</t>
  </si>
  <si>
    <t xml:space="preserve"> TOTAL INDIRECT </t>
  </si>
  <si>
    <t xml:space="preserve"> TOTAL FUNDING </t>
  </si>
  <si>
    <t>Media:</t>
  </si>
  <si>
    <t>NPM:</t>
  </si>
  <si>
    <t>Regional Division:</t>
  </si>
  <si>
    <t>EPA Goal:</t>
  </si>
  <si>
    <t>EPA Objective:</t>
  </si>
  <si>
    <t>Workplan Component</t>
  </si>
  <si>
    <t>Commitment FY</t>
  </si>
  <si>
    <t>Workplan Commitment</t>
  </si>
  <si>
    <t>Commitment Comment</t>
  </si>
  <si>
    <t>Outcome</t>
  </si>
  <si>
    <t>Status</t>
  </si>
  <si>
    <t>Status Comment</t>
  </si>
  <si>
    <t>EPA Comment</t>
  </si>
  <si>
    <t>State Comment</t>
  </si>
  <si>
    <t>Comment Date</t>
  </si>
  <si>
    <t>Target Completion</t>
  </si>
  <si>
    <t>Air &amp; Radiation</t>
  </si>
  <si>
    <t>OAR</t>
  </si>
  <si>
    <t>ARD</t>
  </si>
  <si>
    <t>Goal 1 - Core Mission</t>
  </si>
  <si>
    <t>Objective 1.1 – Improve Air Quality</t>
  </si>
  <si>
    <t>Ozone, PM2.5, PM10, and CO</t>
  </si>
  <si>
    <t>FY18</t>
  </si>
  <si>
    <t>Continue participation in EPA's AIRNOW program. Submit real-time pollutant data and provide forecasts and alerts. By March 1, 2018, work with EPA to enable Twitter and real-time notification features of EnviroFlash. Attend R1 air quality outreach and forecasting workshop, if held, either in person or remotely. Attend EPA's National Air Quality Conference. (FY'18-19 DRAFT OAR NPM Guidance: NAAQS, 2.1.1.3 Other, #1; and Ambient Air Monitoring for Criteria Pollutants, 2.4.1, #8)</t>
  </si>
  <si>
    <t>FY19</t>
  </si>
  <si>
    <t>For all future revisions to the SIP, work to implement the recommendations in the final Standard Operating Procedures document developed by EPA Region 1 and the New England states.</t>
  </si>
  <si>
    <t>Complete</t>
  </si>
  <si>
    <t>NH will implement these recommendations</t>
  </si>
  <si>
    <t>Standardized Term</t>
  </si>
  <si>
    <t>Definition</t>
  </si>
  <si>
    <t>Also Known As</t>
  </si>
  <si>
    <t>A negotiated set or group of work plan commitments established in the grant agreement. A work plan may have one or more work plan components</t>
  </si>
  <si>
    <t>Program Area</t>
  </si>
  <si>
    <t>The outputs and outcomes associated with each work plan component, as established in the grant agreement</t>
  </si>
  <si>
    <t>Activity</t>
  </si>
  <si>
    <t>Planned Accomplishments/Requirements</t>
  </si>
  <si>
    <t>Output</t>
  </si>
  <si>
    <t xml:space="preserve">Status </t>
  </si>
  <si>
    <t>Short defined list of status options. Detailed status information can be captured in the comment field</t>
  </si>
  <si>
    <t>Comment</t>
  </si>
  <si>
    <t>Subcomponent</t>
  </si>
  <si>
    <t>a subgrouping of commitments under a larger workplan component</t>
  </si>
  <si>
    <t>Related Measure</t>
  </si>
  <si>
    <t xml:space="preserve"> Federal Negotiated Indirect Cost Rate = 1.1%  </t>
  </si>
  <si>
    <t>Approved calculated rate,  39.13% of salary</t>
  </si>
  <si>
    <t>FTE%</t>
  </si>
  <si>
    <t>YRS</t>
  </si>
  <si>
    <t>HRS</t>
  </si>
  <si>
    <t xml:space="preserve">HRS/Rate </t>
  </si>
  <si>
    <t xml:space="preserve">Airfare/Transportation </t>
  </si>
  <si>
    <t xml:space="preserve">For all expenses, please provide a detailed narrative description for each line item. For further descriptions of budget categories, reference the "Instructions" tab.   
</t>
  </si>
  <si>
    <t>User Computer Services, Email and file hosting general service billings ($2,800 per project FTE)</t>
  </si>
  <si>
    <t>GIS and Mapping tools</t>
  </si>
  <si>
    <t>Implementation Project Manager (project)</t>
  </si>
  <si>
    <t xml:space="preserve"> Office and related supplies to support staff coordinating outreach meetings, trainings, etc.</t>
  </si>
  <si>
    <t xml:space="preserve">WI CAN </t>
  </si>
  <si>
    <t xml:space="preserve">Buildings Program </t>
  </si>
  <si>
    <t xml:space="preserve">Small Engine </t>
  </si>
  <si>
    <t>Workforce</t>
  </si>
  <si>
    <t>Year 5</t>
  </si>
  <si>
    <t>IRA and Incentives Facilitator</t>
  </si>
  <si>
    <t xml:space="preserve">  Wisconsin State Budget for CPRG Implementation </t>
  </si>
  <si>
    <t xml:space="preserve">WI CAN CPRG Implementation Grant </t>
  </si>
  <si>
    <t xml:space="preserve"> Year 4</t>
  </si>
  <si>
    <t xml:space="preserve"> Year 5</t>
  </si>
  <si>
    <t>For all expenses, please provide a detailed narrative description for each line item. For further descriptions of budget categories, reference the "Instructions" tab.   
For guidance on developing budget narratives, please see:
• https://www.epa.gov/sites/default/files/2019-05/documents/applicant-budgetdevelopment-guidance.pdf
• https://www.epa.gov/sites/default/files/2018-05/documents/recipient_guidance_selected_items_of_cost_final.pdf</t>
  </si>
  <si>
    <t>Planning Grant Funds (Not Included in Totals)</t>
  </si>
  <si>
    <t>Year 4</t>
  </si>
  <si>
    <t>Program and Policy Analyst - Senior (Outreach and Engagement Specialist)</t>
  </si>
  <si>
    <t>Program Associate (Community Engagement Associate)</t>
  </si>
  <si>
    <t>included in main budget</t>
  </si>
  <si>
    <t xml:space="preserve">Direct supplies needed for personnel listed above to conduct outreach and daily administrative activities related to grant, purchases will consist of 1 laptops with docking stations, monitors, keyboards, mouse, webcam, camera, cell phones and accessories (+monthly plan); limited other supplies for meeting coordination (pens, paper, printing, etc.) $200x meeting for 12 meetings a year + incidentals </t>
  </si>
  <si>
    <t xml:space="preserve">Facilitation Consultant &amp; extra staffing </t>
  </si>
  <si>
    <t>Facilitator for strategic planning meetings and stakeholder convenings, competitive (year 1 and 2 adjusted to reflect current planning funds available)</t>
  </si>
  <si>
    <t xml:space="preserve">Meeting Metrics Tracking and Storytelling - Evaluator </t>
  </si>
  <si>
    <t xml:space="preserve">provide details here </t>
  </si>
  <si>
    <t>Translation Services for Stakeholder Meetings</t>
  </si>
  <si>
    <t xml:space="preserve">Based on previous translation services , includes meetings and publications - non-competitive state contract </t>
  </si>
  <si>
    <t xml:space="preserve"> Other Costs </t>
  </si>
  <si>
    <t xml:space="preserve">State Assessments and Risk Management Premium  </t>
  </si>
  <si>
    <t xml:space="preserve">Postage </t>
  </si>
  <si>
    <t>External Space rental, meeting costs, light refreshments</t>
  </si>
  <si>
    <t>Website / Online Event &amp; Engagement / Branding Tools &amp; Platform</t>
  </si>
  <si>
    <t xml:space="preserve">Organization Support  Subawards </t>
  </si>
  <si>
    <t>Support for community engagement and outreach initiative with at least 9 coalitions/organizations @ $40,000 per initiative per year (Year 2025 &amp; 2026 reduced to reflect funding $110k from current CPRG Planning grant)</t>
  </si>
  <si>
    <t xml:space="preserve">Participant Stipends </t>
  </si>
  <si>
    <t>Allocating $12,000 to support individual participant costs (this amount would be divided among multiple participants), this would cover travel, hotel, time and child care costs for WI CAN Meetings, Regional Meetings, Other Community Engagement Meetings ALL COVERED HERE.   Year 1 - 3 will be adding to existing CPRG Planning funds)</t>
  </si>
  <si>
    <t xml:space="preserve">Workforce CPRG Implementation Grant </t>
  </si>
  <si>
    <t>Single Audit</t>
  </si>
  <si>
    <t>Division Administrator (Pawlisch)</t>
  </si>
  <si>
    <t xml:space="preserve"> Deputy Division Admin (Vacant)</t>
  </si>
  <si>
    <t>Detailed Budget Table</t>
  </si>
  <si>
    <t xml:space="preserve">This Excel Workbook is provided to aid applicants in developing the required budget table(s) within the budget narrative.  </t>
  </si>
  <si>
    <t>BUDGET BY YEAR</t>
  </si>
  <si>
    <t>COST-TYPE</t>
  </si>
  <si>
    <t>CATEGORY</t>
  </si>
  <si>
    <t>YEAR 1</t>
  </si>
  <si>
    <t>YEAR 2</t>
  </si>
  <si>
    <t>YEAR 3</t>
  </si>
  <si>
    <t>YEAR 4</t>
  </si>
  <si>
    <t>YEAR 5</t>
  </si>
  <si>
    <t>TOTAL</t>
  </si>
  <si>
    <t>Direct Costs</t>
  </si>
  <si>
    <t>Personnel</t>
  </si>
  <si>
    <t>Air Management Specialist - Entry</t>
  </si>
  <si>
    <t>Air Quality Planning &amp; Standards Section Chief</t>
  </si>
  <si>
    <t>Outreach Coordinator</t>
  </si>
  <si>
    <t>Business Support &amp; IT Section Chief</t>
  </si>
  <si>
    <t>Grant &amp; Budget Coordinator</t>
  </si>
  <si>
    <t>Air Program Director</t>
  </si>
  <si>
    <t>Financial Assistance Specialist- LTE</t>
  </si>
  <si>
    <t xml:space="preserve">TOTAL PERSONNEL </t>
  </si>
  <si>
    <t>FTE Salary * 47.60%</t>
  </si>
  <si>
    <t xml:space="preserve">   Fringe Variable Rate ():</t>
  </si>
  <si>
    <t xml:space="preserve">       FICA = 7.65%</t>
  </si>
  <si>
    <t xml:space="preserve">       Retirement = 6.80%</t>
  </si>
  <si>
    <t xml:space="preserve">       Sick Leave Conversion = 0.90%</t>
  </si>
  <si>
    <t xml:space="preserve">   Fixed Rate ():</t>
  </si>
  <si>
    <t xml:space="preserve">      Unemployment Compensation = .01%</t>
  </si>
  <si>
    <t xml:space="preserve">      Unemployment Compensation - LTE =.02%</t>
  </si>
  <si>
    <t xml:space="preserve">      Income Continuation Insurance = .34%</t>
  </si>
  <si>
    <t xml:space="preserve">      Health Insurance = 26.16%</t>
  </si>
  <si>
    <t xml:space="preserve">      HAS Contribution = .50%</t>
  </si>
  <si>
    <t xml:space="preserve">      ETF-Administration = .01%</t>
  </si>
  <si>
    <t xml:space="preserve">      Opt Out Award = .15%</t>
  </si>
  <si>
    <t xml:space="preserve">      Life Insurance = .12%</t>
  </si>
  <si>
    <t xml:space="preserve">      Prior Service Costs = 4.95%</t>
  </si>
  <si>
    <t xml:space="preserve">LTE Salary * 8.77%  </t>
  </si>
  <si>
    <t xml:space="preserve">   FICA = %</t>
  </si>
  <si>
    <t xml:space="preserve">   Retirement = %</t>
  </si>
  <si>
    <t xml:space="preserve">   Health Insurance = %</t>
  </si>
  <si>
    <t/>
  </si>
  <si>
    <t xml:space="preserve"> </t>
  </si>
  <si>
    <t>Advertising (print ads, posters, etc.) supplies and share of allocable costs</t>
  </si>
  <si>
    <t>OTHER</t>
  </si>
  <si>
    <t>Push mower replacement rebate $250/unit</t>
  </si>
  <si>
    <t>Riding mower replacement rebate $2,500/unit</t>
  </si>
  <si>
    <t>TOTAL OTHER</t>
  </si>
  <si>
    <t>TOTAL DIRECT</t>
  </si>
  <si>
    <t>Indirect Costs</t>
  </si>
  <si>
    <t>Salaries + Fringe * Indirect rate (15.95%)</t>
  </si>
  <si>
    <t>1 staff @ $400/ round trip for 1  CPRG Peer Meeting/year + 2 way transport to and from event location @ 50/meeting</t>
  </si>
  <si>
    <t>1 staff X 4 days @ $55/day - State Travel Schedule Amount  CPRG Peer Meetings</t>
  </si>
  <si>
    <t>1 staff X 3 nights @ $250/night  EPA Peer Meetings</t>
  </si>
  <si>
    <t>3 staff @ $400/ round trip for 1 EPA  HQ Meeting/year + 2 way transport to and from event location @ 50/meeting</t>
  </si>
  <si>
    <t>3 staff X 4 days @ $55/day - State Travel Schedule Amount  EPA  HQ Meetings</t>
  </si>
  <si>
    <t>3 staff X 3 nights @ $250/night  EPA HQ Meetings</t>
  </si>
  <si>
    <t>2 staff - 40 x $11/day - State Travel Schedule Amount</t>
  </si>
  <si>
    <t>2 staff X 10 nights/year @ $80/night - In-state travel for trips over 5-7 hours one-way in daily travel, site visits and outreach meetings</t>
  </si>
  <si>
    <t>Direct supplies needed for personnel listed above to conduct outreach and daily administrative activities related to grant, purchases will consist of 4 laptops with docking stations, monitors, keyboards, mouse, webcam, camera, cell phones and accessories (+monthly plan); limited other supplies for meeting coordination (pens, paper, printing, etc.) IT supplies and other supplies purchase based on state procurement rules and procedures -  https://doa.wi.gov/ProcurementManual/Pages/default.aspx</t>
  </si>
  <si>
    <t>see separate budget, DNR</t>
  </si>
  <si>
    <t>see separate budget, OSCE</t>
  </si>
  <si>
    <t>see separate budget, DWD</t>
  </si>
  <si>
    <t>implementation</t>
  </si>
  <si>
    <t xml:space="preserve">* included in main budget. </t>
  </si>
  <si>
    <t>Executive Assistant (Miller)</t>
  </si>
  <si>
    <t xml:space="preserve">Fiscal Section Chief (Haskin) </t>
  </si>
  <si>
    <t>Budget and Policy Analyst - Advanced (Forcier)</t>
  </si>
  <si>
    <t>Financial Specialist - Advanced  (Garity)</t>
  </si>
  <si>
    <t>Financial Accountant (Frankiewicz)</t>
  </si>
  <si>
    <t>Financial Mgmt Supervisor (Mai Vue)</t>
  </si>
  <si>
    <t>Accountant  Journey (Pillsner)</t>
  </si>
  <si>
    <t>Policy Initiatives Advanced - Admin (Redmond)</t>
  </si>
  <si>
    <t>Program Associate (Outreach)</t>
  </si>
  <si>
    <t>OSCE Grants/Contracts Specialist</t>
  </si>
  <si>
    <t xml:space="preserve">2 Staff - mileage, travel to meetings with community leaders, Tribal Nations and other key stakeholders, grant site visits - 4000  per year @ $.51/mi  X 5 years - State Travel Schedule Amount </t>
  </si>
  <si>
    <t xml:space="preserve">Electric Vehicle &amp; Infrastructure Program </t>
  </si>
  <si>
    <t>Subawards to Tribal Nations for a variety of climate and clean energy planning and project implementation</t>
  </si>
  <si>
    <t>Estimated 10 round trips Madison to Milwaukee and 5 round trips Madison to Kenosha per year.
Per diem rates are currently: breakfast $10.00; lunch $12.00; dinner $23.00. Room rate for overnight is $98. Higher lodging and meal rates are approved for certain high cost cities (Milwaukee $103).Vehicle rate ranges from $.17 per mile to $.51 per mile.</t>
  </si>
  <si>
    <t xml:space="preserve">5% of 1 FTE starting @ $126,485/yr. @ 60.81/hr.; Oversee Division program management, contract signatory, performance and financial review and approval, travel approval, liaison with the State Legislature; factors in slight increases each year for compensation plan, 3% standard increase; numbers are rounded </t>
  </si>
  <si>
    <t xml:space="preserve">10% of 1 FTE starting @ $120,640/yr. @ 58.00/hr.;  Oversee Division program management, contract signatory, performance and financial review and approval, travel approval, liaison with the State Legislature;  factors in slight increases each year for compensation plan, 3% standard increase; numbers are rounded </t>
  </si>
  <si>
    <t xml:space="preserve">5% of 1 FTE starting @ $65,749/yr. @ 31.61/hr.; Supports the Division Administrator, Deputy Administrator and Division wide staff;  factors in slight increases each year for compensation plan, 3% standard increase; numbers are rounded </t>
  </si>
  <si>
    <t xml:space="preserve">5% of 1 FTE starting @ $93,496/yr. @ 44.95/hr.; Supervise fiscal staff, develop fiscal policy and oversee Division budgets; 3% standard increase; numbers are rounded </t>
  </si>
  <si>
    <t xml:space="preserve">15% of 1 FTE starting @ $64,542/yr. @ 31.03/hr.; Develop Division and sub-grantee budgets, monitor expenditures, provide financial support to sub-grantees, Process sub-grantee budget contracts, manage sub-grantee budget information in WisWAP, audit and process monthly sub-grantee invoices and sub-grantee closeouts, Prepare and submit DOE quarterly unit production reports;  factors in slight increases each year for compensation plan, 3% standard increase; numbers are rounded </t>
  </si>
  <si>
    <t xml:space="preserve">15% of 1 FTE starting @ $83,886yr. @ 40.33/hr.; Preparation and maintenance of sub-grantee contract planning tools;  factors in slight increases each year for compensation plan, 3% standard increase; numbers are rounded </t>
  </si>
  <si>
    <t xml:space="preserve">10% of 1 FTE starting @ $81,494/yr. @ 39.18/hr.; Manage the reimbursement of subgrantees, prepare quarterly DOE financial reports, submit federal draws, track federal and leverage expenses;  factors in slight increases each year for compensation plan, 3% standard increase; numbers are rounded </t>
  </si>
  <si>
    <t xml:space="preserve">10% of 1 FTE starting @ $102,336/yr. @ 49.20/hr.; Office leadership, contract signatory, performance and financial review and approval, travel approval,  factors in slight increases each year for compensation plan, 3% standard increase; numbers are rounded </t>
  </si>
  <si>
    <t xml:space="preserve">100% of 1 FTE starting @ $68,848/yr. @ 33.10/hr.; technical analyst to support OSCE grant programming,  factors in slight increases each year for compensation plan, 3% standard increase; numbers are rounded </t>
  </si>
  <si>
    <t xml:space="preserve">100% of 1 FTE starting @ $68,848/yr. @ 33.10/hr.; outreach specialist to support OSCE grant programming,  factors in slight increases each year for compensation plan, 3% standard increase; numbers are rounded </t>
  </si>
  <si>
    <t xml:space="preserve">100% of 1 FTE starting @ $62,400/yr. @ 30.00/hr.; project manager for OSCE grant programming,  factors in slight increases each year for compensation plan, 3% standard increase; numbers are rounded </t>
  </si>
  <si>
    <t xml:space="preserve">100% of 1 FTE starting @ $39,146/yr. @ 18.82/hr.; outreach associate for OSCE grant programming,  factors in slight increases each year for compensation plan, 3% standard increase; numbers are rounded </t>
  </si>
  <si>
    <t>Radio advertising and share of allocable costs
Estimate 60-70 ads @ $70 ea.</t>
  </si>
  <si>
    <t xml:space="preserve">WI CAN Website integration into OSCE CPRG site or its own, creation of online comment submission (800/comment form), online engagement tool i.e. SLIDO ($900/yr.), annual support and maintenance ($250/year), Enhanced Data access ($3,250) Development/Maintenance of online engagement tool (maps, data tracking, etc.) </t>
  </si>
  <si>
    <t>In-state on-site costs for WI CAN state-wide multi-day meetings (x4/year @ $3,000 ea.) and regional community engagement meetings with local municipalities, Tribal Nations and other key LIDAC's meeting (x8 meetings/ year @ $1,500 ea.), technology support, breakout rooms, and meals/refreshments including snacks and beverages (alcohol prohibited)</t>
  </si>
  <si>
    <t>100% of 1 FTE starting @ $52,000/yr. @ 25.00/hr.; grants and contracts specialist for OSCE grant programming,  factors in slight increases each year for compensation plan, 3% standard increase; numbers are rounded</t>
  </si>
  <si>
    <t xml:space="preserve">Direct </t>
  </si>
  <si>
    <t>State Space Rental for Staff</t>
  </si>
  <si>
    <t>1 PPA ($27/hr+OH)</t>
  </si>
  <si>
    <t>RA Sen - Proj Pos ($37/hr+OH)</t>
  </si>
  <si>
    <t>2 computers yr 1 misc 2-4</t>
  </si>
  <si>
    <t>BAS WI Appren Prog</t>
  </si>
  <si>
    <t xml:space="preserve"> Federal Negotiated Indirect Cost Rate = </t>
  </si>
  <si>
    <t>Incentive program for resident and commercial EV and infrastructure purchases.  (OSCE)</t>
  </si>
  <si>
    <t xml:space="preserve">Public Sector Lead-by-Example </t>
  </si>
  <si>
    <t>Tribal Climate Action</t>
  </si>
  <si>
    <t>Subgrants to selected applicants</t>
  </si>
  <si>
    <t>Incentive program for heat pump, electrification tech, and other fuel switching  (OSCE)</t>
  </si>
  <si>
    <t>Operation, maintenance and data updates for Wisconsin specific tool to identify demographic, social and environmental indicators by census tract to identify metrics for disadvantaged communities, supports Justice40 initiative goals.</t>
  </si>
  <si>
    <t>Program and Policy Analyst (Technical Lead)</t>
  </si>
  <si>
    <t>Program and Policy Analyst (Outreach Lead)</t>
  </si>
  <si>
    <t>Implementation Project Manager (Measures - Buildings, EV)</t>
  </si>
  <si>
    <t>Implementation Project Manager (Measures - LBE, Tribal)</t>
  </si>
  <si>
    <t>OSCE Grants/Contracts Specialist (Measures - Buildings, EV)</t>
  </si>
  <si>
    <t>OSCE Grants/Contracts Specialist (Measures - LBE, Tribal)</t>
  </si>
  <si>
    <t xml:space="preserve">100% of 1 FTE starting @ $64,400/yr. @ 30.00/hr.; project manager for OSCE coalition grant programming,  factors in slight increases each year for compensation plan, 3% standard increase; numbers are rounded </t>
  </si>
  <si>
    <t xml:space="preserve">Percentage Admin </t>
  </si>
  <si>
    <t xml:space="preserve">Percentage for Measures </t>
  </si>
  <si>
    <t xml:space="preserve">Centralized assistance to help local governments and Native Nations navigate IRA and funding opportunities that complement programs proposed in this application </t>
  </si>
  <si>
    <t>Total Direct</t>
  </si>
  <si>
    <t xml:space="preserve">Competitive grant program for eligible applicants </t>
  </si>
  <si>
    <t>Subawards to selected applicants</t>
  </si>
  <si>
    <t xml:space="preserve">5% of 1 FTE starting @ $87,360/yr. @ 42.00/hr.; Supervise grant accounting staff, review financial reports submitted to federal agency and to program area, ensure proper adherence to federal and grant guidelines.     factors in slight increases each year for compensation plan, 3% standard increase; numbers are rounded </t>
  </si>
  <si>
    <t xml:space="preserve">2% of 1 FTE starting @ $84,594/yr. @ 40.67/hr.; Track subgrantee audit reports required under 2 CFR 200 audit guidelines, perform desk reviews of single audit reports, assist in program areas as it relates to single audit requirements  factors in slight increases each year for compensation plan, 3% standard increase; numbers are rounded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</si>
</sst>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_);[Red]\(&quot;$&quot;#,##0\)"/>
    <numFmt numFmtId="44" formatCode="_(&quot;$&quot;* #,##0.00_);_(&quot;$&quot;* \(#,##0.00\);_(&quot;$&quot;* &quot;-&quot;??_);_(@_)"/>
    <numFmt numFmtId="164" formatCode="mm/dd/yy;@"/>
    <numFmt numFmtId="165" formatCode="_(&quot;$&quot;* #,##0_);_(&quot;$&quot;* \(#,##0\);_(&quot;$&quot;* &quot;-&quot;??_);_(@_)"/>
    <numFmt numFmtId="166" formatCode="&quot;$&quot;#,##0"/>
  </numFmts>
  <fonts count="27" x14ac:knownFonts="1">
    <font>
      <sz val="11"/>
      <color theme="1"/>
      <name val="Calibri"/>
      <family val="2"/>
      <scheme val="minor"/>
    </font>
    <font>
      <b/>
      <sz val="11"/>
      <color theme="0"/>
      <name val="Calibri"/>
      <family val="2"/>
      <scheme val="minor"/>
    </font>
    <font>
      <b/>
      <sz val="11"/>
      <color theme="1"/>
      <name val="Calibri"/>
      <family val="2"/>
      <scheme val="minor"/>
    </font>
    <font>
      <b/>
      <sz val="12"/>
      <color theme="1"/>
      <name val="Calibri"/>
      <family val="2"/>
      <scheme val="minor"/>
    </font>
    <font>
      <b/>
      <sz val="11"/>
      <color theme="2"/>
      <name val="Calibri"/>
      <family val="2"/>
      <scheme val="minor"/>
    </font>
    <font>
      <sz val="12"/>
      <color theme="1"/>
      <name val="Calibri"/>
      <family val="2"/>
      <scheme val="minor"/>
    </font>
    <font>
      <sz val="11"/>
      <color theme="1"/>
      <name val="Calibri"/>
      <family val="2"/>
      <scheme val="minor"/>
    </font>
    <font>
      <sz val="11"/>
      <color rgb="FF000000"/>
      <name val="Arial"/>
      <family val="2"/>
    </font>
    <font>
      <sz val="11"/>
      <color theme="1"/>
      <name val="Arial"/>
      <family val="2"/>
    </font>
    <font>
      <b/>
      <sz val="11"/>
      <color rgb="FF000000"/>
      <name val="Arial"/>
      <family val="2"/>
    </font>
    <font>
      <i/>
      <sz val="11"/>
      <color theme="0"/>
      <name val="Arial"/>
      <family val="2"/>
    </font>
    <font>
      <b/>
      <sz val="11"/>
      <color theme="0"/>
      <name val="Arial"/>
      <family val="2"/>
    </font>
    <font>
      <i/>
      <sz val="11"/>
      <color theme="1"/>
      <name val="Arial"/>
      <family val="2"/>
    </font>
    <font>
      <sz val="11"/>
      <name val="Arial"/>
      <family val="2"/>
    </font>
    <font>
      <sz val="11"/>
      <color rgb="FFFF0000"/>
      <name val="Arial"/>
      <family val="2"/>
    </font>
    <font>
      <sz val="11"/>
      <color rgb="FF3F3F76"/>
      <name val="Calibri"/>
      <family val="2"/>
      <scheme val="minor"/>
    </font>
    <font>
      <b/>
      <sz val="11"/>
      <color theme="1"/>
      <name val="Arial"/>
      <family val="2"/>
    </font>
    <font>
      <b/>
      <sz val="11"/>
      <color rgb="FFFFFFFF"/>
      <name val="Arial"/>
      <family val="2"/>
    </font>
    <font>
      <i/>
      <sz val="11"/>
      <color rgb="FFFFFFFF"/>
      <name val="Arial"/>
      <family val="2"/>
    </font>
    <font>
      <sz val="10"/>
      <name val="Arial"/>
      <family val="2"/>
    </font>
    <font>
      <b/>
      <sz val="11"/>
      <name val="Arial"/>
      <family val="2"/>
    </font>
    <font>
      <sz val="11"/>
      <color theme="1"/>
      <name val="Arial"/>
      <family val="2"/>
    </font>
    <font>
      <b/>
      <sz val="11"/>
      <color theme="1"/>
      <name val="Arial"/>
      <family val="2"/>
    </font>
    <font>
      <b/>
      <sz val="11"/>
      <color rgb="FFFFFFFF"/>
      <name val="Arial"/>
      <family val="2"/>
    </font>
    <font>
      <i/>
      <sz val="11"/>
      <color rgb="FFFFFFFF"/>
      <name val="Arial"/>
      <family val="2"/>
    </font>
    <font>
      <sz val="11"/>
      <name val="Arial"/>
      <family val="2"/>
    </font>
    <font>
      <sz val="11"/>
      <color rgb="FF000000"/>
      <name val="Arial"/>
      <family val="2"/>
    </font>
  </fonts>
  <fills count="24">
    <fill>
      <patternFill patternType="none"/>
    </fill>
    <fill>
      <patternFill patternType="gray125"/>
    </fill>
    <fill>
      <patternFill patternType="solid">
        <fgColor theme="4"/>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EDF1F9"/>
        <bgColor indexed="64"/>
      </patternFill>
    </fill>
    <fill>
      <patternFill patternType="solid">
        <fgColor rgb="FFFFFFFF"/>
        <bgColor indexed="64"/>
      </patternFill>
    </fill>
    <fill>
      <patternFill patternType="solid">
        <fgColor rgb="FFE6E6E6"/>
        <bgColor rgb="FF000000"/>
      </patternFill>
    </fill>
    <fill>
      <patternFill patternType="solid">
        <fgColor rgb="FFD9D9D9"/>
        <bgColor indexed="64"/>
      </patternFill>
    </fill>
    <fill>
      <patternFill patternType="solid">
        <fgColor rgb="FF757171"/>
        <bgColor indexed="64"/>
      </patternFill>
    </fill>
    <fill>
      <patternFill patternType="solid">
        <fgColor rgb="FFE6E6E6"/>
        <bgColor indexed="64"/>
      </patternFill>
    </fill>
    <fill>
      <patternFill patternType="solid">
        <fgColor theme="9" tint="0.59999389629810485"/>
        <bgColor indexed="64"/>
      </patternFill>
    </fill>
    <fill>
      <patternFill patternType="solid">
        <fgColor theme="0"/>
        <bgColor indexed="64"/>
      </patternFill>
    </fill>
    <fill>
      <patternFill patternType="solid">
        <fgColor rgb="FFFFCC99"/>
      </patternFill>
    </fill>
    <fill>
      <patternFill patternType="solid">
        <fgColor rgb="FF757171"/>
        <bgColor rgb="FF757171"/>
      </patternFill>
    </fill>
    <fill>
      <patternFill patternType="solid">
        <fgColor rgb="FFFFFFFF"/>
        <bgColor rgb="FFFFFFFF"/>
      </patternFill>
    </fill>
    <fill>
      <patternFill patternType="solid">
        <fgColor rgb="FFE6E6E6"/>
        <bgColor rgb="FFE6E6E6"/>
      </patternFill>
    </fill>
    <fill>
      <patternFill patternType="solid">
        <fgColor rgb="FFD0CECE"/>
        <bgColor rgb="FFD0CECE"/>
      </patternFill>
    </fill>
    <fill>
      <patternFill patternType="solid">
        <fgColor rgb="FFD9D9D9"/>
        <bgColor rgb="FFD9D9D9"/>
      </patternFill>
    </fill>
    <fill>
      <patternFill patternType="solid">
        <fgColor theme="9" tint="0.59999389629810485"/>
        <bgColor rgb="FFFFFFFF"/>
      </patternFill>
    </fill>
    <fill>
      <patternFill patternType="solid">
        <fgColor theme="9" tint="-0.249977111117893"/>
        <bgColor indexed="64"/>
      </patternFill>
    </fill>
    <fill>
      <patternFill patternType="solid">
        <fgColor theme="9" tint="0.79998168889431442"/>
        <bgColor indexed="64"/>
      </patternFill>
    </fill>
    <fill>
      <patternFill patternType="solid">
        <fgColor theme="0"/>
        <bgColor rgb="FFFFFFFF"/>
      </patternFill>
    </fill>
    <fill>
      <patternFill patternType="solid">
        <fgColor theme="9" tint="0.39997558519241921"/>
        <bgColor indexed="64"/>
      </patternFill>
    </fill>
  </fills>
  <borders count="33">
    <border>
      <left/>
      <right/>
      <top/>
      <bottom/>
      <diagonal/>
    </border>
    <border>
      <left style="thin">
        <color theme="4" tint="0.59999389629810485"/>
      </left>
      <right style="thin">
        <color theme="4" tint="0.59999389629810485"/>
      </right>
      <top style="thin">
        <color theme="4" tint="0.59999389629810485"/>
      </top>
      <bottom style="thin">
        <color theme="4" tint="0.59999389629810485"/>
      </bottom>
      <diagonal/>
    </border>
    <border>
      <left style="thin">
        <color theme="4" tint="0.79995117038483843"/>
      </left>
      <right style="thin">
        <color theme="4" tint="0.79995117038483843"/>
      </right>
      <top style="thin">
        <color theme="4" tint="0.79995117038483843"/>
      </top>
      <bottom style="thin">
        <color theme="4" tint="0.79995117038483843"/>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rgb="FF000000"/>
      </right>
      <top/>
      <bottom style="thin">
        <color rgb="FF000000"/>
      </bottom>
      <diagonal/>
    </border>
    <border>
      <left style="thin">
        <color rgb="FF000000"/>
      </left>
      <right style="thin">
        <color rgb="FF000000"/>
      </right>
      <top/>
      <bottom/>
      <diagonal/>
    </border>
    <border>
      <left/>
      <right style="thin">
        <color rgb="FF000000"/>
      </right>
      <top/>
      <bottom/>
      <diagonal/>
    </border>
    <border>
      <left/>
      <right style="thin">
        <color indexed="64"/>
      </right>
      <top style="thin">
        <color indexed="64"/>
      </top>
      <bottom style="thin">
        <color indexed="64"/>
      </bottom>
      <diagonal/>
    </border>
    <border>
      <left/>
      <right/>
      <top/>
      <bottom style="thin">
        <color rgb="FF000000"/>
      </bottom>
      <diagonal/>
    </border>
    <border>
      <left style="thin">
        <color indexed="64"/>
      </left>
      <right/>
      <top/>
      <bottom/>
      <diagonal/>
    </border>
    <border>
      <left/>
      <right/>
      <top style="thin">
        <color theme="4" tint="0.79995117038483843"/>
      </top>
      <bottom/>
      <diagonal/>
    </border>
    <border>
      <left style="thin">
        <color indexed="64"/>
      </left>
      <right/>
      <top style="thin">
        <color indexed="64"/>
      </top>
      <bottom/>
      <diagonal/>
    </border>
    <border>
      <left/>
      <right style="thin">
        <color theme="4" tint="0.79995117038483843"/>
      </right>
      <top/>
      <bottom/>
      <diagonal/>
    </border>
    <border>
      <left style="thin">
        <color rgb="FF000000"/>
      </left>
      <right/>
      <top/>
      <bottom style="thin">
        <color rgb="FF000000"/>
      </bottom>
      <diagonal/>
    </border>
    <border>
      <left style="thin">
        <color rgb="FF7F7F7F"/>
      </left>
      <right style="thin">
        <color rgb="FF7F7F7F"/>
      </right>
      <top style="thin">
        <color rgb="FF7F7F7F"/>
      </top>
      <bottom style="thin">
        <color rgb="FF7F7F7F"/>
      </bottom>
      <diagonal/>
    </border>
    <border>
      <left/>
      <right style="thin">
        <color rgb="FF7F7F7F"/>
      </right>
      <top style="thin">
        <color rgb="FF7F7F7F"/>
      </top>
      <bottom style="thin">
        <color rgb="FF7F7F7F"/>
      </bottom>
      <diagonal/>
    </border>
    <border>
      <left/>
      <right style="thin">
        <color rgb="FFD9E2F3"/>
      </right>
      <top style="thin">
        <color rgb="FFD9E2F3"/>
      </top>
      <bottom style="thin">
        <color rgb="FFD9E2F3"/>
      </bottom>
      <diagonal/>
    </border>
    <border>
      <left/>
      <right style="thin">
        <color rgb="FF7F7F7F"/>
      </right>
      <top/>
      <bottom style="thin">
        <color rgb="FF000000"/>
      </bottom>
      <diagonal/>
    </border>
    <border>
      <left style="thin">
        <color rgb="FF7F7F7F"/>
      </left>
      <right style="thin">
        <color rgb="FF000000"/>
      </right>
      <top/>
      <bottom style="thin">
        <color rgb="FF000000"/>
      </bottom>
      <diagonal/>
    </border>
    <border>
      <left/>
      <right style="thin">
        <color rgb="FF7F7F7F"/>
      </right>
      <top/>
      <bottom style="thin">
        <color rgb="FF7F7F7F"/>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rgb="FF000000"/>
      </right>
      <top/>
      <bottom style="thin">
        <color indexed="64"/>
      </bottom>
      <diagonal/>
    </border>
    <border>
      <left style="thin">
        <color rgb="FF000000"/>
      </left>
      <right style="thin">
        <color rgb="FF000000"/>
      </right>
      <top/>
      <bottom style="thin">
        <color indexed="64"/>
      </bottom>
      <diagonal/>
    </border>
    <border>
      <left style="thin">
        <color rgb="FF000000"/>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4">
    <xf numFmtId="0" fontId="0" fillId="0" borderId="0"/>
    <xf numFmtId="44" fontId="6" fillId="0" borderId="0" applyFont="0" applyFill="0" applyBorder="0" applyAlignment="0" applyProtection="0"/>
    <xf numFmtId="0" fontId="15" fillId="13" borderId="17" applyNumberFormat="0" applyAlignment="0" applyProtection="0"/>
    <xf numFmtId="0" fontId="19" fillId="0" borderId="0"/>
  </cellStyleXfs>
  <cellXfs count="290">
    <xf numFmtId="0" fontId="0" fillId="0" borderId="0" xfId="0"/>
    <xf numFmtId="0" fontId="2" fillId="0" borderId="0" xfId="0" applyFont="1"/>
    <xf numFmtId="0" fontId="1" fillId="2" borderId="0" xfId="0" applyFont="1" applyFill="1"/>
    <xf numFmtId="0" fontId="0" fillId="4" borderId="0" xfId="0" applyFill="1"/>
    <xf numFmtId="0" fontId="1" fillId="4" borderId="0" xfId="0" applyFont="1" applyFill="1"/>
    <xf numFmtId="0" fontId="3" fillId="0" borderId="0" xfId="0" applyFont="1"/>
    <xf numFmtId="0" fontId="0" fillId="3" borderId="1" xfId="0" applyFill="1" applyBorder="1" applyAlignment="1">
      <alignment vertical="center"/>
    </xf>
    <xf numFmtId="0" fontId="0" fillId="3" borderId="1" xfId="0" applyFill="1" applyBorder="1" applyAlignment="1">
      <alignment vertical="center" wrapText="1"/>
    </xf>
    <xf numFmtId="0" fontId="0" fillId="0" borderId="0" xfId="0" applyAlignment="1">
      <alignment horizontal="left" vertical="center"/>
    </xf>
    <xf numFmtId="0" fontId="0" fillId="5" borderId="1" xfId="0" applyFill="1" applyBorder="1" applyAlignment="1">
      <alignment horizontal="left" vertical="center"/>
    </xf>
    <xf numFmtId="0" fontId="0" fillId="5" borderId="1" xfId="0" applyFill="1" applyBorder="1" applyAlignment="1">
      <alignment horizontal="left" vertical="center" wrapText="1"/>
    </xf>
    <xf numFmtId="0" fontId="4" fillId="4" borderId="0" xfId="0" applyFont="1" applyFill="1"/>
    <xf numFmtId="0" fontId="5" fillId="0" borderId="0" xfId="0" applyFont="1"/>
    <xf numFmtId="0" fontId="0" fillId="0" borderId="0" xfId="0" applyAlignment="1">
      <alignment wrapText="1"/>
    </xf>
    <xf numFmtId="164" fontId="0" fillId="0" borderId="0" xfId="0" applyNumberFormat="1"/>
    <xf numFmtId="165" fontId="8" fillId="0" borderId="5" xfId="1" applyNumberFormat="1" applyFont="1" applyBorder="1" applyAlignment="1">
      <alignment wrapText="1"/>
    </xf>
    <xf numFmtId="166" fontId="8" fillId="0" borderId="5" xfId="1" applyNumberFormat="1" applyFont="1" applyBorder="1" applyAlignment="1">
      <alignment wrapText="1"/>
    </xf>
    <xf numFmtId="0" fontId="8" fillId="0" borderId="0" xfId="0" applyFont="1" applyAlignment="1">
      <alignment wrapText="1"/>
    </xf>
    <xf numFmtId="0" fontId="9" fillId="0" borderId="5" xfId="0" applyFont="1" applyBorder="1" applyAlignment="1">
      <alignment wrapText="1"/>
    </xf>
    <xf numFmtId="166" fontId="7" fillId="0" borderId="5" xfId="0" applyNumberFormat="1" applyFont="1" applyBorder="1" applyAlignment="1">
      <alignment wrapText="1"/>
    </xf>
    <xf numFmtId="0" fontId="8" fillId="6" borderId="5" xfId="0" applyFont="1" applyFill="1" applyBorder="1" applyAlignment="1">
      <alignment wrapText="1"/>
    </xf>
    <xf numFmtId="0" fontId="7" fillId="0" borderId="5" xfId="0" applyFont="1" applyBorder="1" applyAlignment="1">
      <alignment wrapText="1"/>
    </xf>
    <xf numFmtId="0" fontId="11" fillId="9" borderId="2" xfId="0" applyFont="1" applyFill="1" applyBorder="1" applyAlignment="1">
      <alignment horizontal="center" wrapText="1"/>
    </xf>
    <xf numFmtId="0" fontId="8" fillId="0" borderId="0" xfId="0" applyFont="1"/>
    <xf numFmtId="0" fontId="9" fillId="0" borderId="0" xfId="0" applyFont="1"/>
    <xf numFmtId="0" fontId="8" fillId="6" borderId="0" xfId="0" applyFont="1" applyFill="1"/>
    <xf numFmtId="166" fontId="7" fillId="0" borderId="0" xfId="0" applyNumberFormat="1" applyFont="1"/>
    <xf numFmtId="0" fontId="12" fillId="0" borderId="0" xfId="0" applyFont="1"/>
    <xf numFmtId="166" fontId="8" fillId="0" borderId="5" xfId="1" applyNumberFormat="1" applyFont="1" applyBorder="1" applyAlignment="1"/>
    <xf numFmtId="166" fontId="7" fillId="10" borderId="5" xfId="1" applyNumberFormat="1" applyFont="1" applyFill="1" applyBorder="1" applyAlignment="1">
      <alignment horizontal="right" wrapText="1"/>
    </xf>
    <xf numFmtId="166" fontId="7" fillId="0" borderId="5" xfId="0" applyNumberFormat="1" applyFont="1" applyBorder="1"/>
    <xf numFmtId="165" fontId="8" fillId="0" borderId="5" xfId="1" applyNumberFormat="1" applyFont="1" applyBorder="1" applyAlignment="1">
      <alignment horizontal="right" wrapText="1"/>
    </xf>
    <xf numFmtId="166" fontId="8" fillId="0" borderId="5" xfId="1" applyNumberFormat="1" applyFont="1" applyBorder="1" applyAlignment="1">
      <alignment horizontal="right" wrapText="1"/>
    </xf>
    <xf numFmtId="165" fontId="8" fillId="0" borderId="5" xfId="1" applyNumberFormat="1" applyFont="1" applyBorder="1" applyAlignment="1">
      <alignment horizontal="left" wrapText="1"/>
    </xf>
    <xf numFmtId="0" fontId="14" fillId="0" borderId="0" xfId="0" applyFont="1"/>
    <xf numFmtId="0" fontId="7" fillId="0" borderId="0" xfId="0" applyFont="1"/>
    <xf numFmtId="165" fontId="8" fillId="0" borderId="0" xfId="1" applyNumberFormat="1" applyFont="1" applyBorder="1" applyAlignment="1"/>
    <xf numFmtId="0" fontId="7" fillId="7" borderId="5" xfId="0" applyFont="1" applyFill="1" applyBorder="1" applyAlignment="1">
      <alignment wrapText="1"/>
    </xf>
    <xf numFmtId="166" fontId="7" fillId="7" borderId="5" xfId="0" applyNumberFormat="1" applyFont="1" applyFill="1" applyBorder="1" applyAlignment="1">
      <alignment wrapText="1"/>
    </xf>
    <xf numFmtId="0" fontId="7" fillId="0" borderId="8" xfId="0" applyFont="1" applyBorder="1" applyAlignment="1">
      <alignment wrapText="1"/>
    </xf>
    <xf numFmtId="0" fontId="7" fillId="0" borderId="3" xfId="0" applyFont="1" applyBorder="1" applyAlignment="1">
      <alignment wrapText="1"/>
    </xf>
    <xf numFmtId="0" fontId="9" fillId="0" borderId="0" xfId="0" applyFont="1" applyAlignment="1">
      <alignment wrapText="1"/>
    </xf>
    <xf numFmtId="165" fontId="13" fillId="11" borderId="5" xfId="1" applyNumberFormat="1" applyFont="1" applyFill="1" applyBorder="1" applyAlignment="1">
      <alignment horizontal="left" wrapText="1"/>
    </xf>
    <xf numFmtId="166" fontId="8" fillId="11" borderId="5" xfId="1" applyNumberFormat="1" applyFont="1" applyFill="1" applyBorder="1" applyAlignment="1">
      <alignment horizontal="right" wrapText="1"/>
    </xf>
    <xf numFmtId="0" fontId="7" fillId="11" borderId="5" xfId="0" applyFont="1" applyFill="1" applyBorder="1" applyAlignment="1">
      <alignment wrapText="1"/>
    </xf>
    <xf numFmtId="166" fontId="7" fillId="11" borderId="5" xfId="0" applyNumberFormat="1" applyFont="1" applyFill="1" applyBorder="1" applyAlignment="1">
      <alignment wrapText="1"/>
    </xf>
    <xf numFmtId="166" fontId="7" fillId="11" borderId="5" xfId="0" applyNumberFormat="1" applyFont="1" applyFill="1" applyBorder="1"/>
    <xf numFmtId="166" fontId="8" fillId="11" borderId="5" xfId="1" applyNumberFormat="1" applyFont="1" applyFill="1" applyBorder="1" applyAlignment="1"/>
    <xf numFmtId="165" fontId="8" fillId="11" borderId="5" xfId="1" applyNumberFormat="1" applyFont="1" applyFill="1" applyBorder="1" applyAlignment="1">
      <alignment wrapText="1"/>
    </xf>
    <xf numFmtId="165" fontId="8" fillId="12" borderId="5" xfId="1" applyNumberFormat="1" applyFont="1" applyFill="1" applyBorder="1" applyAlignment="1">
      <alignment wrapText="1"/>
    </xf>
    <xf numFmtId="166" fontId="8" fillId="12" borderId="5" xfId="1" applyNumberFormat="1" applyFont="1" applyFill="1" applyBorder="1" applyAlignment="1">
      <alignment horizontal="right" wrapText="1"/>
    </xf>
    <xf numFmtId="166" fontId="8" fillId="12" borderId="5" xfId="1" applyNumberFormat="1" applyFont="1" applyFill="1" applyBorder="1" applyAlignment="1"/>
    <xf numFmtId="0" fontId="8" fillId="12" borderId="0" xfId="0" applyFont="1" applyFill="1"/>
    <xf numFmtId="0" fontId="7" fillId="0" borderId="16" xfId="0" applyFont="1" applyBorder="1" applyAlignment="1">
      <alignment wrapText="1"/>
    </xf>
    <xf numFmtId="166" fontId="13" fillId="0" borderId="5" xfId="1" applyNumberFormat="1" applyFont="1" applyBorder="1" applyAlignment="1">
      <alignment horizontal="right" wrapText="1"/>
    </xf>
    <xf numFmtId="166" fontId="13" fillId="0" borderId="5" xfId="1" applyNumberFormat="1" applyFont="1" applyBorder="1" applyAlignment="1"/>
    <xf numFmtId="166" fontId="13" fillId="0" borderId="5" xfId="1" applyNumberFormat="1" applyFont="1" applyBorder="1" applyAlignment="1">
      <alignment wrapText="1"/>
    </xf>
    <xf numFmtId="0" fontId="8" fillId="11" borderId="5" xfId="0" applyFont="1" applyFill="1" applyBorder="1"/>
    <xf numFmtId="165" fontId="13" fillId="0" borderId="5" xfId="1" applyNumberFormat="1" applyFont="1" applyBorder="1" applyAlignment="1">
      <alignment wrapText="1"/>
    </xf>
    <xf numFmtId="166" fontId="8" fillId="0" borderId="7" xfId="0" applyNumberFormat="1" applyFont="1" applyBorder="1" applyAlignment="1">
      <alignment horizontal="right" wrapText="1"/>
    </xf>
    <xf numFmtId="0" fontId="8" fillId="6" borderId="10" xfId="0" applyFont="1" applyFill="1" applyBorder="1" applyAlignment="1">
      <alignment wrapText="1"/>
    </xf>
    <xf numFmtId="0" fontId="8" fillId="8" borderId="10" xfId="0" applyFont="1" applyFill="1" applyBorder="1" applyAlignment="1">
      <alignment wrapText="1"/>
    </xf>
    <xf numFmtId="0" fontId="13" fillId="12" borderId="18" xfId="2" applyFont="1" applyFill="1" applyBorder="1" applyAlignment="1">
      <alignment wrapText="1"/>
    </xf>
    <xf numFmtId="0" fontId="8" fillId="0" borderId="10" xfId="0" applyFont="1" applyBorder="1"/>
    <xf numFmtId="0" fontId="8" fillId="11" borderId="10" xfId="0" applyFont="1" applyFill="1" applyBorder="1" applyAlignment="1">
      <alignment wrapText="1"/>
    </xf>
    <xf numFmtId="0" fontId="8" fillId="12" borderId="10" xfId="0" applyFont="1" applyFill="1" applyBorder="1" applyAlignment="1">
      <alignment wrapText="1"/>
    </xf>
    <xf numFmtId="0" fontId="8" fillId="8" borderId="7" xfId="0" applyFont="1" applyFill="1" applyBorder="1" applyAlignment="1">
      <alignment wrapText="1"/>
    </xf>
    <xf numFmtId="0" fontId="7" fillId="0" borderId="6" xfId="0" applyFont="1" applyBorder="1" applyAlignment="1">
      <alignment wrapText="1"/>
    </xf>
    <xf numFmtId="9" fontId="13" fillId="11" borderId="5" xfId="0" applyNumberFormat="1" applyFont="1" applyFill="1" applyBorder="1"/>
    <xf numFmtId="2" fontId="13" fillId="11" borderId="5" xfId="0" applyNumberFormat="1" applyFont="1" applyFill="1" applyBorder="1"/>
    <xf numFmtId="1" fontId="13" fillId="11" borderId="5" xfId="0" applyNumberFormat="1" applyFont="1" applyFill="1" applyBorder="1"/>
    <xf numFmtId="0" fontId="17" fillId="14" borderId="19" xfId="0" applyFont="1" applyFill="1" applyBorder="1" applyAlignment="1">
      <alignment horizontal="center" wrapText="1"/>
    </xf>
    <xf numFmtId="0" fontId="16" fillId="0" borderId="7" xfId="0" applyFont="1" applyBorder="1" applyAlignment="1">
      <alignment wrapText="1"/>
    </xf>
    <xf numFmtId="0" fontId="16" fillId="0" borderId="4" xfId="0" applyFont="1" applyBorder="1" applyAlignment="1">
      <alignment wrapText="1"/>
    </xf>
    <xf numFmtId="166" fontId="8" fillId="0" borderId="7" xfId="0" applyNumberFormat="1" applyFont="1" applyBorder="1" applyAlignment="1">
      <alignment wrapText="1"/>
    </xf>
    <xf numFmtId="0" fontId="8" fillId="0" borderId="7" xfId="0" applyFont="1" applyBorder="1" applyAlignment="1">
      <alignment wrapText="1"/>
    </xf>
    <xf numFmtId="166" fontId="8" fillId="0" borderId="7" xfId="0" applyNumberFormat="1" applyFont="1" applyBorder="1"/>
    <xf numFmtId="165" fontId="8" fillId="0" borderId="4" xfId="0" applyNumberFormat="1" applyFont="1" applyBorder="1" applyAlignment="1">
      <alignment wrapText="1"/>
    </xf>
    <xf numFmtId="166" fontId="8" fillId="15" borderId="7" xfId="0" applyNumberFormat="1" applyFont="1" applyFill="1" applyBorder="1" applyAlignment="1">
      <alignment horizontal="right" wrapText="1"/>
    </xf>
    <xf numFmtId="166" fontId="8" fillId="15" borderId="7" xfId="0" applyNumberFormat="1" applyFont="1" applyFill="1" applyBorder="1" applyAlignment="1">
      <alignment horizontal="right"/>
    </xf>
    <xf numFmtId="0" fontId="14" fillId="15" borderId="7" xfId="0" applyFont="1" applyFill="1" applyBorder="1" applyAlignment="1">
      <alignment wrapText="1"/>
    </xf>
    <xf numFmtId="0" fontId="8" fillId="16" borderId="4" xfId="0" applyFont="1" applyFill="1" applyBorder="1" applyAlignment="1">
      <alignment wrapText="1"/>
    </xf>
    <xf numFmtId="166" fontId="8" fillId="16" borderId="7" xfId="0" applyNumberFormat="1" applyFont="1" applyFill="1" applyBorder="1" applyAlignment="1">
      <alignment horizontal="right" wrapText="1"/>
    </xf>
    <xf numFmtId="166" fontId="8" fillId="16" borderId="7" xfId="0" applyNumberFormat="1" applyFont="1" applyFill="1" applyBorder="1" applyAlignment="1">
      <alignment wrapText="1"/>
    </xf>
    <xf numFmtId="166" fontId="8" fillId="17" borderId="7" xfId="0" applyNumberFormat="1" applyFont="1" applyFill="1" applyBorder="1" applyAlignment="1">
      <alignment horizontal="right" wrapText="1"/>
    </xf>
    <xf numFmtId="166" fontId="8" fillId="0" borderId="7" xfId="0" applyNumberFormat="1" applyFont="1" applyBorder="1" applyAlignment="1">
      <alignment horizontal="right"/>
    </xf>
    <xf numFmtId="0" fontId="8" fillId="15" borderId="7" xfId="0" applyFont="1" applyFill="1" applyBorder="1" applyAlignment="1">
      <alignment wrapText="1"/>
    </xf>
    <xf numFmtId="0" fontId="8" fillId="15" borderId="20" xfId="0" applyFont="1" applyFill="1" applyBorder="1" applyAlignment="1">
      <alignment wrapText="1"/>
    </xf>
    <xf numFmtId="165" fontId="8" fillId="12" borderId="4" xfId="0" applyNumberFormat="1" applyFont="1" applyFill="1" applyBorder="1" applyAlignment="1">
      <alignment wrapText="1"/>
    </xf>
    <xf numFmtId="166" fontId="8" fillId="12" borderId="7" xfId="0" applyNumberFormat="1" applyFont="1" applyFill="1" applyBorder="1" applyAlignment="1">
      <alignment horizontal="right" wrapText="1"/>
    </xf>
    <xf numFmtId="166" fontId="8" fillId="12" borderId="7" xfId="0" applyNumberFormat="1" applyFont="1" applyFill="1" applyBorder="1" applyAlignment="1">
      <alignment horizontal="right"/>
    </xf>
    <xf numFmtId="0" fontId="8" fillId="12" borderId="7" xfId="0" applyFont="1" applyFill="1" applyBorder="1" applyAlignment="1">
      <alignment wrapText="1"/>
    </xf>
    <xf numFmtId="0" fontId="8" fillId="12" borderId="7" xfId="0" applyFont="1" applyFill="1" applyBorder="1"/>
    <xf numFmtId="0" fontId="16" fillId="15" borderId="4" xfId="0" applyFont="1" applyFill="1" applyBorder="1" applyAlignment="1">
      <alignment wrapText="1"/>
    </xf>
    <xf numFmtId="0" fontId="14" fillId="12" borderId="22" xfId="0" applyFont="1" applyFill="1" applyBorder="1" applyAlignment="1">
      <alignment wrapText="1"/>
    </xf>
    <xf numFmtId="0" fontId="8" fillId="12" borderId="4" xfId="0" applyFont="1" applyFill="1" applyBorder="1" applyAlignment="1">
      <alignment wrapText="1"/>
    </xf>
    <xf numFmtId="165" fontId="8" fillId="0" borderId="21" xfId="0" applyNumberFormat="1" applyFont="1" applyBorder="1" applyAlignment="1">
      <alignment wrapText="1"/>
    </xf>
    <xf numFmtId="0" fontId="8" fillId="0" borderId="22" xfId="0" applyFont="1" applyBorder="1" applyAlignment="1">
      <alignment wrapText="1"/>
    </xf>
    <xf numFmtId="165" fontId="8" fillId="15" borderId="4" xfId="0" applyNumberFormat="1" applyFont="1" applyFill="1" applyBorder="1" applyAlignment="1">
      <alignment wrapText="1"/>
    </xf>
    <xf numFmtId="0" fontId="8" fillId="15" borderId="22" xfId="0" applyFont="1" applyFill="1" applyBorder="1" applyAlignment="1">
      <alignment wrapText="1"/>
    </xf>
    <xf numFmtId="0" fontId="8" fillId="0" borderId="23" xfId="0" applyFont="1" applyBorder="1" applyAlignment="1">
      <alignment wrapText="1"/>
    </xf>
    <xf numFmtId="166" fontId="8" fillId="0" borderId="23" xfId="0" applyNumberFormat="1" applyFont="1" applyBorder="1" applyAlignment="1">
      <alignment horizontal="right" wrapText="1"/>
    </xf>
    <xf numFmtId="166" fontId="8" fillId="0" borderId="23" xfId="0" applyNumberFormat="1" applyFont="1" applyBorder="1" applyAlignment="1">
      <alignment horizontal="right"/>
    </xf>
    <xf numFmtId="166" fontId="8" fillId="16" borderId="23" xfId="0" applyNumberFormat="1" applyFont="1" applyFill="1" applyBorder="1" applyAlignment="1">
      <alignment horizontal="right" wrapText="1"/>
    </xf>
    <xf numFmtId="166" fontId="8" fillId="0" borderId="9" xfId="0" applyNumberFormat="1" applyFont="1" applyBorder="1" applyAlignment="1">
      <alignment wrapText="1"/>
    </xf>
    <xf numFmtId="166" fontId="8" fillId="0" borderId="3" xfId="0" applyNumberFormat="1" applyFont="1" applyBorder="1" applyAlignment="1">
      <alignment wrapText="1"/>
    </xf>
    <xf numFmtId="166" fontId="8" fillId="0" borderId="3" xfId="0" applyNumberFormat="1" applyFont="1" applyBorder="1"/>
    <xf numFmtId="0" fontId="8" fillId="0" borderId="4" xfId="0" applyFont="1" applyBorder="1" applyAlignment="1">
      <alignment wrapText="1"/>
    </xf>
    <xf numFmtId="166" fontId="8" fillId="0" borderId="11" xfId="0" applyNumberFormat="1" applyFont="1" applyBorder="1" applyAlignment="1">
      <alignment wrapText="1"/>
    </xf>
    <xf numFmtId="166" fontId="8" fillId="0" borderId="23" xfId="0" applyNumberFormat="1" applyFont="1" applyBorder="1" applyAlignment="1">
      <alignment wrapText="1"/>
    </xf>
    <xf numFmtId="166" fontId="8" fillId="0" borderId="23" xfId="0" applyNumberFormat="1" applyFont="1" applyBorder="1"/>
    <xf numFmtId="166" fontId="8" fillId="0" borderId="4" xfId="0" applyNumberFormat="1" applyFont="1" applyBorder="1"/>
    <xf numFmtId="166" fontId="8" fillId="15" borderId="4" xfId="0" applyNumberFormat="1" applyFont="1" applyFill="1" applyBorder="1" applyAlignment="1">
      <alignment horizontal="right"/>
    </xf>
    <xf numFmtId="0" fontId="8" fillId="0" borderId="11" xfId="0" applyFont="1" applyBorder="1" applyAlignment="1">
      <alignment wrapText="1"/>
    </xf>
    <xf numFmtId="166" fontId="8" fillId="19" borderId="7" xfId="0" applyNumberFormat="1" applyFont="1" applyFill="1" applyBorder="1" applyAlignment="1">
      <alignment horizontal="right"/>
    </xf>
    <xf numFmtId="166" fontId="8" fillId="19" borderId="7" xfId="0" applyNumberFormat="1" applyFont="1" applyFill="1" applyBorder="1" applyAlignment="1">
      <alignment horizontal="right" wrapText="1"/>
    </xf>
    <xf numFmtId="166" fontId="8" fillId="11" borderId="7" xfId="0" applyNumberFormat="1" applyFont="1" applyFill="1" applyBorder="1" applyAlignment="1">
      <alignment horizontal="right"/>
    </xf>
    <xf numFmtId="165" fontId="13" fillId="0" borderId="5" xfId="1" applyNumberFormat="1" applyFont="1" applyBorder="1" applyAlignment="1">
      <alignment horizontal="left" wrapText="1"/>
    </xf>
    <xf numFmtId="166" fontId="13" fillId="11" borderId="5" xfId="0" applyNumberFormat="1" applyFont="1" applyFill="1" applyBorder="1"/>
    <xf numFmtId="4" fontId="13" fillId="11" borderId="5" xfId="0" applyNumberFormat="1" applyFont="1" applyFill="1" applyBorder="1" applyAlignment="1">
      <alignment horizontal="right"/>
    </xf>
    <xf numFmtId="166" fontId="8" fillId="0" borderId="5" xfId="0" applyNumberFormat="1" applyFont="1" applyBorder="1"/>
    <xf numFmtId="0" fontId="9" fillId="0" borderId="5" xfId="0" applyFont="1" applyBorder="1" applyAlignment="1">
      <alignment horizontal="center" wrapText="1"/>
    </xf>
    <xf numFmtId="0" fontId="16" fillId="0" borderId="0" xfId="0" applyFont="1" applyAlignment="1">
      <alignment wrapText="1"/>
    </xf>
    <xf numFmtId="165" fontId="8" fillId="11" borderId="4" xfId="0" applyNumberFormat="1" applyFont="1" applyFill="1" applyBorder="1" applyAlignment="1">
      <alignment wrapText="1"/>
    </xf>
    <xf numFmtId="0" fontId="8" fillId="11" borderId="21" xfId="0" applyFont="1" applyFill="1" applyBorder="1" applyAlignment="1">
      <alignment wrapText="1"/>
    </xf>
    <xf numFmtId="166" fontId="8" fillId="11" borderId="7" xfId="0" applyNumberFormat="1" applyFont="1" applyFill="1" applyBorder="1" applyAlignment="1">
      <alignment horizontal="right" wrapText="1"/>
    </xf>
    <xf numFmtId="0" fontId="8" fillId="11" borderId="4" xfId="0" applyFont="1" applyFill="1" applyBorder="1" applyAlignment="1">
      <alignment wrapText="1"/>
    </xf>
    <xf numFmtId="14" fontId="8" fillId="0" borderId="7" xfId="0" applyNumberFormat="1" applyFont="1" applyBorder="1"/>
    <xf numFmtId="0" fontId="8" fillId="15" borderId="7" xfId="0" applyFont="1" applyFill="1" applyBorder="1"/>
    <xf numFmtId="166" fontId="8" fillId="11" borderId="7" xfId="0" applyNumberFormat="1" applyFont="1" applyFill="1" applyBorder="1"/>
    <xf numFmtId="0" fontId="8" fillId="18" borderId="7" xfId="0" applyFont="1" applyFill="1" applyBorder="1"/>
    <xf numFmtId="166" fontId="8" fillId="12" borderId="7" xfId="0" applyNumberFormat="1" applyFont="1" applyFill="1" applyBorder="1"/>
    <xf numFmtId="165" fontId="8" fillId="0" borderId="23" xfId="0" applyNumberFormat="1" applyFont="1" applyBorder="1"/>
    <xf numFmtId="166" fontId="8" fillId="16" borderId="23" xfId="0" applyNumberFormat="1" applyFont="1" applyFill="1" applyBorder="1"/>
    <xf numFmtId="165" fontId="8" fillId="0" borderId="0" xfId="0" applyNumberFormat="1" applyFont="1"/>
    <xf numFmtId="166" fontId="8" fillId="0" borderId="0" xfId="0" applyNumberFormat="1" applyFont="1"/>
    <xf numFmtId="166" fontId="8" fillId="16" borderId="7" xfId="0" applyNumberFormat="1" applyFont="1" applyFill="1" applyBorder="1"/>
    <xf numFmtId="0" fontId="13" fillId="0" borderId="0" xfId="0" applyFont="1"/>
    <xf numFmtId="0" fontId="13" fillId="19" borderId="7" xfId="0" applyFont="1" applyFill="1" applyBorder="1" applyAlignment="1">
      <alignment wrapText="1"/>
    </xf>
    <xf numFmtId="0" fontId="13" fillId="18" borderId="7" xfId="0" applyFont="1" applyFill="1" applyBorder="1"/>
    <xf numFmtId="0" fontId="13" fillId="15" borderId="7" xfId="0" applyFont="1" applyFill="1" applyBorder="1"/>
    <xf numFmtId="0" fontId="13" fillId="22" borderId="7" xfId="0" applyFont="1" applyFill="1" applyBorder="1" applyAlignment="1">
      <alignment wrapText="1"/>
    </xf>
    <xf numFmtId="0" fontId="13" fillId="15" borderId="20" xfId="0" applyFont="1" applyFill="1" applyBorder="1" applyAlignment="1">
      <alignment wrapText="1"/>
    </xf>
    <xf numFmtId="0" fontId="13" fillId="11" borderId="22" xfId="0" applyFont="1" applyFill="1" applyBorder="1" applyAlignment="1">
      <alignment wrapText="1"/>
    </xf>
    <xf numFmtId="0" fontId="13" fillId="0" borderId="0" xfId="0" applyFont="1" applyAlignment="1">
      <alignment vertical="top"/>
    </xf>
    <xf numFmtId="165" fontId="13" fillId="0" borderId="0" xfId="1" applyNumberFormat="1" applyFont="1" applyBorder="1"/>
    <xf numFmtId="0" fontId="20" fillId="20" borderId="25" xfId="0" applyFont="1" applyFill="1" applyBorder="1" applyAlignment="1">
      <alignment wrapText="1"/>
    </xf>
    <xf numFmtId="0" fontId="20" fillId="20" borderId="10" xfId="0" applyFont="1" applyFill="1" applyBorder="1" applyAlignment="1">
      <alignment wrapText="1"/>
    </xf>
    <xf numFmtId="0" fontId="20" fillId="21" borderId="26" xfId="0" applyFont="1" applyFill="1" applyBorder="1" applyAlignment="1">
      <alignment wrapText="1"/>
    </xf>
    <xf numFmtId="0" fontId="20" fillId="21" borderId="27" xfId="0" applyFont="1" applyFill="1" applyBorder="1" applyAlignment="1">
      <alignment wrapText="1"/>
    </xf>
    <xf numFmtId="0" fontId="20" fillId="21" borderId="28" xfId="0" applyFont="1" applyFill="1" applyBorder="1" applyAlignment="1">
      <alignment wrapText="1"/>
    </xf>
    <xf numFmtId="0" fontId="20" fillId="21" borderId="25" xfId="0" applyFont="1" applyFill="1" applyBorder="1" applyAlignment="1">
      <alignment wrapText="1"/>
    </xf>
    <xf numFmtId="0" fontId="20" fillId="21" borderId="6" xfId="0" applyFont="1" applyFill="1" applyBorder="1"/>
    <xf numFmtId="0" fontId="20" fillId="0" borderId="29" xfId="0" applyFont="1" applyBorder="1" applyAlignment="1">
      <alignment vertical="top" wrapText="1"/>
    </xf>
    <xf numFmtId="0" fontId="20" fillId="0" borderId="5" xfId="0" applyFont="1" applyBorder="1" applyAlignment="1">
      <alignment vertical="top"/>
    </xf>
    <xf numFmtId="0" fontId="13" fillId="0" borderId="5" xfId="0" applyFont="1" applyBorder="1" applyAlignment="1">
      <alignment wrapText="1"/>
    </xf>
    <xf numFmtId="0" fontId="13" fillId="0" borderId="5" xfId="0" applyFont="1" applyBorder="1"/>
    <xf numFmtId="0" fontId="13" fillId="0" borderId="30" xfId="0" applyFont="1" applyBorder="1" applyAlignment="1">
      <alignment vertical="top"/>
    </xf>
    <xf numFmtId="0" fontId="13" fillId="0" borderId="5" xfId="0" applyFont="1" applyBorder="1" applyAlignment="1">
      <alignment horizontal="left" wrapText="1" indent="2"/>
    </xf>
    <xf numFmtId="6" fontId="13" fillId="0" borderId="5" xfId="0" applyNumberFormat="1" applyFont="1" applyBorder="1" applyAlignment="1">
      <alignment wrapText="1"/>
    </xf>
    <xf numFmtId="6" fontId="13" fillId="0" borderId="0" xfId="0" applyNumberFormat="1" applyFont="1"/>
    <xf numFmtId="0" fontId="13" fillId="7" borderId="5" xfId="0" applyFont="1" applyFill="1" applyBorder="1" applyAlignment="1">
      <alignment wrapText="1"/>
    </xf>
    <xf numFmtId="6" fontId="13" fillId="7" borderId="5" xfId="0" applyNumberFormat="1" applyFont="1" applyFill="1" applyBorder="1" applyAlignment="1">
      <alignment wrapText="1"/>
    </xf>
    <xf numFmtId="0" fontId="20" fillId="0" borderId="5" xfId="0" applyFont="1" applyBorder="1" applyAlignment="1">
      <alignment wrapText="1"/>
    </xf>
    <xf numFmtId="6" fontId="13" fillId="0" borderId="5" xfId="0" applyNumberFormat="1" applyFont="1" applyBorder="1"/>
    <xf numFmtId="6" fontId="13" fillId="7" borderId="7" xfId="0" applyNumberFormat="1" applyFont="1" applyFill="1" applyBorder="1" applyAlignment="1">
      <alignment wrapText="1"/>
    </xf>
    <xf numFmtId="0" fontId="13" fillId="0" borderId="6" xfId="0" applyFont="1" applyBorder="1" applyAlignment="1">
      <alignment vertical="top"/>
    </xf>
    <xf numFmtId="0" fontId="20" fillId="0" borderId="5" xfId="0" applyFont="1" applyBorder="1"/>
    <xf numFmtId="0" fontId="20" fillId="0" borderId="31" xfId="0" applyFont="1" applyBorder="1" applyAlignment="1">
      <alignment wrapText="1"/>
    </xf>
    <xf numFmtId="6" fontId="20" fillId="0" borderId="32" xfId="0" applyNumberFormat="1" applyFont="1" applyBorder="1" applyAlignment="1">
      <alignment wrapText="1"/>
    </xf>
    <xf numFmtId="0" fontId="20" fillId="0" borderId="0" xfId="0" applyFont="1"/>
    <xf numFmtId="0" fontId="20" fillId="20" borderId="24" xfId="0" applyFont="1" applyFill="1" applyBorder="1"/>
    <xf numFmtId="0" fontId="13" fillId="0" borderId="5" xfId="3" applyFont="1" applyBorder="1" applyAlignment="1">
      <alignment vertical="top"/>
    </xf>
    <xf numFmtId="0" fontId="14" fillId="15" borderId="7" xfId="0" applyFont="1" applyFill="1" applyBorder="1"/>
    <xf numFmtId="0" fontId="16" fillId="0" borderId="7" xfId="0" applyFont="1" applyBorder="1" applyAlignment="1">
      <alignment horizontal="center" wrapText="1"/>
    </xf>
    <xf numFmtId="165" fontId="13" fillId="23" borderId="5" xfId="1" applyNumberFormat="1" applyFont="1" applyFill="1" applyBorder="1" applyAlignment="1">
      <alignment horizontal="left" wrapText="1"/>
    </xf>
    <xf numFmtId="9" fontId="13" fillId="23" borderId="5" xfId="0" applyNumberFormat="1" applyFont="1" applyFill="1" applyBorder="1"/>
    <xf numFmtId="2" fontId="13" fillId="23" borderId="5" xfId="0" applyNumberFormat="1" applyFont="1" applyFill="1" applyBorder="1"/>
    <xf numFmtId="1" fontId="13" fillId="23" borderId="5" xfId="0" applyNumberFormat="1" applyFont="1" applyFill="1" applyBorder="1"/>
    <xf numFmtId="4" fontId="13" fillId="23" borderId="5" xfId="0" applyNumberFormat="1" applyFont="1" applyFill="1" applyBorder="1" applyAlignment="1">
      <alignment horizontal="right"/>
    </xf>
    <xf numFmtId="166" fontId="8" fillId="23" borderId="5" xfId="0" applyNumberFormat="1" applyFont="1" applyFill="1" applyBorder="1"/>
    <xf numFmtId="166" fontId="13" fillId="23" borderId="5" xfId="0" applyNumberFormat="1" applyFont="1" applyFill="1" applyBorder="1"/>
    <xf numFmtId="166" fontId="7" fillId="23" borderId="5" xfId="0" applyNumberFormat="1" applyFont="1" applyFill="1" applyBorder="1"/>
    <xf numFmtId="166" fontId="8" fillId="23" borderId="5" xfId="1" applyNumberFormat="1" applyFont="1" applyFill="1" applyBorder="1" applyAlignment="1"/>
    <xf numFmtId="0" fontId="8" fillId="23" borderId="10" xfId="0" applyFont="1" applyFill="1" applyBorder="1" applyAlignment="1">
      <alignment wrapText="1"/>
    </xf>
    <xf numFmtId="166" fontId="8" fillId="23" borderId="5" xfId="1" applyNumberFormat="1" applyFont="1" applyFill="1" applyBorder="1" applyAlignment="1">
      <alignment horizontal="right" wrapText="1"/>
    </xf>
    <xf numFmtId="165" fontId="13" fillId="12" borderId="5" xfId="1" applyNumberFormat="1" applyFont="1" applyFill="1" applyBorder="1" applyAlignment="1">
      <alignment wrapText="1"/>
    </xf>
    <xf numFmtId="0" fontId="21" fillId="0" borderId="0" xfId="0" applyFont="1"/>
    <xf numFmtId="0" fontId="21" fillId="12" borderId="0" xfId="0" applyFont="1" applyFill="1"/>
    <xf numFmtId="0" fontId="23" fillId="14" borderId="19" xfId="0" applyFont="1" applyFill="1" applyBorder="1" applyAlignment="1">
      <alignment horizontal="center" wrapText="1"/>
    </xf>
    <xf numFmtId="0" fontId="22" fillId="0" borderId="7" xfId="0" applyFont="1" applyBorder="1" applyAlignment="1">
      <alignment wrapText="1"/>
    </xf>
    <xf numFmtId="0" fontId="22" fillId="0" borderId="4" xfId="0" applyFont="1" applyBorder="1" applyAlignment="1">
      <alignment wrapText="1"/>
    </xf>
    <xf numFmtId="166" fontId="21" fillId="0" borderId="7" xfId="0" applyNumberFormat="1" applyFont="1" applyBorder="1" applyAlignment="1">
      <alignment wrapText="1"/>
    </xf>
    <xf numFmtId="0" fontId="22" fillId="0" borderId="7" xfId="0" applyFont="1" applyBorder="1" applyAlignment="1">
      <alignment horizontal="center" wrapText="1"/>
    </xf>
    <xf numFmtId="14" fontId="21" fillId="0" borderId="7" xfId="0" applyNumberFormat="1" applyFont="1" applyBorder="1"/>
    <xf numFmtId="166" fontId="21" fillId="0" borderId="7" xfId="0" applyNumberFormat="1" applyFont="1" applyBorder="1"/>
    <xf numFmtId="0" fontId="21" fillId="15" borderId="7" xfId="0" applyFont="1" applyFill="1" applyBorder="1"/>
    <xf numFmtId="165" fontId="21" fillId="11" borderId="4" xfId="0" applyNumberFormat="1" applyFont="1" applyFill="1" applyBorder="1" applyAlignment="1">
      <alignment wrapText="1"/>
    </xf>
    <xf numFmtId="166" fontId="21" fillId="19" borderId="7" xfId="0" applyNumberFormat="1" applyFont="1" applyFill="1" applyBorder="1" applyAlignment="1">
      <alignment horizontal="right" wrapText="1"/>
    </xf>
    <xf numFmtId="166" fontId="21" fillId="11" borderId="7" xfId="0" applyNumberFormat="1" applyFont="1" applyFill="1" applyBorder="1"/>
    <xf numFmtId="166" fontId="21" fillId="19" borderId="7" xfId="0" applyNumberFormat="1" applyFont="1" applyFill="1" applyBorder="1" applyAlignment="1">
      <alignment horizontal="right"/>
    </xf>
    <xf numFmtId="0" fontId="25" fillId="19" borderId="7" xfId="0" applyFont="1" applyFill="1" applyBorder="1" applyAlignment="1">
      <alignment wrapText="1"/>
    </xf>
    <xf numFmtId="0" fontId="21" fillId="16" borderId="4" xfId="0" applyFont="1" applyFill="1" applyBorder="1" applyAlignment="1">
      <alignment wrapText="1"/>
    </xf>
    <xf numFmtId="166" fontId="21" fillId="16" borderId="7" xfId="0" applyNumberFormat="1" applyFont="1" applyFill="1" applyBorder="1" applyAlignment="1">
      <alignment horizontal="right" wrapText="1"/>
    </xf>
    <xf numFmtId="0" fontId="25" fillId="18" borderId="7" xfId="0" applyFont="1" applyFill="1" applyBorder="1"/>
    <xf numFmtId="0" fontId="25" fillId="15" borderId="7" xfId="0" applyFont="1" applyFill="1" applyBorder="1"/>
    <xf numFmtId="166" fontId="21" fillId="11" borderId="7" xfId="0" applyNumberFormat="1" applyFont="1" applyFill="1" applyBorder="1" applyAlignment="1">
      <alignment horizontal="right"/>
    </xf>
    <xf numFmtId="166" fontId="21" fillId="16" borderId="7" xfId="0" applyNumberFormat="1" applyFont="1" applyFill="1" applyBorder="1" applyAlignment="1">
      <alignment wrapText="1"/>
    </xf>
    <xf numFmtId="0" fontId="25" fillId="22" borderId="7" xfId="0" applyFont="1" applyFill="1" applyBorder="1" applyAlignment="1">
      <alignment wrapText="1"/>
    </xf>
    <xf numFmtId="165" fontId="21" fillId="0" borderId="4" xfId="0" applyNumberFormat="1" applyFont="1" applyBorder="1" applyAlignment="1">
      <alignment wrapText="1"/>
    </xf>
    <xf numFmtId="166" fontId="21" fillId="0" borderId="7" xfId="0" applyNumberFormat="1" applyFont="1" applyBorder="1" applyAlignment="1">
      <alignment horizontal="right" wrapText="1"/>
    </xf>
    <xf numFmtId="166" fontId="21" fillId="0" borderId="7" xfId="0" applyNumberFormat="1" applyFont="1" applyBorder="1" applyAlignment="1">
      <alignment horizontal="right"/>
    </xf>
    <xf numFmtId="0" fontId="25" fillId="15" borderId="20" xfId="0" applyFont="1" applyFill="1" applyBorder="1" applyAlignment="1">
      <alignment wrapText="1"/>
    </xf>
    <xf numFmtId="0" fontId="21" fillId="18" borderId="7" xfId="0" applyFont="1" applyFill="1" applyBorder="1"/>
    <xf numFmtId="0" fontId="21" fillId="15" borderId="20" xfId="0" applyFont="1" applyFill="1" applyBorder="1" applyAlignment="1">
      <alignment wrapText="1"/>
    </xf>
    <xf numFmtId="165" fontId="21" fillId="12" borderId="4" xfId="0" applyNumberFormat="1" applyFont="1" applyFill="1" applyBorder="1" applyAlignment="1">
      <alignment wrapText="1"/>
    </xf>
    <xf numFmtId="166" fontId="21" fillId="12" borderId="7" xfId="0" applyNumberFormat="1" applyFont="1" applyFill="1" applyBorder="1" applyAlignment="1">
      <alignment horizontal="right" wrapText="1"/>
    </xf>
    <xf numFmtId="166" fontId="21" fillId="12" borderId="7" xfId="0" applyNumberFormat="1" applyFont="1" applyFill="1" applyBorder="1"/>
    <xf numFmtId="166" fontId="21" fillId="12" borderId="7" xfId="0" applyNumberFormat="1" applyFont="1" applyFill="1" applyBorder="1" applyAlignment="1">
      <alignment horizontal="right"/>
    </xf>
    <xf numFmtId="0" fontId="21" fillId="12" borderId="7" xfId="0" applyFont="1" applyFill="1" applyBorder="1"/>
    <xf numFmtId="0" fontId="22" fillId="15" borderId="4" xfId="0" applyFont="1" applyFill="1" applyBorder="1" applyAlignment="1">
      <alignment wrapText="1"/>
    </xf>
    <xf numFmtId="0" fontId="21" fillId="15" borderId="7" xfId="0" applyFont="1" applyFill="1" applyBorder="1" applyAlignment="1">
      <alignment wrapText="1"/>
    </xf>
    <xf numFmtId="0" fontId="21" fillId="11" borderId="21" xfId="0" applyFont="1" applyFill="1" applyBorder="1" applyAlignment="1">
      <alignment wrapText="1"/>
    </xf>
    <xf numFmtId="166" fontId="21" fillId="11" borderId="7" xfId="0" applyNumberFormat="1" applyFont="1" applyFill="1" applyBorder="1" applyAlignment="1">
      <alignment horizontal="right" wrapText="1"/>
    </xf>
    <xf numFmtId="0" fontId="25" fillId="11" borderId="22" xfId="0" applyFont="1" applyFill="1" applyBorder="1" applyAlignment="1">
      <alignment wrapText="1"/>
    </xf>
    <xf numFmtId="0" fontId="21" fillId="11" borderId="4" xfId="0" applyFont="1" applyFill="1" applyBorder="1" applyAlignment="1">
      <alignment wrapText="1"/>
    </xf>
    <xf numFmtId="165" fontId="21" fillId="0" borderId="21" xfId="0" applyNumberFormat="1" applyFont="1" applyBorder="1" applyAlignment="1">
      <alignment wrapText="1"/>
    </xf>
    <xf numFmtId="0" fontId="21" fillId="0" borderId="22" xfId="0" applyFont="1" applyBorder="1" applyAlignment="1">
      <alignment wrapText="1"/>
    </xf>
    <xf numFmtId="165" fontId="21" fillId="15" borderId="4" xfId="0" applyNumberFormat="1" applyFont="1" applyFill="1" applyBorder="1" applyAlignment="1">
      <alignment wrapText="1"/>
    </xf>
    <xf numFmtId="0" fontId="21" fillId="15" borderId="22" xfId="0" applyFont="1" applyFill="1" applyBorder="1" applyAlignment="1">
      <alignment wrapText="1"/>
    </xf>
    <xf numFmtId="0" fontId="21" fillId="0" borderId="23" xfId="0" applyFont="1" applyBorder="1" applyAlignment="1">
      <alignment wrapText="1"/>
    </xf>
    <xf numFmtId="166" fontId="21" fillId="0" borderId="23" xfId="0" applyNumberFormat="1" applyFont="1" applyBorder="1" applyAlignment="1">
      <alignment horizontal="right" wrapText="1"/>
    </xf>
    <xf numFmtId="165" fontId="21" fillId="0" borderId="23" xfId="0" applyNumberFormat="1" applyFont="1" applyBorder="1"/>
    <xf numFmtId="166" fontId="21" fillId="0" borderId="23" xfId="0" applyNumberFormat="1" applyFont="1" applyBorder="1" applyAlignment="1">
      <alignment horizontal="right"/>
    </xf>
    <xf numFmtId="0" fontId="21" fillId="0" borderId="0" xfId="0" applyFont="1" applyAlignment="1">
      <alignment wrapText="1"/>
    </xf>
    <xf numFmtId="166" fontId="21" fillId="16" borderId="23" xfId="0" applyNumberFormat="1" applyFont="1" applyFill="1" applyBorder="1" applyAlignment="1">
      <alignment horizontal="right" wrapText="1"/>
    </xf>
    <xf numFmtId="166" fontId="21" fillId="16" borderId="23" xfId="0" applyNumberFormat="1" applyFont="1" applyFill="1" applyBorder="1"/>
    <xf numFmtId="166" fontId="21" fillId="0" borderId="9" xfId="0" applyNumberFormat="1" applyFont="1" applyBorder="1" applyAlignment="1">
      <alignment wrapText="1"/>
    </xf>
    <xf numFmtId="166" fontId="21" fillId="0" borderId="3" xfId="0" applyNumberFormat="1" applyFont="1" applyBorder="1" applyAlignment="1">
      <alignment wrapText="1"/>
    </xf>
    <xf numFmtId="166" fontId="21" fillId="0" borderId="3" xfId="0" applyNumberFormat="1" applyFont="1" applyBorder="1"/>
    <xf numFmtId="0" fontId="21" fillId="0" borderId="4" xfId="0" applyFont="1" applyBorder="1" applyAlignment="1">
      <alignment wrapText="1"/>
    </xf>
    <xf numFmtId="166" fontId="21" fillId="0" borderId="11" xfId="0" applyNumberFormat="1" applyFont="1" applyBorder="1" applyAlignment="1">
      <alignment wrapText="1"/>
    </xf>
    <xf numFmtId="166" fontId="21" fillId="0" borderId="23" xfId="0" applyNumberFormat="1" applyFont="1" applyBorder="1" applyAlignment="1">
      <alignment wrapText="1"/>
    </xf>
    <xf numFmtId="166" fontId="21" fillId="0" borderId="23" xfId="0" applyNumberFormat="1" applyFont="1" applyBorder="1"/>
    <xf numFmtId="166" fontId="21" fillId="15" borderId="7" xfId="0" applyNumberFormat="1" applyFont="1" applyFill="1" applyBorder="1" applyAlignment="1">
      <alignment horizontal="right" wrapText="1"/>
    </xf>
    <xf numFmtId="166" fontId="21" fillId="0" borderId="4" xfId="0" applyNumberFormat="1" applyFont="1" applyBorder="1"/>
    <xf numFmtId="166" fontId="21" fillId="15" borderId="4" xfId="0" applyNumberFormat="1" applyFont="1" applyFill="1" applyBorder="1" applyAlignment="1">
      <alignment horizontal="right"/>
    </xf>
    <xf numFmtId="0" fontId="25" fillId="0" borderId="0" xfId="0" applyFont="1"/>
    <xf numFmtId="165" fontId="21" fillId="0" borderId="0" xfId="0" applyNumberFormat="1" applyFont="1"/>
    <xf numFmtId="166" fontId="21" fillId="0" borderId="0" xfId="0" applyNumberFormat="1" applyFont="1"/>
    <xf numFmtId="166" fontId="21" fillId="16" borderId="7" xfId="0" applyNumberFormat="1" applyFont="1" applyFill="1" applyBorder="1"/>
    <xf numFmtId="0" fontId="21" fillId="0" borderId="7" xfId="0" applyFont="1" applyBorder="1" applyAlignment="1">
      <alignment wrapText="1"/>
    </xf>
    <xf numFmtId="0" fontId="21" fillId="0" borderId="11" xfId="0" applyFont="1" applyBorder="1" applyAlignment="1">
      <alignment wrapText="1"/>
    </xf>
    <xf numFmtId="165" fontId="25" fillId="0" borderId="5" xfId="1" applyNumberFormat="1" applyFont="1" applyBorder="1" applyAlignment="1">
      <alignment wrapText="1"/>
    </xf>
    <xf numFmtId="0" fontId="26" fillId="0" borderId="5" xfId="0" applyFont="1" applyBorder="1" applyAlignment="1">
      <alignment wrapText="1"/>
    </xf>
    <xf numFmtId="166" fontId="26" fillId="0" borderId="5" xfId="0" applyNumberFormat="1" applyFont="1" applyBorder="1" applyAlignment="1">
      <alignment wrapText="1"/>
    </xf>
    <xf numFmtId="166" fontId="26" fillId="0" borderId="5" xfId="0" applyNumberFormat="1" applyFont="1" applyBorder="1"/>
    <xf numFmtId="0" fontId="21" fillId="6" borderId="10" xfId="0" applyFont="1" applyFill="1" applyBorder="1" applyAlignment="1">
      <alignment wrapText="1"/>
    </xf>
    <xf numFmtId="165" fontId="21" fillId="0" borderId="5" xfId="1" applyNumberFormat="1" applyFont="1" applyBorder="1" applyAlignment="1">
      <alignment horizontal="right" wrapText="1"/>
    </xf>
    <xf numFmtId="166" fontId="25" fillId="0" borderId="5" xfId="1" applyNumberFormat="1" applyFont="1" applyBorder="1" applyAlignment="1">
      <alignment horizontal="right" wrapText="1"/>
    </xf>
    <xf numFmtId="166" fontId="21" fillId="0" borderId="5" xfId="1" applyNumberFormat="1" applyFont="1" applyBorder="1"/>
    <xf numFmtId="165" fontId="21" fillId="0" borderId="5" xfId="1" applyNumberFormat="1" applyFont="1" applyBorder="1" applyAlignment="1">
      <alignment wrapText="1"/>
    </xf>
    <xf numFmtId="166" fontId="25" fillId="0" borderId="5" xfId="1" applyNumberFormat="1" applyFont="1" applyBorder="1" applyAlignment="1">
      <alignment wrapText="1"/>
    </xf>
    <xf numFmtId="0" fontId="21" fillId="12" borderId="10" xfId="0" applyFont="1" applyFill="1" applyBorder="1" applyAlignment="1">
      <alignment wrapText="1"/>
    </xf>
    <xf numFmtId="166" fontId="21" fillId="0" borderId="5" xfId="1" applyNumberFormat="1" applyFont="1" applyBorder="1" applyAlignment="1">
      <alignment horizontal="right" wrapText="1"/>
    </xf>
    <xf numFmtId="166" fontId="21" fillId="0" borderId="5" xfId="1" applyNumberFormat="1" applyFont="1" applyBorder="1" applyAlignment="1">
      <alignment wrapText="1"/>
    </xf>
    <xf numFmtId="9" fontId="16" fillId="0" borderId="0" xfId="0" applyNumberFormat="1" applyFont="1"/>
    <xf numFmtId="0" fontId="13" fillId="0" borderId="10" xfId="0" applyFont="1" applyBorder="1" applyAlignment="1">
      <alignment wrapText="1"/>
    </xf>
    <xf numFmtId="166" fontId="7" fillId="0" borderId="7" xfId="0" applyNumberFormat="1" applyFont="1" applyBorder="1" applyAlignment="1">
      <alignment wrapText="1"/>
    </xf>
    <xf numFmtId="0" fontId="10" fillId="9" borderId="13" xfId="0" applyFont="1" applyFill="1" applyBorder="1" applyAlignment="1">
      <alignment horizontal="left" wrapText="1"/>
    </xf>
    <xf numFmtId="0" fontId="10" fillId="9" borderId="0" xfId="0" applyFont="1" applyFill="1" applyAlignment="1">
      <alignment horizontal="left" wrapText="1"/>
    </xf>
    <xf numFmtId="0" fontId="9" fillId="0" borderId="0" xfId="0" applyFont="1" applyAlignment="1">
      <alignment wrapText="1"/>
    </xf>
    <xf numFmtId="0" fontId="9" fillId="0" borderId="15" xfId="0" applyFont="1" applyBorder="1" applyAlignment="1">
      <alignment wrapText="1"/>
    </xf>
    <xf numFmtId="0" fontId="7" fillId="0" borderId="3" xfId="0" applyFont="1" applyBorder="1" applyAlignment="1">
      <alignment wrapText="1"/>
    </xf>
    <xf numFmtId="0" fontId="7" fillId="0" borderId="8" xfId="0" applyFont="1" applyBorder="1" applyAlignment="1">
      <alignment wrapText="1"/>
    </xf>
    <xf numFmtId="0" fontId="9" fillId="0" borderId="3" xfId="0" applyFont="1" applyBorder="1" applyAlignment="1">
      <alignment wrapText="1"/>
    </xf>
    <xf numFmtId="0" fontId="9" fillId="0" borderId="8" xfId="0" applyFont="1" applyBorder="1" applyAlignment="1">
      <alignment wrapText="1"/>
    </xf>
    <xf numFmtId="0" fontId="9" fillId="0" borderId="14" xfId="0" applyFont="1" applyBorder="1"/>
    <xf numFmtId="0" fontId="9" fillId="0" borderId="12" xfId="0" applyFont="1" applyBorder="1"/>
    <xf numFmtId="0" fontId="24" fillId="14" borderId="0" xfId="0" applyFont="1" applyFill="1" applyAlignment="1">
      <alignment wrapText="1"/>
    </xf>
    <xf numFmtId="0" fontId="22" fillId="0" borderId="11" xfId="0" applyFont="1" applyBorder="1" applyAlignment="1">
      <alignment wrapText="1"/>
    </xf>
    <xf numFmtId="0" fontId="21" fillId="0" borderId="8" xfId="0" applyFont="1" applyBorder="1" applyAlignment="1">
      <alignment wrapText="1"/>
    </xf>
    <xf numFmtId="0" fontId="22" fillId="0" borderId="9" xfId="0" applyFont="1" applyBorder="1" applyAlignment="1">
      <alignment wrapText="1"/>
    </xf>
    <xf numFmtId="0" fontId="22" fillId="0" borderId="0" xfId="0" applyFont="1"/>
    <xf numFmtId="0" fontId="18" fillId="14" borderId="0" xfId="0" applyFont="1" applyFill="1" applyAlignment="1">
      <alignment wrapText="1"/>
    </xf>
    <xf numFmtId="0" fontId="16" fillId="0" borderId="11" xfId="0" applyFont="1" applyBorder="1" applyAlignment="1">
      <alignment wrapText="1"/>
    </xf>
    <xf numFmtId="0" fontId="8" fillId="0" borderId="8" xfId="0" applyFont="1" applyBorder="1" applyAlignment="1">
      <alignment wrapText="1"/>
    </xf>
    <xf numFmtId="0" fontId="16" fillId="0" borderId="9" xfId="0" applyFont="1" applyBorder="1" applyAlignment="1">
      <alignment wrapText="1"/>
    </xf>
    <xf numFmtId="0" fontId="16" fillId="0" borderId="0" xfId="0" applyFont="1"/>
    <xf numFmtId="0" fontId="1" fillId="2" borderId="0" xfId="0" applyFont="1" applyFill="1" applyAlignment="1">
      <alignment horizontal="center"/>
    </xf>
  </cellXfs>
  <cellStyles count="4">
    <cellStyle name="Currency" xfId="1" builtinId="4"/>
    <cellStyle name="Input" xfId="2" builtinId="20"/>
    <cellStyle name="Normal" xfId="0" builtinId="0"/>
    <cellStyle name="Normal 2" xfId="3" xr:uid="{CE2F289C-FF1F-4549-A49B-1A2A18625823}"/>
  </cellStyles>
  <dxfs count="0"/>
  <tableStyles count="0" defaultTableStyle="TableStyleMedium2" defaultPivotStyle="PivotStyleLight16"/>
  <colors>
    <mruColors>
      <color rgb="FFEDF1F9"/>
      <color rgb="FFEDD1D1"/>
      <color rgb="FFE0E6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Huggett, John P - DWD" id="{682F9D9E-5630-427D-BBF0-9E923693ADEA}" userId="S::JohnP.Huggett@dwd.wisconsin.gov::8d9cd0cd-969c-4af5-8139-c2f61ab001e5" providerId="AD"/>
</personList>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10" dT="2024-03-21T21:08:53.54" personId="{682F9D9E-5630-427D-BBF0-9E923693ADEA}" id="{79A88A49-4395-4C13-9F74-00991EB54DAA}">
    <text>Modified to allow Health after one yr</text>
  </threadedComment>
  <threadedComment ref="D10" dT="2024-03-21T21:08:53.54" personId="{682F9D9E-5630-427D-BBF0-9E923693ADEA}" id="{CF830CE1-5FAD-4850-89F1-0D7D18091189}">
    <text>Modified to allow Health after one yr</text>
  </threadedComment>
  <threadedComment ref="E10" dT="2024-03-21T21:08:53.54" personId="{682F9D9E-5630-427D-BBF0-9E923693ADEA}" id="{29EC6821-606C-4B0F-AD1F-3699272C30AA}">
    <text>Modified to allow Health after one yr</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EF061-994A-491E-9E6F-D4F79E80F3BF}">
  <sheetPr codeName="Sheet11">
    <tabColor theme="4" tint="0.39997558519241921"/>
    <pageSetUpPr fitToPage="1"/>
  </sheetPr>
  <dimension ref="A1:AU93"/>
  <sheetViews>
    <sheetView tabSelected="1" topLeftCell="A2" zoomScale="70" zoomScaleNormal="70" workbookViewId="0">
      <pane ySplit="2" topLeftCell="A4" activePane="bottomLeft" state="frozen"/>
      <selection activeCell="A2" sqref="A2"/>
      <selection pane="bottomLeft" activeCell="I93" sqref="I93"/>
    </sheetView>
  </sheetViews>
  <sheetFormatPr defaultColWidth="9.140625" defaultRowHeight="14.25" x14ac:dyDescent="0.2"/>
  <cols>
    <col min="1" max="1" width="52.42578125" style="23" customWidth="1"/>
    <col min="2" max="2" width="8.28515625" style="23" bestFit="1" customWidth="1"/>
    <col min="3" max="4" width="6.85546875" style="23" bestFit="1" customWidth="1"/>
    <col min="5" max="5" width="12.85546875" style="23" bestFit="1" customWidth="1"/>
    <col min="6" max="6" width="14.42578125" style="23" bestFit="1" customWidth="1"/>
    <col min="7" max="7" width="13.28515625" style="36" bestFit="1" customWidth="1"/>
    <col min="8" max="8" width="13.5703125" style="23" bestFit="1" customWidth="1"/>
    <col min="9" max="9" width="13.28515625" style="36" bestFit="1" customWidth="1"/>
    <col min="10" max="10" width="13.5703125" style="36" bestFit="1" customWidth="1"/>
    <col min="11" max="11" width="3.28515625" style="36" bestFit="1" customWidth="1"/>
    <col min="12" max="12" width="17.85546875" style="23" bestFit="1" customWidth="1"/>
    <col min="13" max="13" width="105.7109375" style="17" customWidth="1"/>
    <col min="14" max="16384" width="9.140625" style="23"/>
  </cols>
  <sheetData>
    <row r="1" spans="1:47" ht="15" x14ac:dyDescent="0.25">
      <c r="A1" s="271" t="s">
        <v>102</v>
      </c>
      <c r="B1" s="271"/>
      <c r="C1" s="271"/>
      <c r="D1" s="271"/>
      <c r="E1" s="271"/>
      <c r="F1" s="271"/>
      <c r="G1" s="271"/>
      <c r="H1" s="271"/>
      <c r="I1" s="271"/>
      <c r="J1" s="271"/>
      <c r="K1" s="271"/>
      <c r="L1" s="272"/>
      <c r="M1" s="22" t="s">
        <v>0</v>
      </c>
    </row>
    <row r="2" spans="1:47" ht="15" x14ac:dyDescent="0.25">
      <c r="A2" s="273" t="s">
        <v>1</v>
      </c>
      <c r="B2" s="40"/>
      <c r="C2" s="40"/>
      <c r="D2" s="40"/>
      <c r="E2" s="40"/>
      <c r="F2" s="275" t="s">
        <v>2</v>
      </c>
      <c r="G2" s="275" t="s">
        <v>3</v>
      </c>
      <c r="H2" s="275" t="s">
        <v>4</v>
      </c>
      <c r="I2" s="275" t="s">
        <v>5</v>
      </c>
      <c r="J2" s="41"/>
      <c r="K2" s="24"/>
      <c r="L2" s="277" t="s">
        <v>6</v>
      </c>
      <c r="M2" s="269" t="s">
        <v>91</v>
      </c>
    </row>
    <row r="3" spans="1:47" s="25" customFormat="1" ht="15" x14ac:dyDescent="0.25">
      <c r="A3" s="274"/>
      <c r="B3" s="39"/>
      <c r="C3" s="39"/>
      <c r="D3" s="39"/>
      <c r="E3" s="39"/>
      <c r="F3" s="276"/>
      <c r="G3" s="276"/>
      <c r="H3" s="276"/>
      <c r="I3" s="276"/>
      <c r="J3" s="41" t="s">
        <v>100</v>
      </c>
      <c r="K3" s="24"/>
      <c r="L3" s="278"/>
      <c r="M3" s="270"/>
      <c r="N3" s="23"/>
      <c r="O3" s="23"/>
      <c r="P3" s="23"/>
      <c r="Q3" s="23"/>
      <c r="R3" s="23"/>
      <c r="S3" s="23"/>
      <c r="T3" s="23"/>
      <c r="U3" s="23"/>
      <c r="V3" s="23"/>
      <c r="W3" s="23"/>
      <c r="X3" s="23"/>
      <c r="Y3" s="23"/>
      <c r="Z3" s="23"/>
      <c r="AA3" s="23"/>
      <c r="AB3" s="23"/>
      <c r="AC3" s="23"/>
      <c r="AD3" s="23"/>
      <c r="AE3" s="23"/>
      <c r="AF3" s="23"/>
      <c r="AG3" s="23"/>
      <c r="AH3" s="23"/>
      <c r="AI3" s="23"/>
      <c r="AJ3" s="23"/>
      <c r="AK3" s="23"/>
      <c r="AL3" s="23"/>
      <c r="AM3" s="23"/>
      <c r="AN3" s="23"/>
      <c r="AO3" s="23"/>
      <c r="AP3" s="23"/>
      <c r="AQ3" s="23"/>
      <c r="AR3" s="23"/>
      <c r="AS3" s="23"/>
      <c r="AT3" s="23"/>
      <c r="AU3" s="23"/>
    </row>
    <row r="4" spans="1:47" s="27" customFormat="1" ht="15" x14ac:dyDescent="0.25">
      <c r="A4" s="18" t="s">
        <v>7</v>
      </c>
      <c r="B4" s="18" t="s">
        <v>86</v>
      </c>
      <c r="C4" s="18" t="s">
        <v>87</v>
      </c>
      <c r="D4" s="18" t="s">
        <v>88</v>
      </c>
      <c r="E4" s="18" t="s">
        <v>89</v>
      </c>
      <c r="F4" s="121">
        <v>2025</v>
      </c>
      <c r="G4" s="121">
        <v>2026</v>
      </c>
      <c r="H4" s="121">
        <v>2027</v>
      </c>
      <c r="I4" s="121">
        <v>2028</v>
      </c>
      <c r="J4" s="121">
        <v>2029</v>
      </c>
      <c r="K4" s="30"/>
      <c r="L4" s="30" t="s">
        <v>1</v>
      </c>
      <c r="M4" s="20"/>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3"/>
      <c r="AS4" s="23"/>
      <c r="AT4" s="23"/>
      <c r="AU4" s="23"/>
    </row>
    <row r="5" spans="1:47" ht="42.75" x14ac:dyDescent="0.2">
      <c r="A5" s="42" t="s">
        <v>130</v>
      </c>
      <c r="B5" s="68">
        <v>0.05</v>
      </c>
      <c r="C5" s="69">
        <v>1</v>
      </c>
      <c r="D5" s="70">
        <f>+B5*C5*2080</f>
        <v>104</v>
      </c>
      <c r="E5" s="119">
        <v>60.81</v>
      </c>
      <c r="F5" s="118">
        <f t="shared" ref="F5:F14" si="0">ROUND(D5*E5,0)</f>
        <v>6324</v>
      </c>
      <c r="G5" s="118">
        <f t="shared" ref="G5:G14" si="1">ROUND((F5*0.03+F5),0)</f>
        <v>6514</v>
      </c>
      <c r="H5" s="118">
        <f t="shared" ref="H5:J5" si="2">ROUND((G5*0.03+G5),0)</f>
        <v>6709</v>
      </c>
      <c r="I5" s="118">
        <f t="shared" si="2"/>
        <v>6910</v>
      </c>
      <c r="J5" s="118">
        <f t="shared" si="2"/>
        <v>7117</v>
      </c>
      <c r="K5" s="30"/>
      <c r="L5" s="47">
        <f>SUM(F5:K5)</f>
        <v>33574</v>
      </c>
      <c r="M5" s="64" t="s">
        <v>210</v>
      </c>
    </row>
    <row r="6" spans="1:47" ht="42.75" x14ac:dyDescent="0.2">
      <c r="A6" s="57" t="s">
        <v>131</v>
      </c>
      <c r="B6" s="68">
        <v>0.1</v>
      </c>
      <c r="C6" s="69">
        <v>1</v>
      </c>
      <c r="D6" s="70">
        <f>+B6*C6*2080</f>
        <v>208</v>
      </c>
      <c r="E6" s="119">
        <v>58</v>
      </c>
      <c r="F6" s="118">
        <f t="shared" si="0"/>
        <v>12064</v>
      </c>
      <c r="G6" s="118">
        <f t="shared" si="1"/>
        <v>12426</v>
      </c>
      <c r="H6" s="118">
        <f t="shared" ref="H6:J14" si="3">ROUND((G6*0.03+G6),0)</f>
        <v>12799</v>
      </c>
      <c r="I6" s="118">
        <f t="shared" si="3"/>
        <v>13183</v>
      </c>
      <c r="J6" s="118">
        <f t="shared" si="3"/>
        <v>13578</v>
      </c>
      <c r="K6" s="30"/>
      <c r="L6" s="47">
        <f t="shared" ref="L6:L14" si="4">SUM(F6:K6)</f>
        <v>64050</v>
      </c>
      <c r="M6" s="64" t="s">
        <v>211</v>
      </c>
    </row>
    <row r="7" spans="1:47" ht="42.75" x14ac:dyDescent="0.2">
      <c r="A7" s="42" t="s">
        <v>196</v>
      </c>
      <c r="B7" s="68">
        <v>0.05</v>
      </c>
      <c r="C7" s="69">
        <v>1</v>
      </c>
      <c r="D7" s="70">
        <f>+B7*C7*2080</f>
        <v>104</v>
      </c>
      <c r="E7" s="119">
        <v>31.61</v>
      </c>
      <c r="F7" s="118">
        <f t="shared" si="0"/>
        <v>3287</v>
      </c>
      <c r="G7" s="118">
        <f t="shared" si="1"/>
        <v>3386</v>
      </c>
      <c r="H7" s="118">
        <f t="shared" si="3"/>
        <v>3488</v>
      </c>
      <c r="I7" s="118">
        <f t="shared" si="3"/>
        <v>3593</v>
      </c>
      <c r="J7" s="118">
        <f t="shared" si="3"/>
        <v>3701</v>
      </c>
      <c r="K7" s="30"/>
      <c r="L7" s="47">
        <f t="shared" si="4"/>
        <v>17455</v>
      </c>
      <c r="M7" s="64" t="s">
        <v>212</v>
      </c>
    </row>
    <row r="8" spans="1:47" ht="28.5" x14ac:dyDescent="0.2">
      <c r="A8" s="42" t="s">
        <v>197</v>
      </c>
      <c r="B8" s="68">
        <v>0.05</v>
      </c>
      <c r="C8" s="69">
        <v>1</v>
      </c>
      <c r="D8" s="70">
        <f t="shared" ref="D8:D16" si="5">+B8*C8*2080</f>
        <v>104</v>
      </c>
      <c r="E8" s="119">
        <v>44.95</v>
      </c>
      <c r="F8" s="118">
        <f t="shared" si="0"/>
        <v>4675</v>
      </c>
      <c r="G8" s="118">
        <f t="shared" si="1"/>
        <v>4815</v>
      </c>
      <c r="H8" s="118">
        <f t="shared" si="3"/>
        <v>4959</v>
      </c>
      <c r="I8" s="118">
        <f t="shared" si="3"/>
        <v>5108</v>
      </c>
      <c r="J8" s="118">
        <f t="shared" si="3"/>
        <v>5261</v>
      </c>
      <c r="K8" s="30"/>
      <c r="L8" s="47">
        <f t="shared" si="4"/>
        <v>24818</v>
      </c>
      <c r="M8" s="64" t="s">
        <v>213</v>
      </c>
    </row>
    <row r="9" spans="1:47" ht="71.25" x14ac:dyDescent="0.2">
      <c r="A9" s="42" t="s">
        <v>198</v>
      </c>
      <c r="B9" s="68">
        <v>0.15</v>
      </c>
      <c r="C9" s="69">
        <v>1</v>
      </c>
      <c r="D9" s="70">
        <f t="shared" si="5"/>
        <v>312</v>
      </c>
      <c r="E9" s="119">
        <v>31.03</v>
      </c>
      <c r="F9" s="118">
        <f t="shared" si="0"/>
        <v>9681</v>
      </c>
      <c r="G9" s="118">
        <f t="shared" si="1"/>
        <v>9971</v>
      </c>
      <c r="H9" s="118">
        <f t="shared" si="3"/>
        <v>10270</v>
      </c>
      <c r="I9" s="118">
        <f t="shared" si="3"/>
        <v>10578</v>
      </c>
      <c r="J9" s="118">
        <f t="shared" si="3"/>
        <v>10895</v>
      </c>
      <c r="K9" s="30"/>
      <c r="L9" s="47">
        <f t="shared" si="4"/>
        <v>51395</v>
      </c>
      <c r="M9" s="64" t="s">
        <v>214</v>
      </c>
    </row>
    <row r="10" spans="1:47" ht="33" customHeight="1" x14ac:dyDescent="0.2">
      <c r="A10" s="42" t="s">
        <v>199</v>
      </c>
      <c r="B10" s="68">
        <v>0.15</v>
      </c>
      <c r="C10" s="69">
        <v>1</v>
      </c>
      <c r="D10" s="70">
        <f t="shared" si="5"/>
        <v>312</v>
      </c>
      <c r="E10" s="119">
        <v>40.33</v>
      </c>
      <c r="F10" s="118">
        <f t="shared" si="0"/>
        <v>12583</v>
      </c>
      <c r="G10" s="118">
        <f t="shared" si="1"/>
        <v>12960</v>
      </c>
      <c r="H10" s="118">
        <f t="shared" si="3"/>
        <v>13349</v>
      </c>
      <c r="I10" s="118">
        <f t="shared" si="3"/>
        <v>13749</v>
      </c>
      <c r="J10" s="118">
        <f t="shared" si="3"/>
        <v>14161</v>
      </c>
      <c r="K10" s="30"/>
      <c r="L10" s="47">
        <f t="shared" si="4"/>
        <v>66802</v>
      </c>
      <c r="M10" s="64" t="s">
        <v>215</v>
      </c>
    </row>
    <row r="11" spans="1:47" ht="42.75" x14ac:dyDescent="0.2">
      <c r="A11" s="42" t="s">
        <v>200</v>
      </c>
      <c r="B11" s="68">
        <v>0.1</v>
      </c>
      <c r="C11" s="69">
        <v>1</v>
      </c>
      <c r="D11" s="70">
        <f t="shared" si="5"/>
        <v>208</v>
      </c>
      <c r="E11" s="119">
        <v>39.18</v>
      </c>
      <c r="F11" s="118">
        <f t="shared" si="0"/>
        <v>8149</v>
      </c>
      <c r="G11" s="118">
        <f t="shared" si="1"/>
        <v>8393</v>
      </c>
      <c r="H11" s="118">
        <f t="shared" si="3"/>
        <v>8645</v>
      </c>
      <c r="I11" s="118">
        <f t="shared" si="3"/>
        <v>8904</v>
      </c>
      <c r="J11" s="118">
        <f t="shared" si="3"/>
        <v>9171</v>
      </c>
      <c r="K11" s="30"/>
      <c r="L11" s="47">
        <f t="shared" si="4"/>
        <v>43262</v>
      </c>
      <c r="M11" s="64" t="s">
        <v>216</v>
      </c>
    </row>
    <row r="12" spans="1:47" ht="42.75" x14ac:dyDescent="0.2">
      <c r="A12" s="42" t="s">
        <v>201</v>
      </c>
      <c r="B12" s="68">
        <v>0.05</v>
      </c>
      <c r="C12" s="69">
        <v>1</v>
      </c>
      <c r="D12" s="70">
        <f t="shared" si="5"/>
        <v>104</v>
      </c>
      <c r="E12" s="119">
        <v>42</v>
      </c>
      <c r="F12" s="118">
        <f t="shared" si="0"/>
        <v>4368</v>
      </c>
      <c r="G12" s="118">
        <f t="shared" si="1"/>
        <v>4499</v>
      </c>
      <c r="H12" s="118">
        <f t="shared" si="3"/>
        <v>4634</v>
      </c>
      <c r="I12" s="118">
        <f t="shared" si="3"/>
        <v>4773</v>
      </c>
      <c r="J12" s="118">
        <f t="shared" si="3"/>
        <v>4916</v>
      </c>
      <c r="K12" s="30"/>
      <c r="L12" s="47">
        <f t="shared" si="4"/>
        <v>23190</v>
      </c>
      <c r="M12" s="64" t="s">
        <v>252</v>
      </c>
    </row>
    <row r="13" spans="1:47" ht="57" x14ac:dyDescent="0.2">
      <c r="A13" s="42" t="s">
        <v>202</v>
      </c>
      <c r="B13" s="68">
        <v>0.02</v>
      </c>
      <c r="C13" s="69">
        <v>1</v>
      </c>
      <c r="D13" s="70">
        <f t="shared" si="5"/>
        <v>41.6</v>
      </c>
      <c r="E13" s="119">
        <v>40.67</v>
      </c>
      <c r="F13" s="118">
        <f t="shared" si="0"/>
        <v>1692</v>
      </c>
      <c r="G13" s="118">
        <f t="shared" si="1"/>
        <v>1743</v>
      </c>
      <c r="H13" s="118">
        <f t="shared" si="3"/>
        <v>1795</v>
      </c>
      <c r="I13" s="118">
        <f t="shared" si="3"/>
        <v>1849</v>
      </c>
      <c r="J13" s="118">
        <f t="shared" si="3"/>
        <v>1904</v>
      </c>
      <c r="K13" s="30"/>
      <c r="L13" s="47">
        <f t="shared" si="4"/>
        <v>8983</v>
      </c>
      <c r="M13" s="64" t="s">
        <v>253</v>
      </c>
    </row>
    <row r="14" spans="1:47" ht="42.75" x14ac:dyDescent="0.2">
      <c r="A14" s="42" t="s">
        <v>203</v>
      </c>
      <c r="B14" s="68">
        <v>0.1</v>
      </c>
      <c r="C14" s="69">
        <v>1</v>
      </c>
      <c r="D14" s="70">
        <f t="shared" si="5"/>
        <v>208</v>
      </c>
      <c r="E14" s="119">
        <v>49.2</v>
      </c>
      <c r="F14" s="118">
        <f t="shared" si="0"/>
        <v>10234</v>
      </c>
      <c r="G14" s="118">
        <f t="shared" si="1"/>
        <v>10541</v>
      </c>
      <c r="H14" s="118">
        <f t="shared" si="3"/>
        <v>10857</v>
      </c>
      <c r="I14" s="118">
        <f t="shared" si="3"/>
        <v>11183</v>
      </c>
      <c r="J14" s="118">
        <f t="shared" si="3"/>
        <v>11518</v>
      </c>
      <c r="K14" s="30"/>
      <c r="L14" s="47">
        <f t="shared" si="4"/>
        <v>54333</v>
      </c>
      <c r="M14" s="64" t="s">
        <v>217</v>
      </c>
    </row>
    <row r="15" spans="1:47" ht="28.5" x14ac:dyDescent="0.2">
      <c r="A15" s="175" t="s">
        <v>239</v>
      </c>
      <c r="B15" s="176">
        <v>1</v>
      </c>
      <c r="C15" s="177">
        <v>1</v>
      </c>
      <c r="D15" s="178">
        <f t="shared" si="5"/>
        <v>2080</v>
      </c>
      <c r="E15" s="179">
        <v>33.1</v>
      </c>
      <c r="F15" s="180"/>
      <c r="G15" s="180"/>
      <c r="H15" s="181">
        <f>ROUND(D15*E15,0)</f>
        <v>68848</v>
      </c>
      <c r="I15" s="181">
        <f t="shared" ref="I15:J21" si="6">ROUND((H15*0.03+H15),0)</f>
        <v>70913</v>
      </c>
      <c r="J15" s="181">
        <f t="shared" si="6"/>
        <v>73040</v>
      </c>
      <c r="K15" s="182"/>
      <c r="L15" s="183">
        <f>SUM(F15:K15)</f>
        <v>212801</v>
      </c>
      <c r="M15" s="184" t="s">
        <v>218</v>
      </c>
    </row>
    <row r="16" spans="1:47" ht="28.5" x14ac:dyDescent="0.2">
      <c r="A16" s="175" t="s">
        <v>240</v>
      </c>
      <c r="B16" s="176">
        <v>1</v>
      </c>
      <c r="C16" s="177">
        <v>1</v>
      </c>
      <c r="D16" s="178">
        <f t="shared" si="5"/>
        <v>2080</v>
      </c>
      <c r="E16" s="179">
        <v>33.1</v>
      </c>
      <c r="F16" s="180"/>
      <c r="G16" s="180"/>
      <c r="H16" s="181">
        <f>ROUND(D16*E16,0)</f>
        <v>68848</v>
      </c>
      <c r="I16" s="181">
        <f t="shared" si="6"/>
        <v>70913</v>
      </c>
      <c r="J16" s="181">
        <f t="shared" si="6"/>
        <v>73040</v>
      </c>
      <c r="K16" s="182"/>
      <c r="L16" s="183">
        <f t="shared" ref="L16:L21" si="7">SUM(F16:K16)</f>
        <v>212801</v>
      </c>
      <c r="M16" s="184" t="s">
        <v>219</v>
      </c>
    </row>
    <row r="17" spans="1:13" ht="28.5" x14ac:dyDescent="0.2">
      <c r="A17" s="175" t="s">
        <v>241</v>
      </c>
      <c r="B17" s="176">
        <v>1</v>
      </c>
      <c r="C17" s="177">
        <v>1</v>
      </c>
      <c r="D17" s="178">
        <f t="shared" ref="D17:D19" si="8">+B17*C17*2080</f>
        <v>2080</v>
      </c>
      <c r="E17" s="179">
        <v>30</v>
      </c>
      <c r="F17" s="181">
        <f>ROUND(D17*E17,0)</f>
        <v>62400</v>
      </c>
      <c r="G17" s="181">
        <f t="shared" ref="G17:H21" si="9">ROUND((F17*0.03+F17),0)</f>
        <v>64272</v>
      </c>
      <c r="H17" s="181">
        <f t="shared" si="9"/>
        <v>66200</v>
      </c>
      <c r="I17" s="181">
        <f t="shared" si="6"/>
        <v>68186</v>
      </c>
      <c r="J17" s="181">
        <f t="shared" si="6"/>
        <v>70232</v>
      </c>
      <c r="K17" s="182"/>
      <c r="L17" s="183">
        <f t="shared" si="7"/>
        <v>331290</v>
      </c>
      <c r="M17" s="184" t="s">
        <v>220</v>
      </c>
    </row>
    <row r="18" spans="1:13" ht="28.5" x14ac:dyDescent="0.2">
      <c r="A18" s="175" t="s">
        <v>242</v>
      </c>
      <c r="B18" s="176">
        <v>1</v>
      </c>
      <c r="C18" s="177">
        <v>1</v>
      </c>
      <c r="D18" s="178">
        <f t="shared" ref="D18" si="10">+B18*C18*2080</f>
        <v>2080</v>
      </c>
      <c r="E18" s="179">
        <v>30</v>
      </c>
      <c r="F18" s="181">
        <f>ROUND(D18*E18,0)</f>
        <v>62400</v>
      </c>
      <c r="G18" s="181">
        <f t="shared" si="9"/>
        <v>64272</v>
      </c>
      <c r="H18" s="181">
        <f t="shared" si="9"/>
        <v>66200</v>
      </c>
      <c r="I18" s="181">
        <f t="shared" si="6"/>
        <v>68186</v>
      </c>
      <c r="J18" s="181">
        <f t="shared" si="6"/>
        <v>70232</v>
      </c>
      <c r="K18" s="182"/>
      <c r="L18" s="183">
        <f t="shared" si="7"/>
        <v>331290</v>
      </c>
      <c r="M18" s="184" t="s">
        <v>245</v>
      </c>
    </row>
    <row r="19" spans="1:13" ht="28.5" x14ac:dyDescent="0.2">
      <c r="A19" s="175" t="s">
        <v>204</v>
      </c>
      <c r="B19" s="176">
        <v>1</v>
      </c>
      <c r="C19" s="177">
        <v>1</v>
      </c>
      <c r="D19" s="178">
        <f t="shared" si="8"/>
        <v>2080</v>
      </c>
      <c r="E19" s="179">
        <v>18.82</v>
      </c>
      <c r="F19" s="181">
        <f>ROUND(D19*E19,0)</f>
        <v>39146</v>
      </c>
      <c r="G19" s="181">
        <f t="shared" si="9"/>
        <v>40320</v>
      </c>
      <c r="H19" s="181">
        <f t="shared" si="9"/>
        <v>41530</v>
      </c>
      <c r="I19" s="181">
        <f t="shared" si="6"/>
        <v>42776</v>
      </c>
      <c r="J19" s="181">
        <f t="shared" si="6"/>
        <v>44059</v>
      </c>
      <c r="K19" s="182"/>
      <c r="L19" s="183">
        <f t="shared" si="7"/>
        <v>207831</v>
      </c>
      <c r="M19" s="184" t="s">
        <v>221</v>
      </c>
    </row>
    <row r="20" spans="1:13" ht="42.75" x14ac:dyDescent="0.2">
      <c r="A20" s="175" t="s">
        <v>243</v>
      </c>
      <c r="B20" s="176">
        <v>1</v>
      </c>
      <c r="C20" s="177">
        <v>1</v>
      </c>
      <c r="D20" s="178">
        <f>+B20*C20*2080</f>
        <v>2080</v>
      </c>
      <c r="E20" s="179">
        <v>25</v>
      </c>
      <c r="F20" s="181">
        <f>ROUND(D20*E20,0)</f>
        <v>52000</v>
      </c>
      <c r="G20" s="181">
        <f t="shared" si="9"/>
        <v>53560</v>
      </c>
      <c r="H20" s="181">
        <f t="shared" si="9"/>
        <v>55167</v>
      </c>
      <c r="I20" s="181">
        <f t="shared" si="6"/>
        <v>56822</v>
      </c>
      <c r="J20" s="181">
        <f t="shared" si="6"/>
        <v>58527</v>
      </c>
      <c r="K20" s="182"/>
      <c r="L20" s="183">
        <f t="shared" si="7"/>
        <v>276076</v>
      </c>
      <c r="M20" s="184" t="s">
        <v>225</v>
      </c>
    </row>
    <row r="21" spans="1:13" ht="42.75" x14ac:dyDescent="0.2">
      <c r="A21" s="175" t="s">
        <v>244</v>
      </c>
      <c r="B21" s="176">
        <v>1</v>
      </c>
      <c r="C21" s="177">
        <v>1</v>
      </c>
      <c r="D21" s="178">
        <f>+B21*C21*2080</f>
        <v>2080</v>
      </c>
      <c r="E21" s="179">
        <v>25</v>
      </c>
      <c r="F21" s="181">
        <f>ROUND(D21*E21,0)</f>
        <v>52000</v>
      </c>
      <c r="G21" s="181">
        <f t="shared" si="9"/>
        <v>53560</v>
      </c>
      <c r="H21" s="181">
        <f t="shared" si="9"/>
        <v>55167</v>
      </c>
      <c r="I21" s="181">
        <f t="shared" si="6"/>
        <v>56822</v>
      </c>
      <c r="J21" s="181">
        <f t="shared" si="6"/>
        <v>58527</v>
      </c>
      <c r="K21" s="182"/>
      <c r="L21" s="183">
        <f t="shared" si="7"/>
        <v>276076</v>
      </c>
      <c r="M21" s="184" t="s">
        <v>225</v>
      </c>
    </row>
    <row r="22" spans="1:13" x14ac:dyDescent="0.2">
      <c r="A22" s="37" t="s">
        <v>8</v>
      </c>
      <c r="B22" s="37"/>
      <c r="C22" s="37"/>
      <c r="D22" s="37"/>
      <c r="E22" s="37"/>
      <c r="F22" s="29">
        <f>SUM(F5:F21)</f>
        <v>341003</v>
      </c>
      <c r="G22" s="29">
        <f>SUM(G5:G21)</f>
        <v>351232</v>
      </c>
      <c r="H22" s="29">
        <f>SUM(H5:H21)</f>
        <v>499465</v>
      </c>
      <c r="I22" s="29">
        <f>SUM(I5:I21)</f>
        <v>514448</v>
      </c>
      <c r="J22" s="29">
        <f>SUM(J5:J21)</f>
        <v>529879</v>
      </c>
      <c r="K22" s="38" t="s">
        <v>1</v>
      </c>
      <c r="L22" s="29">
        <f>SUM(L5:L21)</f>
        <v>2236027</v>
      </c>
      <c r="M22" s="61"/>
    </row>
    <row r="23" spans="1:13" ht="15" x14ac:dyDescent="0.25">
      <c r="A23" s="18" t="s">
        <v>9</v>
      </c>
      <c r="B23" s="18"/>
      <c r="C23" s="18"/>
      <c r="D23" s="18"/>
      <c r="E23" s="18"/>
      <c r="F23" s="19" t="s">
        <v>1</v>
      </c>
      <c r="G23" s="19" t="s">
        <v>1</v>
      </c>
      <c r="H23" s="19" t="s">
        <v>1</v>
      </c>
      <c r="I23" s="19" t="s">
        <v>1</v>
      </c>
      <c r="J23" s="19"/>
      <c r="K23" s="30"/>
      <c r="L23" s="30" t="s">
        <v>1</v>
      </c>
      <c r="M23" s="60"/>
    </row>
    <row r="24" spans="1:13" x14ac:dyDescent="0.2">
      <c r="A24" s="42" t="s">
        <v>130</v>
      </c>
      <c r="B24" s="42"/>
      <c r="C24" s="42"/>
      <c r="D24" s="42"/>
      <c r="E24" s="42"/>
      <c r="F24" s="43">
        <f t="shared" ref="F24:J33" si="11">ROUND(0.3913*F5,-2)</f>
        <v>2500</v>
      </c>
      <c r="G24" s="43">
        <f t="shared" si="11"/>
        <v>2500</v>
      </c>
      <c r="H24" s="43">
        <f t="shared" si="11"/>
        <v>2600</v>
      </c>
      <c r="I24" s="43">
        <f t="shared" si="11"/>
        <v>2700</v>
      </c>
      <c r="J24" s="43">
        <f t="shared" si="11"/>
        <v>2800</v>
      </c>
      <c r="K24" s="30"/>
      <c r="L24" s="47">
        <f>SUM(F24:K24)</f>
        <v>13100</v>
      </c>
      <c r="M24" s="64" t="s">
        <v>85</v>
      </c>
    </row>
    <row r="25" spans="1:13" x14ac:dyDescent="0.2">
      <c r="A25" s="57" t="s">
        <v>131</v>
      </c>
      <c r="B25" s="42"/>
      <c r="C25" s="42"/>
      <c r="D25" s="42"/>
      <c r="E25" s="42"/>
      <c r="F25" s="43">
        <f t="shared" si="11"/>
        <v>4700</v>
      </c>
      <c r="G25" s="43">
        <f t="shared" si="11"/>
        <v>4900</v>
      </c>
      <c r="H25" s="43">
        <f t="shared" si="11"/>
        <v>5000</v>
      </c>
      <c r="I25" s="43">
        <f t="shared" si="11"/>
        <v>5200</v>
      </c>
      <c r="J25" s="43">
        <f t="shared" si="11"/>
        <v>5300</v>
      </c>
      <c r="K25" s="30"/>
      <c r="L25" s="47">
        <f>SUM(F25:K25)</f>
        <v>25100</v>
      </c>
      <c r="M25" s="64" t="s">
        <v>85</v>
      </c>
    </row>
    <row r="26" spans="1:13" x14ac:dyDescent="0.2">
      <c r="A26" s="42" t="s">
        <v>196</v>
      </c>
      <c r="B26" s="42"/>
      <c r="C26" s="42"/>
      <c r="D26" s="42"/>
      <c r="E26" s="42"/>
      <c r="F26" s="43">
        <f t="shared" si="11"/>
        <v>1300</v>
      </c>
      <c r="G26" s="43">
        <f t="shared" si="11"/>
        <v>1300</v>
      </c>
      <c r="H26" s="43">
        <f t="shared" si="11"/>
        <v>1400</v>
      </c>
      <c r="I26" s="43">
        <f t="shared" si="11"/>
        <v>1400</v>
      </c>
      <c r="J26" s="43">
        <f t="shared" si="11"/>
        <v>1400</v>
      </c>
      <c r="K26" s="30"/>
      <c r="L26" s="47">
        <f t="shared" ref="L26:L33" si="12">SUM(F26:K26)</f>
        <v>6800</v>
      </c>
      <c r="M26" s="64" t="s">
        <v>85</v>
      </c>
    </row>
    <row r="27" spans="1:13" x14ac:dyDescent="0.2">
      <c r="A27" s="42" t="s">
        <v>197</v>
      </c>
      <c r="B27" s="42"/>
      <c r="C27" s="42"/>
      <c r="D27" s="42"/>
      <c r="E27" s="42"/>
      <c r="F27" s="43">
        <f t="shared" si="11"/>
        <v>1800</v>
      </c>
      <c r="G27" s="43">
        <f t="shared" si="11"/>
        <v>1900</v>
      </c>
      <c r="H27" s="43">
        <f t="shared" si="11"/>
        <v>1900</v>
      </c>
      <c r="I27" s="43">
        <f t="shared" si="11"/>
        <v>2000</v>
      </c>
      <c r="J27" s="43">
        <f t="shared" si="11"/>
        <v>2100</v>
      </c>
      <c r="K27" s="30"/>
      <c r="L27" s="47">
        <f t="shared" si="12"/>
        <v>9700</v>
      </c>
      <c r="M27" s="64" t="s">
        <v>85</v>
      </c>
    </row>
    <row r="28" spans="1:13" x14ac:dyDescent="0.2">
      <c r="A28" s="42" t="s">
        <v>198</v>
      </c>
      <c r="B28" s="42"/>
      <c r="C28" s="42"/>
      <c r="D28" s="42"/>
      <c r="E28" s="42"/>
      <c r="F28" s="43">
        <f t="shared" si="11"/>
        <v>3800</v>
      </c>
      <c r="G28" s="43">
        <f t="shared" si="11"/>
        <v>3900</v>
      </c>
      <c r="H28" s="43">
        <f t="shared" si="11"/>
        <v>4000</v>
      </c>
      <c r="I28" s="43">
        <f t="shared" si="11"/>
        <v>4100</v>
      </c>
      <c r="J28" s="43">
        <f t="shared" si="11"/>
        <v>4300</v>
      </c>
      <c r="K28" s="30"/>
      <c r="L28" s="47">
        <f t="shared" si="12"/>
        <v>20100</v>
      </c>
      <c r="M28" s="64" t="s">
        <v>85</v>
      </c>
    </row>
    <row r="29" spans="1:13" x14ac:dyDescent="0.2">
      <c r="A29" s="42" t="s">
        <v>199</v>
      </c>
      <c r="B29" s="42"/>
      <c r="C29" s="42"/>
      <c r="D29" s="42"/>
      <c r="E29" s="42"/>
      <c r="F29" s="43">
        <f t="shared" si="11"/>
        <v>4900</v>
      </c>
      <c r="G29" s="43">
        <f t="shared" si="11"/>
        <v>5100</v>
      </c>
      <c r="H29" s="43">
        <f t="shared" si="11"/>
        <v>5200</v>
      </c>
      <c r="I29" s="43">
        <f t="shared" si="11"/>
        <v>5400</v>
      </c>
      <c r="J29" s="43">
        <f t="shared" si="11"/>
        <v>5500</v>
      </c>
      <c r="K29" s="30"/>
      <c r="L29" s="47">
        <f t="shared" si="12"/>
        <v>26100</v>
      </c>
      <c r="M29" s="64" t="s">
        <v>85</v>
      </c>
    </row>
    <row r="30" spans="1:13" x14ac:dyDescent="0.2">
      <c r="A30" s="42" t="s">
        <v>200</v>
      </c>
      <c r="B30" s="42"/>
      <c r="C30" s="42"/>
      <c r="D30" s="42"/>
      <c r="E30" s="42"/>
      <c r="F30" s="43">
        <f t="shared" si="11"/>
        <v>3200</v>
      </c>
      <c r="G30" s="43">
        <f t="shared" si="11"/>
        <v>3300</v>
      </c>
      <c r="H30" s="43">
        <f t="shared" si="11"/>
        <v>3400</v>
      </c>
      <c r="I30" s="43">
        <f t="shared" si="11"/>
        <v>3500</v>
      </c>
      <c r="J30" s="43">
        <f t="shared" si="11"/>
        <v>3600</v>
      </c>
      <c r="K30" s="30"/>
      <c r="L30" s="47">
        <f t="shared" si="12"/>
        <v>17000</v>
      </c>
      <c r="M30" s="64" t="s">
        <v>85</v>
      </c>
    </row>
    <row r="31" spans="1:13" x14ac:dyDescent="0.2">
      <c r="A31" s="42" t="s">
        <v>201</v>
      </c>
      <c r="B31" s="42"/>
      <c r="C31" s="42"/>
      <c r="D31" s="42"/>
      <c r="E31" s="42"/>
      <c r="F31" s="43">
        <f t="shared" si="11"/>
        <v>1700</v>
      </c>
      <c r="G31" s="43">
        <f t="shared" si="11"/>
        <v>1800</v>
      </c>
      <c r="H31" s="43">
        <f t="shared" si="11"/>
        <v>1800</v>
      </c>
      <c r="I31" s="43">
        <f t="shared" si="11"/>
        <v>1900</v>
      </c>
      <c r="J31" s="43">
        <f t="shared" si="11"/>
        <v>1900</v>
      </c>
      <c r="K31" s="30"/>
      <c r="L31" s="47">
        <f t="shared" si="12"/>
        <v>9100</v>
      </c>
      <c r="M31" s="64" t="s">
        <v>85</v>
      </c>
    </row>
    <row r="32" spans="1:13" x14ac:dyDescent="0.2">
      <c r="A32" s="42" t="s">
        <v>202</v>
      </c>
      <c r="B32" s="42"/>
      <c r="C32" s="42"/>
      <c r="D32" s="42"/>
      <c r="E32" s="42"/>
      <c r="F32" s="43">
        <f t="shared" si="11"/>
        <v>700</v>
      </c>
      <c r="G32" s="43">
        <f t="shared" si="11"/>
        <v>700</v>
      </c>
      <c r="H32" s="43">
        <f t="shared" si="11"/>
        <v>700</v>
      </c>
      <c r="I32" s="43">
        <f t="shared" si="11"/>
        <v>700</v>
      </c>
      <c r="J32" s="43">
        <f t="shared" si="11"/>
        <v>700</v>
      </c>
      <c r="K32" s="30"/>
      <c r="L32" s="47">
        <f t="shared" si="12"/>
        <v>3500</v>
      </c>
      <c r="M32" s="64" t="s">
        <v>85</v>
      </c>
    </row>
    <row r="33" spans="1:13" x14ac:dyDescent="0.2">
      <c r="A33" s="42" t="s">
        <v>203</v>
      </c>
      <c r="B33" s="42"/>
      <c r="C33" s="42"/>
      <c r="D33" s="42"/>
      <c r="E33" s="42"/>
      <c r="F33" s="43">
        <f t="shared" si="11"/>
        <v>4000</v>
      </c>
      <c r="G33" s="43">
        <f t="shared" si="11"/>
        <v>4100</v>
      </c>
      <c r="H33" s="43">
        <f t="shared" si="11"/>
        <v>4200</v>
      </c>
      <c r="I33" s="43">
        <f t="shared" si="11"/>
        <v>4400</v>
      </c>
      <c r="J33" s="43">
        <f t="shared" si="11"/>
        <v>4500</v>
      </c>
      <c r="K33" s="30"/>
      <c r="L33" s="47">
        <f t="shared" si="12"/>
        <v>21200</v>
      </c>
      <c r="M33" s="64" t="s">
        <v>85</v>
      </c>
    </row>
    <row r="34" spans="1:13" x14ac:dyDescent="0.2">
      <c r="A34" s="175" t="s">
        <v>239</v>
      </c>
      <c r="B34" s="175"/>
      <c r="C34" s="175"/>
      <c r="D34" s="175"/>
      <c r="E34" s="175"/>
      <c r="F34" s="185">
        <f t="shared" ref="F34:J40" si="13">ROUND(0.3913*F15,-2)</f>
        <v>0</v>
      </c>
      <c r="G34" s="185">
        <f t="shared" si="13"/>
        <v>0</v>
      </c>
      <c r="H34" s="185">
        <f t="shared" si="13"/>
        <v>26900</v>
      </c>
      <c r="I34" s="185">
        <f t="shared" si="13"/>
        <v>27700</v>
      </c>
      <c r="J34" s="185">
        <f t="shared" si="13"/>
        <v>28600</v>
      </c>
      <c r="K34" s="182"/>
      <c r="L34" s="183">
        <f t="shared" ref="L34:L40" si="14">SUM(F34:K34)</f>
        <v>83200</v>
      </c>
      <c r="M34" s="184" t="s">
        <v>85</v>
      </c>
    </row>
    <row r="35" spans="1:13" x14ac:dyDescent="0.2">
      <c r="A35" s="175" t="s">
        <v>240</v>
      </c>
      <c r="B35" s="175"/>
      <c r="C35" s="175"/>
      <c r="D35" s="175"/>
      <c r="E35" s="175"/>
      <c r="F35" s="185">
        <f t="shared" si="13"/>
        <v>0</v>
      </c>
      <c r="G35" s="185">
        <f t="shared" si="13"/>
        <v>0</v>
      </c>
      <c r="H35" s="185">
        <f t="shared" si="13"/>
        <v>26900</v>
      </c>
      <c r="I35" s="185">
        <f t="shared" si="13"/>
        <v>27700</v>
      </c>
      <c r="J35" s="185">
        <f t="shared" si="13"/>
        <v>28600</v>
      </c>
      <c r="K35" s="182"/>
      <c r="L35" s="183">
        <f t="shared" si="14"/>
        <v>83200</v>
      </c>
      <c r="M35" s="184" t="s">
        <v>85</v>
      </c>
    </row>
    <row r="36" spans="1:13" ht="28.5" x14ac:dyDescent="0.2">
      <c r="A36" s="175" t="s">
        <v>241</v>
      </c>
      <c r="B36" s="175"/>
      <c r="C36" s="175"/>
      <c r="D36" s="175"/>
      <c r="E36" s="175"/>
      <c r="F36" s="185">
        <f t="shared" si="13"/>
        <v>24400</v>
      </c>
      <c r="G36" s="185">
        <f t="shared" si="13"/>
        <v>25100</v>
      </c>
      <c r="H36" s="185">
        <f t="shared" si="13"/>
        <v>25900</v>
      </c>
      <c r="I36" s="185">
        <f t="shared" si="13"/>
        <v>26700</v>
      </c>
      <c r="J36" s="185">
        <f t="shared" si="13"/>
        <v>27500</v>
      </c>
      <c r="K36" s="182"/>
      <c r="L36" s="183">
        <f t="shared" si="14"/>
        <v>129600</v>
      </c>
      <c r="M36" s="184" t="s">
        <v>85</v>
      </c>
    </row>
    <row r="37" spans="1:13" ht="28.5" x14ac:dyDescent="0.2">
      <c r="A37" s="175" t="s">
        <v>242</v>
      </c>
      <c r="B37" s="175"/>
      <c r="C37" s="175"/>
      <c r="D37" s="175"/>
      <c r="E37" s="175"/>
      <c r="F37" s="185">
        <f t="shared" si="13"/>
        <v>24400</v>
      </c>
      <c r="G37" s="185">
        <f t="shared" si="13"/>
        <v>25100</v>
      </c>
      <c r="H37" s="185">
        <f t="shared" si="13"/>
        <v>25900</v>
      </c>
      <c r="I37" s="185">
        <f t="shared" si="13"/>
        <v>26700</v>
      </c>
      <c r="J37" s="185">
        <f t="shared" si="13"/>
        <v>27500</v>
      </c>
      <c r="K37" s="182"/>
      <c r="L37" s="183">
        <f t="shared" si="14"/>
        <v>129600</v>
      </c>
      <c r="M37" s="184" t="s">
        <v>85</v>
      </c>
    </row>
    <row r="38" spans="1:13" x14ac:dyDescent="0.2">
      <c r="A38" s="175" t="s">
        <v>204</v>
      </c>
      <c r="B38" s="175"/>
      <c r="C38" s="175"/>
      <c r="D38" s="175"/>
      <c r="E38" s="175"/>
      <c r="F38" s="185">
        <f t="shared" si="13"/>
        <v>15300</v>
      </c>
      <c r="G38" s="185">
        <f t="shared" si="13"/>
        <v>15800</v>
      </c>
      <c r="H38" s="185">
        <f t="shared" si="13"/>
        <v>16300</v>
      </c>
      <c r="I38" s="185">
        <f t="shared" si="13"/>
        <v>16700</v>
      </c>
      <c r="J38" s="185">
        <f t="shared" si="13"/>
        <v>17200</v>
      </c>
      <c r="K38" s="182"/>
      <c r="L38" s="183">
        <f t="shared" si="14"/>
        <v>81300</v>
      </c>
      <c r="M38" s="184" t="s">
        <v>85</v>
      </c>
    </row>
    <row r="39" spans="1:13" ht="28.5" x14ac:dyDescent="0.2">
      <c r="A39" s="175" t="s">
        <v>243</v>
      </c>
      <c r="B39" s="175"/>
      <c r="C39" s="175"/>
      <c r="D39" s="175"/>
      <c r="E39" s="175"/>
      <c r="F39" s="185">
        <f t="shared" si="13"/>
        <v>20300</v>
      </c>
      <c r="G39" s="185">
        <f t="shared" si="13"/>
        <v>21000</v>
      </c>
      <c r="H39" s="185">
        <f t="shared" si="13"/>
        <v>21600</v>
      </c>
      <c r="I39" s="185">
        <f t="shared" si="13"/>
        <v>22200</v>
      </c>
      <c r="J39" s="185">
        <f t="shared" si="13"/>
        <v>22900</v>
      </c>
      <c r="K39" s="182"/>
      <c r="L39" s="183">
        <f t="shared" si="14"/>
        <v>108000</v>
      </c>
      <c r="M39" s="184" t="s">
        <v>85</v>
      </c>
    </row>
    <row r="40" spans="1:13" ht="28.5" x14ac:dyDescent="0.2">
      <c r="A40" s="175" t="s">
        <v>244</v>
      </c>
      <c r="B40" s="175"/>
      <c r="C40" s="175"/>
      <c r="D40" s="175"/>
      <c r="E40" s="175"/>
      <c r="F40" s="185">
        <f>ROUND(0.3913*F21,-2)</f>
        <v>20300</v>
      </c>
      <c r="G40" s="185">
        <f t="shared" si="13"/>
        <v>21000</v>
      </c>
      <c r="H40" s="185">
        <f t="shared" si="13"/>
        <v>21600</v>
      </c>
      <c r="I40" s="185">
        <f t="shared" si="13"/>
        <v>22200</v>
      </c>
      <c r="J40" s="185">
        <f t="shared" si="13"/>
        <v>22900</v>
      </c>
      <c r="K40" s="182"/>
      <c r="L40" s="183">
        <f t="shared" si="14"/>
        <v>108000</v>
      </c>
      <c r="M40" s="184" t="s">
        <v>85</v>
      </c>
    </row>
    <row r="41" spans="1:13" x14ac:dyDescent="0.2">
      <c r="A41" s="37" t="s">
        <v>10</v>
      </c>
      <c r="B41" s="37"/>
      <c r="C41" s="37"/>
      <c r="D41" s="37"/>
      <c r="E41" s="37"/>
      <c r="F41" s="29">
        <f>SUM(F24:F40)</f>
        <v>133300</v>
      </c>
      <c r="G41" s="29">
        <f>SUM(G24:G40)</f>
        <v>137500</v>
      </c>
      <c r="H41" s="29">
        <f>SUM(H24:H40)</f>
        <v>195300</v>
      </c>
      <c r="I41" s="29">
        <f>SUM(I24:I40)</f>
        <v>201200</v>
      </c>
      <c r="J41" s="29">
        <f>SUM(J24:J40)</f>
        <v>207300</v>
      </c>
      <c r="K41" s="29"/>
      <c r="L41" s="29">
        <f>SUM(L24:L40)</f>
        <v>874600</v>
      </c>
      <c r="M41" s="61"/>
    </row>
    <row r="42" spans="1:13" ht="15" x14ac:dyDescent="0.25">
      <c r="A42" s="18" t="s">
        <v>11</v>
      </c>
      <c r="B42" s="18"/>
      <c r="C42" s="18"/>
      <c r="D42" s="18"/>
      <c r="E42" s="18"/>
      <c r="F42" s="19" t="s">
        <v>1</v>
      </c>
      <c r="G42" s="19" t="s">
        <v>1</v>
      </c>
      <c r="H42" s="19" t="s">
        <v>1</v>
      </c>
      <c r="I42" s="19" t="s">
        <v>1</v>
      </c>
      <c r="J42" s="19"/>
      <c r="K42" s="30"/>
      <c r="L42" s="30" t="s">
        <v>1</v>
      </c>
      <c r="M42" s="60"/>
    </row>
    <row r="43" spans="1:13" x14ac:dyDescent="0.2">
      <c r="A43" s="21" t="s">
        <v>12</v>
      </c>
      <c r="B43" s="21"/>
      <c r="C43" s="21"/>
      <c r="D43" s="21"/>
      <c r="E43" s="21"/>
      <c r="F43" s="19"/>
      <c r="G43" s="19"/>
      <c r="H43" s="19"/>
      <c r="I43" s="19"/>
      <c r="J43" s="19"/>
      <c r="K43" s="30"/>
      <c r="L43" s="30"/>
      <c r="M43" s="60"/>
    </row>
    <row r="44" spans="1:13" ht="28.5" x14ac:dyDescent="0.2">
      <c r="A44" s="31" t="s">
        <v>90</v>
      </c>
      <c r="B44" s="31"/>
      <c r="C44" s="31"/>
      <c r="D44" s="31"/>
      <c r="E44" s="31"/>
      <c r="F44" s="54">
        <f>450*3</f>
        <v>1350</v>
      </c>
      <c r="G44" s="54">
        <f>450*3</f>
        <v>1350</v>
      </c>
      <c r="H44" s="54">
        <f>450*3</f>
        <v>1350</v>
      </c>
      <c r="I44" s="54">
        <f>450*3</f>
        <v>1350</v>
      </c>
      <c r="J44" s="54">
        <f>450*3</f>
        <v>1350</v>
      </c>
      <c r="K44" s="28"/>
      <c r="L44" s="28">
        <f t="shared" ref="L44:L49" si="15">SUM(F44:K44)</f>
        <v>6750</v>
      </c>
      <c r="M44" s="60" t="s">
        <v>185</v>
      </c>
    </row>
    <row r="45" spans="1:13" x14ac:dyDescent="0.2">
      <c r="A45" s="31" t="s">
        <v>13</v>
      </c>
      <c r="B45" s="31"/>
      <c r="C45" s="31"/>
      <c r="D45" s="31"/>
      <c r="E45" s="31"/>
      <c r="F45" s="54">
        <f>55*4*3</f>
        <v>660</v>
      </c>
      <c r="G45" s="54">
        <f t="shared" ref="G45:J45" si="16">55*4*3</f>
        <v>660</v>
      </c>
      <c r="H45" s="54">
        <f t="shared" si="16"/>
        <v>660</v>
      </c>
      <c r="I45" s="54">
        <f t="shared" si="16"/>
        <v>660</v>
      </c>
      <c r="J45" s="54">
        <f t="shared" si="16"/>
        <v>660</v>
      </c>
      <c r="K45" s="28"/>
      <c r="L45" s="28">
        <f t="shared" si="15"/>
        <v>3300</v>
      </c>
      <c r="M45" s="60" t="s">
        <v>186</v>
      </c>
    </row>
    <row r="46" spans="1:13" x14ac:dyDescent="0.2">
      <c r="A46" s="31" t="s">
        <v>14</v>
      </c>
      <c r="B46" s="31"/>
      <c r="C46" s="31"/>
      <c r="D46" s="31"/>
      <c r="E46" s="31"/>
      <c r="F46" s="54">
        <f>250*3*3</f>
        <v>2250</v>
      </c>
      <c r="G46" s="54">
        <f t="shared" ref="G46:J46" si="17">250*3*3</f>
        <v>2250</v>
      </c>
      <c r="H46" s="54">
        <f t="shared" si="17"/>
        <v>2250</v>
      </c>
      <c r="I46" s="54">
        <f t="shared" si="17"/>
        <v>2250</v>
      </c>
      <c r="J46" s="54">
        <f t="shared" si="17"/>
        <v>2250</v>
      </c>
      <c r="K46" s="28"/>
      <c r="L46" s="28">
        <f t="shared" si="15"/>
        <v>11250</v>
      </c>
      <c r="M46" s="60" t="s">
        <v>187</v>
      </c>
    </row>
    <row r="47" spans="1:13" ht="28.5" x14ac:dyDescent="0.2">
      <c r="A47" s="31" t="s">
        <v>90</v>
      </c>
      <c r="B47" s="31"/>
      <c r="C47" s="31"/>
      <c r="D47" s="31"/>
      <c r="E47" s="31"/>
      <c r="F47" s="54">
        <f>450</f>
        <v>450</v>
      </c>
      <c r="G47" s="54">
        <f>450</f>
        <v>450</v>
      </c>
      <c r="H47" s="54">
        <f>450</f>
        <v>450</v>
      </c>
      <c r="I47" s="54">
        <f>450</f>
        <v>450</v>
      </c>
      <c r="J47" s="54">
        <f>450</f>
        <v>450</v>
      </c>
      <c r="K47" s="28"/>
      <c r="L47" s="28">
        <f t="shared" si="15"/>
        <v>2250</v>
      </c>
      <c r="M47" s="60" t="s">
        <v>182</v>
      </c>
    </row>
    <row r="48" spans="1:13" x14ac:dyDescent="0.2">
      <c r="A48" s="31" t="s">
        <v>13</v>
      </c>
      <c r="B48" s="31"/>
      <c r="C48" s="31"/>
      <c r="D48" s="31"/>
      <c r="E48" s="31"/>
      <c r="F48" s="54">
        <f>55*4*1</f>
        <v>220</v>
      </c>
      <c r="G48" s="54">
        <f t="shared" ref="G48:J48" si="18">55*4*1</f>
        <v>220</v>
      </c>
      <c r="H48" s="54">
        <f t="shared" si="18"/>
        <v>220</v>
      </c>
      <c r="I48" s="54">
        <f t="shared" si="18"/>
        <v>220</v>
      </c>
      <c r="J48" s="54">
        <f t="shared" si="18"/>
        <v>220</v>
      </c>
      <c r="K48" s="28"/>
      <c r="L48" s="28">
        <f t="shared" si="15"/>
        <v>1100</v>
      </c>
      <c r="M48" s="60" t="s">
        <v>183</v>
      </c>
    </row>
    <row r="49" spans="1:14" x14ac:dyDescent="0.2">
      <c r="A49" s="31" t="s">
        <v>14</v>
      </c>
      <c r="B49" s="31"/>
      <c r="C49" s="31"/>
      <c r="D49" s="31"/>
      <c r="E49" s="31"/>
      <c r="F49" s="54">
        <f>250*3*1</f>
        <v>750</v>
      </c>
      <c r="G49" s="54">
        <f t="shared" ref="G49:J49" si="19">250*3*1</f>
        <v>750</v>
      </c>
      <c r="H49" s="54">
        <f t="shared" si="19"/>
        <v>750</v>
      </c>
      <c r="I49" s="54">
        <f t="shared" si="19"/>
        <v>750</v>
      </c>
      <c r="J49" s="54">
        <f t="shared" si="19"/>
        <v>750</v>
      </c>
      <c r="K49" s="28"/>
      <c r="L49" s="28">
        <f t="shared" si="15"/>
        <v>3750</v>
      </c>
      <c r="M49" s="60" t="s">
        <v>184</v>
      </c>
    </row>
    <row r="50" spans="1:14" x14ac:dyDescent="0.2">
      <c r="A50" s="15" t="s">
        <v>15</v>
      </c>
      <c r="B50" s="15"/>
      <c r="C50" s="15"/>
      <c r="D50" s="15"/>
      <c r="E50" s="15"/>
      <c r="F50" s="54"/>
      <c r="G50" s="56"/>
      <c r="H50" s="54"/>
      <c r="I50" s="56"/>
      <c r="J50" s="56"/>
      <c r="K50" s="28"/>
      <c r="L50" s="28"/>
      <c r="M50" s="60"/>
    </row>
    <row r="51" spans="1:14" ht="28.5" x14ac:dyDescent="0.2">
      <c r="A51" s="31" t="s">
        <v>16</v>
      </c>
      <c r="B51" s="31"/>
      <c r="C51" s="31"/>
      <c r="D51" s="31"/>
      <c r="E51" s="31"/>
      <c r="F51" s="54">
        <f>4000*0.51</f>
        <v>2040</v>
      </c>
      <c r="G51" s="54">
        <f t="shared" ref="G51:J51" si="20">4000*0.51</f>
        <v>2040</v>
      </c>
      <c r="H51" s="54">
        <f t="shared" si="20"/>
        <v>2040</v>
      </c>
      <c r="I51" s="54">
        <f t="shared" si="20"/>
        <v>2040</v>
      </c>
      <c r="J51" s="54">
        <f t="shared" si="20"/>
        <v>2040</v>
      </c>
      <c r="K51" s="28"/>
      <c r="L51" s="28">
        <f>SUM(F51:K51)</f>
        <v>10200</v>
      </c>
      <c r="M51" s="60" t="s">
        <v>206</v>
      </c>
    </row>
    <row r="52" spans="1:14" x14ac:dyDescent="0.2">
      <c r="A52" s="31" t="s">
        <v>13</v>
      </c>
      <c r="B52" s="31"/>
      <c r="C52" s="31"/>
      <c r="D52" s="31"/>
      <c r="E52" s="31"/>
      <c r="F52" s="54">
        <f>40*11*2</f>
        <v>880</v>
      </c>
      <c r="G52" s="54">
        <f t="shared" ref="G52:J52" si="21">40*11*2</f>
        <v>880</v>
      </c>
      <c r="H52" s="54">
        <f t="shared" si="21"/>
        <v>880</v>
      </c>
      <c r="I52" s="54">
        <f t="shared" si="21"/>
        <v>880</v>
      </c>
      <c r="J52" s="54">
        <f t="shared" si="21"/>
        <v>880</v>
      </c>
      <c r="K52" s="28"/>
      <c r="L52" s="28">
        <f>SUM(F52:K52)</f>
        <v>4400</v>
      </c>
      <c r="M52" s="60" t="s">
        <v>188</v>
      </c>
    </row>
    <row r="53" spans="1:14" ht="28.5" x14ac:dyDescent="0.2">
      <c r="A53" s="31" t="s">
        <v>14</v>
      </c>
      <c r="B53" s="31"/>
      <c r="C53" s="31"/>
      <c r="D53" s="31"/>
      <c r="E53" s="31"/>
      <c r="F53" s="54">
        <f>10*80*2</f>
        <v>1600</v>
      </c>
      <c r="G53" s="54">
        <f t="shared" ref="G53:J53" si="22">10*80*2</f>
        <v>1600</v>
      </c>
      <c r="H53" s="54">
        <f t="shared" si="22"/>
        <v>1600</v>
      </c>
      <c r="I53" s="54">
        <f t="shared" si="22"/>
        <v>1600</v>
      </c>
      <c r="J53" s="54">
        <f t="shared" si="22"/>
        <v>1600</v>
      </c>
      <c r="K53" s="28"/>
      <c r="L53" s="28">
        <f>SUM(F53:K53)</f>
        <v>8000</v>
      </c>
      <c r="M53" s="60" t="s">
        <v>189</v>
      </c>
    </row>
    <row r="54" spans="1:14" x14ac:dyDescent="0.2">
      <c r="A54" s="37" t="s">
        <v>17</v>
      </c>
      <c r="B54" s="37"/>
      <c r="C54" s="37"/>
      <c r="D54" s="37"/>
      <c r="E54" s="37"/>
      <c r="F54" s="29">
        <f>SUM(F44:F53)</f>
        <v>10200</v>
      </c>
      <c r="G54" s="29">
        <f>SUM(G44:G53)</f>
        <v>10200</v>
      </c>
      <c r="H54" s="29">
        <f>SUM(H44:H53)</f>
        <v>10200</v>
      </c>
      <c r="I54" s="29">
        <f>SUM(I44:I53)</f>
        <v>10200</v>
      </c>
      <c r="J54" s="29">
        <f>SUM(J44:J53)</f>
        <v>10200</v>
      </c>
      <c r="K54" s="38" t="s">
        <v>1</v>
      </c>
      <c r="L54" s="29">
        <f>SUM(L44:L53)</f>
        <v>51000</v>
      </c>
      <c r="M54" s="61"/>
    </row>
    <row r="55" spans="1:14" ht="15" x14ac:dyDescent="0.25">
      <c r="A55" s="18" t="s">
        <v>18</v>
      </c>
      <c r="B55" s="18"/>
      <c r="C55" s="18"/>
      <c r="D55" s="18"/>
      <c r="E55" s="18"/>
      <c r="F55" s="19" t="s">
        <v>1</v>
      </c>
      <c r="G55" s="19" t="s">
        <v>1</v>
      </c>
      <c r="H55" s="19" t="s">
        <v>1</v>
      </c>
      <c r="I55" s="19" t="s">
        <v>1</v>
      </c>
      <c r="J55" s="19"/>
      <c r="K55" s="30"/>
      <c r="L55" s="30" t="s">
        <v>1</v>
      </c>
      <c r="M55" s="60"/>
    </row>
    <row r="56" spans="1:14" ht="42.75" x14ac:dyDescent="0.2">
      <c r="A56" s="15" t="s">
        <v>93</v>
      </c>
      <c r="B56" s="15"/>
      <c r="C56" s="15"/>
      <c r="D56" s="15"/>
      <c r="E56" s="15"/>
      <c r="F56" s="54">
        <v>50000</v>
      </c>
      <c r="G56" s="54">
        <v>50000</v>
      </c>
      <c r="H56" s="54">
        <v>50000</v>
      </c>
      <c r="I56" s="54">
        <v>50000</v>
      </c>
      <c r="J56" s="54">
        <v>50000</v>
      </c>
      <c r="K56" s="55"/>
      <c r="L56" s="28">
        <f>SUM(F56:K56)</f>
        <v>250000</v>
      </c>
      <c r="M56" s="62" t="s">
        <v>238</v>
      </c>
    </row>
    <row r="57" spans="1:14" x14ac:dyDescent="0.2">
      <c r="A57" s="37" t="s">
        <v>19</v>
      </c>
      <c r="B57" s="37"/>
      <c r="C57" s="37"/>
      <c r="D57" s="37"/>
      <c r="E57" s="37"/>
      <c r="F57" s="29">
        <f>SUM(F56)</f>
        <v>50000</v>
      </c>
      <c r="G57" s="29">
        <f t="shared" ref="G57:I57" si="23">SUM(G56)</f>
        <v>50000</v>
      </c>
      <c r="H57" s="29">
        <f t="shared" si="23"/>
        <v>50000</v>
      </c>
      <c r="I57" s="29">
        <f t="shared" si="23"/>
        <v>50000</v>
      </c>
      <c r="J57" s="29">
        <f t="shared" ref="J57" si="24">SUM(J56)</f>
        <v>50000</v>
      </c>
      <c r="K57" s="38" t="s">
        <v>1</v>
      </c>
      <c r="L57" s="29">
        <f>SUM(L56)</f>
        <v>250000</v>
      </c>
      <c r="M57" s="61"/>
    </row>
    <row r="58" spans="1:14" ht="15" x14ac:dyDescent="0.25">
      <c r="A58" s="18" t="s">
        <v>20</v>
      </c>
      <c r="B58" s="18"/>
      <c r="C58" s="18"/>
      <c r="D58" s="18"/>
      <c r="E58" s="18"/>
      <c r="F58" s="19" t="s">
        <v>1</v>
      </c>
      <c r="G58" s="19" t="s">
        <v>1</v>
      </c>
      <c r="H58" s="19" t="s">
        <v>1</v>
      </c>
      <c r="I58" s="19" t="s">
        <v>1</v>
      </c>
      <c r="J58" s="19"/>
      <c r="K58" s="30"/>
      <c r="L58" s="30" t="s">
        <v>1</v>
      </c>
      <c r="M58" s="60"/>
    </row>
    <row r="59" spans="1:14" ht="71.25" x14ac:dyDescent="0.2">
      <c r="A59" s="58" t="s">
        <v>95</v>
      </c>
      <c r="B59" s="15"/>
      <c r="C59" s="15"/>
      <c r="D59" s="15"/>
      <c r="E59" s="15"/>
      <c r="F59" s="120">
        <v>10000</v>
      </c>
      <c r="G59" s="120">
        <v>4000</v>
      </c>
      <c r="H59" s="120">
        <v>4000</v>
      </c>
      <c r="I59" s="120">
        <v>4000</v>
      </c>
      <c r="J59" s="120">
        <v>4000</v>
      </c>
      <c r="K59" s="55"/>
      <c r="L59" s="55">
        <f>SUM(F59:K59)</f>
        <v>26000</v>
      </c>
      <c r="M59" s="62" t="s">
        <v>190</v>
      </c>
    </row>
    <row r="60" spans="1:14" x14ac:dyDescent="0.2">
      <c r="A60" s="37" t="s">
        <v>21</v>
      </c>
      <c r="B60" s="37"/>
      <c r="C60" s="37"/>
      <c r="D60" s="37"/>
      <c r="E60" s="37"/>
      <c r="F60" s="29">
        <f>SUM(F59)</f>
        <v>10000</v>
      </c>
      <c r="G60" s="29">
        <f>SUM(G59)</f>
        <v>4000</v>
      </c>
      <c r="H60" s="29">
        <f t="shared" ref="H60" si="25">SUM(H59)</f>
        <v>4000</v>
      </c>
      <c r="I60" s="29">
        <f t="shared" ref="I60:J60" si="26">SUM(I59)</f>
        <v>4000</v>
      </c>
      <c r="J60" s="29">
        <f t="shared" si="26"/>
        <v>4000</v>
      </c>
      <c r="K60" s="38" t="s">
        <v>1</v>
      </c>
      <c r="L60" s="29">
        <f>SUM(L59)</f>
        <v>26000</v>
      </c>
      <c r="M60" s="61"/>
    </row>
    <row r="61" spans="1:14" ht="15" x14ac:dyDescent="0.25">
      <c r="A61" s="18" t="s">
        <v>22</v>
      </c>
      <c r="B61" s="18"/>
      <c r="C61" s="18"/>
      <c r="D61" s="18"/>
      <c r="E61" s="18"/>
      <c r="F61" s="19" t="s">
        <v>1</v>
      </c>
      <c r="G61" s="19" t="s">
        <v>1</v>
      </c>
      <c r="H61" s="19" t="s">
        <v>1</v>
      </c>
      <c r="I61" s="19" t="s">
        <v>1</v>
      </c>
      <c r="J61" s="19"/>
      <c r="K61" s="30"/>
      <c r="L61" s="30" t="s">
        <v>1</v>
      </c>
      <c r="M61" s="60"/>
    </row>
    <row r="62" spans="1:14" ht="28.5" x14ac:dyDescent="0.2">
      <c r="A62" s="117" t="s">
        <v>101</v>
      </c>
      <c r="B62" s="33"/>
      <c r="C62" s="33"/>
      <c r="D62" s="33"/>
      <c r="E62" s="33"/>
      <c r="F62" s="32">
        <v>50000</v>
      </c>
      <c r="G62" s="32">
        <v>50000</v>
      </c>
      <c r="H62" s="32">
        <v>50000</v>
      </c>
      <c r="I62" s="32">
        <v>50000</v>
      </c>
      <c r="J62" s="32">
        <v>50000</v>
      </c>
      <c r="K62" s="28"/>
      <c r="L62" s="28">
        <f>SUM(F62:J62)</f>
        <v>250000</v>
      </c>
      <c r="M62" s="267" t="s">
        <v>248</v>
      </c>
      <c r="N62" s="34"/>
    </row>
    <row r="63" spans="1:14" x14ac:dyDescent="0.2">
      <c r="A63" s="33" t="s">
        <v>129</v>
      </c>
      <c r="B63" s="33"/>
      <c r="C63" s="33"/>
      <c r="D63" s="33"/>
      <c r="E63" s="33"/>
      <c r="F63" s="32">
        <v>50000</v>
      </c>
      <c r="G63" s="32">
        <v>50000</v>
      </c>
      <c r="H63" s="32">
        <v>50000</v>
      </c>
      <c r="I63" s="32">
        <v>50000</v>
      </c>
      <c r="J63" s="32">
        <v>50000</v>
      </c>
      <c r="K63" s="28"/>
      <c r="L63" s="28">
        <f>SUM(F63:J63)</f>
        <v>250000</v>
      </c>
      <c r="M63" s="63"/>
    </row>
    <row r="64" spans="1:14" x14ac:dyDescent="0.2">
      <c r="A64" s="33"/>
      <c r="B64" s="33"/>
      <c r="C64" s="33"/>
      <c r="D64" s="33"/>
      <c r="E64" s="33"/>
      <c r="F64" s="31"/>
      <c r="G64" s="31"/>
      <c r="H64" s="31"/>
      <c r="I64" s="31"/>
      <c r="J64" s="31"/>
      <c r="K64" s="28"/>
      <c r="L64" s="28"/>
      <c r="M64" s="63"/>
    </row>
    <row r="65" spans="1:13" x14ac:dyDescent="0.2">
      <c r="A65" s="33"/>
      <c r="B65" s="33"/>
      <c r="C65" s="33"/>
      <c r="D65" s="33"/>
      <c r="E65" s="33"/>
      <c r="F65" s="31"/>
      <c r="G65" s="31"/>
      <c r="H65" s="31"/>
      <c r="I65" s="31"/>
      <c r="J65" s="31"/>
      <c r="K65" s="28"/>
      <c r="L65" s="28"/>
      <c r="M65" s="63"/>
    </row>
    <row r="66" spans="1:13" x14ac:dyDescent="0.2">
      <c r="A66" s="37" t="s">
        <v>23</v>
      </c>
      <c r="B66" s="37"/>
      <c r="C66" s="37"/>
      <c r="D66" s="37"/>
      <c r="E66" s="37"/>
      <c r="F66" s="29">
        <f>SUM(F62:F65)</f>
        <v>100000</v>
      </c>
      <c r="G66" s="29">
        <f t="shared" ref="G66:H66" si="27">SUM(G62:G65)</f>
        <v>100000</v>
      </c>
      <c r="H66" s="29">
        <f t="shared" si="27"/>
        <v>100000</v>
      </c>
      <c r="I66" s="29">
        <f>SUM(I62:I65)</f>
        <v>100000</v>
      </c>
      <c r="J66" s="29">
        <f>SUM(J62:J65)</f>
        <v>100000</v>
      </c>
      <c r="K66" s="38" t="s">
        <v>1</v>
      </c>
      <c r="L66" s="29">
        <f>SUM(L62:L65)</f>
        <v>500000</v>
      </c>
      <c r="M66" s="61"/>
    </row>
    <row r="67" spans="1:13" ht="15" x14ac:dyDescent="0.25">
      <c r="A67" s="18" t="s">
        <v>24</v>
      </c>
      <c r="B67" s="18"/>
      <c r="C67" s="18"/>
      <c r="D67" s="18"/>
      <c r="E67" s="18"/>
      <c r="F67" s="19" t="s">
        <v>1</v>
      </c>
      <c r="G67" s="19" t="s">
        <v>1</v>
      </c>
      <c r="H67" s="19" t="s">
        <v>1</v>
      </c>
      <c r="I67" s="19" t="s">
        <v>1</v>
      </c>
      <c r="J67" s="19"/>
      <c r="K67" s="30"/>
      <c r="L67" s="30" t="s">
        <v>1</v>
      </c>
      <c r="M67" s="60"/>
    </row>
    <row r="68" spans="1:13" x14ac:dyDescent="0.2">
      <c r="A68" s="44" t="s">
        <v>227</v>
      </c>
      <c r="B68" s="44"/>
      <c r="C68" s="44"/>
      <c r="D68" s="44"/>
      <c r="E68" s="44"/>
      <c r="F68" s="45">
        <f>2600*7.82</f>
        <v>20332</v>
      </c>
      <c r="G68" s="45">
        <f>2600*7.82</f>
        <v>20332</v>
      </c>
      <c r="H68" s="45">
        <f>2600*7.82</f>
        <v>20332</v>
      </c>
      <c r="I68" s="45">
        <f>2600*7.82</f>
        <v>20332</v>
      </c>
      <c r="J68" s="45">
        <f>2600*7.82</f>
        <v>20332</v>
      </c>
      <c r="K68" s="46"/>
      <c r="L68" s="47">
        <f>SUM(F68:J68)</f>
        <v>101660</v>
      </c>
      <c r="M68" s="64" t="s">
        <v>26</v>
      </c>
    </row>
    <row r="69" spans="1:13" x14ac:dyDescent="0.2">
      <c r="A69" s="44" t="s">
        <v>27</v>
      </c>
      <c r="B69" s="44"/>
      <c r="C69" s="44"/>
      <c r="D69" s="44"/>
      <c r="E69" s="44"/>
      <c r="F69" s="45">
        <f>2800*7.82</f>
        <v>21896</v>
      </c>
      <c r="G69" s="45">
        <f t="shared" ref="G69:J69" si="28">2800*7.82</f>
        <v>21896</v>
      </c>
      <c r="H69" s="45">
        <f t="shared" si="28"/>
        <v>21896</v>
      </c>
      <c r="I69" s="45">
        <f t="shared" si="28"/>
        <v>21896</v>
      </c>
      <c r="J69" s="45">
        <f t="shared" si="28"/>
        <v>21896</v>
      </c>
      <c r="K69" s="46"/>
      <c r="L69" s="47">
        <f>SUM(F69:J69)</f>
        <v>109480</v>
      </c>
      <c r="M69" s="64" t="s">
        <v>92</v>
      </c>
    </row>
    <row r="70" spans="1:13" x14ac:dyDescent="0.2">
      <c r="A70" s="44" t="s">
        <v>28</v>
      </c>
      <c r="B70" s="44"/>
      <c r="C70" s="44"/>
      <c r="D70" s="44"/>
      <c r="E70" s="44"/>
      <c r="F70" s="45">
        <f t="shared" ref="F70:J70" si="29">100*7.82</f>
        <v>782</v>
      </c>
      <c r="G70" s="45">
        <f t="shared" si="29"/>
        <v>782</v>
      </c>
      <c r="H70" s="45">
        <f t="shared" si="29"/>
        <v>782</v>
      </c>
      <c r="I70" s="45">
        <f t="shared" si="29"/>
        <v>782</v>
      </c>
      <c r="J70" s="45">
        <f t="shared" si="29"/>
        <v>782</v>
      </c>
      <c r="K70" s="46"/>
      <c r="L70" s="47">
        <f>SUM(F70:J70)</f>
        <v>3910</v>
      </c>
      <c r="M70" s="64" t="s">
        <v>29</v>
      </c>
    </row>
    <row r="71" spans="1:13" ht="28.5" x14ac:dyDescent="0.2">
      <c r="A71" s="44" t="s">
        <v>30</v>
      </c>
      <c r="B71" s="44"/>
      <c r="C71" s="44"/>
      <c r="D71" s="44"/>
      <c r="E71" s="44"/>
      <c r="F71" s="45">
        <f>2800*7.82</f>
        <v>21896</v>
      </c>
      <c r="G71" s="45">
        <f t="shared" ref="G71:J71" si="30">2800*7.82</f>
        <v>21896</v>
      </c>
      <c r="H71" s="45">
        <f t="shared" si="30"/>
        <v>21896</v>
      </c>
      <c r="I71" s="45">
        <f t="shared" si="30"/>
        <v>21896</v>
      </c>
      <c r="J71" s="45">
        <f t="shared" si="30"/>
        <v>21896</v>
      </c>
      <c r="K71" s="46"/>
      <c r="L71" s="47">
        <f>SUM(F71:J71)</f>
        <v>109480</v>
      </c>
      <c r="M71" s="64" t="s">
        <v>31</v>
      </c>
    </row>
    <row r="72" spans="1:13" s="52" customFormat="1" x14ac:dyDescent="0.2">
      <c r="A72" s="186" t="s">
        <v>234</v>
      </c>
      <c r="B72" s="49"/>
      <c r="C72" s="49"/>
      <c r="D72" s="49"/>
      <c r="E72" s="49"/>
      <c r="F72" s="50">
        <v>12500000</v>
      </c>
      <c r="G72" s="50">
        <v>16500000</v>
      </c>
      <c r="H72" s="50">
        <v>20800000</v>
      </c>
      <c r="I72" s="50">
        <v>19000000</v>
      </c>
      <c r="J72" s="50">
        <v>15000000</v>
      </c>
      <c r="K72" s="51"/>
      <c r="L72" s="51">
        <f>SUM(F72:J72)</f>
        <v>83800000</v>
      </c>
      <c r="M72" s="65" t="s">
        <v>192</v>
      </c>
    </row>
    <row r="73" spans="1:13" x14ac:dyDescent="0.2">
      <c r="A73" s="58" t="s">
        <v>97</v>
      </c>
      <c r="B73" s="15"/>
      <c r="C73" s="15"/>
      <c r="D73" s="15"/>
      <c r="E73" s="15"/>
      <c r="F73" s="32">
        <v>1500000</v>
      </c>
      <c r="G73" s="32">
        <v>2600000</v>
      </c>
      <c r="H73" s="32">
        <v>2500000</v>
      </c>
      <c r="I73" s="32">
        <v>2500000</v>
      </c>
      <c r="J73" s="32">
        <v>2500000</v>
      </c>
      <c r="K73" s="28"/>
      <c r="L73" s="51">
        <f t="shared" ref="L73:L78" si="31">SUM(F73:J73)</f>
        <v>11600000</v>
      </c>
      <c r="M73" s="65" t="s">
        <v>192</v>
      </c>
    </row>
    <row r="74" spans="1:13" x14ac:dyDescent="0.2">
      <c r="A74" s="58" t="s">
        <v>207</v>
      </c>
      <c r="B74" s="15"/>
      <c r="C74" s="15"/>
      <c r="D74" s="15"/>
      <c r="E74" s="15"/>
      <c r="F74" s="32">
        <v>4000000</v>
      </c>
      <c r="G74" s="32">
        <v>8000000</v>
      </c>
      <c r="H74" s="32">
        <v>9800000</v>
      </c>
      <c r="I74" s="32">
        <v>8000000</v>
      </c>
      <c r="J74" s="32">
        <v>5000000</v>
      </c>
      <c r="K74" s="28"/>
      <c r="L74" s="51">
        <f t="shared" si="31"/>
        <v>34800000</v>
      </c>
      <c r="M74" s="65" t="s">
        <v>192</v>
      </c>
    </row>
    <row r="75" spans="1:13" x14ac:dyDescent="0.2">
      <c r="A75" s="58" t="s">
        <v>98</v>
      </c>
      <c r="B75" s="15"/>
      <c r="C75" s="15"/>
      <c r="D75" s="15"/>
      <c r="E75" s="15"/>
      <c r="F75" s="16">
        <f>'Small Engine'!D69</f>
        <v>675324</v>
      </c>
      <c r="G75" s="16">
        <f>'Small Engine'!E69</f>
        <v>1391990</v>
      </c>
      <c r="H75" s="16">
        <f>'Small Engine'!F69</f>
        <v>1396219</v>
      </c>
      <c r="I75" s="16">
        <f>'Small Engine'!G69</f>
        <v>1400534</v>
      </c>
      <c r="J75" s="16">
        <f>'Small Engine'!H69</f>
        <v>935933</v>
      </c>
      <c r="K75" s="28"/>
      <c r="L75" s="51">
        <f t="shared" si="31"/>
        <v>5800000</v>
      </c>
      <c r="M75" s="65" t="s">
        <v>191</v>
      </c>
    </row>
    <row r="76" spans="1:13" x14ac:dyDescent="0.2">
      <c r="A76" s="58" t="s">
        <v>235</v>
      </c>
      <c r="B76" s="15"/>
      <c r="C76" s="15"/>
      <c r="D76" s="15"/>
      <c r="E76" s="15"/>
      <c r="F76" s="16">
        <v>5000000</v>
      </c>
      <c r="G76" s="16">
        <v>7000000</v>
      </c>
      <c r="H76" s="16">
        <v>7000000</v>
      </c>
      <c r="I76" s="16">
        <v>6000000</v>
      </c>
      <c r="J76" s="16">
        <v>5000000</v>
      </c>
      <c r="K76" s="28"/>
      <c r="L76" s="51">
        <f t="shared" si="31"/>
        <v>30000000</v>
      </c>
      <c r="M76" s="65" t="s">
        <v>192</v>
      </c>
    </row>
    <row r="77" spans="1:13" x14ac:dyDescent="0.2">
      <c r="A77" s="58" t="s">
        <v>96</v>
      </c>
      <c r="B77" s="15"/>
      <c r="C77" s="15"/>
      <c r="D77" s="15"/>
      <c r="E77" s="15"/>
      <c r="F77" s="16">
        <f>'WI CAN '!C40</f>
        <v>430000</v>
      </c>
      <c r="G77" s="16">
        <f>'WI CAN '!D40</f>
        <v>555000</v>
      </c>
      <c r="H77" s="16">
        <f>'WI CAN '!E40</f>
        <v>649500</v>
      </c>
      <c r="I77" s="16">
        <f>'WI CAN '!F40</f>
        <v>634500</v>
      </c>
      <c r="J77" s="16">
        <f>'WI CAN '!G40</f>
        <v>609500</v>
      </c>
      <c r="K77" s="28"/>
      <c r="L77" s="51">
        <f t="shared" si="31"/>
        <v>2878500</v>
      </c>
      <c r="M77" s="65" t="s">
        <v>192</v>
      </c>
    </row>
    <row r="78" spans="1:13" x14ac:dyDescent="0.2">
      <c r="A78" s="117" t="s">
        <v>99</v>
      </c>
      <c r="B78" s="33"/>
      <c r="C78" s="33"/>
      <c r="D78" s="33"/>
      <c r="E78" s="33"/>
      <c r="F78" s="32">
        <f>Workforce!B40</f>
        <v>712656.8</v>
      </c>
      <c r="G78" s="32">
        <f>Workforce!C40</f>
        <v>732539.84000000008</v>
      </c>
      <c r="H78" s="32">
        <f>Workforce!D40</f>
        <v>736478.54080000008</v>
      </c>
      <c r="I78" s="32">
        <f>Workforce!E40</f>
        <v>490574.01561599999</v>
      </c>
      <c r="J78" s="32">
        <f>Workforce!F40</f>
        <v>250000</v>
      </c>
      <c r="K78" s="28"/>
      <c r="L78" s="51">
        <f t="shared" si="31"/>
        <v>2922249.1964160004</v>
      </c>
      <c r="M78" s="65" t="s">
        <v>193</v>
      </c>
    </row>
    <row r="79" spans="1:13" x14ac:dyDescent="0.2">
      <c r="A79" s="37" t="s">
        <v>32</v>
      </c>
      <c r="B79" s="37"/>
      <c r="C79" s="37"/>
      <c r="D79" s="37"/>
      <c r="E79" s="37"/>
      <c r="F79" s="29">
        <f>SUM(F68:F78)</f>
        <v>24882886.800000001</v>
      </c>
      <c r="G79" s="29">
        <f>SUM(G68:G78)</f>
        <v>36844435.840000004</v>
      </c>
      <c r="H79" s="29">
        <f>SUM(H68:H78)</f>
        <v>42947103.540799998</v>
      </c>
      <c r="I79" s="29">
        <f>SUM(I68:I78)</f>
        <v>38090514.015616</v>
      </c>
      <c r="J79" s="29">
        <f>SUM(J68:J78)</f>
        <v>29360339</v>
      </c>
      <c r="K79" s="29"/>
      <c r="L79" s="29">
        <f>SUM(L68:L78)</f>
        <v>172125279.19641599</v>
      </c>
      <c r="M79" s="66"/>
    </row>
    <row r="80" spans="1:13" ht="15" x14ac:dyDescent="0.25">
      <c r="A80" s="18" t="s">
        <v>33</v>
      </c>
      <c r="B80" s="18"/>
      <c r="C80" s="18"/>
      <c r="D80" s="18"/>
      <c r="E80" s="18"/>
      <c r="F80" s="19" t="s">
        <v>1</v>
      </c>
      <c r="G80" s="19" t="s">
        <v>1</v>
      </c>
      <c r="H80" s="19" t="s">
        <v>1</v>
      </c>
      <c r="I80" s="19" t="s">
        <v>1</v>
      </c>
      <c r="J80" s="19"/>
      <c r="K80" s="30"/>
      <c r="L80" s="30" t="s">
        <v>1</v>
      </c>
    </row>
    <row r="81" spans="1:13" x14ac:dyDescent="0.2">
      <c r="A81" s="21" t="s">
        <v>84</v>
      </c>
      <c r="B81" s="21"/>
      <c r="C81" s="21"/>
      <c r="D81" s="21"/>
      <c r="E81" s="21"/>
      <c r="F81" s="19" t="s">
        <v>34</v>
      </c>
      <c r="G81" s="19" t="s">
        <v>35</v>
      </c>
      <c r="H81" s="19" t="s">
        <v>35</v>
      </c>
      <c r="I81" s="19" t="s">
        <v>36</v>
      </c>
      <c r="J81" s="19"/>
      <c r="K81" s="30"/>
      <c r="L81" s="30" t="s">
        <v>37</v>
      </c>
    </row>
    <row r="82" spans="1:13" x14ac:dyDescent="0.2">
      <c r="A82" s="48" t="s">
        <v>38</v>
      </c>
      <c r="B82" s="48"/>
      <c r="C82" s="48"/>
      <c r="D82" s="48"/>
      <c r="E82" s="48"/>
      <c r="F82" s="43">
        <f>ROUND((F22+F41)*0.011,-2)</f>
        <v>5200</v>
      </c>
      <c r="G82" s="43">
        <f>ROUND((G22+G41)*0.011,-2)</f>
        <v>5400</v>
      </c>
      <c r="H82" s="43">
        <f>ROUND((H22+H41)*0.011,-2)</f>
        <v>7600</v>
      </c>
      <c r="I82" s="43">
        <f>ROUND((I22+I41)*0.011,-2)</f>
        <v>7900</v>
      </c>
      <c r="J82" s="43">
        <f>ROUND((J22+J41)*0.011,-2)</f>
        <v>8100</v>
      </c>
      <c r="K82" s="30" t="s">
        <v>1</v>
      </c>
      <c r="L82" s="28">
        <f>SUM(F82:K82)</f>
        <v>34200</v>
      </c>
    </row>
    <row r="83" spans="1:13" x14ac:dyDescent="0.2">
      <c r="A83" s="37" t="s">
        <v>39</v>
      </c>
      <c r="B83" s="37"/>
      <c r="C83" s="37"/>
      <c r="D83" s="37"/>
      <c r="E83" s="37"/>
      <c r="F83" s="29">
        <f>SUM(F82)</f>
        <v>5200</v>
      </c>
      <c r="G83" s="29">
        <f t="shared" ref="G83:I83" si="32">SUM(G82)</f>
        <v>5400</v>
      </c>
      <c r="H83" s="29">
        <f t="shared" si="32"/>
        <v>7600</v>
      </c>
      <c r="I83" s="29">
        <f t="shared" si="32"/>
        <v>7900</v>
      </c>
      <c r="J83" s="29">
        <f>SUM(J82)</f>
        <v>8100</v>
      </c>
      <c r="K83" s="29"/>
      <c r="L83" s="29">
        <f>SUM(L82)</f>
        <v>34200</v>
      </c>
      <c r="M83" s="17" t="s">
        <v>194</v>
      </c>
    </row>
    <row r="84" spans="1:13" x14ac:dyDescent="0.2">
      <c r="A84" s="21" t="s">
        <v>40</v>
      </c>
      <c r="B84" s="21"/>
      <c r="C84" s="21"/>
      <c r="D84" s="21"/>
      <c r="E84" s="21"/>
      <c r="F84" s="32">
        <f>F83+F79+F66+F60+F57+F54+F41+F22</f>
        <v>25532589.800000001</v>
      </c>
      <c r="G84" s="32">
        <f t="shared" ref="G84:J84" si="33">G83+G79+G66+G60+G57+G54+G41+G22</f>
        <v>37502767.840000004</v>
      </c>
      <c r="H84" s="32">
        <f t="shared" si="33"/>
        <v>43813668.540799998</v>
      </c>
      <c r="I84" s="32">
        <f t="shared" si="33"/>
        <v>38978262.015616</v>
      </c>
      <c r="J84" s="32">
        <f t="shared" si="33"/>
        <v>30269818</v>
      </c>
      <c r="K84" s="32"/>
      <c r="L84" s="32">
        <f>L83+L79+L66+L60+L57+L54+L41+L22</f>
        <v>176097106.19641599</v>
      </c>
    </row>
    <row r="85" spans="1:13" x14ac:dyDescent="0.2">
      <c r="A85" s="53" t="s">
        <v>1</v>
      </c>
      <c r="B85" s="67"/>
      <c r="C85" s="67"/>
      <c r="D85" s="67"/>
      <c r="E85" s="67" t="s">
        <v>249</v>
      </c>
      <c r="F85" s="268">
        <f>F84-F83</f>
        <v>25527389.800000001</v>
      </c>
      <c r="G85" s="268">
        <f t="shared" ref="G85:J85" si="34">G84-G83</f>
        <v>37497367.840000004</v>
      </c>
      <c r="H85" s="268">
        <f t="shared" si="34"/>
        <v>43806068.540799998</v>
      </c>
      <c r="I85" s="268">
        <f t="shared" si="34"/>
        <v>38970362.015616</v>
      </c>
      <c r="J85" s="268">
        <f t="shared" si="34"/>
        <v>30261718</v>
      </c>
      <c r="K85" s="35"/>
      <c r="L85" s="26">
        <f>L84-L83</f>
        <v>176062906.19641599</v>
      </c>
      <c r="M85" s="17" t="s">
        <v>226</v>
      </c>
    </row>
    <row r="87" spans="1:13" ht="15" x14ac:dyDescent="0.25">
      <c r="F87" s="135"/>
      <c r="L87" s="266">
        <f>(L22+L41+L54+L57+L60+L66+L68+L70+L71+L69)/L84</f>
        <v>2.420344713243644E-2</v>
      </c>
      <c r="M87" s="122" t="s">
        <v>246</v>
      </c>
    </row>
    <row r="88" spans="1:13" ht="15" x14ac:dyDescent="0.25">
      <c r="F88" s="135"/>
      <c r="L88" s="266">
        <f>SUM(L72:L78)/L84</f>
        <v>0.97560234183968986</v>
      </c>
      <c r="M88" s="122" t="s">
        <v>247</v>
      </c>
    </row>
    <row r="89" spans="1:13" x14ac:dyDescent="0.2">
      <c r="F89" s="135"/>
    </row>
    <row r="90" spans="1:13" x14ac:dyDescent="0.2">
      <c r="F90" s="135"/>
    </row>
    <row r="91" spans="1:13" x14ac:dyDescent="0.2">
      <c r="F91" s="135"/>
    </row>
    <row r="92" spans="1:13" x14ac:dyDescent="0.2">
      <c r="F92" s="135"/>
    </row>
    <row r="93" spans="1:13" x14ac:dyDescent="0.2">
      <c r="F93" s="135"/>
    </row>
  </sheetData>
  <mergeCells count="8">
    <mergeCell ref="M2:M3"/>
    <mergeCell ref="A1:L1"/>
    <mergeCell ref="A2:A3"/>
    <mergeCell ref="F2:F3"/>
    <mergeCell ref="G2:G3"/>
    <mergeCell ref="H2:H3"/>
    <mergeCell ref="I2:I3"/>
    <mergeCell ref="L2:L3"/>
  </mergeCells>
  <printOptions headings="1" gridLines="1"/>
  <pageMargins left="0.7" right="0.7" top="0.75" bottom="0.75" header="0.3" footer="0.3"/>
  <pageSetup paperSize="5" scale="56" fitToHeight="0" orientation="landscape" r:id="rId1"/>
  <ignoredErrors>
    <ignoredError sqref="F70:I70" formula="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6AC72F-A21A-4B88-A711-F0D62AC74C1F}">
  <sheetPr codeName="Sheet10"/>
  <dimension ref="A1:E12"/>
  <sheetViews>
    <sheetView workbookViewId="0">
      <selection activeCell="C5" sqref="C5"/>
    </sheetView>
  </sheetViews>
  <sheetFormatPr defaultRowHeight="15" x14ac:dyDescent="0.25"/>
  <cols>
    <col min="1" max="1" width="23.42578125" customWidth="1"/>
    <col min="2" max="2" width="43" customWidth="1"/>
    <col min="3" max="3" width="14.5703125" bestFit="1" customWidth="1"/>
    <col min="4" max="4" width="16.5703125" customWidth="1"/>
    <col min="10" max="10" width="9" customWidth="1"/>
  </cols>
  <sheetData>
    <row r="1" spans="1:5" x14ac:dyDescent="0.25">
      <c r="A1" s="2" t="s">
        <v>69</v>
      </c>
      <c r="B1" s="2" t="s">
        <v>70</v>
      </c>
      <c r="C1" s="289" t="s">
        <v>71</v>
      </c>
      <c r="D1" s="289"/>
      <c r="E1" s="289"/>
    </row>
    <row r="2" spans="1:5" ht="60" x14ac:dyDescent="0.25">
      <c r="A2" s="6" t="s">
        <v>46</v>
      </c>
      <c r="B2" s="7" t="s">
        <v>72</v>
      </c>
      <c r="C2" s="9" t="s">
        <v>73</v>
      </c>
      <c r="D2" s="9"/>
      <c r="E2" s="9"/>
    </row>
    <row r="3" spans="1:5" ht="45" x14ac:dyDescent="0.25">
      <c r="A3" s="6" t="s">
        <v>48</v>
      </c>
      <c r="B3" s="7" t="s">
        <v>74</v>
      </c>
      <c r="C3" s="9" t="s">
        <v>75</v>
      </c>
      <c r="D3" s="10" t="s">
        <v>76</v>
      </c>
      <c r="E3" s="9" t="s">
        <v>77</v>
      </c>
    </row>
    <row r="4" spans="1:5" ht="45" x14ac:dyDescent="0.25">
      <c r="A4" s="7" t="s">
        <v>78</v>
      </c>
      <c r="B4" s="7" t="s">
        <v>79</v>
      </c>
      <c r="C4" s="9"/>
      <c r="D4" s="9"/>
      <c r="E4" s="9"/>
    </row>
    <row r="5" spans="1:5" x14ac:dyDescent="0.25">
      <c r="A5" s="6" t="s">
        <v>80</v>
      </c>
      <c r="B5" s="6"/>
      <c r="C5" s="9"/>
      <c r="D5" s="9"/>
      <c r="E5" s="9"/>
    </row>
    <row r="6" spans="1:5" ht="30" x14ac:dyDescent="0.25">
      <c r="A6" s="6" t="s">
        <v>81</v>
      </c>
      <c r="B6" s="7" t="s">
        <v>82</v>
      </c>
      <c r="C6" s="9" t="s">
        <v>83</v>
      </c>
      <c r="D6" s="9"/>
      <c r="E6" s="9"/>
    </row>
    <row r="7" spans="1:5" x14ac:dyDescent="0.25">
      <c r="A7" s="6"/>
      <c r="B7" s="6"/>
      <c r="C7" s="9"/>
      <c r="D7" s="9"/>
      <c r="E7" s="9"/>
    </row>
    <row r="8" spans="1:5" x14ac:dyDescent="0.25">
      <c r="A8" s="6"/>
      <c r="B8" s="6"/>
      <c r="C8" s="9"/>
      <c r="D8" s="9"/>
      <c r="E8" s="9"/>
    </row>
    <row r="9" spans="1:5" x14ac:dyDescent="0.25">
      <c r="A9" s="6"/>
      <c r="B9" s="6"/>
      <c r="C9" s="9"/>
      <c r="D9" s="9"/>
      <c r="E9" s="9"/>
    </row>
    <row r="10" spans="1:5" x14ac:dyDescent="0.25">
      <c r="B10" s="6"/>
      <c r="C10" s="9"/>
      <c r="D10" s="9"/>
      <c r="E10" s="9"/>
    </row>
    <row r="11" spans="1:5" x14ac:dyDescent="0.25">
      <c r="A11" s="6"/>
      <c r="B11" s="6"/>
      <c r="C11" s="9"/>
      <c r="D11" s="9"/>
      <c r="E11" s="9"/>
    </row>
    <row r="12" spans="1:5" x14ac:dyDescent="0.25">
      <c r="C12" s="8"/>
      <c r="D12" s="8"/>
      <c r="E12" s="8"/>
    </row>
  </sheetData>
  <mergeCells count="1">
    <mergeCell ref="C1:E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F9B15C-BB59-4A65-9093-5BB56CC537BA}">
  <sheetPr>
    <tabColor theme="5" tint="0.79998168889431442"/>
  </sheetPr>
  <dimension ref="A1:O996"/>
  <sheetViews>
    <sheetView topLeftCell="A8" zoomScale="70" zoomScaleNormal="70" workbookViewId="0">
      <selection activeCell="J53" sqref="J53"/>
    </sheetView>
  </sheetViews>
  <sheetFormatPr defaultColWidth="12.5703125" defaultRowHeight="14.25" x14ac:dyDescent="0.2"/>
  <cols>
    <col min="1" max="1" width="48.42578125" style="187" customWidth="1"/>
    <col min="2" max="2" width="10.5703125" style="187" customWidth="1"/>
    <col min="3" max="4" width="13.140625" style="187" bestFit="1" customWidth="1"/>
    <col min="5" max="5" width="13.5703125" style="187" bestFit="1" customWidth="1"/>
    <col min="6" max="6" width="13.140625" style="187" customWidth="1"/>
    <col min="7" max="7" width="13.140625" style="187" bestFit="1" customWidth="1"/>
    <col min="8" max="8" width="12.5703125" style="187" bestFit="1"/>
    <col min="9" max="9" width="15.5703125" style="187" bestFit="1" customWidth="1"/>
    <col min="10" max="10" width="106.28515625" style="187" bestFit="1" customWidth="1"/>
    <col min="11" max="16384" width="12.5703125" style="187"/>
  </cols>
  <sheetData>
    <row r="1" spans="1:10" ht="15" x14ac:dyDescent="0.25">
      <c r="A1" s="280" t="s">
        <v>103</v>
      </c>
      <c r="B1" s="280"/>
      <c r="C1" s="280"/>
      <c r="D1" s="280"/>
      <c r="E1" s="280"/>
      <c r="F1" s="280"/>
      <c r="G1" s="280"/>
      <c r="H1" s="280"/>
      <c r="I1" s="280"/>
      <c r="J1" s="189" t="s">
        <v>0</v>
      </c>
    </row>
    <row r="2" spans="1:10" ht="15" x14ac:dyDescent="0.25">
      <c r="A2" s="281" t="s">
        <v>1</v>
      </c>
      <c r="B2" s="190"/>
      <c r="C2" s="282" t="s">
        <v>2</v>
      </c>
      <c r="D2" s="282" t="s">
        <v>3</v>
      </c>
      <c r="E2" s="282" t="s">
        <v>4</v>
      </c>
      <c r="F2" s="282" t="s">
        <v>104</v>
      </c>
      <c r="G2" s="282" t="s">
        <v>105</v>
      </c>
      <c r="H2" s="282"/>
      <c r="I2" s="283" t="s">
        <v>6</v>
      </c>
      <c r="J2" s="279" t="s">
        <v>106</v>
      </c>
    </row>
    <row r="3" spans="1:10" ht="30" customHeight="1" x14ac:dyDescent="0.25">
      <c r="A3" s="281"/>
      <c r="B3" s="190" t="s">
        <v>107</v>
      </c>
      <c r="C3" s="282"/>
      <c r="D3" s="282"/>
      <c r="E3" s="282"/>
      <c r="F3" s="282"/>
      <c r="G3" s="282"/>
      <c r="H3" s="282"/>
      <c r="I3" s="283"/>
      <c r="J3" s="279"/>
    </row>
    <row r="4" spans="1:10" ht="15" x14ac:dyDescent="0.25">
      <c r="A4" s="191" t="s">
        <v>7</v>
      </c>
      <c r="B4" s="192"/>
      <c r="C4" s="193">
        <v>2025</v>
      </c>
      <c r="D4" s="193">
        <v>2026</v>
      </c>
      <c r="E4" s="193">
        <v>2027</v>
      </c>
      <c r="F4" s="193">
        <v>2028</v>
      </c>
      <c r="G4" s="193">
        <v>2029</v>
      </c>
      <c r="H4" s="194"/>
      <c r="I4" s="195" t="s">
        <v>1</v>
      </c>
      <c r="J4" s="196"/>
    </row>
    <row r="5" spans="1:10" x14ac:dyDescent="0.2">
      <c r="A5" s="197" t="s">
        <v>94</v>
      </c>
      <c r="B5" s="198"/>
      <c r="C5" s="198">
        <v>0</v>
      </c>
      <c r="D5" s="198">
        <v>0</v>
      </c>
      <c r="E5" s="198">
        <v>0</v>
      </c>
      <c r="F5" s="198">
        <v>0</v>
      </c>
      <c r="G5" s="198">
        <v>0</v>
      </c>
      <c r="H5" s="199"/>
      <c r="I5" s="200">
        <f>SUM(C5:H5)</f>
        <v>0</v>
      </c>
      <c r="J5" s="201" t="s">
        <v>111</v>
      </c>
    </row>
    <row r="6" spans="1:10" x14ac:dyDescent="0.2">
      <c r="A6" s="197" t="s">
        <v>205</v>
      </c>
      <c r="B6" s="198"/>
      <c r="C6" s="198">
        <v>0</v>
      </c>
      <c r="D6" s="198">
        <v>0</v>
      </c>
      <c r="E6" s="198">
        <v>0</v>
      </c>
      <c r="F6" s="198">
        <v>0</v>
      </c>
      <c r="G6" s="198">
        <v>0</v>
      </c>
      <c r="H6" s="199"/>
      <c r="I6" s="200">
        <f>SUM(C6:H6)</f>
        <v>0</v>
      </c>
      <c r="J6" s="201" t="s">
        <v>111</v>
      </c>
    </row>
    <row r="7" spans="1:10" x14ac:dyDescent="0.2">
      <c r="A7" s="202" t="s">
        <v>8</v>
      </c>
      <c r="B7" s="203"/>
      <c r="C7" s="203">
        <f t="shared" ref="C7:I7" si="0">SUM(C5:C6)</f>
        <v>0</v>
      </c>
      <c r="D7" s="203">
        <f t="shared" si="0"/>
        <v>0</v>
      </c>
      <c r="E7" s="203">
        <f t="shared" si="0"/>
        <v>0</v>
      </c>
      <c r="F7" s="203">
        <f t="shared" si="0"/>
        <v>0</v>
      </c>
      <c r="G7" s="203">
        <f t="shared" si="0"/>
        <v>0</v>
      </c>
      <c r="H7" s="203">
        <f t="shared" si="0"/>
        <v>0</v>
      </c>
      <c r="I7" s="203">
        <f t="shared" si="0"/>
        <v>0</v>
      </c>
      <c r="J7" s="204"/>
    </row>
    <row r="8" spans="1:10" ht="15" x14ac:dyDescent="0.25">
      <c r="A8" s="191" t="s">
        <v>9</v>
      </c>
      <c r="B8" s="192"/>
      <c r="C8" s="192" t="s">
        <v>1</v>
      </c>
      <c r="D8" s="192" t="s">
        <v>1</v>
      </c>
      <c r="E8" s="192" t="s">
        <v>1</v>
      </c>
      <c r="F8" s="192"/>
      <c r="G8" s="192" t="s">
        <v>1</v>
      </c>
      <c r="H8" s="195"/>
      <c r="I8" s="195" t="s">
        <v>1</v>
      </c>
      <c r="J8" s="205"/>
    </row>
    <row r="9" spans="1:10" x14ac:dyDescent="0.2">
      <c r="A9" s="197" t="s">
        <v>94</v>
      </c>
      <c r="B9" s="198"/>
      <c r="C9" s="198">
        <f>ROUND(0.3913*C5,-2)</f>
        <v>0</v>
      </c>
      <c r="D9" s="198">
        <f>ROUND(0.3913*D5,-2)</f>
        <v>0</v>
      </c>
      <c r="E9" s="198">
        <f>ROUND(0.3913*E5,-2)</f>
        <v>0</v>
      </c>
      <c r="F9" s="198">
        <f>ROUND(0.3913*F5,-2)</f>
        <v>0</v>
      </c>
      <c r="G9" s="198">
        <f>ROUND(0.3913*G5,-2)</f>
        <v>0</v>
      </c>
      <c r="H9" s="199"/>
      <c r="I9" s="206">
        <f>SUM(C9:H9)</f>
        <v>0</v>
      </c>
      <c r="J9" s="201" t="s">
        <v>111</v>
      </c>
    </row>
    <row r="10" spans="1:10" x14ac:dyDescent="0.2">
      <c r="A10" s="197" t="s">
        <v>205</v>
      </c>
      <c r="B10" s="198"/>
      <c r="C10" s="198">
        <f>ROUND(0.0765*C6,-2)</f>
        <v>0</v>
      </c>
      <c r="D10" s="198">
        <f>ROUND(0.0765*D6,-2)</f>
        <v>0</v>
      </c>
      <c r="E10" s="198">
        <f>ROUND(0.0765*E6,-2)</f>
        <v>0</v>
      </c>
      <c r="F10" s="198">
        <f>ROUND(0.0765*F6,-2)</f>
        <v>0</v>
      </c>
      <c r="G10" s="198">
        <f>ROUND(0.0765*G6,-2)</f>
        <v>0</v>
      </c>
      <c r="H10" s="199"/>
      <c r="I10" s="206">
        <f>SUM(C10:H10)</f>
        <v>0</v>
      </c>
      <c r="J10" s="201" t="s">
        <v>111</v>
      </c>
    </row>
    <row r="11" spans="1:10" x14ac:dyDescent="0.2">
      <c r="A11" s="202" t="s">
        <v>10</v>
      </c>
      <c r="B11" s="203"/>
      <c r="C11" s="203">
        <f>SUM(C9:C10)</f>
        <v>0</v>
      </c>
      <c r="D11" s="203">
        <f>SUM(D9:D10)</f>
        <v>0</v>
      </c>
      <c r="E11" s="203">
        <f>SUM(E9:E10)</f>
        <v>0</v>
      </c>
      <c r="F11" s="203">
        <f>SUM(F9:F10)</f>
        <v>0</v>
      </c>
      <c r="G11" s="203">
        <f>SUM(G9:G10)</f>
        <v>0</v>
      </c>
      <c r="H11" s="207" t="s">
        <v>1</v>
      </c>
      <c r="I11" s="203">
        <f>SUM(I9:I10)</f>
        <v>0</v>
      </c>
      <c r="J11" s="204"/>
    </row>
    <row r="12" spans="1:10" ht="15" x14ac:dyDescent="0.25">
      <c r="A12" s="191" t="s">
        <v>11</v>
      </c>
      <c r="B12" s="192"/>
      <c r="C12" s="192"/>
      <c r="D12" s="192" t="s">
        <v>1</v>
      </c>
      <c r="E12" s="195"/>
      <c r="F12" s="195" t="s">
        <v>1</v>
      </c>
      <c r="G12" s="208"/>
    </row>
    <row r="13" spans="1:10" x14ac:dyDescent="0.2">
      <c r="A13" s="254" t="s">
        <v>12</v>
      </c>
      <c r="B13" s="254"/>
      <c r="C13" s="255"/>
      <c r="D13" s="255"/>
      <c r="E13" s="255"/>
      <c r="F13" s="255"/>
      <c r="G13" s="255"/>
      <c r="H13" s="256"/>
      <c r="I13" s="256"/>
      <c r="J13" s="208" t="s">
        <v>111</v>
      </c>
    </row>
    <row r="14" spans="1:10" x14ac:dyDescent="0.2">
      <c r="A14" s="258" t="s">
        <v>90</v>
      </c>
      <c r="B14" s="258"/>
      <c r="C14" s="259"/>
      <c r="D14" s="259"/>
      <c r="E14" s="259"/>
      <c r="F14" s="259"/>
      <c r="G14" s="259"/>
      <c r="H14" s="260"/>
      <c r="I14" s="260">
        <f t="shared" ref="I14:I19" si="1">SUM(C14:H14)</f>
        <v>0</v>
      </c>
      <c r="J14" s="257"/>
    </row>
    <row r="15" spans="1:10" x14ac:dyDescent="0.2">
      <c r="A15" s="258" t="s">
        <v>13</v>
      </c>
      <c r="B15" s="258"/>
      <c r="C15" s="259"/>
      <c r="D15" s="259"/>
      <c r="E15" s="259"/>
      <c r="F15" s="259"/>
      <c r="G15" s="259"/>
      <c r="H15" s="260"/>
      <c r="I15" s="260">
        <f t="shared" si="1"/>
        <v>0</v>
      </c>
      <c r="J15" s="257"/>
    </row>
    <row r="16" spans="1:10" x14ac:dyDescent="0.2">
      <c r="A16" s="258" t="s">
        <v>14</v>
      </c>
      <c r="B16" s="258"/>
      <c r="C16" s="259"/>
      <c r="D16" s="259"/>
      <c r="E16" s="259"/>
      <c r="F16" s="259"/>
      <c r="G16" s="259"/>
      <c r="H16" s="260"/>
      <c r="I16" s="260">
        <f t="shared" si="1"/>
        <v>0</v>
      </c>
      <c r="J16" s="257"/>
    </row>
    <row r="17" spans="1:10" x14ac:dyDescent="0.2">
      <c r="A17" s="258" t="s">
        <v>90</v>
      </c>
      <c r="B17" s="258"/>
      <c r="C17" s="259"/>
      <c r="D17" s="259"/>
      <c r="E17" s="259"/>
      <c r="F17" s="259"/>
      <c r="G17" s="259"/>
      <c r="H17" s="260"/>
      <c r="I17" s="260">
        <f t="shared" si="1"/>
        <v>0</v>
      </c>
      <c r="J17" s="257"/>
    </row>
    <row r="18" spans="1:10" x14ac:dyDescent="0.2">
      <c r="A18" s="258" t="s">
        <v>13</v>
      </c>
      <c r="B18" s="258"/>
      <c r="C18" s="259"/>
      <c r="D18" s="259"/>
      <c r="E18" s="259"/>
      <c r="F18" s="259"/>
      <c r="G18" s="259"/>
      <c r="H18" s="260"/>
      <c r="I18" s="260">
        <f t="shared" si="1"/>
        <v>0</v>
      </c>
      <c r="J18" s="257"/>
    </row>
    <row r="19" spans="1:10" x14ac:dyDescent="0.2">
      <c r="A19" s="258" t="s">
        <v>14</v>
      </c>
      <c r="B19" s="258"/>
      <c r="C19" s="259"/>
      <c r="D19" s="259"/>
      <c r="E19" s="259"/>
      <c r="F19" s="259"/>
      <c r="G19" s="259"/>
      <c r="H19" s="260"/>
      <c r="I19" s="260">
        <f t="shared" si="1"/>
        <v>0</v>
      </c>
      <c r="J19" s="257"/>
    </row>
    <row r="20" spans="1:10" x14ac:dyDescent="0.2">
      <c r="A20" s="261" t="s">
        <v>15</v>
      </c>
      <c r="B20" s="261"/>
      <c r="C20" s="259"/>
      <c r="D20" s="262"/>
      <c r="E20" s="259"/>
      <c r="F20" s="262"/>
      <c r="G20" s="262"/>
      <c r="H20" s="260"/>
      <c r="I20" s="260"/>
      <c r="J20" s="208" t="s">
        <v>111</v>
      </c>
    </row>
    <row r="21" spans="1:10" x14ac:dyDescent="0.2">
      <c r="A21" s="258" t="s">
        <v>16</v>
      </c>
      <c r="B21" s="258"/>
      <c r="C21" s="259"/>
      <c r="D21" s="259"/>
      <c r="E21" s="259"/>
      <c r="F21" s="259"/>
      <c r="G21" s="259"/>
      <c r="H21" s="260"/>
      <c r="I21" s="260">
        <f>SUM(C21:H21)</f>
        <v>0</v>
      </c>
      <c r="J21" s="257"/>
    </row>
    <row r="22" spans="1:10" x14ac:dyDescent="0.2">
      <c r="A22" s="258" t="s">
        <v>13</v>
      </c>
      <c r="B22" s="258"/>
      <c r="C22" s="259"/>
      <c r="D22" s="259"/>
      <c r="E22" s="259"/>
      <c r="F22" s="259"/>
      <c r="G22" s="259"/>
      <c r="H22" s="260"/>
      <c r="I22" s="260">
        <f>SUM(C22:H22)</f>
        <v>0</v>
      </c>
      <c r="J22" s="257"/>
    </row>
    <row r="23" spans="1:10" x14ac:dyDescent="0.2">
      <c r="A23" s="258" t="s">
        <v>14</v>
      </c>
      <c r="B23" s="258"/>
      <c r="C23" s="259"/>
      <c r="D23" s="259"/>
      <c r="E23" s="259"/>
      <c r="F23" s="259"/>
      <c r="G23" s="259"/>
      <c r="H23" s="260"/>
      <c r="I23" s="260">
        <f>SUM(C23:H23)</f>
        <v>0</v>
      </c>
      <c r="J23" s="257"/>
    </row>
    <row r="24" spans="1:10" x14ac:dyDescent="0.2">
      <c r="A24" s="209"/>
      <c r="B24" s="195"/>
      <c r="C24" s="195"/>
      <c r="D24" s="195"/>
      <c r="E24" s="195"/>
      <c r="F24" s="195"/>
      <c r="G24" s="195"/>
      <c r="H24" s="195"/>
      <c r="I24" s="195"/>
    </row>
    <row r="25" spans="1:10" x14ac:dyDescent="0.2">
      <c r="A25" s="202" t="s">
        <v>17</v>
      </c>
      <c r="B25" s="203"/>
      <c r="C25" s="203">
        <f>SUM(C24:C24)</f>
        <v>0</v>
      </c>
      <c r="D25" s="203">
        <f>SUM(D24:D24)</f>
        <v>0</v>
      </c>
      <c r="E25" s="203">
        <f>SUM(E24:E24)</f>
        <v>0</v>
      </c>
      <c r="F25" s="203">
        <f>SUM(F24:F24)</f>
        <v>0</v>
      </c>
      <c r="G25" s="203">
        <f>SUM(G24:G24)</f>
        <v>0</v>
      </c>
      <c r="H25" s="207" t="s">
        <v>1</v>
      </c>
      <c r="I25" s="203">
        <f>SUM(I24:I24)</f>
        <v>0</v>
      </c>
      <c r="J25" s="204"/>
    </row>
    <row r="26" spans="1:10" ht="15" x14ac:dyDescent="0.25">
      <c r="A26" s="191" t="s">
        <v>18</v>
      </c>
      <c r="B26" s="192"/>
      <c r="C26" s="192" t="s">
        <v>1</v>
      </c>
      <c r="D26" s="192" t="s">
        <v>1</v>
      </c>
      <c r="E26" s="192" t="s">
        <v>1</v>
      </c>
      <c r="F26" s="192"/>
      <c r="G26" s="192" t="s">
        <v>1</v>
      </c>
      <c r="H26" s="195"/>
      <c r="I26" s="195" t="s">
        <v>1</v>
      </c>
      <c r="J26" s="205"/>
    </row>
    <row r="27" spans="1:10" x14ac:dyDescent="0.2">
      <c r="A27" s="209"/>
      <c r="B27" s="210"/>
      <c r="C27" s="210"/>
      <c r="D27" s="210"/>
      <c r="E27" s="210"/>
      <c r="F27" s="210"/>
      <c r="G27" s="210"/>
      <c r="H27" s="195"/>
      <c r="I27" s="211"/>
      <c r="J27" s="212" t="s">
        <v>111</v>
      </c>
    </row>
    <row r="28" spans="1:10" x14ac:dyDescent="0.2">
      <c r="A28" s="202" t="s">
        <v>19</v>
      </c>
      <c r="B28" s="203"/>
      <c r="C28" s="203">
        <f>SUM(C27)</f>
        <v>0</v>
      </c>
      <c r="D28" s="203">
        <f>SUM(D27)</f>
        <v>0</v>
      </c>
      <c r="E28" s="203">
        <f>SUM(E27)</f>
        <v>0</v>
      </c>
      <c r="F28" s="203">
        <f>SUM(F27)</f>
        <v>0</v>
      </c>
      <c r="G28" s="203">
        <f>SUM(G27)</f>
        <v>0</v>
      </c>
      <c r="H28" s="203"/>
      <c r="I28" s="203">
        <f>SUM(I27)</f>
        <v>0</v>
      </c>
      <c r="J28" s="213"/>
    </row>
    <row r="29" spans="1:10" ht="15" x14ac:dyDescent="0.25">
      <c r="A29" s="191" t="s">
        <v>20</v>
      </c>
      <c r="B29" s="192"/>
      <c r="C29" s="192" t="s">
        <v>1</v>
      </c>
      <c r="D29" s="192" t="s">
        <v>1</v>
      </c>
      <c r="E29" s="192" t="s">
        <v>1</v>
      </c>
      <c r="F29" s="192"/>
      <c r="G29" s="192" t="s">
        <v>1</v>
      </c>
      <c r="H29" s="195"/>
      <c r="I29" s="195" t="s">
        <v>1</v>
      </c>
      <c r="J29" s="196"/>
    </row>
    <row r="30" spans="1:10" ht="28.5" x14ac:dyDescent="0.2">
      <c r="A30" s="253" t="s">
        <v>95</v>
      </c>
      <c r="B30" s="210"/>
      <c r="C30" s="210"/>
      <c r="D30" s="210"/>
      <c r="E30" s="210"/>
      <c r="F30" s="210"/>
      <c r="G30" s="210"/>
      <c r="H30" s="195"/>
      <c r="I30" s="211">
        <f>SUM(C30:H30)</f>
        <v>0</v>
      </c>
      <c r="J30" s="212" t="s">
        <v>111</v>
      </c>
    </row>
    <row r="31" spans="1:10" x14ac:dyDescent="0.2">
      <c r="A31" s="202" t="s">
        <v>21</v>
      </c>
      <c r="B31" s="203"/>
      <c r="C31" s="203">
        <f>SUM(C30)</f>
        <v>0</v>
      </c>
      <c r="D31" s="203">
        <f>SUM(D30)</f>
        <v>0</v>
      </c>
      <c r="E31" s="203">
        <f>SUM(E30)</f>
        <v>0</v>
      </c>
      <c r="F31" s="203">
        <f>SUM(F30)</f>
        <v>0</v>
      </c>
      <c r="G31" s="203">
        <f>SUM(G30)</f>
        <v>0</v>
      </c>
      <c r="H31" s="207" t="s">
        <v>1</v>
      </c>
      <c r="I31" s="203">
        <f>SUM(I30)</f>
        <v>0</v>
      </c>
      <c r="J31" s="213"/>
    </row>
    <row r="32" spans="1:10" ht="15" x14ac:dyDescent="0.25">
      <c r="A32" s="191" t="s">
        <v>22</v>
      </c>
      <c r="B32" s="192"/>
      <c r="C32" s="192"/>
      <c r="D32" s="192"/>
      <c r="E32" s="192"/>
      <c r="F32" s="192"/>
      <c r="G32" s="192"/>
      <c r="H32" s="195"/>
      <c r="I32" s="195" t="s">
        <v>1</v>
      </c>
      <c r="J32" s="196"/>
    </row>
    <row r="33" spans="1:10" s="188" customFormat="1" x14ac:dyDescent="0.2"/>
    <row r="34" spans="1:10" s="188" customFormat="1" x14ac:dyDescent="0.2">
      <c r="A34" s="215"/>
      <c r="B34" s="216"/>
      <c r="C34" s="216"/>
      <c r="D34" s="216"/>
      <c r="E34" s="216"/>
      <c r="F34" s="216"/>
      <c r="G34" s="216"/>
      <c r="H34" s="216"/>
      <c r="I34" s="218">
        <f>SUM(C34:G34)</f>
        <v>0</v>
      </c>
      <c r="J34" s="219"/>
    </row>
    <row r="35" spans="1:10" s="188" customFormat="1" x14ac:dyDescent="0.2">
      <c r="A35" s="215"/>
      <c r="B35" s="216"/>
      <c r="C35" s="216"/>
      <c r="D35" s="216"/>
      <c r="E35" s="216"/>
      <c r="F35" s="216"/>
      <c r="G35" s="216"/>
      <c r="H35" s="217"/>
      <c r="I35" s="218">
        <f>SUM(C35:G35)</f>
        <v>0</v>
      </c>
      <c r="J35" s="219"/>
    </row>
    <row r="36" spans="1:10" x14ac:dyDescent="0.2">
      <c r="A36" s="202" t="s">
        <v>23</v>
      </c>
      <c r="B36" s="203"/>
      <c r="C36" s="203">
        <f>SUM(C33:C35)</f>
        <v>0</v>
      </c>
      <c r="D36" s="203">
        <f>SUM(D33:D35)</f>
        <v>0</v>
      </c>
      <c r="E36" s="203">
        <f>SUM(E33:E35)</f>
        <v>0</v>
      </c>
      <c r="F36" s="203">
        <f>SUM(F33:F35)</f>
        <v>0</v>
      </c>
      <c r="G36" s="203">
        <f>SUM(G33:G35)</f>
        <v>0</v>
      </c>
      <c r="H36" s="203"/>
      <c r="I36" s="203">
        <f>SUM(I33:I35)</f>
        <v>0</v>
      </c>
      <c r="J36" s="213"/>
    </row>
    <row r="37" spans="1:10" ht="15" x14ac:dyDescent="0.25">
      <c r="A37" s="220" t="s">
        <v>119</v>
      </c>
      <c r="B37" s="192"/>
      <c r="C37" s="192" t="s">
        <v>1</v>
      </c>
      <c r="D37" s="192" t="s">
        <v>1</v>
      </c>
      <c r="E37" s="192" t="s">
        <v>1</v>
      </c>
      <c r="F37" s="192"/>
      <c r="G37" s="192" t="s">
        <v>1</v>
      </c>
      <c r="H37" s="195"/>
      <c r="I37" s="195" t="s">
        <v>1</v>
      </c>
      <c r="J37" s="221"/>
    </row>
    <row r="38" spans="1:10" s="188" customFormat="1" x14ac:dyDescent="0.2">
      <c r="A38" s="222" t="s">
        <v>25</v>
      </c>
      <c r="B38" s="223"/>
      <c r="C38" s="223">
        <v>0</v>
      </c>
      <c r="D38" s="223">
        <v>0</v>
      </c>
      <c r="E38" s="223">
        <v>0</v>
      </c>
      <c r="F38" s="223">
        <v>0</v>
      </c>
      <c r="G38" s="223">
        <v>0</v>
      </c>
      <c r="H38" s="199"/>
      <c r="I38" s="206">
        <f>SUM(C38:G38)</f>
        <v>0</v>
      </c>
      <c r="J38" s="224" t="s">
        <v>111</v>
      </c>
    </row>
    <row r="39" spans="1:10" s="188" customFormat="1" x14ac:dyDescent="0.2">
      <c r="A39" s="225" t="s">
        <v>28</v>
      </c>
      <c r="B39" s="223"/>
      <c r="C39" s="223">
        <v>0</v>
      </c>
      <c r="D39" s="223">
        <v>0</v>
      </c>
      <c r="E39" s="223">
        <v>0</v>
      </c>
      <c r="F39" s="223">
        <v>0</v>
      </c>
      <c r="G39" s="223">
        <v>0</v>
      </c>
      <c r="H39" s="199"/>
      <c r="I39" s="206">
        <f>SUM(C39:G39)</f>
        <v>0</v>
      </c>
      <c r="J39" s="224" t="s">
        <v>111</v>
      </c>
    </row>
    <row r="40" spans="1:10" s="188" customFormat="1" ht="28.5" x14ac:dyDescent="0.2">
      <c r="A40" s="225" t="s">
        <v>120</v>
      </c>
      <c r="B40" s="223"/>
      <c r="C40" s="223">
        <v>0</v>
      </c>
      <c r="D40" s="223">
        <v>0</v>
      </c>
      <c r="E40" s="223">
        <v>0</v>
      </c>
      <c r="F40" s="223">
        <v>0</v>
      </c>
      <c r="G40" s="223">
        <v>0</v>
      </c>
      <c r="H40" s="199"/>
      <c r="I40" s="206">
        <f>SUM(C40:G40)</f>
        <v>0</v>
      </c>
      <c r="J40" s="224" t="s">
        <v>111</v>
      </c>
    </row>
    <row r="41" spans="1:10" s="188" customFormat="1" x14ac:dyDescent="0.2">
      <c r="A41" s="197" t="s">
        <v>121</v>
      </c>
      <c r="B41" s="223"/>
      <c r="C41" s="223">
        <v>0</v>
      </c>
      <c r="D41" s="223">
        <v>0</v>
      </c>
      <c r="E41" s="223">
        <v>0</v>
      </c>
      <c r="F41" s="223">
        <v>0</v>
      </c>
      <c r="G41" s="223">
        <v>0</v>
      </c>
      <c r="H41" s="199"/>
      <c r="I41" s="206">
        <f>SUM(C41:H41)</f>
        <v>0</v>
      </c>
      <c r="J41" s="224" t="s">
        <v>111</v>
      </c>
    </row>
    <row r="42" spans="1:10" x14ac:dyDescent="0.2">
      <c r="A42" s="88" t="s">
        <v>251</v>
      </c>
      <c r="B42" s="216"/>
      <c r="C42" s="50">
        <v>12500000</v>
      </c>
      <c r="D42" s="50">
        <v>16500000</v>
      </c>
      <c r="E42" s="50">
        <v>20800000</v>
      </c>
      <c r="F42" s="50">
        <v>19000000</v>
      </c>
      <c r="G42" s="50">
        <v>15000000</v>
      </c>
      <c r="H42" s="217"/>
      <c r="I42" s="218">
        <f>SUM(C42:H42)</f>
        <v>83800000</v>
      </c>
      <c r="J42" s="65" t="s">
        <v>250</v>
      </c>
    </row>
    <row r="43" spans="1:10" x14ac:dyDescent="0.2">
      <c r="A43" s="209"/>
      <c r="B43" s="210"/>
      <c r="C43" s="210"/>
      <c r="D43" s="210"/>
      <c r="E43" s="210"/>
      <c r="F43" s="210"/>
      <c r="G43" s="210"/>
      <c r="H43" s="195"/>
      <c r="I43" s="211">
        <f>SUM(C43:H43)</f>
        <v>0</v>
      </c>
      <c r="J43" s="214"/>
    </row>
    <row r="44" spans="1:10" x14ac:dyDescent="0.2">
      <c r="A44" s="228"/>
      <c r="B44" s="210"/>
      <c r="C44" s="210"/>
      <c r="D44" s="210"/>
      <c r="E44" s="210"/>
      <c r="F44" s="210"/>
      <c r="G44" s="210"/>
      <c r="H44" s="195"/>
      <c r="I44" s="211">
        <f>SUM(C44:H44)</f>
        <v>0</v>
      </c>
      <c r="J44" s="229"/>
    </row>
    <row r="45" spans="1:10" x14ac:dyDescent="0.2">
      <c r="A45" s="230"/>
      <c r="B45" s="231"/>
      <c r="C45" s="210"/>
      <c r="D45" s="210"/>
      <c r="E45" s="210"/>
      <c r="F45" s="210"/>
      <c r="G45" s="231"/>
      <c r="H45" s="232"/>
      <c r="I45" s="233">
        <f>SUM(C45:H45)</f>
        <v>0</v>
      </c>
      <c r="J45" s="234"/>
    </row>
    <row r="46" spans="1:10" x14ac:dyDescent="0.2">
      <c r="A46" s="202" t="s">
        <v>32</v>
      </c>
      <c r="B46" s="203"/>
      <c r="C46" s="203">
        <f>SUM(C38:C45)</f>
        <v>12500000</v>
      </c>
      <c r="D46" s="203">
        <f>SUM(D38:D45)</f>
        <v>16500000</v>
      </c>
      <c r="E46" s="203">
        <f>SUM(E38:E45)</f>
        <v>20800000</v>
      </c>
      <c r="F46" s="203">
        <f>SUM(F38:F45)</f>
        <v>19000000</v>
      </c>
      <c r="G46" s="235">
        <f>SUM(G38:G45)</f>
        <v>15000000</v>
      </c>
      <c r="H46" s="236"/>
      <c r="I46" s="235">
        <f>SUM(I38:I45)</f>
        <v>83800000</v>
      </c>
      <c r="J46" s="213"/>
    </row>
    <row r="47" spans="1:10" ht="15" x14ac:dyDescent="0.25">
      <c r="A47" s="191" t="s">
        <v>33</v>
      </c>
      <c r="B47" s="192"/>
      <c r="C47" s="237" t="s">
        <v>1</v>
      </c>
      <c r="D47" s="237" t="s">
        <v>1</v>
      </c>
      <c r="E47" s="237" t="s">
        <v>1</v>
      </c>
      <c r="F47" s="237"/>
      <c r="G47" s="238" t="s">
        <v>1</v>
      </c>
      <c r="H47" s="239"/>
      <c r="I47" s="239" t="s">
        <v>1</v>
      </c>
    </row>
    <row r="48" spans="1:10" x14ac:dyDescent="0.2">
      <c r="A48" s="240" t="s">
        <v>84</v>
      </c>
      <c r="B48" s="241"/>
      <c r="C48" s="242" t="s">
        <v>34</v>
      </c>
      <c r="D48" s="242" t="s">
        <v>35</v>
      </c>
      <c r="E48" s="242" t="s">
        <v>35</v>
      </c>
      <c r="F48" s="242"/>
      <c r="G48" s="242" t="s">
        <v>36</v>
      </c>
      <c r="H48" s="243"/>
      <c r="I48" s="243" t="s">
        <v>37</v>
      </c>
    </row>
    <row r="49" spans="1:15" x14ac:dyDescent="0.2">
      <c r="A49" s="228" t="s">
        <v>38</v>
      </c>
      <c r="B49" s="244"/>
      <c r="C49" s="244">
        <v>0</v>
      </c>
      <c r="D49" s="244">
        <v>0</v>
      </c>
      <c r="E49" s="244">
        <v>0</v>
      </c>
      <c r="F49" s="244">
        <v>0</v>
      </c>
      <c r="G49" s="244">
        <v>0</v>
      </c>
      <c r="H49" s="245" t="s">
        <v>1</v>
      </c>
      <c r="I49" s="246">
        <f>SUM(C49:H49)</f>
        <v>0</v>
      </c>
      <c r="J49" s="247" t="s">
        <v>195</v>
      </c>
      <c r="K49" s="248"/>
      <c r="L49" s="249"/>
      <c r="M49" s="249"/>
      <c r="N49" s="249"/>
      <c r="O49" s="249"/>
    </row>
    <row r="50" spans="1:15" x14ac:dyDescent="0.2">
      <c r="A50" s="202" t="s">
        <v>39</v>
      </c>
      <c r="B50" s="203"/>
      <c r="C50" s="203">
        <f>SUM(C49)</f>
        <v>0</v>
      </c>
      <c r="D50" s="203">
        <f>SUM(D49)</f>
        <v>0</v>
      </c>
      <c r="E50" s="203">
        <f>SUM(E49)</f>
        <v>0</v>
      </c>
      <c r="F50" s="203">
        <f>SUM(F49)</f>
        <v>0</v>
      </c>
      <c r="G50" s="203">
        <f>SUM(G49)</f>
        <v>0</v>
      </c>
      <c r="H50" s="250"/>
      <c r="I50" s="203">
        <f>SUM(I49)</f>
        <v>0</v>
      </c>
      <c r="K50" s="248"/>
      <c r="L50" s="249"/>
      <c r="M50" s="249"/>
      <c r="N50" s="249"/>
      <c r="O50" s="249"/>
    </row>
    <row r="51" spans="1:15" x14ac:dyDescent="0.2">
      <c r="A51" s="240" t="s">
        <v>40</v>
      </c>
      <c r="B51" s="210"/>
      <c r="C51" s="210">
        <f>C50+C46+C36+C31+C28+C25+C11+C7</f>
        <v>12500000</v>
      </c>
      <c r="D51" s="210">
        <f>D50+D46+D36+D31+D28+D25+D11+D7</f>
        <v>16500000</v>
      </c>
      <c r="E51" s="210">
        <f>E50+E46+E36+E31+E28+E25+E11+E7</f>
        <v>20800000</v>
      </c>
      <c r="F51" s="210">
        <f>F50+F46+F36+F31+F28+F25+F11+F7</f>
        <v>19000000</v>
      </c>
      <c r="G51" s="210">
        <f>G50+G46+G36+G31+G28+G25+G11+G7</f>
        <v>15000000</v>
      </c>
      <c r="H51" s="195"/>
      <c r="I51" s="210">
        <f>I50+I46+I36+I31+I28+I25+I11+I7</f>
        <v>83800000</v>
      </c>
      <c r="K51" s="248"/>
      <c r="L51" s="249"/>
      <c r="M51" s="249"/>
      <c r="N51" s="249"/>
      <c r="O51" s="249"/>
    </row>
    <row r="52" spans="1:15" x14ac:dyDescent="0.2">
      <c r="A52" s="240" t="s">
        <v>1</v>
      </c>
      <c r="B52" s="251"/>
      <c r="C52" s="251" t="s">
        <v>1</v>
      </c>
      <c r="D52" s="252" t="s">
        <v>1</v>
      </c>
      <c r="E52" s="252" t="s">
        <v>1</v>
      </c>
      <c r="F52" s="252"/>
      <c r="G52" s="251" t="s">
        <v>1</v>
      </c>
      <c r="K52" s="248"/>
      <c r="L52" s="249"/>
      <c r="M52" s="249"/>
      <c r="N52" s="249"/>
      <c r="O52" s="249"/>
    </row>
    <row r="53" spans="1:15" x14ac:dyDescent="0.2">
      <c r="D53" s="248"/>
      <c r="F53" s="248"/>
      <c r="G53" s="248"/>
      <c r="H53" s="248"/>
      <c r="K53" s="248"/>
      <c r="L53" s="249"/>
      <c r="M53" s="249"/>
      <c r="N53" s="249"/>
      <c r="O53" s="249"/>
    </row>
    <row r="54" spans="1:15" x14ac:dyDescent="0.2">
      <c r="D54" s="248"/>
      <c r="F54" s="248"/>
      <c r="G54" s="248"/>
      <c r="H54" s="248"/>
    </row>
    <row r="55" spans="1:15" x14ac:dyDescent="0.2">
      <c r="D55" s="248"/>
      <c r="F55" s="248"/>
      <c r="G55" s="248"/>
      <c r="H55" s="248"/>
    </row>
    <row r="56" spans="1:15" x14ac:dyDescent="0.2">
      <c r="D56" s="248"/>
      <c r="F56" s="248"/>
      <c r="G56" s="248"/>
      <c r="H56" s="248"/>
    </row>
    <row r="57" spans="1:15" x14ac:dyDescent="0.2">
      <c r="D57" s="248"/>
      <c r="F57" s="248"/>
      <c r="G57" s="248"/>
      <c r="H57" s="248"/>
    </row>
    <row r="58" spans="1:15" x14ac:dyDescent="0.2">
      <c r="D58" s="248"/>
      <c r="F58" s="248"/>
      <c r="G58" s="248"/>
      <c r="H58" s="248"/>
    </row>
    <row r="59" spans="1:15" x14ac:dyDescent="0.2">
      <c r="D59" s="248"/>
      <c r="F59" s="248"/>
      <c r="G59" s="248"/>
      <c r="H59" s="248"/>
    </row>
    <row r="60" spans="1:15" x14ac:dyDescent="0.2">
      <c r="D60" s="248"/>
      <c r="F60" s="248"/>
      <c r="G60" s="248"/>
      <c r="H60" s="248"/>
    </row>
    <row r="61" spans="1:15" x14ac:dyDescent="0.2">
      <c r="D61" s="248"/>
      <c r="F61" s="248"/>
      <c r="G61" s="248"/>
      <c r="H61" s="248"/>
    </row>
    <row r="62" spans="1:15" x14ac:dyDescent="0.2">
      <c r="D62" s="248"/>
      <c r="F62" s="248"/>
      <c r="G62" s="248"/>
      <c r="H62" s="248"/>
    </row>
    <row r="63" spans="1:15" x14ac:dyDescent="0.2">
      <c r="D63" s="248"/>
      <c r="F63" s="248"/>
      <c r="G63" s="248"/>
      <c r="H63" s="248"/>
    </row>
    <row r="64" spans="1:15" x14ac:dyDescent="0.2">
      <c r="D64" s="248"/>
      <c r="F64" s="248"/>
      <c r="G64" s="248"/>
      <c r="H64" s="248"/>
    </row>
    <row r="65" spans="4:8" x14ac:dyDescent="0.2">
      <c r="D65" s="248"/>
      <c r="F65" s="248"/>
      <c r="G65" s="248"/>
      <c r="H65" s="248"/>
    </row>
    <row r="66" spans="4:8" x14ac:dyDescent="0.2">
      <c r="D66" s="248"/>
      <c r="F66" s="248"/>
      <c r="G66" s="248"/>
      <c r="H66" s="248"/>
    </row>
    <row r="67" spans="4:8" x14ac:dyDescent="0.2">
      <c r="D67" s="248"/>
      <c r="F67" s="248"/>
      <c r="G67" s="248"/>
      <c r="H67" s="248"/>
    </row>
    <row r="68" spans="4:8" x14ac:dyDescent="0.2">
      <c r="D68" s="248"/>
      <c r="F68" s="248"/>
      <c r="G68" s="248"/>
      <c r="H68" s="248"/>
    </row>
    <row r="69" spans="4:8" x14ac:dyDescent="0.2">
      <c r="D69" s="248"/>
      <c r="F69" s="248"/>
      <c r="G69" s="248"/>
      <c r="H69" s="248"/>
    </row>
    <row r="70" spans="4:8" x14ac:dyDescent="0.2">
      <c r="D70" s="248"/>
      <c r="F70" s="248"/>
      <c r="G70" s="248"/>
      <c r="H70" s="248"/>
    </row>
    <row r="71" spans="4:8" x14ac:dyDescent="0.2">
      <c r="D71" s="248"/>
      <c r="F71" s="248"/>
      <c r="G71" s="248"/>
      <c r="H71" s="248"/>
    </row>
    <row r="72" spans="4:8" x14ac:dyDescent="0.2">
      <c r="D72" s="248"/>
      <c r="F72" s="248"/>
      <c r="G72" s="248"/>
      <c r="H72" s="248"/>
    </row>
    <row r="73" spans="4:8" x14ac:dyDescent="0.2">
      <c r="D73" s="248"/>
      <c r="F73" s="248"/>
      <c r="G73" s="248"/>
      <c r="H73" s="248"/>
    </row>
    <row r="74" spans="4:8" x14ac:dyDescent="0.2">
      <c r="D74" s="248"/>
      <c r="F74" s="248"/>
      <c r="G74" s="248"/>
      <c r="H74" s="248"/>
    </row>
    <row r="75" spans="4:8" x14ac:dyDescent="0.2">
      <c r="D75" s="248"/>
      <c r="F75" s="248"/>
      <c r="G75" s="248"/>
      <c r="H75" s="248"/>
    </row>
    <row r="76" spans="4:8" x14ac:dyDescent="0.2">
      <c r="D76" s="248"/>
      <c r="F76" s="248"/>
      <c r="G76" s="248"/>
      <c r="H76" s="248"/>
    </row>
    <row r="77" spans="4:8" x14ac:dyDescent="0.2">
      <c r="D77" s="248"/>
      <c r="F77" s="248"/>
      <c r="G77" s="248"/>
      <c r="H77" s="248"/>
    </row>
    <row r="78" spans="4:8" x14ac:dyDescent="0.2">
      <c r="D78" s="248"/>
      <c r="F78" s="248"/>
      <c r="G78" s="248"/>
      <c r="H78" s="248"/>
    </row>
    <row r="79" spans="4:8" x14ac:dyDescent="0.2">
      <c r="D79" s="248"/>
      <c r="F79" s="248"/>
      <c r="G79" s="248"/>
      <c r="H79" s="248"/>
    </row>
    <row r="80" spans="4:8" x14ac:dyDescent="0.2">
      <c r="D80" s="248"/>
      <c r="F80" s="248"/>
      <c r="G80" s="248"/>
      <c r="H80" s="248"/>
    </row>
    <row r="81" spans="4:8" x14ac:dyDescent="0.2">
      <c r="D81" s="248"/>
      <c r="F81" s="248"/>
      <c r="G81" s="248"/>
      <c r="H81" s="248"/>
    </row>
    <row r="82" spans="4:8" x14ac:dyDescent="0.2">
      <c r="D82" s="248"/>
      <c r="F82" s="248"/>
      <c r="G82" s="248"/>
      <c r="H82" s="248"/>
    </row>
    <row r="83" spans="4:8" x14ac:dyDescent="0.2">
      <c r="D83" s="248"/>
      <c r="F83" s="248"/>
      <c r="G83" s="248"/>
      <c r="H83" s="248"/>
    </row>
    <row r="84" spans="4:8" x14ac:dyDescent="0.2">
      <c r="D84" s="248"/>
      <c r="F84" s="248"/>
      <c r="G84" s="248"/>
      <c r="H84" s="248"/>
    </row>
    <row r="85" spans="4:8" x14ac:dyDescent="0.2">
      <c r="D85" s="248"/>
      <c r="F85" s="248"/>
      <c r="G85" s="248"/>
      <c r="H85" s="248"/>
    </row>
    <row r="86" spans="4:8" x14ac:dyDescent="0.2">
      <c r="D86" s="248"/>
      <c r="F86" s="248"/>
      <c r="G86" s="248"/>
      <c r="H86" s="248"/>
    </row>
    <row r="87" spans="4:8" x14ac:dyDescent="0.2">
      <c r="D87" s="248"/>
      <c r="F87" s="248"/>
      <c r="G87" s="248"/>
      <c r="H87" s="248"/>
    </row>
    <row r="88" spans="4:8" x14ac:dyDescent="0.2">
      <c r="D88" s="248"/>
      <c r="F88" s="248"/>
      <c r="G88" s="248"/>
      <c r="H88" s="248"/>
    </row>
    <row r="89" spans="4:8" x14ac:dyDescent="0.2">
      <c r="D89" s="248"/>
      <c r="F89" s="248"/>
      <c r="G89" s="248"/>
      <c r="H89" s="248"/>
    </row>
    <row r="90" spans="4:8" x14ac:dyDescent="0.2">
      <c r="D90" s="248"/>
      <c r="F90" s="248"/>
      <c r="G90" s="248"/>
      <c r="H90" s="248"/>
    </row>
    <row r="91" spans="4:8" x14ac:dyDescent="0.2">
      <c r="D91" s="248"/>
      <c r="F91" s="248"/>
      <c r="G91" s="248"/>
      <c r="H91" s="248"/>
    </row>
    <row r="92" spans="4:8" x14ac:dyDescent="0.2">
      <c r="D92" s="248"/>
      <c r="F92" s="248"/>
      <c r="G92" s="248"/>
      <c r="H92" s="248"/>
    </row>
    <row r="93" spans="4:8" x14ac:dyDescent="0.2">
      <c r="D93" s="248"/>
      <c r="F93" s="248"/>
      <c r="G93" s="248"/>
      <c r="H93" s="248"/>
    </row>
    <row r="94" spans="4:8" x14ac:dyDescent="0.2">
      <c r="D94" s="248"/>
      <c r="F94" s="248"/>
      <c r="G94" s="248"/>
      <c r="H94" s="248"/>
    </row>
    <row r="95" spans="4:8" x14ac:dyDescent="0.2">
      <c r="D95" s="248"/>
      <c r="F95" s="248"/>
      <c r="G95" s="248"/>
      <c r="H95" s="248"/>
    </row>
    <row r="96" spans="4:8" x14ac:dyDescent="0.2">
      <c r="D96" s="248"/>
      <c r="F96" s="248"/>
      <c r="G96" s="248"/>
      <c r="H96" s="248"/>
    </row>
    <row r="97" spans="4:8" x14ac:dyDescent="0.2">
      <c r="D97" s="248"/>
      <c r="F97" s="248"/>
      <c r="G97" s="248"/>
      <c r="H97" s="248"/>
    </row>
    <row r="98" spans="4:8" x14ac:dyDescent="0.2">
      <c r="D98" s="248"/>
      <c r="F98" s="248"/>
      <c r="G98" s="248"/>
      <c r="H98" s="248"/>
    </row>
    <row r="99" spans="4:8" x14ac:dyDescent="0.2">
      <c r="D99" s="248"/>
      <c r="F99" s="248"/>
      <c r="G99" s="248"/>
      <c r="H99" s="248"/>
    </row>
    <row r="100" spans="4:8" x14ac:dyDescent="0.2">
      <c r="D100" s="248"/>
      <c r="F100" s="248"/>
      <c r="G100" s="248"/>
      <c r="H100" s="248"/>
    </row>
    <row r="101" spans="4:8" x14ac:dyDescent="0.2">
      <c r="D101" s="248"/>
      <c r="F101" s="248"/>
      <c r="G101" s="248"/>
      <c r="H101" s="248"/>
    </row>
    <row r="102" spans="4:8" x14ac:dyDescent="0.2">
      <c r="D102" s="248"/>
      <c r="F102" s="248"/>
      <c r="G102" s="248"/>
      <c r="H102" s="248"/>
    </row>
    <row r="103" spans="4:8" x14ac:dyDescent="0.2">
      <c r="D103" s="248"/>
      <c r="F103" s="248"/>
      <c r="G103" s="248"/>
      <c r="H103" s="248"/>
    </row>
    <row r="104" spans="4:8" x14ac:dyDescent="0.2">
      <c r="D104" s="248"/>
      <c r="F104" s="248"/>
      <c r="G104" s="248"/>
      <c r="H104" s="248"/>
    </row>
    <row r="105" spans="4:8" x14ac:dyDescent="0.2">
      <c r="D105" s="248"/>
      <c r="F105" s="248"/>
      <c r="G105" s="248"/>
      <c r="H105" s="248"/>
    </row>
    <row r="106" spans="4:8" x14ac:dyDescent="0.2">
      <c r="D106" s="248"/>
      <c r="F106" s="248"/>
      <c r="G106" s="248"/>
      <c r="H106" s="248"/>
    </row>
    <row r="107" spans="4:8" x14ac:dyDescent="0.2">
      <c r="D107" s="248"/>
      <c r="F107" s="248"/>
      <c r="G107" s="248"/>
      <c r="H107" s="248"/>
    </row>
    <row r="108" spans="4:8" x14ac:dyDescent="0.2">
      <c r="D108" s="248"/>
      <c r="F108" s="248"/>
      <c r="G108" s="248"/>
      <c r="H108" s="248"/>
    </row>
    <row r="109" spans="4:8" x14ac:dyDescent="0.2">
      <c r="D109" s="248"/>
      <c r="F109" s="248"/>
      <c r="G109" s="248"/>
      <c r="H109" s="248"/>
    </row>
    <row r="110" spans="4:8" x14ac:dyDescent="0.2">
      <c r="D110" s="248"/>
      <c r="F110" s="248"/>
      <c r="G110" s="248"/>
      <c r="H110" s="248"/>
    </row>
    <row r="111" spans="4:8" x14ac:dyDescent="0.2">
      <c r="D111" s="248"/>
      <c r="F111" s="248"/>
      <c r="G111" s="248"/>
      <c r="H111" s="248"/>
    </row>
    <row r="112" spans="4:8" x14ac:dyDescent="0.2">
      <c r="D112" s="248"/>
      <c r="F112" s="248"/>
      <c r="G112" s="248"/>
      <c r="H112" s="248"/>
    </row>
    <row r="113" spans="4:8" x14ac:dyDescent="0.2">
      <c r="D113" s="248"/>
      <c r="F113" s="248"/>
      <c r="G113" s="248"/>
      <c r="H113" s="248"/>
    </row>
    <row r="114" spans="4:8" x14ac:dyDescent="0.2">
      <c r="D114" s="248"/>
      <c r="F114" s="248"/>
      <c r="G114" s="248"/>
      <c r="H114" s="248"/>
    </row>
    <row r="115" spans="4:8" x14ac:dyDescent="0.2">
      <c r="D115" s="248"/>
      <c r="F115" s="248"/>
      <c r="G115" s="248"/>
      <c r="H115" s="248"/>
    </row>
    <row r="116" spans="4:8" x14ac:dyDescent="0.2">
      <c r="D116" s="248"/>
      <c r="F116" s="248"/>
      <c r="G116" s="248"/>
      <c r="H116" s="248"/>
    </row>
    <row r="117" spans="4:8" x14ac:dyDescent="0.2">
      <c r="D117" s="248"/>
      <c r="F117" s="248"/>
      <c r="G117" s="248"/>
      <c r="H117" s="248"/>
    </row>
    <row r="118" spans="4:8" x14ac:dyDescent="0.2">
      <c r="D118" s="248"/>
      <c r="F118" s="248"/>
      <c r="G118" s="248"/>
      <c r="H118" s="248"/>
    </row>
    <row r="119" spans="4:8" x14ac:dyDescent="0.2">
      <c r="D119" s="248"/>
      <c r="F119" s="248"/>
      <c r="G119" s="248"/>
      <c r="H119" s="248"/>
    </row>
    <row r="120" spans="4:8" x14ac:dyDescent="0.2">
      <c r="D120" s="248"/>
      <c r="F120" s="248"/>
      <c r="G120" s="248"/>
      <c r="H120" s="248"/>
    </row>
    <row r="121" spans="4:8" x14ac:dyDescent="0.2">
      <c r="D121" s="248"/>
      <c r="F121" s="248"/>
      <c r="G121" s="248"/>
      <c r="H121" s="248"/>
    </row>
    <row r="122" spans="4:8" x14ac:dyDescent="0.2">
      <c r="D122" s="248"/>
      <c r="F122" s="248"/>
      <c r="G122" s="248"/>
      <c r="H122" s="248"/>
    </row>
    <row r="123" spans="4:8" x14ac:dyDescent="0.2">
      <c r="D123" s="248"/>
      <c r="F123" s="248"/>
      <c r="G123" s="248"/>
      <c r="H123" s="248"/>
    </row>
    <row r="124" spans="4:8" x14ac:dyDescent="0.2">
      <c r="D124" s="248"/>
      <c r="F124" s="248"/>
      <c r="G124" s="248"/>
      <c r="H124" s="248"/>
    </row>
    <row r="125" spans="4:8" x14ac:dyDescent="0.2">
      <c r="D125" s="248"/>
      <c r="F125" s="248"/>
      <c r="G125" s="248"/>
      <c r="H125" s="248"/>
    </row>
    <row r="126" spans="4:8" x14ac:dyDescent="0.2">
      <c r="D126" s="248"/>
      <c r="F126" s="248"/>
      <c r="G126" s="248"/>
      <c r="H126" s="248"/>
    </row>
    <row r="127" spans="4:8" x14ac:dyDescent="0.2">
      <c r="D127" s="248"/>
      <c r="F127" s="248"/>
      <c r="G127" s="248"/>
      <c r="H127" s="248"/>
    </row>
    <row r="128" spans="4:8" x14ac:dyDescent="0.2">
      <c r="D128" s="248"/>
      <c r="F128" s="248"/>
      <c r="G128" s="248"/>
      <c r="H128" s="248"/>
    </row>
    <row r="129" spans="4:8" x14ac:dyDescent="0.2">
      <c r="D129" s="248"/>
      <c r="F129" s="248"/>
      <c r="G129" s="248"/>
      <c r="H129" s="248"/>
    </row>
    <row r="130" spans="4:8" x14ac:dyDescent="0.2">
      <c r="D130" s="248"/>
      <c r="F130" s="248"/>
      <c r="G130" s="248"/>
      <c r="H130" s="248"/>
    </row>
    <row r="131" spans="4:8" x14ac:dyDescent="0.2">
      <c r="D131" s="248"/>
      <c r="F131" s="248"/>
      <c r="G131" s="248"/>
      <c r="H131" s="248"/>
    </row>
    <row r="132" spans="4:8" x14ac:dyDescent="0.2">
      <c r="D132" s="248"/>
      <c r="F132" s="248"/>
      <c r="G132" s="248"/>
      <c r="H132" s="248"/>
    </row>
    <row r="133" spans="4:8" x14ac:dyDescent="0.2">
      <c r="D133" s="248"/>
      <c r="F133" s="248"/>
      <c r="G133" s="248"/>
      <c r="H133" s="248"/>
    </row>
    <row r="134" spans="4:8" x14ac:dyDescent="0.2">
      <c r="D134" s="248"/>
      <c r="F134" s="248"/>
      <c r="G134" s="248"/>
      <c r="H134" s="248"/>
    </row>
    <row r="135" spans="4:8" x14ac:dyDescent="0.2">
      <c r="D135" s="248"/>
      <c r="F135" s="248"/>
      <c r="G135" s="248"/>
      <c r="H135" s="248"/>
    </row>
    <row r="136" spans="4:8" x14ac:dyDescent="0.2">
      <c r="D136" s="248"/>
      <c r="F136" s="248"/>
      <c r="G136" s="248"/>
      <c r="H136" s="248"/>
    </row>
    <row r="137" spans="4:8" x14ac:dyDescent="0.2">
      <c r="D137" s="248"/>
      <c r="F137" s="248"/>
      <c r="G137" s="248"/>
      <c r="H137" s="248"/>
    </row>
    <row r="138" spans="4:8" x14ac:dyDescent="0.2">
      <c r="D138" s="248"/>
      <c r="F138" s="248"/>
      <c r="G138" s="248"/>
      <c r="H138" s="248"/>
    </row>
    <row r="139" spans="4:8" x14ac:dyDescent="0.2">
      <c r="D139" s="248"/>
      <c r="F139" s="248"/>
      <c r="G139" s="248"/>
      <c r="H139" s="248"/>
    </row>
    <row r="140" spans="4:8" x14ac:dyDescent="0.2">
      <c r="D140" s="248"/>
      <c r="F140" s="248"/>
      <c r="G140" s="248"/>
      <c r="H140" s="248"/>
    </row>
    <row r="141" spans="4:8" x14ac:dyDescent="0.2">
      <c r="D141" s="248"/>
      <c r="F141" s="248"/>
      <c r="G141" s="248"/>
      <c r="H141" s="248"/>
    </row>
    <row r="142" spans="4:8" x14ac:dyDescent="0.2">
      <c r="D142" s="248"/>
      <c r="F142" s="248"/>
      <c r="G142" s="248"/>
      <c r="H142" s="248"/>
    </row>
    <row r="143" spans="4:8" x14ac:dyDescent="0.2">
      <c r="D143" s="248"/>
      <c r="F143" s="248"/>
      <c r="G143" s="248"/>
      <c r="H143" s="248"/>
    </row>
    <row r="144" spans="4:8" x14ac:dyDescent="0.2">
      <c r="D144" s="248"/>
      <c r="F144" s="248"/>
      <c r="G144" s="248"/>
      <c r="H144" s="248"/>
    </row>
    <row r="145" spans="4:8" x14ac:dyDescent="0.2">
      <c r="D145" s="248"/>
      <c r="F145" s="248"/>
      <c r="G145" s="248"/>
      <c r="H145" s="248"/>
    </row>
    <row r="146" spans="4:8" x14ac:dyDescent="0.2">
      <c r="D146" s="248"/>
      <c r="F146" s="248"/>
      <c r="G146" s="248"/>
      <c r="H146" s="248"/>
    </row>
    <row r="147" spans="4:8" x14ac:dyDescent="0.2">
      <c r="D147" s="248"/>
      <c r="F147" s="248"/>
      <c r="G147" s="248"/>
      <c r="H147" s="248"/>
    </row>
    <row r="148" spans="4:8" x14ac:dyDescent="0.2">
      <c r="D148" s="248"/>
      <c r="F148" s="248"/>
      <c r="G148" s="248"/>
      <c r="H148" s="248"/>
    </row>
    <row r="149" spans="4:8" x14ac:dyDescent="0.2">
      <c r="D149" s="248"/>
      <c r="F149" s="248"/>
      <c r="G149" s="248"/>
      <c r="H149" s="248"/>
    </row>
    <row r="150" spans="4:8" x14ac:dyDescent="0.2">
      <c r="D150" s="248"/>
      <c r="F150" s="248"/>
      <c r="G150" s="248"/>
      <c r="H150" s="248"/>
    </row>
    <row r="151" spans="4:8" x14ac:dyDescent="0.2">
      <c r="D151" s="248"/>
      <c r="F151" s="248"/>
      <c r="G151" s="248"/>
      <c r="H151" s="248"/>
    </row>
    <row r="152" spans="4:8" x14ac:dyDescent="0.2">
      <c r="D152" s="248"/>
      <c r="F152" s="248"/>
      <c r="G152" s="248"/>
      <c r="H152" s="248"/>
    </row>
    <row r="153" spans="4:8" x14ac:dyDescent="0.2">
      <c r="D153" s="248"/>
      <c r="F153" s="248"/>
      <c r="G153" s="248"/>
      <c r="H153" s="248"/>
    </row>
    <row r="154" spans="4:8" x14ac:dyDescent="0.2">
      <c r="D154" s="248"/>
      <c r="F154" s="248"/>
      <c r="G154" s="248"/>
      <c r="H154" s="248"/>
    </row>
    <row r="155" spans="4:8" x14ac:dyDescent="0.2">
      <c r="D155" s="248"/>
      <c r="F155" s="248"/>
      <c r="G155" s="248"/>
      <c r="H155" s="248"/>
    </row>
    <row r="156" spans="4:8" x14ac:dyDescent="0.2">
      <c r="D156" s="248"/>
      <c r="F156" s="248"/>
      <c r="G156" s="248"/>
      <c r="H156" s="248"/>
    </row>
    <row r="157" spans="4:8" x14ac:dyDescent="0.2">
      <c r="D157" s="248"/>
      <c r="F157" s="248"/>
      <c r="G157" s="248"/>
      <c r="H157" s="248"/>
    </row>
    <row r="158" spans="4:8" x14ac:dyDescent="0.2">
      <c r="D158" s="248"/>
      <c r="F158" s="248"/>
      <c r="G158" s="248"/>
      <c r="H158" s="248"/>
    </row>
    <row r="159" spans="4:8" x14ac:dyDescent="0.2">
      <c r="D159" s="248"/>
      <c r="F159" s="248"/>
      <c r="G159" s="248"/>
      <c r="H159" s="248"/>
    </row>
    <row r="160" spans="4:8" x14ac:dyDescent="0.2">
      <c r="D160" s="248"/>
      <c r="F160" s="248"/>
      <c r="G160" s="248"/>
      <c r="H160" s="248"/>
    </row>
    <row r="161" spans="4:8" x14ac:dyDescent="0.2">
      <c r="D161" s="248"/>
      <c r="F161" s="248"/>
      <c r="G161" s="248"/>
      <c r="H161" s="248"/>
    </row>
    <row r="162" spans="4:8" x14ac:dyDescent="0.2">
      <c r="D162" s="248"/>
      <c r="F162" s="248"/>
      <c r="G162" s="248"/>
      <c r="H162" s="248"/>
    </row>
    <row r="163" spans="4:8" x14ac:dyDescent="0.2">
      <c r="D163" s="248"/>
      <c r="F163" s="248"/>
      <c r="G163" s="248"/>
      <c r="H163" s="248"/>
    </row>
    <row r="164" spans="4:8" x14ac:dyDescent="0.2">
      <c r="D164" s="248"/>
      <c r="F164" s="248"/>
      <c r="G164" s="248"/>
      <c r="H164" s="248"/>
    </row>
    <row r="165" spans="4:8" x14ac:dyDescent="0.2">
      <c r="D165" s="248"/>
      <c r="F165" s="248"/>
      <c r="G165" s="248"/>
      <c r="H165" s="248"/>
    </row>
    <row r="166" spans="4:8" x14ac:dyDescent="0.2">
      <c r="D166" s="248"/>
      <c r="F166" s="248"/>
      <c r="G166" s="248"/>
      <c r="H166" s="248"/>
    </row>
    <row r="167" spans="4:8" x14ac:dyDescent="0.2">
      <c r="D167" s="248"/>
      <c r="F167" s="248"/>
      <c r="G167" s="248"/>
      <c r="H167" s="248"/>
    </row>
    <row r="168" spans="4:8" x14ac:dyDescent="0.2">
      <c r="D168" s="248"/>
      <c r="F168" s="248"/>
      <c r="G168" s="248"/>
      <c r="H168" s="248"/>
    </row>
    <row r="169" spans="4:8" x14ac:dyDescent="0.2">
      <c r="D169" s="248"/>
      <c r="F169" s="248"/>
      <c r="G169" s="248"/>
      <c r="H169" s="248"/>
    </row>
    <row r="170" spans="4:8" x14ac:dyDescent="0.2">
      <c r="D170" s="248"/>
      <c r="F170" s="248"/>
      <c r="G170" s="248"/>
      <c r="H170" s="248"/>
    </row>
    <row r="171" spans="4:8" x14ac:dyDescent="0.2">
      <c r="D171" s="248"/>
      <c r="F171" s="248"/>
      <c r="G171" s="248"/>
      <c r="H171" s="248"/>
    </row>
    <row r="172" spans="4:8" x14ac:dyDescent="0.2">
      <c r="D172" s="248"/>
      <c r="F172" s="248"/>
      <c r="G172" s="248"/>
      <c r="H172" s="248"/>
    </row>
    <row r="173" spans="4:8" x14ac:dyDescent="0.2">
      <c r="D173" s="248"/>
      <c r="F173" s="248"/>
      <c r="G173" s="248"/>
      <c r="H173" s="248"/>
    </row>
    <row r="174" spans="4:8" x14ac:dyDescent="0.2">
      <c r="D174" s="248"/>
      <c r="F174" s="248"/>
      <c r="G174" s="248"/>
      <c r="H174" s="248"/>
    </row>
    <row r="175" spans="4:8" x14ac:dyDescent="0.2">
      <c r="D175" s="248"/>
      <c r="F175" s="248"/>
      <c r="G175" s="248"/>
      <c r="H175" s="248"/>
    </row>
    <row r="176" spans="4:8" x14ac:dyDescent="0.2">
      <c r="D176" s="248"/>
      <c r="F176" s="248"/>
      <c r="G176" s="248"/>
      <c r="H176" s="248"/>
    </row>
    <row r="177" spans="4:8" x14ac:dyDescent="0.2">
      <c r="D177" s="248"/>
      <c r="F177" s="248"/>
      <c r="G177" s="248"/>
      <c r="H177" s="248"/>
    </row>
    <row r="178" spans="4:8" x14ac:dyDescent="0.2">
      <c r="D178" s="248"/>
      <c r="F178" s="248"/>
      <c r="G178" s="248"/>
      <c r="H178" s="248"/>
    </row>
    <row r="179" spans="4:8" x14ac:dyDescent="0.2">
      <c r="D179" s="248"/>
      <c r="F179" s="248"/>
      <c r="G179" s="248"/>
      <c r="H179" s="248"/>
    </row>
    <row r="180" spans="4:8" x14ac:dyDescent="0.2">
      <c r="D180" s="248"/>
      <c r="F180" s="248"/>
      <c r="G180" s="248"/>
      <c r="H180" s="248"/>
    </row>
    <row r="181" spans="4:8" x14ac:dyDescent="0.2">
      <c r="D181" s="248"/>
      <c r="F181" s="248"/>
      <c r="G181" s="248"/>
      <c r="H181" s="248"/>
    </row>
    <row r="182" spans="4:8" x14ac:dyDescent="0.2">
      <c r="D182" s="248"/>
      <c r="F182" s="248"/>
      <c r="G182" s="248"/>
      <c r="H182" s="248"/>
    </row>
    <row r="183" spans="4:8" x14ac:dyDescent="0.2">
      <c r="D183" s="248"/>
      <c r="F183" s="248"/>
      <c r="G183" s="248"/>
      <c r="H183" s="248"/>
    </row>
    <row r="184" spans="4:8" x14ac:dyDescent="0.2">
      <c r="D184" s="248"/>
      <c r="F184" s="248"/>
      <c r="G184" s="248"/>
      <c r="H184" s="248"/>
    </row>
    <row r="185" spans="4:8" x14ac:dyDescent="0.2">
      <c r="D185" s="248"/>
      <c r="F185" s="248"/>
      <c r="G185" s="248"/>
      <c r="H185" s="248"/>
    </row>
    <row r="186" spans="4:8" x14ac:dyDescent="0.2">
      <c r="D186" s="248"/>
      <c r="F186" s="248"/>
      <c r="G186" s="248"/>
      <c r="H186" s="248"/>
    </row>
    <row r="187" spans="4:8" x14ac:dyDescent="0.2">
      <c r="D187" s="248"/>
      <c r="F187" s="248"/>
      <c r="G187" s="248"/>
      <c r="H187" s="248"/>
    </row>
    <row r="188" spans="4:8" x14ac:dyDescent="0.2">
      <c r="D188" s="248"/>
      <c r="F188" s="248"/>
      <c r="G188" s="248"/>
      <c r="H188" s="248"/>
    </row>
    <row r="189" spans="4:8" x14ac:dyDescent="0.2">
      <c r="D189" s="248"/>
      <c r="F189" s="248"/>
      <c r="G189" s="248"/>
      <c r="H189" s="248"/>
    </row>
    <row r="190" spans="4:8" x14ac:dyDescent="0.2">
      <c r="D190" s="248"/>
      <c r="F190" s="248"/>
      <c r="G190" s="248"/>
      <c r="H190" s="248"/>
    </row>
    <row r="191" spans="4:8" x14ac:dyDescent="0.2">
      <c r="D191" s="248"/>
      <c r="F191" s="248"/>
      <c r="G191" s="248"/>
      <c r="H191" s="248"/>
    </row>
    <row r="192" spans="4:8" x14ac:dyDescent="0.2">
      <c r="D192" s="248"/>
      <c r="F192" s="248"/>
      <c r="G192" s="248"/>
      <c r="H192" s="248"/>
    </row>
    <row r="193" spans="4:8" x14ac:dyDescent="0.2">
      <c r="D193" s="248"/>
      <c r="F193" s="248"/>
      <c r="G193" s="248"/>
      <c r="H193" s="248"/>
    </row>
    <row r="194" spans="4:8" x14ac:dyDescent="0.2">
      <c r="D194" s="248"/>
      <c r="F194" s="248"/>
      <c r="G194" s="248"/>
      <c r="H194" s="248"/>
    </row>
    <row r="195" spans="4:8" x14ac:dyDescent="0.2">
      <c r="D195" s="248"/>
      <c r="F195" s="248"/>
      <c r="G195" s="248"/>
      <c r="H195" s="248"/>
    </row>
    <row r="196" spans="4:8" x14ac:dyDescent="0.2">
      <c r="D196" s="248"/>
      <c r="F196" s="248"/>
      <c r="G196" s="248"/>
      <c r="H196" s="248"/>
    </row>
    <row r="197" spans="4:8" x14ac:dyDescent="0.2">
      <c r="D197" s="248"/>
      <c r="F197" s="248"/>
      <c r="G197" s="248"/>
      <c r="H197" s="248"/>
    </row>
    <row r="198" spans="4:8" x14ac:dyDescent="0.2">
      <c r="D198" s="248"/>
      <c r="F198" s="248"/>
      <c r="G198" s="248"/>
      <c r="H198" s="248"/>
    </row>
    <row r="199" spans="4:8" x14ac:dyDescent="0.2">
      <c r="D199" s="248"/>
      <c r="F199" s="248"/>
      <c r="G199" s="248"/>
      <c r="H199" s="248"/>
    </row>
    <row r="200" spans="4:8" x14ac:dyDescent="0.2">
      <c r="D200" s="248"/>
      <c r="F200" s="248"/>
      <c r="G200" s="248"/>
      <c r="H200" s="248"/>
    </row>
    <row r="201" spans="4:8" x14ac:dyDescent="0.2">
      <c r="D201" s="248"/>
      <c r="F201" s="248"/>
      <c r="G201" s="248"/>
      <c r="H201" s="248"/>
    </row>
    <row r="202" spans="4:8" x14ac:dyDescent="0.2">
      <c r="D202" s="248"/>
      <c r="F202" s="248"/>
      <c r="G202" s="248"/>
      <c r="H202" s="248"/>
    </row>
    <row r="203" spans="4:8" x14ac:dyDescent="0.2">
      <c r="D203" s="248"/>
      <c r="F203" s="248"/>
      <c r="G203" s="248"/>
      <c r="H203" s="248"/>
    </row>
    <row r="204" spans="4:8" x14ac:dyDescent="0.2">
      <c r="D204" s="248"/>
      <c r="F204" s="248"/>
      <c r="G204" s="248"/>
      <c r="H204" s="248"/>
    </row>
    <row r="205" spans="4:8" x14ac:dyDescent="0.2">
      <c r="D205" s="248"/>
      <c r="F205" s="248"/>
      <c r="G205" s="248"/>
      <c r="H205" s="248"/>
    </row>
    <row r="206" spans="4:8" x14ac:dyDescent="0.2">
      <c r="D206" s="248"/>
      <c r="F206" s="248"/>
      <c r="G206" s="248"/>
      <c r="H206" s="248"/>
    </row>
    <row r="207" spans="4:8" x14ac:dyDescent="0.2">
      <c r="D207" s="248"/>
      <c r="F207" s="248"/>
      <c r="G207" s="248"/>
      <c r="H207" s="248"/>
    </row>
    <row r="208" spans="4:8" x14ac:dyDescent="0.2">
      <c r="D208" s="248"/>
      <c r="F208" s="248"/>
      <c r="G208" s="248"/>
      <c r="H208" s="248"/>
    </row>
    <row r="209" spans="4:8" x14ac:dyDescent="0.2">
      <c r="D209" s="248"/>
      <c r="F209" s="248"/>
      <c r="G209" s="248"/>
      <c r="H209" s="248"/>
    </row>
    <row r="210" spans="4:8" x14ac:dyDescent="0.2">
      <c r="D210" s="248"/>
      <c r="F210" s="248"/>
      <c r="G210" s="248"/>
      <c r="H210" s="248"/>
    </row>
    <row r="211" spans="4:8" x14ac:dyDescent="0.2">
      <c r="D211" s="248"/>
      <c r="F211" s="248"/>
      <c r="G211" s="248"/>
      <c r="H211" s="248"/>
    </row>
    <row r="212" spans="4:8" x14ac:dyDescent="0.2">
      <c r="D212" s="248"/>
      <c r="F212" s="248"/>
      <c r="G212" s="248"/>
      <c r="H212" s="248"/>
    </row>
    <row r="213" spans="4:8" x14ac:dyDescent="0.2">
      <c r="D213" s="248"/>
      <c r="F213" s="248"/>
      <c r="G213" s="248"/>
      <c r="H213" s="248"/>
    </row>
    <row r="214" spans="4:8" x14ac:dyDescent="0.2">
      <c r="D214" s="248"/>
      <c r="F214" s="248"/>
      <c r="G214" s="248"/>
      <c r="H214" s="248"/>
    </row>
    <row r="215" spans="4:8" x14ac:dyDescent="0.2">
      <c r="D215" s="248"/>
      <c r="F215" s="248"/>
      <c r="G215" s="248"/>
      <c r="H215" s="248"/>
    </row>
    <row r="216" spans="4:8" x14ac:dyDescent="0.2">
      <c r="D216" s="248"/>
      <c r="F216" s="248"/>
      <c r="G216" s="248"/>
      <c r="H216" s="248"/>
    </row>
    <row r="217" spans="4:8" x14ac:dyDescent="0.2">
      <c r="D217" s="248"/>
      <c r="F217" s="248"/>
      <c r="G217" s="248"/>
      <c r="H217" s="248"/>
    </row>
    <row r="218" spans="4:8" x14ac:dyDescent="0.2">
      <c r="D218" s="248"/>
      <c r="F218" s="248"/>
      <c r="G218" s="248"/>
      <c r="H218" s="248"/>
    </row>
    <row r="219" spans="4:8" x14ac:dyDescent="0.2">
      <c r="D219" s="248"/>
      <c r="F219" s="248"/>
      <c r="G219" s="248"/>
      <c r="H219" s="248"/>
    </row>
    <row r="220" spans="4:8" x14ac:dyDescent="0.2">
      <c r="D220" s="248"/>
      <c r="F220" s="248"/>
      <c r="G220" s="248"/>
      <c r="H220" s="248"/>
    </row>
    <row r="221" spans="4:8" x14ac:dyDescent="0.2">
      <c r="D221" s="248"/>
      <c r="F221" s="248"/>
      <c r="G221" s="248"/>
      <c r="H221" s="248"/>
    </row>
    <row r="222" spans="4:8" x14ac:dyDescent="0.2">
      <c r="D222" s="248"/>
      <c r="F222" s="248"/>
      <c r="G222" s="248"/>
      <c r="H222" s="248"/>
    </row>
    <row r="223" spans="4:8" x14ac:dyDescent="0.2">
      <c r="D223" s="248"/>
      <c r="F223" s="248"/>
      <c r="G223" s="248"/>
      <c r="H223" s="248"/>
    </row>
    <row r="224" spans="4:8" x14ac:dyDescent="0.2">
      <c r="D224" s="248"/>
      <c r="F224" s="248"/>
      <c r="G224" s="248"/>
      <c r="H224" s="248"/>
    </row>
    <row r="225" spans="4:8" x14ac:dyDescent="0.2">
      <c r="D225" s="248"/>
      <c r="F225" s="248"/>
      <c r="G225" s="248"/>
      <c r="H225" s="248"/>
    </row>
    <row r="226" spans="4:8" x14ac:dyDescent="0.2">
      <c r="D226" s="248"/>
      <c r="F226" s="248"/>
      <c r="G226" s="248"/>
      <c r="H226" s="248"/>
    </row>
    <row r="227" spans="4:8" x14ac:dyDescent="0.2">
      <c r="D227" s="248"/>
      <c r="F227" s="248"/>
      <c r="G227" s="248"/>
      <c r="H227" s="248"/>
    </row>
    <row r="228" spans="4:8" x14ac:dyDescent="0.2">
      <c r="D228" s="248"/>
      <c r="F228" s="248"/>
      <c r="G228" s="248"/>
      <c r="H228" s="248"/>
    </row>
    <row r="229" spans="4:8" x14ac:dyDescent="0.2">
      <c r="D229" s="248"/>
      <c r="F229" s="248"/>
      <c r="G229" s="248"/>
      <c r="H229" s="248"/>
    </row>
    <row r="230" spans="4:8" x14ac:dyDescent="0.2">
      <c r="D230" s="248"/>
      <c r="F230" s="248"/>
      <c r="G230" s="248"/>
      <c r="H230" s="248"/>
    </row>
    <row r="231" spans="4:8" x14ac:dyDescent="0.2">
      <c r="D231" s="248"/>
      <c r="F231" s="248"/>
      <c r="G231" s="248"/>
      <c r="H231" s="248"/>
    </row>
    <row r="232" spans="4:8" x14ac:dyDescent="0.2">
      <c r="D232" s="248"/>
      <c r="F232" s="248"/>
      <c r="G232" s="248"/>
      <c r="H232" s="248"/>
    </row>
    <row r="233" spans="4:8" x14ac:dyDescent="0.2">
      <c r="D233" s="248"/>
      <c r="F233" s="248"/>
      <c r="G233" s="248"/>
      <c r="H233" s="248"/>
    </row>
    <row r="234" spans="4:8" x14ac:dyDescent="0.2">
      <c r="D234" s="248"/>
      <c r="F234" s="248"/>
      <c r="G234" s="248"/>
      <c r="H234" s="248"/>
    </row>
    <row r="235" spans="4:8" x14ac:dyDescent="0.2">
      <c r="D235" s="248"/>
      <c r="F235" s="248"/>
      <c r="G235" s="248"/>
      <c r="H235" s="248"/>
    </row>
    <row r="236" spans="4:8" x14ac:dyDescent="0.2">
      <c r="D236" s="248"/>
      <c r="F236" s="248"/>
      <c r="G236" s="248"/>
      <c r="H236" s="248"/>
    </row>
    <row r="237" spans="4:8" x14ac:dyDescent="0.2">
      <c r="D237" s="248"/>
      <c r="F237" s="248"/>
      <c r="G237" s="248"/>
      <c r="H237" s="248"/>
    </row>
    <row r="238" spans="4:8" x14ac:dyDescent="0.2">
      <c r="D238" s="248"/>
      <c r="F238" s="248"/>
      <c r="G238" s="248"/>
      <c r="H238" s="248"/>
    </row>
    <row r="239" spans="4:8" x14ac:dyDescent="0.2">
      <c r="D239" s="248"/>
      <c r="F239" s="248"/>
      <c r="G239" s="248"/>
      <c r="H239" s="248"/>
    </row>
    <row r="240" spans="4:8" x14ac:dyDescent="0.2">
      <c r="D240" s="248"/>
      <c r="F240" s="248"/>
      <c r="G240" s="248"/>
      <c r="H240" s="248"/>
    </row>
    <row r="241" spans="4:8" x14ac:dyDescent="0.2">
      <c r="D241" s="248"/>
      <c r="F241" s="248"/>
      <c r="G241" s="248"/>
      <c r="H241" s="248"/>
    </row>
    <row r="242" spans="4:8" x14ac:dyDescent="0.2">
      <c r="D242" s="248"/>
      <c r="F242" s="248"/>
      <c r="G242" s="248"/>
      <c r="H242" s="248"/>
    </row>
    <row r="243" spans="4:8" x14ac:dyDescent="0.2">
      <c r="D243" s="248"/>
      <c r="F243" s="248"/>
      <c r="G243" s="248"/>
      <c r="H243" s="248"/>
    </row>
    <row r="244" spans="4:8" x14ac:dyDescent="0.2">
      <c r="D244" s="248"/>
      <c r="F244" s="248"/>
      <c r="G244" s="248"/>
      <c r="H244" s="248"/>
    </row>
    <row r="245" spans="4:8" x14ac:dyDescent="0.2">
      <c r="D245" s="248"/>
      <c r="F245" s="248"/>
      <c r="G245" s="248"/>
      <c r="H245" s="248"/>
    </row>
    <row r="246" spans="4:8" x14ac:dyDescent="0.2">
      <c r="D246" s="248"/>
      <c r="F246" s="248"/>
      <c r="G246" s="248"/>
      <c r="H246" s="248"/>
    </row>
    <row r="247" spans="4:8" x14ac:dyDescent="0.2">
      <c r="D247" s="248"/>
      <c r="F247" s="248"/>
      <c r="G247" s="248"/>
      <c r="H247" s="248"/>
    </row>
    <row r="248" spans="4:8" x14ac:dyDescent="0.2">
      <c r="D248" s="248"/>
      <c r="F248" s="248"/>
      <c r="G248" s="248"/>
      <c r="H248" s="248"/>
    </row>
    <row r="249" spans="4:8" x14ac:dyDescent="0.2">
      <c r="D249" s="248"/>
      <c r="F249" s="248"/>
      <c r="G249" s="248"/>
      <c r="H249" s="248"/>
    </row>
    <row r="250" spans="4:8" x14ac:dyDescent="0.2">
      <c r="D250" s="248"/>
      <c r="F250" s="248"/>
      <c r="G250" s="248"/>
      <c r="H250" s="248"/>
    </row>
    <row r="251" spans="4:8" x14ac:dyDescent="0.2">
      <c r="D251" s="248"/>
      <c r="F251" s="248"/>
      <c r="G251" s="248"/>
      <c r="H251" s="248"/>
    </row>
    <row r="252" spans="4:8" x14ac:dyDescent="0.2">
      <c r="D252" s="248"/>
      <c r="F252" s="248"/>
      <c r="G252" s="248"/>
      <c r="H252" s="248"/>
    </row>
    <row r="253" spans="4:8" x14ac:dyDescent="0.2">
      <c r="D253" s="248"/>
      <c r="F253" s="248"/>
      <c r="G253" s="248"/>
      <c r="H253" s="248"/>
    </row>
    <row r="254" spans="4:8" x14ac:dyDescent="0.2">
      <c r="D254" s="248"/>
      <c r="F254" s="248"/>
      <c r="G254" s="248"/>
      <c r="H254" s="248"/>
    </row>
    <row r="255" spans="4:8" x14ac:dyDescent="0.2">
      <c r="D255" s="248"/>
      <c r="F255" s="248"/>
      <c r="G255" s="248"/>
      <c r="H255" s="248"/>
    </row>
    <row r="256" spans="4:8" x14ac:dyDescent="0.2">
      <c r="D256" s="248"/>
      <c r="F256" s="248"/>
      <c r="G256" s="248"/>
      <c r="H256" s="248"/>
    </row>
    <row r="257" spans="4:8" x14ac:dyDescent="0.2">
      <c r="D257" s="248"/>
      <c r="F257" s="248"/>
      <c r="G257" s="248"/>
      <c r="H257" s="248"/>
    </row>
    <row r="258" spans="4:8" x14ac:dyDescent="0.2">
      <c r="D258" s="248"/>
      <c r="F258" s="248"/>
      <c r="G258" s="248"/>
      <c r="H258" s="248"/>
    </row>
    <row r="259" spans="4:8" x14ac:dyDescent="0.2">
      <c r="D259" s="248"/>
      <c r="F259" s="248"/>
      <c r="G259" s="248"/>
      <c r="H259" s="248"/>
    </row>
    <row r="260" spans="4:8" x14ac:dyDescent="0.2">
      <c r="D260" s="248"/>
      <c r="F260" s="248"/>
      <c r="G260" s="248"/>
      <c r="H260" s="248"/>
    </row>
    <row r="261" spans="4:8" x14ac:dyDescent="0.2">
      <c r="D261" s="248"/>
      <c r="F261" s="248"/>
      <c r="G261" s="248"/>
      <c r="H261" s="248"/>
    </row>
    <row r="262" spans="4:8" x14ac:dyDescent="0.2">
      <c r="D262" s="248"/>
      <c r="F262" s="248"/>
      <c r="G262" s="248"/>
      <c r="H262" s="248"/>
    </row>
    <row r="263" spans="4:8" x14ac:dyDescent="0.2">
      <c r="D263" s="248"/>
      <c r="F263" s="248"/>
      <c r="G263" s="248"/>
      <c r="H263" s="248"/>
    </row>
    <row r="264" spans="4:8" x14ac:dyDescent="0.2">
      <c r="D264" s="248"/>
      <c r="F264" s="248"/>
      <c r="G264" s="248"/>
      <c r="H264" s="248"/>
    </row>
    <row r="265" spans="4:8" x14ac:dyDescent="0.2">
      <c r="D265" s="248"/>
      <c r="F265" s="248"/>
      <c r="G265" s="248"/>
      <c r="H265" s="248"/>
    </row>
    <row r="266" spans="4:8" x14ac:dyDescent="0.2">
      <c r="D266" s="248"/>
      <c r="F266" s="248"/>
      <c r="G266" s="248"/>
      <c r="H266" s="248"/>
    </row>
    <row r="267" spans="4:8" x14ac:dyDescent="0.2">
      <c r="D267" s="248"/>
      <c r="F267" s="248"/>
      <c r="G267" s="248"/>
      <c r="H267" s="248"/>
    </row>
    <row r="268" spans="4:8" x14ac:dyDescent="0.2">
      <c r="D268" s="248"/>
      <c r="F268" s="248"/>
      <c r="G268" s="248"/>
      <c r="H268" s="248"/>
    </row>
    <row r="269" spans="4:8" x14ac:dyDescent="0.2">
      <c r="D269" s="248"/>
      <c r="F269" s="248"/>
      <c r="G269" s="248"/>
      <c r="H269" s="248"/>
    </row>
    <row r="270" spans="4:8" x14ac:dyDescent="0.2">
      <c r="D270" s="248"/>
      <c r="F270" s="248"/>
      <c r="G270" s="248"/>
      <c r="H270" s="248"/>
    </row>
    <row r="271" spans="4:8" x14ac:dyDescent="0.2">
      <c r="D271" s="248"/>
      <c r="F271" s="248"/>
      <c r="G271" s="248"/>
      <c r="H271" s="248"/>
    </row>
    <row r="272" spans="4:8" x14ac:dyDescent="0.2">
      <c r="D272" s="248"/>
      <c r="F272" s="248"/>
      <c r="G272" s="248"/>
      <c r="H272" s="248"/>
    </row>
    <row r="273" spans="4:8" x14ac:dyDescent="0.2">
      <c r="D273" s="248"/>
      <c r="F273" s="248"/>
      <c r="G273" s="248"/>
      <c r="H273" s="248"/>
    </row>
    <row r="274" spans="4:8" x14ac:dyDescent="0.2">
      <c r="D274" s="248"/>
      <c r="F274" s="248"/>
      <c r="G274" s="248"/>
      <c r="H274" s="248"/>
    </row>
    <row r="275" spans="4:8" x14ac:dyDescent="0.2">
      <c r="D275" s="248"/>
      <c r="F275" s="248"/>
      <c r="G275" s="248"/>
      <c r="H275" s="248"/>
    </row>
    <row r="276" spans="4:8" x14ac:dyDescent="0.2">
      <c r="D276" s="248"/>
      <c r="F276" s="248"/>
      <c r="G276" s="248"/>
      <c r="H276" s="248"/>
    </row>
    <row r="277" spans="4:8" x14ac:dyDescent="0.2">
      <c r="D277" s="248"/>
      <c r="F277" s="248"/>
      <c r="G277" s="248"/>
      <c r="H277" s="248"/>
    </row>
    <row r="278" spans="4:8" x14ac:dyDescent="0.2">
      <c r="D278" s="248"/>
      <c r="F278" s="248"/>
      <c r="G278" s="248"/>
      <c r="H278" s="248"/>
    </row>
    <row r="279" spans="4:8" x14ac:dyDescent="0.2">
      <c r="D279" s="248"/>
      <c r="F279" s="248"/>
      <c r="G279" s="248"/>
      <c r="H279" s="248"/>
    </row>
    <row r="280" spans="4:8" x14ac:dyDescent="0.2">
      <c r="D280" s="248"/>
      <c r="F280" s="248"/>
      <c r="G280" s="248"/>
      <c r="H280" s="248"/>
    </row>
    <row r="281" spans="4:8" x14ac:dyDescent="0.2">
      <c r="D281" s="248"/>
      <c r="F281" s="248"/>
      <c r="G281" s="248"/>
      <c r="H281" s="248"/>
    </row>
    <row r="282" spans="4:8" x14ac:dyDescent="0.2">
      <c r="D282" s="248"/>
      <c r="F282" s="248"/>
      <c r="G282" s="248"/>
      <c r="H282" s="248"/>
    </row>
    <row r="283" spans="4:8" x14ac:dyDescent="0.2">
      <c r="D283" s="248"/>
      <c r="F283" s="248"/>
      <c r="G283" s="248"/>
      <c r="H283" s="248"/>
    </row>
    <row r="284" spans="4:8" x14ac:dyDescent="0.2">
      <c r="D284" s="248"/>
      <c r="F284" s="248"/>
      <c r="G284" s="248"/>
      <c r="H284" s="248"/>
    </row>
    <row r="285" spans="4:8" x14ac:dyDescent="0.2">
      <c r="D285" s="248"/>
      <c r="F285" s="248"/>
      <c r="G285" s="248"/>
      <c r="H285" s="248"/>
    </row>
    <row r="286" spans="4:8" x14ac:dyDescent="0.2">
      <c r="D286" s="248"/>
      <c r="F286" s="248"/>
      <c r="G286" s="248"/>
      <c r="H286" s="248"/>
    </row>
    <row r="287" spans="4:8" x14ac:dyDescent="0.2">
      <c r="D287" s="248"/>
      <c r="F287" s="248"/>
      <c r="G287" s="248"/>
      <c r="H287" s="248"/>
    </row>
    <row r="288" spans="4:8" x14ac:dyDescent="0.2">
      <c r="D288" s="248"/>
      <c r="F288" s="248"/>
      <c r="G288" s="248"/>
      <c r="H288" s="248"/>
    </row>
    <row r="289" spans="4:8" x14ac:dyDescent="0.2">
      <c r="D289" s="248"/>
      <c r="F289" s="248"/>
      <c r="G289" s="248"/>
      <c r="H289" s="248"/>
    </row>
    <row r="290" spans="4:8" x14ac:dyDescent="0.2">
      <c r="D290" s="248"/>
      <c r="F290" s="248"/>
      <c r="G290" s="248"/>
      <c r="H290" s="248"/>
    </row>
    <row r="291" spans="4:8" x14ac:dyDescent="0.2">
      <c r="D291" s="248"/>
      <c r="F291" s="248"/>
      <c r="G291" s="248"/>
      <c r="H291" s="248"/>
    </row>
    <row r="292" spans="4:8" x14ac:dyDescent="0.2">
      <c r="D292" s="248"/>
      <c r="F292" s="248"/>
      <c r="G292" s="248"/>
      <c r="H292" s="248"/>
    </row>
    <row r="293" spans="4:8" x14ac:dyDescent="0.2">
      <c r="D293" s="248"/>
      <c r="F293" s="248"/>
      <c r="G293" s="248"/>
      <c r="H293" s="248"/>
    </row>
    <row r="294" spans="4:8" x14ac:dyDescent="0.2">
      <c r="D294" s="248"/>
      <c r="F294" s="248"/>
      <c r="G294" s="248"/>
      <c r="H294" s="248"/>
    </row>
    <row r="295" spans="4:8" x14ac:dyDescent="0.2">
      <c r="D295" s="248"/>
      <c r="F295" s="248"/>
      <c r="G295" s="248"/>
      <c r="H295" s="248"/>
    </row>
    <row r="296" spans="4:8" x14ac:dyDescent="0.2">
      <c r="D296" s="248"/>
      <c r="F296" s="248"/>
      <c r="G296" s="248"/>
      <c r="H296" s="248"/>
    </row>
    <row r="297" spans="4:8" x14ac:dyDescent="0.2">
      <c r="D297" s="248"/>
      <c r="F297" s="248"/>
      <c r="G297" s="248"/>
      <c r="H297" s="248"/>
    </row>
    <row r="298" spans="4:8" x14ac:dyDescent="0.2">
      <c r="D298" s="248"/>
      <c r="F298" s="248"/>
      <c r="G298" s="248"/>
      <c r="H298" s="248"/>
    </row>
    <row r="299" spans="4:8" x14ac:dyDescent="0.2">
      <c r="D299" s="248"/>
      <c r="F299" s="248"/>
      <c r="G299" s="248"/>
      <c r="H299" s="248"/>
    </row>
    <row r="300" spans="4:8" x14ac:dyDescent="0.2">
      <c r="D300" s="248"/>
      <c r="F300" s="248"/>
      <c r="G300" s="248"/>
      <c r="H300" s="248"/>
    </row>
    <row r="301" spans="4:8" x14ac:dyDescent="0.2">
      <c r="D301" s="248"/>
      <c r="F301" s="248"/>
      <c r="G301" s="248"/>
      <c r="H301" s="248"/>
    </row>
    <row r="302" spans="4:8" x14ac:dyDescent="0.2">
      <c r="D302" s="248"/>
      <c r="F302" s="248"/>
      <c r="G302" s="248"/>
      <c r="H302" s="248"/>
    </row>
    <row r="303" spans="4:8" x14ac:dyDescent="0.2">
      <c r="D303" s="248"/>
      <c r="F303" s="248"/>
      <c r="G303" s="248"/>
      <c r="H303" s="248"/>
    </row>
    <row r="304" spans="4:8" x14ac:dyDescent="0.2">
      <c r="D304" s="248"/>
      <c r="F304" s="248"/>
      <c r="G304" s="248"/>
      <c r="H304" s="248"/>
    </row>
    <row r="305" spans="4:8" x14ac:dyDescent="0.2">
      <c r="D305" s="248"/>
      <c r="F305" s="248"/>
      <c r="G305" s="248"/>
      <c r="H305" s="248"/>
    </row>
    <row r="306" spans="4:8" x14ac:dyDescent="0.2">
      <c r="D306" s="248"/>
      <c r="F306" s="248"/>
      <c r="G306" s="248"/>
      <c r="H306" s="248"/>
    </row>
    <row r="307" spans="4:8" x14ac:dyDescent="0.2">
      <c r="D307" s="248"/>
      <c r="F307" s="248"/>
      <c r="G307" s="248"/>
      <c r="H307" s="248"/>
    </row>
    <row r="308" spans="4:8" x14ac:dyDescent="0.2">
      <c r="D308" s="248"/>
      <c r="F308" s="248"/>
      <c r="G308" s="248"/>
      <c r="H308" s="248"/>
    </row>
    <row r="309" spans="4:8" x14ac:dyDescent="0.2">
      <c r="D309" s="248"/>
      <c r="F309" s="248"/>
      <c r="G309" s="248"/>
      <c r="H309" s="248"/>
    </row>
    <row r="310" spans="4:8" x14ac:dyDescent="0.2">
      <c r="D310" s="248"/>
      <c r="F310" s="248"/>
      <c r="G310" s="248"/>
      <c r="H310" s="248"/>
    </row>
    <row r="311" spans="4:8" x14ac:dyDescent="0.2">
      <c r="D311" s="248"/>
      <c r="F311" s="248"/>
      <c r="G311" s="248"/>
      <c r="H311" s="248"/>
    </row>
    <row r="312" spans="4:8" x14ac:dyDescent="0.2">
      <c r="D312" s="248"/>
      <c r="F312" s="248"/>
      <c r="G312" s="248"/>
      <c r="H312" s="248"/>
    </row>
    <row r="313" spans="4:8" x14ac:dyDescent="0.2">
      <c r="D313" s="248"/>
      <c r="F313" s="248"/>
      <c r="G313" s="248"/>
      <c r="H313" s="248"/>
    </row>
    <row r="314" spans="4:8" x14ac:dyDescent="0.2">
      <c r="D314" s="248"/>
      <c r="F314" s="248"/>
      <c r="G314" s="248"/>
      <c r="H314" s="248"/>
    </row>
    <row r="315" spans="4:8" x14ac:dyDescent="0.2">
      <c r="D315" s="248"/>
      <c r="F315" s="248"/>
      <c r="G315" s="248"/>
      <c r="H315" s="248"/>
    </row>
    <row r="316" spans="4:8" x14ac:dyDescent="0.2">
      <c r="D316" s="248"/>
      <c r="F316" s="248"/>
      <c r="G316" s="248"/>
      <c r="H316" s="248"/>
    </row>
    <row r="317" spans="4:8" x14ac:dyDescent="0.2">
      <c r="D317" s="248"/>
      <c r="F317" s="248"/>
      <c r="G317" s="248"/>
      <c r="H317" s="248"/>
    </row>
    <row r="318" spans="4:8" x14ac:dyDescent="0.2">
      <c r="D318" s="248"/>
      <c r="F318" s="248"/>
      <c r="G318" s="248"/>
      <c r="H318" s="248"/>
    </row>
    <row r="319" spans="4:8" x14ac:dyDescent="0.2">
      <c r="D319" s="248"/>
      <c r="F319" s="248"/>
      <c r="G319" s="248"/>
      <c r="H319" s="248"/>
    </row>
    <row r="320" spans="4:8" x14ac:dyDescent="0.2">
      <c r="D320" s="248"/>
      <c r="F320" s="248"/>
      <c r="G320" s="248"/>
      <c r="H320" s="248"/>
    </row>
    <row r="321" spans="4:8" x14ac:dyDescent="0.2">
      <c r="D321" s="248"/>
      <c r="F321" s="248"/>
      <c r="G321" s="248"/>
      <c r="H321" s="248"/>
    </row>
    <row r="322" spans="4:8" x14ac:dyDescent="0.2">
      <c r="D322" s="248"/>
      <c r="F322" s="248"/>
      <c r="G322" s="248"/>
      <c r="H322" s="248"/>
    </row>
    <row r="323" spans="4:8" x14ac:dyDescent="0.2">
      <c r="D323" s="248"/>
      <c r="F323" s="248"/>
      <c r="G323" s="248"/>
      <c r="H323" s="248"/>
    </row>
    <row r="324" spans="4:8" x14ac:dyDescent="0.2">
      <c r="D324" s="248"/>
      <c r="F324" s="248"/>
      <c r="G324" s="248"/>
      <c r="H324" s="248"/>
    </row>
    <row r="325" spans="4:8" x14ac:dyDescent="0.2">
      <c r="D325" s="248"/>
      <c r="F325" s="248"/>
      <c r="G325" s="248"/>
      <c r="H325" s="248"/>
    </row>
    <row r="326" spans="4:8" x14ac:dyDescent="0.2">
      <c r="D326" s="248"/>
      <c r="F326" s="248"/>
      <c r="G326" s="248"/>
      <c r="H326" s="248"/>
    </row>
    <row r="327" spans="4:8" x14ac:dyDescent="0.2">
      <c r="D327" s="248"/>
      <c r="F327" s="248"/>
      <c r="G327" s="248"/>
      <c r="H327" s="248"/>
    </row>
    <row r="328" spans="4:8" x14ac:dyDescent="0.2">
      <c r="D328" s="248"/>
      <c r="F328" s="248"/>
      <c r="G328" s="248"/>
      <c r="H328" s="248"/>
    </row>
    <row r="329" spans="4:8" x14ac:dyDescent="0.2">
      <c r="D329" s="248"/>
      <c r="F329" s="248"/>
      <c r="G329" s="248"/>
      <c r="H329" s="248"/>
    </row>
    <row r="330" spans="4:8" x14ac:dyDescent="0.2">
      <c r="D330" s="248"/>
      <c r="F330" s="248"/>
      <c r="G330" s="248"/>
      <c r="H330" s="248"/>
    </row>
    <row r="331" spans="4:8" x14ac:dyDescent="0.2">
      <c r="D331" s="248"/>
      <c r="F331" s="248"/>
      <c r="G331" s="248"/>
      <c r="H331" s="248"/>
    </row>
    <row r="332" spans="4:8" x14ac:dyDescent="0.2">
      <c r="D332" s="248"/>
      <c r="F332" s="248"/>
      <c r="G332" s="248"/>
      <c r="H332" s="248"/>
    </row>
    <row r="333" spans="4:8" x14ac:dyDescent="0.2">
      <c r="D333" s="248"/>
      <c r="F333" s="248"/>
      <c r="G333" s="248"/>
      <c r="H333" s="248"/>
    </row>
    <row r="334" spans="4:8" x14ac:dyDescent="0.2">
      <c r="D334" s="248"/>
      <c r="F334" s="248"/>
      <c r="G334" s="248"/>
      <c r="H334" s="248"/>
    </row>
    <row r="335" spans="4:8" x14ac:dyDescent="0.2">
      <c r="D335" s="248"/>
      <c r="F335" s="248"/>
      <c r="G335" s="248"/>
      <c r="H335" s="248"/>
    </row>
    <row r="336" spans="4:8" x14ac:dyDescent="0.2">
      <c r="D336" s="248"/>
      <c r="F336" s="248"/>
      <c r="G336" s="248"/>
      <c r="H336" s="248"/>
    </row>
    <row r="337" spans="4:8" x14ac:dyDescent="0.2">
      <c r="D337" s="248"/>
      <c r="F337" s="248"/>
      <c r="G337" s="248"/>
      <c r="H337" s="248"/>
    </row>
    <row r="338" spans="4:8" x14ac:dyDescent="0.2">
      <c r="D338" s="248"/>
      <c r="F338" s="248"/>
      <c r="G338" s="248"/>
      <c r="H338" s="248"/>
    </row>
    <row r="339" spans="4:8" x14ac:dyDescent="0.2">
      <c r="D339" s="248"/>
      <c r="F339" s="248"/>
      <c r="G339" s="248"/>
      <c r="H339" s="248"/>
    </row>
    <row r="340" spans="4:8" x14ac:dyDescent="0.2">
      <c r="D340" s="248"/>
      <c r="F340" s="248"/>
      <c r="G340" s="248"/>
      <c r="H340" s="248"/>
    </row>
    <row r="341" spans="4:8" x14ac:dyDescent="0.2">
      <c r="D341" s="248"/>
      <c r="F341" s="248"/>
      <c r="G341" s="248"/>
      <c r="H341" s="248"/>
    </row>
    <row r="342" spans="4:8" x14ac:dyDescent="0.2">
      <c r="D342" s="248"/>
      <c r="F342" s="248"/>
      <c r="G342" s="248"/>
      <c r="H342" s="248"/>
    </row>
    <row r="343" spans="4:8" x14ac:dyDescent="0.2">
      <c r="D343" s="248"/>
      <c r="F343" s="248"/>
      <c r="G343" s="248"/>
      <c r="H343" s="248"/>
    </row>
    <row r="344" spans="4:8" x14ac:dyDescent="0.2">
      <c r="D344" s="248"/>
      <c r="F344" s="248"/>
      <c r="G344" s="248"/>
      <c r="H344" s="248"/>
    </row>
    <row r="345" spans="4:8" x14ac:dyDescent="0.2">
      <c r="D345" s="248"/>
      <c r="F345" s="248"/>
      <c r="G345" s="248"/>
      <c r="H345" s="248"/>
    </row>
    <row r="346" spans="4:8" x14ac:dyDescent="0.2">
      <c r="D346" s="248"/>
      <c r="F346" s="248"/>
      <c r="G346" s="248"/>
      <c r="H346" s="248"/>
    </row>
    <row r="347" spans="4:8" x14ac:dyDescent="0.2">
      <c r="D347" s="248"/>
      <c r="F347" s="248"/>
      <c r="G347" s="248"/>
      <c r="H347" s="248"/>
    </row>
    <row r="348" spans="4:8" x14ac:dyDescent="0.2">
      <c r="D348" s="248"/>
      <c r="F348" s="248"/>
      <c r="G348" s="248"/>
      <c r="H348" s="248"/>
    </row>
    <row r="349" spans="4:8" x14ac:dyDescent="0.2">
      <c r="D349" s="248"/>
      <c r="F349" s="248"/>
      <c r="G349" s="248"/>
      <c r="H349" s="248"/>
    </row>
    <row r="350" spans="4:8" x14ac:dyDescent="0.2">
      <c r="D350" s="248"/>
      <c r="F350" s="248"/>
      <c r="G350" s="248"/>
      <c r="H350" s="248"/>
    </row>
    <row r="351" spans="4:8" x14ac:dyDescent="0.2">
      <c r="D351" s="248"/>
      <c r="F351" s="248"/>
      <c r="G351" s="248"/>
      <c r="H351" s="248"/>
    </row>
    <row r="352" spans="4:8" x14ac:dyDescent="0.2">
      <c r="D352" s="248"/>
      <c r="F352" s="248"/>
      <c r="G352" s="248"/>
      <c r="H352" s="248"/>
    </row>
    <row r="353" spans="4:8" x14ac:dyDescent="0.2">
      <c r="D353" s="248"/>
      <c r="F353" s="248"/>
      <c r="G353" s="248"/>
      <c r="H353" s="248"/>
    </row>
    <row r="354" spans="4:8" x14ac:dyDescent="0.2">
      <c r="D354" s="248"/>
      <c r="F354" s="248"/>
      <c r="G354" s="248"/>
      <c r="H354" s="248"/>
    </row>
    <row r="355" spans="4:8" x14ac:dyDescent="0.2">
      <c r="D355" s="248"/>
      <c r="F355" s="248"/>
      <c r="G355" s="248"/>
      <c r="H355" s="248"/>
    </row>
    <row r="356" spans="4:8" x14ac:dyDescent="0.2">
      <c r="D356" s="248"/>
      <c r="F356" s="248"/>
      <c r="G356" s="248"/>
      <c r="H356" s="248"/>
    </row>
    <row r="357" spans="4:8" x14ac:dyDescent="0.2">
      <c r="D357" s="248"/>
      <c r="F357" s="248"/>
      <c r="G357" s="248"/>
      <c r="H357" s="248"/>
    </row>
    <row r="358" spans="4:8" x14ac:dyDescent="0.2">
      <c r="D358" s="248"/>
      <c r="F358" s="248"/>
      <c r="G358" s="248"/>
      <c r="H358" s="248"/>
    </row>
    <row r="359" spans="4:8" x14ac:dyDescent="0.2">
      <c r="D359" s="248"/>
      <c r="F359" s="248"/>
      <c r="G359" s="248"/>
      <c r="H359" s="248"/>
    </row>
    <row r="360" spans="4:8" x14ac:dyDescent="0.2">
      <c r="D360" s="248"/>
      <c r="F360" s="248"/>
      <c r="G360" s="248"/>
      <c r="H360" s="248"/>
    </row>
    <row r="361" spans="4:8" x14ac:dyDescent="0.2">
      <c r="D361" s="248"/>
      <c r="F361" s="248"/>
      <c r="G361" s="248"/>
      <c r="H361" s="248"/>
    </row>
    <row r="362" spans="4:8" x14ac:dyDescent="0.2">
      <c r="D362" s="248"/>
      <c r="F362" s="248"/>
      <c r="G362" s="248"/>
      <c r="H362" s="248"/>
    </row>
    <row r="363" spans="4:8" x14ac:dyDescent="0.2">
      <c r="D363" s="248"/>
      <c r="F363" s="248"/>
      <c r="G363" s="248"/>
      <c r="H363" s="248"/>
    </row>
    <row r="364" spans="4:8" x14ac:dyDescent="0.2">
      <c r="D364" s="248"/>
      <c r="F364" s="248"/>
      <c r="G364" s="248"/>
      <c r="H364" s="248"/>
    </row>
    <row r="365" spans="4:8" x14ac:dyDescent="0.2">
      <c r="D365" s="248"/>
      <c r="F365" s="248"/>
      <c r="G365" s="248"/>
      <c r="H365" s="248"/>
    </row>
    <row r="366" spans="4:8" x14ac:dyDescent="0.2">
      <c r="D366" s="248"/>
      <c r="F366" s="248"/>
      <c r="G366" s="248"/>
      <c r="H366" s="248"/>
    </row>
    <row r="367" spans="4:8" x14ac:dyDescent="0.2">
      <c r="D367" s="248"/>
      <c r="F367" s="248"/>
      <c r="G367" s="248"/>
      <c r="H367" s="248"/>
    </row>
    <row r="368" spans="4:8" x14ac:dyDescent="0.2">
      <c r="D368" s="248"/>
      <c r="F368" s="248"/>
      <c r="G368" s="248"/>
      <c r="H368" s="248"/>
    </row>
    <row r="369" spans="4:8" x14ac:dyDescent="0.2">
      <c r="D369" s="248"/>
      <c r="F369" s="248"/>
      <c r="G369" s="248"/>
      <c r="H369" s="248"/>
    </row>
    <row r="370" spans="4:8" x14ac:dyDescent="0.2">
      <c r="D370" s="248"/>
      <c r="F370" s="248"/>
      <c r="G370" s="248"/>
      <c r="H370" s="248"/>
    </row>
    <row r="371" spans="4:8" x14ac:dyDescent="0.2">
      <c r="D371" s="248"/>
      <c r="F371" s="248"/>
      <c r="G371" s="248"/>
      <c r="H371" s="248"/>
    </row>
    <row r="372" spans="4:8" x14ac:dyDescent="0.2">
      <c r="D372" s="248"/>
      <c r="F372" s="248"/>
      <c r="G372" s="248"/>
      <c r="H372" s="248"/>
    </row>
    <row r="373" spans="4:8" x14ac:dyDescent="0.2">
      <c r="D373" s="248"/>
      <c r="F373" s="248"/>
      <c r="G373" s="248"/>
      <c r="H373" s="248"/>
    </row>
    <row r="374" spans="4:8" x14ac:dyDescent="0.2">
      <c r="D374" s="248"/>
      <c r="F374" s="248"/>
      <c r="G374" s="248"/>
      <c r="H374" s="248"/>
    </row>
    <row r="375" spans="4:8" x14ac:dyDescent="0.2">
      <c r="D375" s="248"/>
      <c r="F375" s="248"/>
      <c r="G375" s="248"/>
      <c r="H375" s="248"/>
    </row>
    <row r="376" spans="4:8" x14ac:dyDescent="0.2">
      <c r="D376" s="248"/>
      <c r="F376" s="248"/>
      <c r="G376" s="248"/>
      <c r="H376" s="248"/>
    </row>
    <row r="377" spans="4:8" x14ac:dyDescent="0.2">
      <c r="D377" s="248"/>
      <c r="F377" s="248"/>
      <c r="G377" s="248"/>
      <c r="H377" s="248"/>
    </row>
    <row r="378" spans="4:8" x14ac:dyDescent="0.2">
      <c r="D378" s="248"/>
      <c r="F378" s="248"/>
      <c r="G378" s="248"/>
      <c r="H378" s="248"/>
    </row>
    <row r="379" spans="4:8" x14ac:dyDescent="0.2">
      <c r="D379" s="248"/>
      <c r="F379" s="248"/>
      <c r="G379" s="248"/>
      <c r="H379" s="248"/>
    </row>
    <row r="380" spans="4:8" x14ac:dyDescent="0.2">
      <c r="D380" s="248"/>
      <c r="F380" s="248"/>
      <c r="G380" s="248"/>
      <c r="H380" s="248"/>
    </row>
    <row r="381" spans="4:8" x14ac:dyDescent="0.2">
      <c r="D381" s="248"/>
      <c r="F381" s="248"/>
      <c r="G381" s="248"/>
      <c r="H381" s="248"/>
    </row>
    <row r="382" spans="4:8" x14ac:dyDescent="0.2">
      <c r="D382" s="248"/>
      <c r="F382" s="248"/>
      <c r="G382" s="248"/>
      <c r="H382" s="248"/>
    </row>
    <row r="383" spans="4:8" x14ac:dyDescent="0.2">
      <c r="D383" s="248"/>
      <c r="F383" s="248"/>
      <c r="G383" s="248"/>
      <c r="H383" s="248"/>
    </row>
    <row r="384" spans="4:8" x14ac:dyDescent="0.2">
      <c r="D384" s="248"/>
      <c r="F384" s="248"/>
      <c r="G384" s="248"/>
      <c r="H384" s="248"/>
    </row>
    <row r="385" spans="4:8" x14ac:dyDescent="0.2">
      <c r="D385" s="248"/>
      <c r="F385" s="248"/>
      <c r="G385" s="248"/>
      <c r="H385" s="248"/>
    </row>
    <row r="386" spans="4:8" x14ac:dyDescent="0.2">
      <c r="D386" s="248"/>
      <c r="F386" s="248"/>
      <c r="G386" s="248"/>
      <c r="H386" s="248"/>
    </row>
    <row r="387" spans="4:8" x14ac:dyDescent="0.2">
      <c r="D387" s="248"/>
      <c r="F387" s="248"/>
      <c r="G387" s="248"/>
      <c r="H387" s="248"/>
    </row>
    <row r="388" spans="4:8" x14ac:dyDescent="0.2">
      <c r="D388" s="248"/>
      <c r="F388" s="248"/>
      <c r="G388" s="248"/>
      <c r="H388" s="248"/>
    </row>
    <row r="389" spans="4:8" x14ac:dyDescent="0.2">
      <c r="D389" s="248"/>
      <c r="F389" s="248"/>
      <c r="G389" s="248"/>
      <c r="H389" s="248"/>
    </row>
    <row r="390" spans="4:8" x14ac:dyDescent="0.2">
      <c r="D390" s="248"/>
      <c r="F390" s="248"/>
      <c r="G390" s="248"/>
      <c r="H390" s="248"/>
    </row>
    <row r="391" spans="4:8" x14ac:dyDescent="0.2">
      <c r="D391" s="248"/>
      <c r="F391" s="248"/>
      <c r="G391" s="248"/>
      <c r="H391" s="248"/>
    </row>
    <row r="392" spans="4:8" x14ac:dyDescent="0.2">
      <c r="D392" s="248"/>
      <c r="F392" s="248"/>
      <c r="G392" s="248"/>
      <c r="H392" s="248"/>
    </row>
    <row r="393" spans="4:8" x14ac:dyDescent="0.2">
      <c r="D393" s="248"/>
      <c r="F393" s="248"/>
      <c r="G393" s="248"/>
      <c r="H393" s="248"/>
    </row>
    <row r="394" spans="4:8" x14ac:dyDescent="0.2">
      <c r="D394" s="248"/>
      <c r="F394" s="248"/>
      <c r="G394" s="248"/>
      <c r="H394" s="248"/>
    </row>
    <row r="395" spans="4:8" x14ac:dyDescent="0.2">
      <c r="D395" s="248"/>
      <c r="F395" s="248"/>
      <c r="G395" s="248"/>
      <c r="H395" s="248"/>
    </row>
    <row r="396" spans="4:8" x14ac:dyDescent="0.2">
      <c r="D396" s="248"/>
      <c r="F396" s="248"/>
      <c r="G396" s="248"/>
      <c r="H396" s="248"/>
    </row>
    <row r="397" spans="4:8" x14ac:dyDescent="0.2">
      <c r="D397" s="248"/>
      <c r="F397" s="248"/>
      <c r="G397" s="248"/>
      <c r="H397" s="248"/>
    </row>
    <row r="398" spans="4:8" x14ac:dyDescent="0.2">
      <c r="D398" s="248"/>
      <c r="F398" s="248"/>
      <c r="G398" s="248"/>
      <c r="H398" s="248"/>
    </row>
    <row r="399" spans="4:8" x14ac:dyDescent="0.2">
      <c r="D399" s="248"/>
      <c r="F399" s="248"/>
      <c r="G399" s="248"/>
      <c r="H399" s="248"/>
    </row>
    <row r="400" spans="4:8" x14ac:dyDescent="0.2">
      <c r="D400" s="248"/>
      <c r="F400" s="248"/>
      <c r="G400" s="248"/>
      <c r="H400" s="248"/>
    </row>
    <row r="401" spans="4:8" x14ac:dyDescent="0.2">
      <c r="D401" s="248"/>
      <c r="F401" s="248"/>
      <c r="G401" s="248"/>
      <c r="H401" s="248"/>
    </row>
    <row r="402" spans="4:8" x14ac:dyDescent="0.2">
      <c r="D402" s="248"/>
      <c r="F402" s="248"/>
      <c r="G402" s="248"/>
      <c r="H402" s="248"/>
    </row>
    <row r="403" spans="4:8" x14ac:dyDescent="0.2">
      <c r="D403" s="248"/>
      <c r="F403" s="248"/>
      <c r="G403" s="248"/>
      <c r="H403" s="248"/>
    </row>
    <row r="404" spans="4:8" x14ac:dyDescent="0.2">
      <c r="D404" s="248"/>
      <c r="F404" s="248"/>
      <c r="G404" s="248"/>
      <c r="H404" s="248"/>
    </row>
    <row r="405" spans="4:8" x14ac:dyDescent="0.2">
      <c r="D405" s="248"/>
      <c r="F405" s="248"/>
      <c r="G405" s="248"/>
      <c r="H405" s="248"/>
    </row>
    <row r="406" spans="4:8" x14ac:dyDescent="0.2">
      <c r="D406" s="248"/>
      <c r="F406" s="248"/>
      <c r="G406" s="248"/>
      <c r="H406" s="248"/>
    </row>
    <row r="407" spans="4:8" x14ac:dyDescent="0.2">
      <c r="D407" s="248"/>
      <c r="F407" s="248"/>
      <c r="G407" s="248"/>
      <c r="H407" s="248"/>
    </row>
    <row r="408" spans="4:8" x14ac:dyDescent="0.2">
      <c r="D408" s="248"/>
      <c r="F408" s="248"/>
      <c r="G408" s="248"/>
      <c r="H408" s="248"/>
    </row>
    <row r="409" spans="4:8" x14ac:dyDescent="0.2">
      <c r="D409" s="248"/>
      <c r="F409" s="248"/>
      <c r="G409" s="248"/>
      <c r="H409" s="248"/>
    </row>
    <row r="410" spans="4:8" x14ac:dyDescent="0.2">
      <c r="D410" s="248"/>
      <c r="F410" s="248"/>
      <c r="G410" s="248"/>
      <c r="H410" s="248"/>
    </row>
    <row r="411" spans="4:8" x14ac:dyDescent="0.2">
      <c r="D411" s="248"/>
      <c r="F411" s="248"/>
      <c r="G411" s="248"/>
      <c r="H411" s="248"/>
    </row>
    <row r="412" spans="4:8" x14ac:dyDescent="0.2">
      <c r="D412" s="248"/>
      <c r="F412" s="248"/>
      <c r="G412" s="248"/>
      <c r="H412" s="248"/>
    </row>
    <row r="413" spans="4:8" x14ac:dyDescent="0.2">
      <c r="D413" s="248"/>
      <c r="F413" s="248"/>
      <c r="G413" s="248"/>
      <c r="H413" s="248"/>
    </row>
    <row r="414" spans="4:8" x14ac:dyDescent="0.2">
      <c r="D414" s="248"/>
      <c r="F414" s="248"/>
      <c r="G414" s="248"/>
      <c r="H414" s="248"/>
    </row>
    <row r="415" spans="4:8" x14ac:dyDescent="0.2">
      <c r="D415" s="248"/>
      <c r="F415" s="248"/>
      <c r="G415" s="248"/>
      <c r="H415" s="248"/>
    </row>
    <row r="416" spans="4:8" x14ac:dyDescent="0.2">
      <c r="D416" s="248"/>
      <c r="F416" s="248"/>
      <c r="G416" s="248"/>
      <c r="H416" s="248"/>
    </row>
    <row r="417" spans="4:8" x14ac:dyDescent="0.2">
      <c r="D417" s="248"/>
      <c r="F417" s="248"/>
      <c r="G417" s="248"/>
      <c r="H417" s="248"/>
    </row>
    <row r="418" spans="4:8" x14ac:dyDescent="0.2">
      <c r="D418" s="248"/>
      <c r="F418" s="248"/>
      <c r="G418" s="248"/>
      <c r="H418" s="248"/>
    </row>
    <row r="419" spans="4:8" x14ac:dyDescent="0.2">
      <c r="D419" s="248"/>
      <c r="F419" s="248"/>
      <c r="G419" s="248"/>
      <c r="H419" s="248"/>
    </row>
    <row r="420" spans="4:8" x14ac:dyDescent="0.2">
      <c r="D420" s="248"/>
      <c r="F420" s="248"/>
      <c r="G420" s="248"/>
      <c r="H420" s="248"/>
    </row>
    <row r="421" spans="4:8" x14ac:dyDescent="0.2">
      <c r="D421" s="248"/>
      <c r="F421" s="248"/>
      <c r="G421" s="248"/>
      <c r="H421" s="248"/>
    </row>
    <row r="422" spans="4:8" x14ac:dyDescent="0.2">
      <c r="D422" s="248"/>
      <c r="F422" s="248"/>
      <c r="G422" s="248"/>
      <c r="H422" s="248"/>
    </row>
    <row r="423" spans="4:8" x14ac:dyDescent="0.2">
      <c r="D423" s="248"/>
      <c r="F423" s="248"/>
      <c r="G423" s="248"/>
      <c r="H423" s="248"/>
    </row>
    <row r="424" spans="4:8" x14ac:dyDescent="0.2">
      <c r="D424" s="248"/>
      <c r="F424" s="248"/>
      <c r="G424" s="248"/>
      <c r="H424" s="248"/>
    </row>
    <row r="425" spans="4:8" x14ac:dyDescent="0.2">
      <c r="D425" s="248"/>
      <c r="F425" s="248"/>
      <c r="G425" s="248"/>
      <c r="H425" s="248"/>
    </row>
    <row r="426" spans="4:8" x14ac:dyDescent="0.2">
      <c r="D426" s="248"/>
      <c r="F426" s="248"/>
      <c r="G426" s="248"/>
      <c r="H426" s="248"/>
    </row>
    <row r="427" spans="4:8" x14ac:dyDescent="0.2">
      <c r="D427" s="248"/>
      <c r="F427" s="248"/>
      <c r="G427" s="248"/>
      <c r="H427" s="248"/>
    </row>
    <row r="428" spans="4:8" x14ac:dyDescent="0.2">
      <c r="D428" s="248"/>
      <c r="F428" s="248"/>
      <c r="G428" s="248"/>
      <c r="H428" s="248"/>
    </row>
    <row r="429" spans="4:8" x14ac:dyDescent="0.2">
      <c r="D429" s="248"/>
      <c r="F429" s="248"/>
      <c r="G429" s="248"/>
      <c r="H429" s="248"/>
    </row>
    <row r="430" spans="4:8" x14ac:dyDescent="0.2">
      <c r="D430" s="248"/>
      <c r="F430" s="248"/>
      <c r="G430" s="248"/>
      <c r="H430" s="248"/>
    </row>
    <row r="431" spans="4:8" x14ac:dyDescent="0.2">
      <c r="D431" s="248"/>
      <c r="F431" s="248"/>
      <c r="G431" s="248"/>
      <c r="H431" s="248"/>
    </row>
    <row r="432" spans="4:8" x14ac:dyDescent="0.2">
      <c r="D432" s="248"/>
      <c r="F432" s="248"/>
      <c r="G432" s="248"/>
      <c r="H432" s="248"/>
    </row>
    <row r="433" spans="4:8" x14ac:dyDescent="0.2">
      <c r="D433" s="248"/>
      <c r="F433" s="248"/>
      <c r="G433" s="248"/>
      <c r="H433" s="248"/>
    </row>
    <row r="434" spans="4:8" x14ac:dyDescent="0.2">
      <c r="D434" s="248"/>
      <c r="F434" s="248"/>
      <c r="G434" s="248"/>
      <c r="H434" s="248"/>
    </row>
    <row r="435" spans="4:8" x14ac:dyDescent="0.2">
      <c r="D435" s="248"/>
      <c r="F435" s="248"/>
      <c r="G435" s="248"/>
      <c r="H435" s="248"/>
    </row>
    <row r="436" spans="4:8" x14ac:dyDescent="0.2">
      <c r="D436" s="248"/>
      <c r="F436" s="248"/>
      <c r="G436" s="248"/>
      <c r="H436" s="248"/>
    </row>
    <row r="437" spans="4:8" x14ac:dyDescent="0.2">
      <c r="D437" s="248"/>
      <c r="F437" s="248"/>
      <c r="G437" s="248"/>
      <c r="H437" s="248"/>
    </row>
    <row r="438" spans="4:8" x14ac:dyDescent="0.2">
      <c r="D438" s="248"/>
      <c r="F438" s="248"/>
      <c r="G438" s="248"/>
      <c r="H438" s="248"/>
    </row>
    <row r="439" spans="4:8" x14ac:dyDescent="0.2">
      <c r="D439" s="248"/>
      <c r="F439" s="248"/>
      <c r="G439" s="248"/>
      <c r="H439" s="248"/>
    </row>
    <row r="440" spans="4:8" x14ac:dyDescent="0.2">
      <c r="D440" s="248"/>
      <c r="F440" s="248"/>
      <c r="G440" s="248"/>
      <c r="H440" s="248"/>
    </row>
    <row r="441" spans="4:8" x14ac:dyDescent="0.2">
      <c r="D441" s="248"/>
      <c r="F441" s="248"/>
      <c r="G441" s="248"/>
      <c r="H441" s="248"/>
    </row>
    <row r="442" spans="4:8" x14ac:dyDescent="0.2">
      <c r="D442" s="248"/>
      <c r="F442" s="248"/>
      <c r="G442" s="248"/>
      <c r="H442" s="248"/>
    </row>
    <row r="443" spans="4:8" x14ac:dyDescent="0.2">
      <c r="D443" s="248"/>
      <c r="F443" s="248"/>
      <c r="G443" s="248"/>
      <c r="H443" s="248"/>
    </row>
    <row r="444" spans="4:8" x14ac:dyDescent="0.2">
      <c r="D444" s="248"/>
      <c r="F444" s="248"/>
      <c r="G444" s="248"/>
      <c r="H444" s="248"/>
    </row>
    <row r="445" spans="4:8" x14ac:dyDescent="0.2">
      <c r="D445" s="248"/>
      <c r="F445" s="248"/>
      <c r="G445" s="248"/>
      <c r="H445" s="248"/>
    </row>
    <row r="446" spans="4:8" x14ac:dyDescent="0.2">
      <c r="D446" s="248"/>
      <c r="F446" s="248"/>
      <c r="G446" s="248"/>
      <c r="H446" s="248"/>
    </row>
    <row r="447" spans="4:8" x14ac:dyDescent="0.2">
      <c r="D447" s="248"/>
      <c r="F447" s="248"/>
      <c r="G447" s="248"/>
      <c r="H447" s="248"/>
    </row>
    <row r="448" spans="4:8" x14ac:dyDescent="0.2">
      <c r="D448" s="248"/>
      <c r="F448" s="248"/>
      <c r="G448" s="248"/>
      <c r="H448" s="248"/>
    </row>
    <row r="449" spans="4:8" x14ac:dyDescent="0.2">
      <c r="D449" s="248"/>
      <c r="F449" s="248"/>
      <c r="G449" s="248"/>
      <c r="H449" s="248"/>
    </row>
    <row r="450" spans="4:8" x14ac:dyDescent="0.2">
      <c r="D450" s="248"/>
      <c r="F450" s="248"/>
      <c r="G450" s="248"/>
      <c r="H450" s="248"/>
    </row>
    <row r="451" spans="4:8" x14ac:dyDescent="0.2">
      <c r="D451" s="248"/>
      <c r="F451" s="248"/>
      <c r="G451" s="248"/>
      <c r="H451" s="248"/>
    </row>
    <row r="452" spans="4:8" x14ac:dyDescent="0.2">
      <c r="D452" s="248"/>
      <c r="F452" s="248"/>
      <c r="G452" s="248"/>
      <c r="H452" s="248"/>
    </row>
    <row r="453" spans="4:8" x14ac:dyDescent="0.2">
      <c r="D453" s="248"/>
      <c r="F453" s="248"/>
      <c r="G453" s="248"/>
      <c r="H453" s="248"/>
    </row>
    <row r="454" spans="4:8" x14ac:dyDescent="0.2">
      <c r="D454" s="248"/>
      <c r="F454" s="248"/>
      <c r="G454" s="248"/>
      <c r="H454" s="248"/>
    </row>
    <row r="455" spans="4:8" x14ac:dyDescent="0.2">
      <c r="D455" s="248"/>
      <c r="F455" s="248"/>
      <c r="G455" s="248"/>
      <c r="H455" s="248"/>
    </row>
    <row r="456" spans="4:8" x14ac:dyDescent="0.2">
      <c r="D456" s="248"/>
      <c r="F456" s="248"/>
      <c r="G456" s="248"/>
      <c r="H456" s="248"/>
    </row>
    <row r="457" spans="4:8" x14ac:dyDescent="0.2">
      <c r="D457" s="248"/>
      <c r="F457" s="248"/>
      <c r="G457" s="248"/>
      <c r="H457" s="248"/>
    </row>
    <row r="458" spans="4:8" x14ac:dyDescent="0.2">
      <c r="D458" s="248"/>
      <c r="F458" s="248"/>
      <c r="G458" s="248"/>
      <c r="H458" s="248"/>
    </row>
    <row r="459" spans="4:8" x14ac:dyDescent="0.2">
      <c r="D459" s="248"/>
      <c r="F459" s="248"/>
      <c r="G459" s="248"/>
      <c r="H459" s="248"/>
    </row>
    <row r="460" spans="4:8" x14ac:dyDescent="0.2">
      <c r="D460" s="248"/>
      <c r="F460" s="248"/>
      <c r="G460" s="248"/>
      <c r="H460" s="248"/>
    </row>
    <row r="461" spans="4:8" x14ac:dyDescent="0.2">
      <c r="D461" s="248"/>
      <c r="F461" s="248"/>
      <c r="G461" s="248"/>
      <c r="H461" s="248"/>
    </row>
    <row r="462" spans="4:8" x14ac:dyDescent="0.2">
      <c r="D462" s="248"/>
      <c r="F462" s="248"/>
      <c r="G462" s="248"/>
      <c r="H462" s="248"/>
    </row>
    <row r="463" spans="4:8" x14ac:dyDescent="0.2">
      <c r="D463" s="248"/>
      <c r="F463" s="248"/>
      <c r="G463" s="248"/>
      <c r="H463" s="248"/>
    </row>
    <row r="464" spans="4:8" x14ac:dyDescent="0.2">
      <c r="D464" s="248"/>
      <c r="F464" s="248"/>
      <c r="G464" s="248"/>
      <c r="H464" s="248"/>
    </row>
    <row r="465" spans="4:8" x14ac:dyDescent="0.2">
      <c r="D465" s="248"/>
      <c r="F465" s="248"/>
      <c r="G465" s="248"/>
      <c r="H465" s="248"/>
    </row>
    <row r="466" spans="4:8" x14ac:dyDescent="0.2">
      <c r="D466" s="248"/>
      <c r="F466" s="248"/>
      <c r="G466" s="248"/>
      <c r="H466" s="248"/>
    </row>
    <row r="467" spans="4:8" x14ac:dyDescent="0.2">
      <c r="D467" s="248"/>
      <c r="F467" s="248"/>
      <c r="G467" s="248"/>
      <c r="H467" s="248"/>
    </row>
    <row r="468" spans="4:8" x14ac:dyDescent="0.2">
      <c r="D468" s="248"/>
      <c r="F468" s="248"/>
      <c r="G468" s="248"/>
      <c r="H468" s="248"/>
    </row>
    <row r="469" spans="4:8" x14ac:dyDescent="0.2">
      <c r="D469" s="248"/>
      <c r="F469" s="248"/>
      <c r="G469" s="248"/>
      <c r="H469" s="248"/>
    </row>
    <row r="470" spans="4:8" x14ac:dyDescent="0.2">
      <c r="D470" s="248"/>
      <c r="F470" s="248"/>
      <c r="G470" s="248"/>
      <c r="H470" s="248"/>
    </row>
    <row r="471" spans="4:8" x14ac:dyDescent="0.2">
      <c r="D471" s="248"/>
      <c r="F471" s="248"/>
      <c r="G471" s="248"/>
      <c r="H471" s="248"/>
    </row>
    <row r="472" spans="4:8" x14ac:dyDescent="0.2">
      <c r="D472" s="248"/>
      <c r="F472" s="248"/>
      <c r="G472" s="248"/>
      <c r="H472" s="248"/>
    </row>
    <row r="473" spans="4:8" x14ac:dyDescent="0.2">
      <c r="D473" s="248"/>
      <c r="F473" s="248"/>
      <c r="G473" s="248"/>
      <c r="H473" s="248"/>
    </row>
    <row r="474" spans="4:8" x14ac:dyDescent="0.2">
      <c r="D474" s="248"/>
      <c r="F474" s="248"/>
      <c r="G474" s="248"/>
      <c r="H474" s="248"/>
    </row>
    <row r="475" spans="4:8" x14ac:dyDescent="0.2">
      <c r="D475" s="248"/>
      <c r="F475" s="248"/>
      <c r="G475" s="248"/>
      <c r="H475" s="248"/>
    </row>
    <row r="476" spans="4:8" x14ac:dyDescent="0.2">
      <c r="D476" s="248"/>
      <c r="F476" s="248"/>
      <c r="G476" s="248"/>
      <c r="H476" s="248"/>
    </row>
    <row r="477" spans="4:8" x14ac:dyDescent="0.2">
      <c r="D477" s="248"/>
      <c r="F477" s="248"/>
      <c r="G477" s="248"/>
      <c r="H477" s="248"/>
    </row>
    <row r="478" spans="4:8" x14ac:dyDescent="0.2">
      <c r="D478" s="248"/>
      <c r="F478" s="248"/>
      <c r="G478" s="248"/>
      <c r="H478" s="248"/>
    </row>
    <row r="479" spans="4:8" x14ac:dyDescent="0.2">
      <c r="D479" s="248"/>
      <c r="F479" s="248"/>
      <c r="G479" s="248"/>
      <c r="H479" s="248"/>
    </row>
    <row r="480" spans="4:8" x14ac:dyDescent="0.2">
      <c r="D480" s="248"/>
      <c r="F480" s="248"/>
      <c r="G480" s="248"/>
      <c r="H480" s="248"/>
    </row>
    <row r="481" spans="4:8" x14ac:dyDescent="0.2">
      <c r="D481" s="248"/>
      <c r="F481" s="248"/>
      <c r="G481" s="248"/>
      <c r="H481" s="248"/>
    </row>
    <row r="482" spans="4:8" x14ac:dyDescent="0.2">
      <c r="D482" s="248"/>
      <c r="F482" s="248"/>
      <c r="G482" s="248"/>
      <c r="H482" s="248"/>
    </row>
    <row r="483" spans="4:8" x14ac:dyDescent="0.2">
      <c r="D483" s="248"/>
      <c r="F483" s="248"/>
      <c r="G483" s="248"/>
      <c r="H483" s="248"/>
    </row>
    <row r="484" spans="4:8" x14ac:dyDescent="0.2">
      <c r="D484" s="248"/>
      <c r="F484" s="248"/>
      <c r="G484" s="248"/>
      <c r="H484" s="248"/>
    </row>
    <row r="485" spans="4:8" x14ac:dyDescent="0.2">
      <c r="D485" s="248"/>
      <c r="F485" s="248"/>
      <c r="G485" s="248"/>
      <c r="H485" s="248"/>
    </row>
    <row r="486" spans="4:8" x14ac:dyDescent="0.2">
      <c r="D486" s="248"/>
      <c r="F486" s="248"/>
      <c r="G486" s="248"/>
      <c r="H486" s="248"/>
    </row>
    <row r="487" spans="4:8" x14ac:dyDescent="0.2">
      <c r="D487" s="248"/>
      <c r="F487" s="248"/>
      <c r="G487" s="248"/>
      <c r="H487" s="248"/>
    </row>
    <row r="488" spans="4:8" x14ac:dyDescent="0.2">
      <c r="D488" s="248"/>
      <c r="F488" s="248"/>
      <c r="G488" s="248"/>
      <c r="H488" s="248"/>
    </row>
    <row r="489" spans="4:8" x14ac:dyDescent="0.2">
      <c r="D489" s="248"/>
      <c r="F489" s="248"/>
      <c r="G489" s="248"/>
      <c r="H489" s="248"/>
    </row>
    <row r="490" spans="4:8" x14ac:dyDescent="0.2">
      <c r="D490" s="248"/>
      <c r="F490" s="248"/>
      <c r="G490" s="248"/>
      <c r="H490" s="248"/>
    </row>
    <row r="491" spans="4:8" x14ac:dyDescent="0.2">
      <c r="D491" s="248"/>
      <c r="F491" s="248"/>
      <c r="G491" s="248"/>
      <c r="H491" s="248"/>
    </row>
    <row r="492" spans="4:8" x14ac:dyDescent="0.2">
      <c r="D492" s="248"/>
      <c r="F492" s="248"/>
      <c r="G492" s="248"/>
      <c r="H492" s="248"/>
    </row>
    <row r="493" spans="4:8" x14ac:dyDescent="0.2">
      <c r="D493" s="248"/>
      <c r="F493" s="248"/>
      <c r="G493" s="248"/>
      <c r="H493" s="248"/>
    </row>
    <row r="494" spans="4:8" x14ac:dyDescent="0.2">
      <c r="D494" s="248"/>
      <c r="F494" s="248"/>
      <c r="G494" s="248"/>
      <c r="H494" s="248"/>
    </row>
    <row r="495" spans="4:8" x14ac:dyDescent="0.2">
      <c r="D495" s="248"/>
      <c r="F495" s="248"/>
      <c r="G495" s="248"/>
      <c r="H495" s="248"/>
    </row>
    <row r="496" spans="4:8" x14ac:dyDescent="0.2">
      <c r="D496" s="248"/>
      <c r="F496" s="248"/>
      <c r="G496" s="248"/>
      <c r="H496" s="248"/>
    </row>
    <row r="497" spans="4:8" x14ac:dyDescent="0.2">
      <c r="D497" s="248"/>
      <c r="F497" s="248"/>
      <c r="G497" s="248"/>
      <c r="H497" s="248"/>
    </row>
    <row r="498" spans="4:8" x14ac:dyDescent="0.2">
      <c r="D498" s="248"/>
      <c r="F498" s="248"/>
      <c r="G498" s="248"/>
      <c r="H498" s="248"/>
    </row>
    <row r="499" spans="4:8" x14ac:dyDescent="0.2">
      <c r="D499" s="248"/>
      <c r="F499" s="248"/>
      <c r="G499" s="248"/>
      <c r="H499" s="248"/>
    </row>
    <row r="500" spans="4:8" x14ac:dyDescent="0.2">
      <c r="D500" s="248"/>
      <c r="F500" s="248"/>
      <c r="G500" s="248"/>
      <c r="H500" s="248"/>
    </row>
    <row r="501" spans="4:8" x14ac:dyDescent="0.2">
      <c r="D501" s="248"/>
      <c r="F501" s="248"/>
      <c r="G501" s="248"/>
      <c r="H501" s="248"/>
    </row>
    <row r="502" spans="4:8" x14ac:dyDescent="0.2">
      <c r="D502" s="248"/>
      <c r="F502" s="248"/>
      <c r="G502" s="248"/>
      <c r="H502" s="248"/>
    </row>
    <row r="503" spans="4:8" x14ac:dyDescent="0.2">
      <c r="D503" s="248"/>
      <c r="F503" s="248"/>
      <c r="G503" s="248"/>
      <c r="H503" s="248"/>
    </row>
    <row r="504" spans="4:8" x14ac:dyDescent="0.2">
      <c r="D504" s="248"/>
      <c r="F504" s="248"/>
      <c r="G504" s="248"/>
      <c r="H504" s="248"/>
    </row>
    <row r="505" spans="4:8" x14ac:dyDescent="0.2">
      <c r="D505" s="248"/>
      <c r="F505" s="248"/>
      <c r="G505" s="248"/>
      <c r="H505" s="248"/>
    </row>
    <row r="506" spans="4:8" x14ac:dyDescent="0.2">
      <c r="D506" s="248"/>
      <c r="F506" s="248"/>
      <c r="G506" s="248"/>
      <c r="H506" s="248"/>
    </row>
    <row r="507" spans="4:8" x14ac:dyDescent="0.2">
      <c r="D507" s="248"/>
      <c r="F507" s="248"/>
      <c r="G507" s="248"/>
      <c r="H507" s="248"/>
    </row>
    <row r="508" spans="4:8" x14ac:dyDescent="0.2">
      <c r="D508" s="248"/>
      <c r="F508" s="248"/>
      <c r="G508" s="248"/>
      <c r="H508" s="248"/>
    </row>
    <row r="509" spans="4:8" x14ac:dyDescent="0.2">
      <c r="D509" s="248"/>
      <c r="F509" s="248"/>
      <c r="G509" s="248"/>
      <c r="H509" s="248"/>
    </row>
    <row r="510" spans="4:8" x14ac:dyDescent="0.2">
      <c r="D510" s="248"/>
      <c r="F510" s="248"/>
      <c r="G510" s="248"/>
      <c r="H510" s="248"/>
    </row>
    <row r="511" spans="4:8" x14ac:dyDescent="0.2">
      <c r="D511" s="248"/>
      <c r="F511" s="248"/>
      <c r="G511" s="248"/>
      <c r="H511" s="248"/>
    </row>
    <row r="512" spans="4:8" x14ac:dyDescent="0.2">
      <c r="D512" s="248"/>
      <c r="F512" s="248"/>
      <c r="G512" s="248"/>
      <c r="H512" s="248"/>
    </row>
    <row r="513" spans="4:8" x14ac:dyDescent="0.2">
      <c r="D513" s="248"/>
      <c r="F513" s="248"/>
      <c r="G513" s="248"/>
      <c r="H513" s="248"/>
    </row>
    <row r="514" spans="4:8" x14ac:dyDescent="0.2">
      <c r="D514" s="248"/>
      <c r="F514" s="248"/>
      <c r="G514" s="248"/>
      <c r="H514" s="248"/>
    </row>
    <row r="515" spans="4:8" x14ac:dyDescent="0.2">
      <c r="D515" s="248"/>
      <c r="F515" s="248"/>
      <c r="G515" s="248"/>
      <c r="H515" s="248"/>
    </row>
    <row r="516" spans="4:8" x14ac:dyDescent="0.2">
      <c r="D516" s="248"/>
      <c r="F516" s="248"/>
      <c r="G516" s="248"/>
      <c r="H516" s="248"/>
    </row>
    <row r="517" spans="4:8" x14ac:dyDescent="0.2">
      <c r="D517" s="248"/>
      <c r="F517" s="248"/>
      <c r="G517" s="248"/>
      <c r="H517" s="248"/>
    </row>
    <row r="518" spans="4:8" x14ac:dyDescent="0.2">
      <c r="D518" s="248"/>
      <c r="F518" s="248"/>
      <c r="G518" s="248"/>
      <c r="H518" s="248"/>
    </row>
    <row r="519" spans="4:8" x14ac:dyDescent="0.2">
      <c r="D519" s="248"/>
      <c r="F519" s="248"/>
      <c r="G519" s="248"/>
      <c r="H519" s="248"/>
    </row>
    <row r="520" spans="4:8" x14ac:dyDescent="0.2">
      <c r="D520" s="248"/>
      <c r="F520" s="248"/>
      <c r="G520" s="248"/>
      <c r="H520" s="248"/>
    </row>
    <row r="521" spans="4:8" x14ac:dyDescent="0.2">
      <c r="D521" s="248"/>
      <c r="F521" s="248"/>
      <c r="G521" s="248"/>
      <c r="H521" s="248"/>
    </row>
    <row r="522" spans="4:8" x14ac:dyDescent="0.2">
      <c r="D522" s="248"/>
      <c r="F522" s="248"/>
      <c r="G522" s="248"/>
      <c r="H522" s="248"/>
    </row>
    <row r="523" spans="4:8" x14ac:dyDescent="0.2">
      <c r="D523" s="248"/>
      <c r="F523" s="248"/>
      <c r="G523" s="248"/>
      <c r="H523" s="248"/>
    </row>
    <row r="524" spans="4:8" x14ac:dyDescent="0.2">
      <c r="D524" s="248"/>
      <c r="F524" s="248"/>
      <c r="G524" s="248"/>
      <c r="H524" s="248"/>
    </row>
    <row r="525" spans="4:8" x14ac:dyDescent="0.2">
      <c r="D525" s="248"/>
      <c r="F525" s="248"/>
      <c r="G525" s="248"/>
      <c r="H525" s="248"/>
    </row>
    <row r="526" spans="4:8" x14ac:dyDescent="0.2">
      <c r="D526" s="248"/>
      <c r="F526" s="248"/>
      <c r="G526" s="248"/>
      <c r="H526" s="248"/>
    </row>
    <row r="527" spans="4:8" x14ac:dyDescent="0.2">
      <c r="D527" s="248"/>
      <c r="F527" s="248"/>
      <c r="G527" s="248"/>
      <c r="H527" s="248"/>
    </row>
    <row r="528" spans="4:8" x14ac:dyDescent="0.2">
      <c r="D528" s="248"/>
      <c r="F528" s="248"/>
      <c r="G528" s="248"/>
      <c r="H528" s="248"/>
    </row>
    <row r="529" spans="4:8" x14ac:dyDescent="0.2">
      <c r="D529" s="248"/>
      <c r="F529" s="248"/>
      <c r="G529" s="248"/>
      <c r="H529" s="248"/>
    </row>
    <row r="530" spans="4:8" x14ac:dyDescent="0.2">
      <c r="D530" s="248"/>
      <c r="F530" s="248"/>
      <c r="G530" s="248"/>
      <c r="H530" s="248"/>
    </row>
    <row r="531" spans="4:8" x14ac:dyDescent="0.2">
      <c r="D531" s="248"/>
      <c r="F531" s="248"/>
      <c r="G531" s="248"/>
      <c r="H531" s="248"/>
    </row>
    <row r="532" spans="4:8" x14ac:dyDescent="0.2">
      <c r="D532" s="248"/>
      <c r="F532" s="248"/>
      <c r="G532" s="248"/>
      <c r="H532" s="248"/>
    </row>
    <row r="533" spans="4:8" x14ac:dyDescent="0.2">
      <c r="D533" s="248"/>
      <c r="F533" s="248"/>
      <c r="G533" s="248"/>
      <c r="H533" s="248"/>
    </row>
    <row r="534" spans="4:8" x14ac:dyDescent="0.2">
      <c r="D534" s="248"/>
      <c r="F534" s="248"/>
      <c r="G534" s="248"/>
      <c r="H534" s="248"/>
    </row>
    <row r="535" spans="4:8" x14ac:dyDescent="0.2">
      <c r="D535" s="248"/>
      <c r="F535" s="248"/>
      <c r="G535" s="248"/>
      <c r="H535" s="248"/>
    </row>
    <row r="536" spans="4:8" x14ac:dyDescent="0.2">
      <c r="D536" s="248"/>
      <c r="F536" s="248"/>
      <c r="G536" s="248"/>
      <c r="H536" s="248"/>
    </row>
    <row r="537" spans="4:8" x14ac:dyDescent="0.2">
      <c r="D537" s="248"/>
      <c r="F537" s="248"/>
      <c r="G537" s="248"/>
      <c r="H537" s="248"/>
    </row>
    <row r="538" spans="4:8" x14ac:dyDescent="0.2">
      <c r="D538" s="248"/>
      <c r="F538" s="248"/>
      <c r="G538" s="248"/>
      <c r="H538" s="248"/>
    </row>
    <row r="539" spans="4:8" x14ac:dyDescent="0.2">
      <c r="D539" s="248"/>
      <c r="F539" s="248"/>
      <c r="G539" s="248"/>
      <c r="H539" s="248"/>
    </row>
    <row r="540" spans="4:8" x14ac:dyDescent="0.2">
      <c r="D540" s="248"/>
      <c r="F540" s="248"/>
      <c r="G540" s="248"/>
      <c r="H540" s="248"/>
    </row>
    <row r="541" spans="4:8" x14ac:dyDescent="0.2">
      <c r="D541" s="248"/>
      <c r="F541" s="248"/>
      <c r="G541" s="248"/>
      <c r="H541" s="248"/>
    </row>
    <row r="542" spans="4:8" x14ac:dyDescent="0.2">
      <c r="D542" s="248"/>
      <c r="F542" s="248"/>
      <c r="G542" s="248"/>
      <c r="H542" s="248"/>
    </row>
    <row r="543" spans="4:8" x14ac:dyDescent="0.2">
      <c r="D543" s="248"/>
      <c r="F543" s="248"/>
      <c r="G543" s="248"/>
      <c r="H543" s="248"/>
    </row>
    <row r="544" spans="4:8" x14ac:dyDescent="0.2">
      <c r="D544" s="248"/>
      <c r="F544" s="248"/>
      <c r="G544" s="248"/>
      <c r="H544" s="248"/>
    </row>
    <row r="545" spans="4:8" x14ac:dyDescent="0.2">
      <c r="D545" s="248"/>
      <c r="F545" s="248"/>
      <c r="G545" s="248"/>
      <c r="H545" s="248"/>
    </row>
    <row r="546" spans="4:8" x14ac:dyDescent="0.2">
      <c r="D546" s="248"/>
      <c r="F546" s="248"/>
      <c r="G546" s="248"/>
      <c r="H546" s="248"/>
    </row>
    <row r="547" spans="4:8" x14ac:dyDescent="0.2">
      <c r="D547" s="248"/>
      <c r="F547" s="248"/>
      <c r="G547" s="248"/>
      <c r="H547" s="248"/>
    </row>
    <row r="548" spans="4:8" x14ac:dyDescent="0.2">
      <c r="D548" s="248"/>
      <c r="F548" s="248"/>
      <c r="G548" s="248"/>
      <c r="H548" s="248"/>
    </row>
    <row r="549" spans="4:8" x14ac:dyDescent="0.2">
      <c r="D549" s="248"/>
      <c r="F549" s="248"/>
      <c r="G549" s="248"/>
      <c r="H549" s="248"/>
    </row>
    <row r="550" spans="4:8" x14ac:dyDescent="0.2">
      <c r="D550" s="248"/>
      <c r="F550" s="248"/>
      <c r="G550" s="248"/>
      <c r="H550" s="248"/>
    </row>
    <row r="551" spans="4:8" x14ac:dyDescent="0.2">
      <c r="D551" s="248"/>
      <c r="F551" s="248"/>
      <c r="G551" s="248"/>
      <c r="H551" s="248"/>
    </row>
    <row r="552" spans="4:8" x14ac:dyDescent="0.2">
      <c r="D552" s="248"/>
      <c r="F552" s="248"/>
      <c r="G552" s="248"/>
      <c r="H552" s="248"/>
    </row>
    <row r="553" spans="4:8" x14ac:dyDescent="0.2">
      <c r="D553" s="248"/>
      <c r="F553" s="248"/>
      <c r="G553" s="248"/>
      <c r="H553" s="248"/>
    </row>
    <row r="554" spans="4:8" x14ac:dyDescent="0.2">
      <c r="D554" s="248"/>
      <c r="F554" s="248"/>
      <c r="G554" s="248"/>
      <c r="H554" s="248"/>
    </row>
    <row r="555" spans="4:8" x14ac:dyDescent="0.2">
      <c r="D555" s="248"/>
      <c r="F555" s="248"/>
      <c r="G555" s="248"/>
      <c r="H555" s="248"/>
    </row>
    <row r="556" spans="4:8" x14ac:dyDescent="0.2">
      <c r="D556" s="248"/>
      <c r="F556" s="248"/>
      <c r="G556" s="248"/>
      <c r="H556" s="248"/>
    </row>
    <row r="557" spans="4:8" x14ac:dyDescent="0.2">
      <c r="D557" s="248"/>
      <c r="F557" s="248"/>
      <c r="G557" s="248"/>
      <c r="H557" s="248"/>
    </row>
    <row r="558" spans="4:8" x14ac:dyDescent="0.2">
      <c r="D558" s="248"/>
      <c r="F558" s="248"/>
      <c r="G558" s="248"/>
      <c r="H558" s="248"/>
    </row>
    <row r="559" spans="4:8" x14ac:dyDescent="0.2">
      <c r="D559" s="248"/>
      <c r="F559" s="248"/>
      <c r="G559" s="248"/>
      <c r="H559" s="248"/>
    </row>
    <row r="560" spans="4:8" x14ac:dyDescent="0.2">
      <c r="D560" s="248"/>
      <c r="F560" s="248"/>
      <c r="G560" s="248"/>
      <c r="H560" s="248"/>
    </row>
    <row r="561" spans="4:8" x14ac:dyDescent="0.2">
      <c r="D561" s="248"/>
      <c r="F561" s="248"/>
      <c r="G561" s="248"/>
      <c r="H561" s="248"/>
    </row>
    <row r="562" spans="4:8" x14ac:dyDescent="0.2">
      <c r="D562" s="248"/>
      <c r="F562" s="248"/>
      <c r="G562" s="248"/>
      <c r="H562" s="248"/>
    </row>
    <row r="563" spans="4:8" x14ac:dyDescent="0.2">
      <c r="D563" s="248"/>
      <c r="F563" s="248"/>
      <c r="G563" s="248"/>
      <c r="H563" s="248"/>
    </row>
    <row r="564" spans="4:8" x14ac:dyDescent="0.2">
      <c r="D564" s="248"/>
      <c r="F564" s="248"/>
      <c r="G564" s="248"/>
      <c r="H564" s="248"/>
    </row>
    <row r="565" spans="4:8" x14ac:dyDescent="0.2">
      <c r="D565" s="248"/>
      <c r="F565" s="248"/>
      <c r="G565" s="248"/>
      <c r="H565" s="248"/>
    </row>
    <row r="566" spans="4:8" x14ac:dyDescent="0.2">
      <c r="D566" s="248"/>
      <c r="F566" s="248"/>
      <c r="G566" s="248"/>
      <c r="H566" s="248"/>
    </row>
    <row r="567" spans="4:8" x14ac:dyDescent="0.2">
      <c r="D567" s="248"/>
      <c r="F567" s="248"/>
      <c r="G567" s="248"/>
      <c r="H567" s="248"/>
    </row>
    <row r="568" spans="4:8" x14ac:dyDescent="0.2">
      <c r="D568" s="248"/>
      <c r="F568" s="248"/>
      <c r="G568" s="248"/>
      <c r="H568" s="248"/>
    </row>
    <row r="569" spans="4:8" x14ac:dyDescent="0.2">
      <c r="D569" s="248"/>
      <c r="F569" s="248"/>
      <c r="G569" s="248"/>
      <c r="H569" s="248"/>
    </row>
    <row r="570" spans="4:8" x14ac:dyDescent="0.2">
      <c r="D570" s="248"/>
      <c r="F570" s="248"/>
      <c r="G570" s="248"/>
      <c r="H570" s="248"/>
    </row>
    <row r="571" spans="4:8" x14ac:dyDescent="0.2">
      <c r="D571" s="248"/>
      <c r="F571" s="248"/>
      <c r="G571" s="248"/>
      <c r="H571" s="248"/>
    </row>
    <row r="572" spans="4:8" x14ac:dyDescent="0.2">
      <c r="D572" s="248"/>
      <c r="F572" s="248"/>
      <c r="G572" s="248"/>
      <c r="H572" s="248"/>
    </row>
    <row r="573" spans="4:8" x14ac:dyDescent="0.2">
      <c r="D573" s="248"/>
      <c r="F573" s="248"/>
      <c r="G573" s="248"/>
      <c r="H573" s="248"/>
    </row>
    <row r="574" spans="4:8" x14ac:dyDescent="0.2">
      <c r="D574" s="248"/>
      <c r="F574" s="248"/>
      <c r="G574" s="248"/>
      <c r="H574" s="248"/>
    </row>
    <row r="575" spans="4:8" x14ac:dyDescent="0.2">
      <c r="D575" s="248"/>
      <c r="F575" s="248"/>
      <c r="G575" s="248"/>
      <c r="H575" s="248"/>
    </row>
    <row r="576" spans="4:8" x14ac:dyDescent="0.2">
      <c r="D576" s="248"/>
      <c r="F576" s="248"/>
      <c r="G576" s="248"/>
      <c r="H576" s="248"/>
    </row>
    <row r="577" spans="4:8" x14ac:dyDescent="0.2">
      <c r="D577" s="248"/>
      <c r="F577" s="248"/>
      <c r="G577" s="248"/>
      <c r="H577" s="248"/>
    </row>
    <row r="578" spans="4:8" x14ac:dyDescent="0.2">
      <c r="D578" s="248"/>
      <c r="F578" s="248"/>
      <c r="G578" s="248"/>
      <c r="H578" s="248"/>
    </row>
    <row r="579" spans="4:8" x14ac:dyDescent="0.2">
      <c r="D579" s="248"/>
      <c r="F579" s="248"/>
      <c r="G579" s="248"/>
      <c r="H579" s="248"/>
    </row>
    <row r="580" spans="4:8" x14ac:dyDescent="0.2">
      <c r="D580" s="248"/>
      <c r="F580" s="248"/>
      <c r="G580" s="248"/>
      <c r="H580" s="248"/>
    </row>
    <row r="581" spans="4:8" x14ac:dyDescent="0.2">
      <c r="D581" s="248"/>
      <c r="F581" s="248"/>
      <c r="G581" s="248"/>
      <c r="H581" s="248"/>
    </row>
    <row r="582" spans="4:8" x14ac:dyDescent="0.2">
      <c r="D582" s="248"/>
      <c r="F582" s="248"/>
      <c r="G582" s="248"/>
      <c r="H582" s="248"/>
    </row>
    <row r="583" spans="4:8" x14ac:dyDescent="0.2">
      <c r="D583" s="248"/>
      <c r="F583" s="248"/>
      <c r="G583" s="248"/>
      <c r="H583" s="248"/>
    </row>
    <row r="584" spans="4:8" x14ac:dyDescent="0.2">
      <c r="D584" s="248"/>
      <c r="F584" s="248"/>
      <c r="G584" s="248"/>
      <c r="H584" s="248"/>
    </row>
    <row r="585" spans="4:8" x14ac:dyDescent="0.2">
      <c r="D585" s="248"/>
      <c r="F585" s="248"/>
      <c r="G585" s="248"/>
      <c r="H585" s="248"/>
    </row>
    <row r="586" spans="4:8" x14ac:dyDescent="0.2">
      <c r="D586" s="248"/>
      <c r="F586" s="248"/>
      <c r="G586" s="248"/>
      <c r="H586" s="248"/>
    </row>
    <row r="587" spans="4:8" x14ac:dyDescent="0.2">
      <c r="D587" s="248"/>
      <c r="F587" s="248"/>
      <c r="G587" s="248"/>
      <c r="H587" s="248"/>
    </row>
    <row r="588" spans="4:8" x14ac:dyDescent="0.2">
      <c r="D588" s="248"/>
      <c r="F588" s="248"/>
      <c r="G588" s="248"/>
      <c r="H588" s="248"/>
    </row>
    <row r="589" spans="4:8" x14ac:dyDescent="0.2">
      <c r="D589" s="248"/>
      <c r="F589" s="248"/>
      <c r="G589" s="248"/>
      <c r="H589" s="248"/>
    </row>
    <row r="590" spans="4:8" x14ac:dyDescent="0.2">
      <c r="D590" s="248"/>
      <c r="F590" s="248"/>
      <c r="G590" s="248"/>
      <c r="H590" s="248"/>
    </row>
    <row r="591" spans="4:8" x14ac:dyDescent="0.2">
      <c r="D591" s="248"/>
      <c r="F591" s="248"/>
      <c r="G591" s="248"/>
      <c r="H591" s="248"/>
    </row>
    <row r="592" spans="4:8" x14ac:dyDescent="0.2">
      <c r="D592" s="248"/>
      <c r="F592" s="248"/>
      <c r="G592" s="248"/>
      <c r="H592" s="248"/>
    </row>
    <row r="593" spans="4:8" x14ac:dyDescent="0.2">
      <c r="D593" s="248"/>
      <c r="F593" s="248"/>
      <c r="G593" s="248"/>
      <c r="H593" s="248"/>
    </row>
    <row r="594" spans="4:8" x14ac:dyDescent="0.2">
      <c r="D594" s="248"/>
      <c r="F594" s="248"/>
      <c r="G594" s="248"/>
      <c r="H594" s="248"/>
    </row>
    <row r="595" spans="4:8" x14ac:dyDescent="0.2">
      <c r="D595" s="248"/>
      <c r="F595" s="248"/>
      <c r="G595" s="248"/>
      <c r="H595" s="248"/>
    </row>
    <row r="596" spans="4:8" x14ac:dyDescent="0.2">
      <c r="D596" s="248"/>
      <c r="F596" s="248"/>
      <c r="G596" s="248"/>
      <c r="H596" s="248"/>
    </row>
    <row r="597" spans="4:8" x14ac:dyDescent="0.2">
      <c r="D597" s="248"/>
      <c r="F597" s="248"/>
      <c r="G597" s="248"/>
      <c r="H597" s="248"/>
    </row>
    <row r="598" spans="4:8" x14ac:dyDescent="0.2">
      <c r="D598" s="248"/>
      <c r="F598" s="248"/>
      <c r="G598" s="248"/>
      <c r="H598" s="248"/>
    </row>
    <row r="599" spans="4:8" x14ac:dyDescent="0.2">
      <c r="D599" s="248"/>
      <c r="F599" s="248"/>
      <c r="G599" s="248"/>
      <c r="H599" s="248"/>
    </row>
    <row r="600" spans="4:8" x14ac:dyDescent="0.2">
      <c r="D600" s="248"/>
      <c r="F600" s="248"/>
      <c r="G600" s="248"/>
      <c r="H600" s="248"/>
    </row>
    <row r="601" spans="4:8" x14ac:dyDescent="0.2">
      <c r="D601" s="248"/>
      <c r="F601" s="248"/>
      <c r="G601" s="248"/>
      <c r="H601" s="248"/>
    </row>
    <row r="602" spans="4:8" x14ac:dyDescent="0.2">
      <c r="D602" s="248"/>
      <c r="F602" s="248"/>
      <c r="G602" s="248"/>
      <c r="H602" s="248"/>
    </row>
    <row r="603" spans="4:8" x14ac:dyDescent="0.2">
      <c r="D603" s="248"/>
      <c r="F603" s="248"/>
      <c r="G603" s="248"/>
      <c r="H603" s="248"/>
    </row>
    <row r="604" spans="4:8" x14ac:dyDescent="0.2">
      <c r="D604" s="248"/>
      <c r="F604" s="248"/>
      <c r="G604" s="248"/>
      <c r="H604" s="248"/>
    </row>
    <row r="605" spans="4:8" x14ac:dyDescent="0.2">
      <c r="D605" s="248"/>
      <c r="F605" s="248"/>
      <c r="G605" s="248"/>
      <c r="H605" s="248"/>
    </row>
    <row r="606" spans="4:8" x14ac:dyDescent="0.2">
      <c r="D606" s="248"/>
      <c r="F606" s="248"/>
      <c r="G606" s="248"/>
      <c r="H606" s="248"/>
    </row>
    <row r="607" spans="4:8" x14ac:dyDescent="0.2">
      <c r="D607" s="248"/>
      <c r="F607" s="248"/>
      <c r="G607" s="248"/>
      <c r="H607" s="248"/>
    </row>
    <row r="608" spans="4:8" x14ac:dyDescent="0.2">
      <c r="D608" s="248"/>
      <c r="F608" s="248"/>
      <c r="G608" s="248"/>
      <c r="H608" s="248"/>
    </row>
    <row r="609" spans="4:8" x14ac:dyDescent="0.2">
      <c r="D609" s="248"/>
      <c r="F609" s="248"/>
      <c r="G609" s="248"/>
      <c r="H609" s="248"/>
    </row>
    <row r="610" spans="4:8" x14ac:dyDescent="0.2">
      <c r="D610" s="248"/>
      <c r="F610" s="248"/>
      <c r="G610" s="248"/>
      <c r="H610" s="248"/>
    </row>
    <row r="611" spans="4:8" x14ac:dyDescent="0.2">
      <c r="D611" s="248"/>
      <c r="F611" s="248"/>
      <c r="G611" s="248"/>
      <c r="H611" s="248"/>
    </row>
    <row r="612" spans="4:8" x14ac:dyDescent="0.2">
      <c r="D612" s="248"/>
      <c r="F612" s="248"/>
      <c r="G612" s="248"/>
      <c r="H612" s="248"/>
    </row>
    <row r="613" spans="4:8" x14ac:dyDescent="0.2">
      <c r="D613" s="248"/>
      <c r="F613" s="248"/>
      <c r="G613" s="248"/>
      <c r="H613" s="248"/>
    </row>
    <row r="614" spans="4:8" x14ac:dyDescent="0.2">
      <c r="D614" s="248"/>
      <c r="F614" s="248"/>
      <c r="G614" s="248"/>
      <c r="H614" s="248"/>
    </row>
    <row r="615" spans="4:8" x14ac:dyDescent="0.2">
      <c r="D615" s="248"/>
      <c r="F615" s="248"/>
      <c r="G615" s="248"/>
      <c r="H615" s="248"/>
    </row>
    <row r="616" spans="4:8" x14ac:dyDescent="0.2">
      <c r="D616" s="248"/>
      <c r="F616" s="248"/>
      <c r="G616" s="248"/>
      <c r="H616" s="248"/>
    </row>
    <row r="617" spans="4:8" x14ac:dyDescent="0.2">
      <c r="D617" s="248"/>
      <c r="F617" s="248"/>
      <c r="G617" s="248"/>
      <c r="H617" s="248"/>
    </row>
    <row r="618" spans="4:8" x14ac:dyDescent="0.2">
      <c r="D618" s="248"/>
      <c r="F618" s="248"/>
      <c r="G618" s="248"/>
      <c r="H618" s="248"/>
    </row>
    <row r="619" spans="4:8" x14ac:dyDescent="0.2">
      <c r="D619" s="248"/>
      <c r="F619" s="248"/>
      <c r="G619" s="248"/>
      <c r="H619" s="248"/>
    </row>
    <row r="620" spans="4:8" x14ac:dyDescent="0.2">
      <c r="D620" s="248"/>
      <c r="F620" s="248"/>
      <c r="G620" s="248"/>
      <c r="H620" s="248"/>
    </row>
    <row r="621" spans="4:8" x14ac:dyDescent="0.2">
      <c r="D621" s="248"/>
      <c r="F621" s="248"/>
      <c r="G621" s="248"/>
      <c r="H621" s="248"/>
    </row>
    <row r="622" spans="4:8" x14ac:dyDescent="0.2">
      <c r="D622" s="248"/>
      <c r="F622" s="248"/>
      <c r="G622" s="248"/>
      <c r="H622" s="248"/>
    </row>
    <row r="623" spans="4:8" x14ac:dyDescent="0.2">
      <c r="D623" s="248"/>
      <c r="F623" s="248"/>
      <c r="G623" s="248"/>
      <c r="H623" s="248"/>
    </row>
    <row r="624" spans="4:8" x14ac:dyDescent="0.2">
      <c r="D624" s="248"/>
      <c r="F624" s="248"/>
      <c r="G624" s="248"/>
      <c r="H624" s="248"/>
    </row>
    <row r="625" spans="4:8" x14ac:dyDescent="0.2">
      <c r="D625" s="248"/>
      <c r="F625" s="248"/>
      <c r="G625" s="248"/>
      <c r="H625" s="248"/>
    </row>
    <row r="626" spans="4:8" x14ac:dyDescent="0.2">
      <c r="D626" s="248"/>
      <c r="F626" s="248"/>
      <c r="G626" s="248"/>
      <c r="H626" s="248"/>
    </row>
    <row r="627" spans="4:8" x14ac:dyDescent="0.2">
      <c r="D627" s="248"/>
      <c r="F627" s="248"/>
      <c r="G627" s="248"/>
      <c r="H627" s="248"/>
    </row>
    <row r="628" spans="4:8" x14ac:dyDescent="0.2">
      <c r="D628" s="248"/>
      <c r="F628" s="248"/>
      <c r="G628" s="248"/>
      <c r="H628" s="248"/>
    </row>
    <row r="629" spans="4:8" x14ac:dyDescent="0.2">
      <c r="D629" s="248"/>
      <c r="F629" s="248"/>
      <c r="G629" s="248"/>
      <c r="H629" s="248"/>
    </row>
    <row r="630" spans="4:8" x14ac:dyDescent="0.2">
      <c r="D630" s="248"/>
      <c r="F630" s="248"/>
      <c r="G630" s="248"/>
      <c r="H630" s="248"/>
    </row>
    <row r="631" spans="4:8" x14ac:dyDescent="0.2">
      <c r="D631" s="248"/>
      <c r="F631" s="248"/>
      <c r="G631" s="248"/>
      <c r="H631" s="248"/>
    </row>
    <row r="632" spans="4:8" x14ac:dyDescent="0.2">
      <c r="D632" s="248"/>
      <c r="F632" s="248"/>
      <c r="G632" s="248"/>
      <c r="H632" s="248"/>
    </row>
    <row r="633" spans="4:8" x14ac:dyDescent="0.2">
      <c r="D633" s="248"/>
      <c r="F633" s="248"/>
      <c r="G633" s="248"/>
      <c r="H633" s="248"/>
    </row>
    <row r="634" spans="4:8" x14ac:dyDescent="0.2">
      <c r="D634" s="248"/>
      <c r="F634" s="248"/>
      <c r="G634" s="248"/>
      <c r="H634" s="248"/>
    </row>
    <row r="635" spans="4:8" x14ac:dyDescent="0.2">
      <c r="D635" s="248"/>
      <c r="F635" s="248"/>
      <c r="G635" s="248"/>
      <c r="H635" s="248"/>
    </row>
    <row r="636" spans="4:8" x14ac:dyDescent="0.2">
      <c r="D636" s="248"/>
      <c r="F636" s="248"/>
      <c r="G636" s="248"/>
      <c r="H636" s="248"/>
    </row>
    <row r="637" spans="4:8" x14ac:dyDescent="0.2">
      <c r="D637" s="248"/>
      <c r="F637" s="248"/>
      <c r="G637" s="248"/>
      <c r="H637" s="248"/>
    </row>
    <row r="638" spans="4:8" x14ac:dyDescent="0.2">
      <c r="D638" s="248"/>
      <c r="F638" s="248"/>
      <c r="G638" s="248"/>
      <c r="H638" s="248"/>
    </row>
    <row r="639" spans="4:8" x14ac:dyDescent="0.2">
      <c r="D639" s="248"/>
      <c r="F639" s="248"/>
      <c r="G639" s="248"/>
      <c r="H639" s="248"/>
    </row>
    <row r="640" spans="4:8" x14ac:dyDescent="0.2">
      <c r="D640" s="248"/>
      <c r="F640" s="248"/>
      <c r="G640" s="248"/>
      <c r="H640" s="248"/>
    </row>
    <row r="641" spans="4:8" x14ac:dyDescent="0.2">
      <c r="D641" s="248"/>
      <c r="F641" s="248"/>
      <c r="G641" s="248"/>
      <c r="H641" s="248"/>
    </row>
    <row r="642" spans="4:8" x14ac:dyDescent="0.2">
      <c r="D642" s="248"/>
      <c r="F642" s="248"/>
      <c r="G642" s="248"/>
      <c r="H642" s="248"/>
    </row>
    <row r="643" spans="4:8" x14ac:dyDescent="0.2">
      <c r="D643" s="248"/>
      <c r="F643" s="248"/>
      <c r="G643" s="248"/>
      <c r="H643" s="248"/>
    </row>
    <row r="644" spans="4:8" x14ac:dyDescent="0.2">
      <c r="D644" s="248"/>
      <c r="F644" s="248"/>
      <c r="G644" s="248"/>
      <c r="H644" s="248"/>
    </row>
    <row r="645" spans="4:8" x14ac:dyDescent="0.2">
      <c r="D645" s="248"/>
      <c r="F645" s="248"/>
      <c r="G645" s="248"/>
      <c r="H645" s="248"/>
    </row>
    <row r="646" spans="4:8" x14ac:dyDescent="0.2">
      <c r="D646" s="248"/>
      <c r="F646" s="248"/>
      <c r="G646" s="248"/>
      <c r="H646" s="248"/>
    </row>
    <row r="647" spans="4:8" x14ac:dyDescent="0.2">
      <c r="D647" s="248"/>
      <c r="F647" s="248"/>
      <c r="G647" s="248"/>
      <c r="H647" s="248"/>
    </row>
    <row r="648" spans="4:8" x14ac:dyDescent="0.2">
      <c r="D648" s="248"/>
      <c r="F648" s="248"/>
      <c r="G648" s="248"/>
      <c r="H648" s="248"/>
    </row>
    <row r="649" spans="4:8" x14ac:dyDescent="0.2">
      <c r="D649" s="248"/>
      <c r="F649" s="248"/>
      <c r="G649" s="248"/>
      <c r="H649" s="248"/>
    </row>
    <row r="650" spans="4:8" x14ac:dyDescent="0.2">
      <c r="D650" s="248"/>
      <c r="F650" s="248"/>
      <c r="G650" s="248"/>
      <c r="H650" s="248"/>
    </row>
    <row r="651" spans="4:8" x14ac:dyDescent="0.2">
      <c r="D651" s="248"/>
      <c r="F651" s="248"/>
      <c r="G651" s="248"/>
      <c r="H651" s="248"/>
    </row>
    <row r="652" spans="4:8" x14ac:dyDescent="0.2">
      <c r="D652" s="248"/>
      <c r="F652" s="248"/>
      <c r="G652" s="248"/>
      <c r="H652" s="248"/>
    </row>
    <row r="653" spans="4:8" x14ac:dyDescent="0.2">
      <c r="D653" s="248"/>
      <c r="F653" s="248"/>
      <c r="G653" s="248"/>
      <c r="H653" s="248"/>
    </row>
    <row r="654" spans="4:8" x14ac:dyDescent="0.2">
      <c r="D654" s="248"/>
      <c r="F654" s="248"/>
      <c r="G654" s="248"/>
      <c r="H654" s="248"/>
    </row>
    <row r="655" spans="4:8" x14ac:dyDescent="0.2">
      <c r="D655" s="248"/>
      <c r="F655" s="248"/>
      <c r="G655" s="248"/>
      <c r="H655" s="248"/>
    </row>
    <row r="656" spans="4:8" x14ac:dyDescent="0.2">
      <c r="D656" s="248"/>
      <c r="F656" s="248"/>
      <c r="G656" s="248"/>
      <c r="H656" s="248"/>
    </row>
    <row r="657" spans="4:8" x14ac:dyDescent="0.2">
      <c r="D657" s="248"/>
      <c r="F657" s="248"/>
      <c r="G657" s="248"/>
      <c r="H657" s="248"/>
    </row>
    <row r="658" spans="4:8" x14ac:dyDescent="0.2">
      <c r="D658" s="248"/>
      <c r="F658" s="248"/>
      <c r="G658" s="248"/>
      <c r="H658" s="248"/>
    </row>
    <row r="659" spans="4:8" x14ac:dyDescent="0.2">
      <c r="D659" s="248"/>
      <c r="F659" s="248"/>
      <c r="G659" s="248"/>
      <c r="H659" s="248"/>
    </row>
    <row r="660" spans="4:8" x14ac:dyDescent="0.2">
      <c r="D660" s="248"/>
      <c r="F660" s="248"/>
      <c r="G660" s="248"/>
      <c r="H660" s="248"/>
    </row>
    <row r="661" spans="4:8" x14ac:dyDescent="0.2">
      <c r="D661" s="248"/>
      <c r="F661" s="248"/>
      <c r="G661" s="248"/>
      <c r="H661" s="248"/>
    </row>
    <row r="662" spans="4:8" x14ac:dyDescent="0.2">
      <c r="D662" s="248"/>
      <c r="F662" s="248"/>
      <c r="G662" s="248"/>
      <c r="H662" s="248"/>
    </row>
    <row r="663" spans="4:8" x14ac:dyDescent="0.2">
      <c r="D663" s="248"/>
      <c r="F663" s="248"/>
      <c r="G663" s="248"/>
      <c r="H663" s="248"/>
    </row>
    <row r="664" spans="4:8" x14ac:dyDescent="0.2">
      <c r="D664" s="248"/>
      <c r="F664" s="248"/>
      <c r="G664" s="248"/>
      <c r="H664" s="248"/>
    </row>
    <row r="665" spans="4:8" x14ac:dyDescent="0.2">
      <c r="D665" s="248"/>
      <c r="F665" s="248"/>
      <c r="G665" s="248"/>
      <c r="H665" s="248"/>
    </row>
    <row r="666" spans="4:8" x14ac:dyDescent="0.2">
      <c r="D666" s="248"/>
      <c r="F666" s="248"/>
      <c r="G666" s="248"/>
      <c r="H666" s="248"/>
    </row>
    <row r="667" spans="4:8" x14ac:dyDescent="0.2">
      <c r="D667" s="248"/>
      <c r="F667" s="248"/>
      <c r="G667" s="248"/>
      <c r="H667" s="248"/>
    </row>
    <row r="668" spans="4:8" x14ac:dyDescent="0.2">
      <c r="D668" s="248"/>
      <c r="F668" s="248"/>
      <c r="G668" s="248"/>
      <c r="H668" s="248"/>
    </row>
    <row r="669" spans="4:8" x14ac:dyDescent="0.2">
      <c r="D669" s="248"/>
      <c r="F669" s="248"/>
      <c r="G669" s="248"/>
      <c r="H669" s="248"/>
    </row>
    <row r="670" spans="4:8" x14ac:dyDescent="0.2">
      <c r="D670" s="248"/>
      <c r="F670" s="248"/>
      <c r="G670" s="248"/>
      <c r="H670" s="248"/>
    </row>
    <row r="671" spans="4:8" x14ac:dyDescent="0.2">
      <c r="D671" s="248"/>
      <c r="F671" s="248"/>
      <c r="G671" s="248"/>
      <c r="H671" s="248"/>
    </row>
    <row r="672" spans="4:8" x14ac:dyDescent="0.2">
      <c r="D672" s="248"/>
      <c r="F672" s="248"/>
      <c r="G672" s="248"/>
      <c r="H672" s="248"/>
    </row>
    <row r="673" spans="4:8" x14ac:dyDescent="0.2">
      <c r="D673" s="248"/>
      <c r="F673" s="248"/>
      <c r="G673" s="248"/>
      <c r="H673" s="248"/>
    </row>
    <row r="674" spans="4:8" x14ac:dyDescent="0.2">
      <c r="D674" s="248"/>
      <c r="F674" s="248"/>
      <c r="G674" s="248"/>
      <c r="H674" s="248"/>
    </row>
    <row r="675" spans="4:8" x14ac:dyDescent="0.2">
      <c r="D675" s="248"/>
      <c r="F675" s="248"/>
      <c r="G675" s="248"/>
      <c r="H675" s="248"/>
    </row>
    <row r="676" spans="4:8" x14ac:dyDescent="0.2">
      <c r="D676" s="248"/>
      <c r="F676" s="248"/>
      <c r="G676" s="248"/>
      <c r="H676" s="248"/>
    </row>
    <row r="677" spans="4:8" x14ac:dyDescent="0.2">
      <c r="D677" s="248"/>
      <c r="F677" s="248"/>
      <c r="G677" s="248"/>
      <c r="H677" s="248"/>
    </row>
    <row r="678" spans="4:8" x14ac:dyDescent="0.2">
      <c r="D678" s="248"/>
      <c r="F678" s="248"/>
      <c r="G678" s="248"/>
      <c r="H678" s="248"/>
    </row>
    <row r="679" spans="4:8" x14ac:dyDescent="0.2">
      <c r="D679" s="248"/>
      <c r="F679" s="248"/>
      <c r="G679" s="248"/>
      <c r="H679" s="248"/>
    </row>
    <row r="680" spans="4:8" x14ac:dyDescent="0.2">
      <c r="D680" s="248"/>
      <c r="F680" s="248"/>
      <c r="G680" s="248"/>
      <c r="H680" s="248"/>
    </row>
    <row r="681" spans="4:8" x14ac:dyDescent="0.2">
      <c r="D681" s="248"/>
      <c r="F681" s="248"/>
      <c r="G681" s="248"/>
      <c r="H681" s="248"/>
    </row>
    <row r="682" spans="4:8" x14ac:dyDescent="0.2">
      <c r="D682" s="248"/>
      <c r="F682" s="248"/>
      <c r="G682" s="248"/>
      <c r="H682" s="248"/>
    </row>
    <row r="683" spans="4:8" x14ac:dyDescent="0.2">
      <c r="D683" s="248"/>
      <c r="F683" s="248"/>
      <c r="G683" s="248"/>
      <c r="H683" s="248"/>
    </row>
    <row r="684" spans="4:8" x14ac:dyDescent="0.2">
      <c r="D684" s="248"/>
      <c r="F684" s="248"/>
      <c r="G684" s="248"/>
      <c r="H684" s="248"/>
    </row>
    <row r="685" spans="4:8" x14ac:dyDescent="0.2">
      <c r="D685" s="248"/>
      <c r="F685" s="248"/>
      <c r="G685" s="248"/>
      <c r="H685" s="248"/>
    </row>
    <row r="686" spans="4:8" x14ac:dyDescent="0.2">
      <c r="D686" s="248"/>
      <c r="F686" s="248"/>
      <c r="G686" s="248"/>
      <c r="H686" s="248"/>
    </row>
    <row r="687" spans="4:8" x14ac:dyDescent="0.2">
      <c r="D687" s="248"/>
      <c r="F687" s="248"/>
      <c r="G687" s="248"/>
      <c r="H687" s="248"/>
    </row>
    <row r="688" spans="4:8" x14ac:dyDescent="0.2">
      <c r="D688" s="248"/>
      <c r="F688" s="248"/>
      <c r="G688" s="248"/>
      <c r="H688" s="248"/>
    </row>
    <row r="689" spans="4:8" x14ac:dyDescent="0.2">
      <c r="D689" s="248"/>
      <c r="F689" s="248"/>
      <c r="G689" s="248"/>
      <c r="H689" s="248"/>
    </row>
    <row r="690" spans="4:8" x14ac:dyDescent="0.2">
      <c r="D690" s="248"/>
      <c r="F690" s="248"/>
      <c r="G690" s="248"/>
      <c r="H690" s="248"/>
    </row>
    <row r="691" spans="4:8" x14ac:dyDescent="0.2">
      <c r="D691" s="248"/>
      <c r="F691" s="248"/>
      <c r="G691" s="248"/>
      <c r="H691" s="248"/>
    </row>
    <row r="692" spans="4:8" x14ac:dyDescent="0.2">
      <c r="D692" s="248"/>
      <c r="F692" s="248"/>
      <c r="G692" s="248"/>
      <c r="H692" s="248"/>
    </row>
    <row r="693" spans="4:8" x14ac:dyDescent="0.2">
      <c r="D693" s="248"/>
      <c r="F693" s="248"/>
      <c r="G693" s="248"/>
      <c r="H693" s="248"/>
    </row>
    <row r="694" spans="4:8" x14ac:dyDescent="0.2">
      <c r="D694" s="248"/>
      <c r="F694" s="248"/>
      <c r="G694" s="248"/>
      <c r="H694" s="248"/>
    </row>
    <row r="695" spans="4:8" x14ac:dyDescent="0.2">
      <c r="D695" s="248"/>
      <c r="F695" s="248"/>
      <c r="G695" s="248"/>
      <c r="H695" s="248"/>
    </row>
    <row r="696" spans="4:8" x14ac:dyDescent="0.2">
      <c r="D696" s="248"/>
      <c r="F696" s="248"/>
      <c r="G696" s="248"/>
      <c r="H696" s="248"/>
    </row>
    <row r="697" spans="4:8" x14ac:dyDescent="0.2">
      <c r="D697" s="248"/>
      <c r="F697" s="248"/>
      <c r="G697" s="248"/>
      <c r="H697" s="248"/>
    </row>
    <row r="698" spans="4:8" x14ac:dyDescent="0.2">
      <c r="D698" s="248"/>
      <c r="F698" s="248"/>
      <c r="G698" s="248"/>
      <c r="H698" s="248"/>
    </row>
    <row r="699" spans="4:8" x14ac:dyDescent="0.2">
      <c r="D699" s="248"/>
      <c r="F699" s="248"/>
      <c r="G699" s="248"/>
      <c r="H699" s="248"/>
    </row>
    <row r="700" spans="4:8" x14ac:dyDescent="0.2">
      <c r="D700" s="248"/>
      <c r="F700" s="248"/>
      <c r="G700" s="248"/>
      <c r="H700" s="248"/>
    </row>
    <row r="701" spans="4:8" x14ac:dyDescent="0.2">
      <c r="D701" s="248"/>
      <c r="F701" s="248"/>
      <c r="G701" s="248"/>
      <c r="H701" s="248"/>
    </row>
    <row r="702" spans="4:8" x14ac:dyDescent="0.2">
      <c r="D702" s="248"/>
      <c r="F702" s="248"/>
      <c r="G702" s="248"/>
      <c r="H702" s="248"/>
    </row>
    <row r="703" spans="4:8" x14ac:dyDescent="0.2">
      <c r="D703" s="248"/>
      <c r="F703" s="248"/>
      <c r="G703" s="248"/>
      <c r="H703" s="248"/>
    </row>
    <row r="704" spans="4:8" x14ac:dyDescent="0.2">
      <c r="D704" s="248"/>
      <c r="F704" s="248"/>
      <c r="G704" s="248"/>
      <c r="H704" s="248"/>
    </row>
    <row r="705" spans="4:8" x14ac:dyDescent="0.2">
      <c r="D705" s="248"/>
      <c r="F705" s="248"/>
      <c r="G705" s="248"/>
      <c r="H705" s="248"/>
    </row>
    <row r="706" spans="4:8" x14ac:dyDescent="0.2">
      <c r="D706" s="248"/>
      <c r="F706" s="248"/>
      <c r="G706" s="248"/>
      <c r="H706" s="248"/>
    </row>
    <row r="707" spans="4:8" x14ac:dyDescent="0.2">
      <c r="D707" s="248"/>
      <c r="F707" s="248"/>
      <c r="G707" s="248"/>
      <c r="H707" s="248"/>
    </row>
    <row r="708" spans="4:8" x14ac:dyDescent="0.2">
      <c r="D708" s="248"/>
      <c r="F708" s="248"/>
      <c r="G708" s="248"/>
      <c r="H708" s="248"/>
    </row>
    <row r="709" spans="4:8" x14ac:dyDescent="0.2">
      <c r="D709" s="248"/>
      <c r="F709" s="248"/>
      <c r="G709" s="248"/>
      <c r="H709" s="248"/>
    </row>
    <row r="710" spans="4:8" x14ac:dyDescent="0.2">
      <c r="D710" s="248"/>
      <c r="F710" s="248"/>
      <c r="G710" s="248"/>
      <c r="H710" s="248"/>
    </row>
    <row r="711" spans="4:8" x14ac:dyDescent="0.2">
      <c r="D711" s="248"/>
      <c r="F711" s="248"/>
      <c r="G711" s="248"/>
      <c r="H711" s="248"/>
    </row>
    <row r="712" spans="4:8" x14ac:dyDescent="0.2">
      <c r="D712" s="248"/>
      <c r="F712" s="248"/>
      <c r="G712" s="248"/>
      <c r="H712" s="248"/>
    </row>
    <row r="713" spans="4:8" x14ac:dyDescent="0.2">
      <c r="D713" s="248"/>
      <c r="F713" s="248"/>
      <c r="G713" s="248"/>
      <c r="H713" s="248"/>
    </row>
    <row r="714" spans="4:8" x14ac:dyDescent="0.2">
      <c r="D714" s="248"/>
      <c r="F714" s="248"/>
      <c r="G714" s="248"/>
      <c r="H714" s="248"/>
    </row>
    <row r="715" spans="4:8" x14ac:dyDescent="0.2">
      <c r="D715" s="248"/>
      <c r="F715" s="248"/>
      <c r="G715" s="248"/>
      <c r="H715" s="248"/>
    </row>
    <row r="716" spans="4:8" x14ac:dyDescent="0.2">
      <c r="D716" s="248"/>
      <c r="F716" s="248"/>
      <c r="G716" s="248"/>
      <c r="H716" s="248"/>
    </row>
    <row r="717" spans="4:8" x14ac:dyDescent="0.2">
      <c r="D717" s="248"/>
      <c r="F717" s="248"/>
      <c r="G717" s="248"/>
      <c r="H717" s="248"/>
    </row>
    <row r="718" spans="4:8" x14ac:dyDescent="0.2">
      <c r="D718" s="248"/>
      <c r="F718" s="248"/>
      <c r="G718" s="248"/>
      <c r="H718" s="248"/>
    </row>
    <row r="719" spans="4:8" x14ac:dyDescent="0.2">
      <c r="D719" s="248"/>
      <c r="F719" s="248"/>
      <c r="G719" s="248"/>
      <c r="H719" s="248"/>
    </row>
    <row r="720" spans="4:8" x14ac:dyDescent="0.2">
      <c r="D720" s="248"/>
      <c r="F720" s="248"/>
      <c r="G720" s="248"/>
      <c r="H720" s="248"/>
    </row>
    <row r="721" spans="4:8" x14ac:dyDescent="0.2">
      <c r="D721" s="248"/>
      <c r="F721" s="248"/>
      <c r="G721" s="248"/>
      <c r="H721" s="248"/>
    </row>
    <row r="722" spans="4:8" x14ac:dyDescent="0.2">
      <c r="D722" s="248"/>
      <c r="F722" s="248"/>
      <c r="G722" s="248"/>
      <c r="H722" s="248"/>
    </row>
    <row r="723" spans="4:8" x14ac:dyDescent="0.2">
      <c r="D723" s="248"/>
      <c r="F723" s="248"/>
      <c r="G723" s="248"/>
      <c r="H723" s="248"/>
    </row>
    <row r="724" spans="4:8" x14ac:dyDescent="0.2">
      <c r="D724" s="248"/>
      <c r="F724" s="248"/>
      <c r="G724" s="248"/>
      <c r="H724" s="248"/>
    </row>
    <row r="725" spans="4:8" x14ac:dyDescent="0.2">
      <c r="D725" s="248"/>
      <c r="F725" s="248"/>
      <c r="G725" s="248"/>
      <c r="H725" s="248"/>
    </row>
    <row r="726" spans="4:8" x14ac:dyDescent="0.2">
      <c r="D726" s="248"/>
      <c r="F726" s="248"/>
      <c r="G726" s="248"/>
      <c r="H726" s="248"/>
    </row>
    <row r="727" spans="4:8" x14ac:dyDescent="0.2">
      <c r="D727" s="248"/>
      <c r="F727" s="248"/>
      <c r="G727" s="248"/>
      <c r="H727" s="248"/>
    </row>
    <row r="728" spans="4:8" x14ac:dyDescent="0.2">
      <c r="D728" s="248"/>
      <c r="F728" s="248"/>
      <c r="G728" s="248"/>
      <c r="H728" s="248"/>
    </row>
    <row r="729" spans="4:8" x14ac:dyDescent="0.2">
      <c r="D729" s="248"/>
      <c r="F729" s="248"/>
      <c r="G729" s="248"/>
      <c r="H729" s="248"/>
    </row>
    <row r="730" spans="4:8" x14ac:dyDescent="0.2">
      <c r="D730" s="248"/>
      <c r="F730" s="248"/>
      <c r="G730" s="248"/>
      <c r="H730" s="248"/>
    </row>
    <row r="731" spans="4:8" x14ac:dyDescent="0.2">
      <c r="D731" s="248"/>
      <c r="F731" s="248"/>
      <c r="G731" s="248"/>
      <c r="H731" s="248"/>
    </row>
    <row r="732" spans="4:8" x14ac:dyDescent="0.2">
      <c r="D732" s="248"/>
      <c r="F732" s="248"/>
      <c r="G732" s="248"/>
      <c r="H732" s="248"/>
    </row>
    <row r="733" spans="4:8" x14ac:dyDescent="0.2">
      <c r="D733" s="248"/>
      <c r="F733" s="248"/>
      <c r="G733" s="248"/>
      <c r="H733" s="248"/>
    </row>
    <row r="734" spans="4:8" x14ac:dyDescent="0.2">
      <c r="D734" s="248"/>
      <c r="F734" s="248"/>
      <c r="G734" s="248"/>
      <c r="H734" s="248"/>
    </row>
    <row r="735" spans="4:8" x14ac:dyDescent="0.2">
      <c r="D735" s="248"/>
      <c r="F735" s="248"/>
      <c r="G735" s="248"/>
      <c r="H735" s="248"/>
    </row>
    <row r="736" spans="4:8" x14ac:dyDescent="0.2">
      <c r="D736" s="248"/>
      <c r="F736" s="248"/>
      <c r="G736" s="248"/>
      <c r="H736" s="248"/>
    </row>
    <row r="737" spans="4:8" x14ac:dyDescent="0.2">
      <c r="D737" s="248"/>
      <c r="F737" s="248"/>
      <c r="G737" s="248"/>
      <c r="H737" s="248"/>
    </row>
    <row r="738" spans="4:8" x14ac:dyDescent="0.2">
      <c r="D738" s="248"/>
      <c r="F738" s="248"/>
      <c r="G738" s="248"/>
      <c r="H738" s="248"/>
    </row>
    <row r="739" spans="4:8" x14ac:dyDescent="0.2">
      <c r="D739" s="248"/>
      <c r="F739" s="248"/>
      <c r="G739" s="248"/>
      <c r="H739" s="248"/>
    </row>
    <row r="740" spans="4:8" x14ac:dyDescent="0.2">
      <c r="D740" s="248"/>
      <c r="F740" s="248"/>
      <c r="G740" s="248"/>
      <c r="H740" s="248"/>
    </row>
    <row r="741" spans="4:8" x14ac:dyDescent="0.2">
      <c r="D741" s="248"/>
      <c r="F741" s="248"/>
      <c r="G741" s="248"/>
      <c r="H741" s="248"/>
    </row>
    <row r="742" spans="4:8" x14ac:dyDescent="0.2">
      <c r="D742" s="248"/>
      <c r="F742" s="248"/>
      <c r="G742" s="248"/>
      <c r="H742" s="248"/>
    </row>
    <row r="743" spans="4:8" x14ac:dyDescent="0.2">
      <c r="D743" s="248"/>
      <c r="F743" s="248"/>
      <c r="G743" s="248"/>
      <c r="H743" s="248"/>
    </row>
    <row r="744" spans="4:8" x14ac:dyDescent="0.2">
      <c r="D744" s="248"/>
      <c r="F744" s="248"/>
      <c r="G744" s="248"/>
      <c r="H744" s="248"/>
    </row>
    <row r="745" spans="4:8" x14ac:dyDescent="0.2">
      <c r="D745" s="248"/>
      <c r="F745" s="248"/>
      <c r="G745" s="248"/>
      <c r="H745" s="248"/>
    </row>
    <row r="746" spans="4:8" x14ac:dyDescent="0.2">
      <c r="D746" s="248"/>
      <c r="F746" s="248"/>
      <c r="G746" s="248"/>
      <c r="H746" s="248"/>
    </row>
    <row r="747" spans="4:8" x14ac:dyDescent="0.2">
      <c r="D747" s="248"/>
      <c r="F747" s="248"/>
      <c r="G747" s="248"/>
      <c r="H747" s="248"/>
    </row>
    <row r="748" spans="4:8" x14ac:dyDescent="0.2">
      <c r="D748" s="248"/>
      <c r="F748" s="248"/>
      <c r="G748" s="248"/>
      <c r="H748" s="248"/>
    </row>
    <row r="749" spans="4:8" x14ac:dyDescent="0.2">
      <c r="D749" s="248"/>
      <c r="F749" s="248"/>
      <c r="G749" s="248"/>
      <c r="H749" s="248"/>
    </row>
    <row r="750" spans="4:8" x14ac:dyDescent="0.2">
      <c r="D750" s="248"/>
      <c r="F750" s="248"/>
      <c r="G750" s="248"/>
      <c r="H750" s="248"/>
    </row>
    <row r="751" spans="4:8" x14ac:dyDescent="0.2">
      <c r="D751" s="248"/>
      <c r="F751" s="248"/>
      <c r="G751" s="248"/>
      <c r="H751" s="248"/>
    </row>
    <row r="752" spans="4:8" x14ac:dyDescent="0.2">
      <c r="D752" s="248"/>
      <c r="F752" s="248"/>
      <c r="G752" s="248"/>
      <c r="H752" s="248"/>
    </row>
    <row r="753" spans="4:8" x14ac:dyDescent="0.2">
      <c r="D753" s="248"/>
      <c r="F753" s="248"/>
      <c r="G753" s="248"/>
      <c r="H753" s="248"/>
    </row>
    <row r="754" spans="4:8" x14ac:dyDescent="0.2">
      <c r="D754" s="248"/>
      <c r="F754" s="248"/>
      <c r="G754" s="248"/>
      <c r="H754" s="248"/>
    </row>
    <row r="755" spans="4:8" x14ac:dyDescent="0.2">
      <c r="D755" s="248"/>
      <c r="F755" s="248"/>
      <c r="G755" s="248"/>
      <c r="H755" s="248"/>
    </row>
    <row r="756" spans="4:8" x14ac:dyDescent="0.2">
      <c r="D756" s="248"/>
      <c r="F756" s="248"/>
      <c r="G756" s="248"/>
      <c r="H756" s="248"/>
    </row>
    <row r="757" spans="4:8" x14ac:dyDescent="0.2">
      <c r="D757" s="248"/>
      <c r="F757" s="248"/>
      <c r="G757" s="248"/>
      <c r="H757" s="248"/>
    </row>
    <row r="758" spans="4:8" x14ac:dyDescent="0.2">
      <c r="D758" s="248"/>
      <c r="F758" s="248"/>
      <c r="G758" s="248"/>
      <c r="H758" s="248"/>
    </row>
    <row r="759" spans="4:8" x14ac:dyDescent="0.2">
      <c r="D759" s="248"/>
      <c r="F759" s="248"/>
      <c r="G759" s="248"/>
      <c r="H759" s="248"/>
    </row>
    <row r="760" spans="4:8" x14ac:dyDescent="0.2">
      <c r="D760" s="248"/>
      <c r="F760" s="248"/>
      <c r="G760" s="248"/>
      <c r="H760" s="248"/>
    </row>
    <row r="761" spans="4:8" x14ac:dyDescent="0.2">
      <c r="D761" s="248"/>
      <c r="F761" s="248"/>
      <c r="G761" s="248"/>
      <c r="H761" s="248"/>
    </row>
    <row r="762" spans="4:8" x14ac:dyDescent="0.2">
      <c r="D762" s="248"/>
      <c r="F762" s="248"/>
      <c r="G762" s="248"/>
      <c r="H762" s="248"/>
    </row>
    <row r="763" spans="4:8" x14ac:dyDescent="0.2">
      <c r="D763" s="248"/>
      <c r="F763" s="248"/>
      <c r="G763" s="248"/>
      <c r="H763" s="248"/>
    </row>
    <row r="764" spans="4:8" x14ac:dyDescent="0.2">
      <c r="D764" s="248"/>
      <c r="F764" s="248"/>
      <c r="G764" s="248"/>
      <c r="H764" s="248"/>
    </row>
    <row r="765" spans="4:8" x14ac:dyDescent="0.2">
      <c r="D765" s="248"/>
      <c r="F765" s="248"/>
      <c r="G765" s="248"/>
      <c r="H765" s="248"/>
    </row>
    <row r="766" spans="4:8" x14ac:dyDescent="0.2">
      <c r="D766" s="248"/>
      <c r="F766" s="248"/>
      <c r="G766" s="248"/>
      <c r="H766" s="248"/>
    </row>
    <row r="767" spans="4:8" x14ac:dyDescent="0.2">
      <c r="D767" s="248"/>
      <c r="F767" s="248"/>
      <c r="G767" s="248"/>
      <c r="H767" s="248"/>
    </row>
    <row r="768" spans="4:8" x14ac:dyDescent="0.2">
      <c r="D768" s="248"/>
      <c r="F768" s="248"/>
      <c r="G768" s="248"/>
      <c r="H768" s="248"/>
    </row>
    <row r="769" spans="4:8" x14ac:dyDescent="0.2">
      <c r="D769" s="248"/>
      <c r="F769" s="248"/>
      <c r="G769" s="248"/>
      <c r="H769" s="248"/>
    </row>
    <row r="770" spans="4:8" x14ac:dyDescent="0.2">
      <c r="D770" s="248"/>
      <c r="F770" s="248"/>
      <c r="G770" s="248"/>
      <c r="H770" s="248"/>
    </row>
    <row r="771" spans="4:8" x14ac:dyDescent="0.2">
      <c r="D771" s="248"/>
      <c r="F771" s="248"/>
      <c r="G771" s="248"/>
      <c r="H771" s="248"/>
    </row>
    <row r="772" spans="4:8" x14ac:dyDescent="0.2">
      <c r="D772" s="248"/>
      <c r="F772" s="248"/>
      <c r="G772" s="248"/>
      <c r="H772" s="248"/>
    </row>
    <row r="773" spans="4:8" x14ac:dyDescent="0.2">
      <c r="D773" s="248"/>
      <c r="F773" s="248"/>
      <c r="G773" s="248"/>
      <c r="H773" s="248"/>
    </row>
    <row r="774" spans="4:8" x14ac:dyDescent="0.2">
      <c r="D774" s="248"/>
      <c r="F774" s="248"/>
      <c r="G774" s="248"/>
      <c r="H774" s="248"/>
    </row>
    <row r="775" spans="4:8" x14ac:dyDescent="0.2">
      <c r="D775" s="248"/>
      <c r="F775" s="248"/>
      <c r="G775" s="248"/>
      <c r="H775" s="248"/>
    </row>
    <row r="776" spans="4:8" x14ac:dyDescent="0.2">
      <c r="D776" s="248"/>
      <c r="F776" s="248"/>
      <c r="G776" s="248"/>
      <c r="H776" s="248"/>
    </row>
    <row r="777" spans="4:8" x14ac:dyDescent="0.2">
      <c r="D777" s="248"/>
      <c r="F777" s="248"/>
      <c r="G777" s="248"/>
      <c r="H777" s="248"/>
    </row>
    <row r="778" spans="4:8" x14ac:dyDescent="0.2">
      <c r="D778" s="248"/>
      <c r="F778" s="248"/>
      <c r="G778" s="248"/>
      <c r="H778" s="248"/>
    </row>
    <row r="779" spans="4:8" x14ac:dyDescent="0.2">
      <c r="D779" s="248"/>
      <c r="F779" s="248"/>
      <c r="G779" s="248"/>
      <c r="H779" s="248"/>
    </row>
    <row r="780" spans="4:8" x14ac:dyDescent="0.2">
      <c r="D780" s="248"/>
      <c r="F780" s="248"/>
      <c r="G780" s="248"/>
      <c r="H780" s="248"/>
    </row>
    <row r="781" spans="4:8" x14ac:dyDescent="0.2">
      <c r="D781" s="248"/>
      <c r="F781" s="248"/>
      <c r="G781" s="248"/>
      <c r="H781" s="248"/>
    </row>
    <row r="782" spans="4:8" x14ac:dyDescent="0.2">
      <c r="D782" s="248"/>
      <c r="F782" s="248"/>
      <c r="G782" s="248"/>
      <c r="H782" s="248"/>
    </row>
    <row r="783" spans="4:8" x14ac:dyDescent="0.2">
      <c r="D783" s="248"/>
      <c r="F783" s="248"/>
      <c r="G783" s="248"/>
      <c r="H783" s="248"/>
    </row>
    <row r="784" spans="4:8" x14ac:dyDescent="0.2">
      <c r="D784" s="248"/>
      <c r="F784" s="248"/>
      <c r="G784" s="248"/>
      <c r="H784" s="248"/>
    </row>
    <row r="785" spans="4:8" x14ac:dyDescent="0.2">
      <c r="D785" s="248"/>
      <c r="F785" s="248"/>
      <c r="G785" s="248"/>
      <c r="H785" s="248"/>
    </row>
    <row r="786" spans="4:8" x14ac:dyDescent="0.2">
      <c r="D786" s="248"/>
      <c r="F786" s="248"/>
      <c r="G786" s="248"/>
      <c r="H786" s="248"/>
    </row>
    <row r="787" spans="4:8" x14ac:dyDescent="0.2">
      <c r="D787" s="248"/>
      <c r="F787" s="248"/>
      <c r="G787" s="248"/>
      <c r="H787" s="248"/>
    </row>
    <row r="788" spans="4:8" x14ac:dyDescent="0.2">
      <c r="D788" s="248"/>
      <c r="F788" s="248"/>
      <c r="G788" s="248"/>
      <c r="H788" s="248"/>
    </row>
    <row r="789" spans="4:8" x14ac:dyDescent="0.2">
      <c r="D789" s="248"/>
      <c r="F789" s="248"/>
      <c r="G789" s="248"/>
      <c r="H789" s="248"/>
    </row>
    <row r="790" spans="4:8" x14ac:dyDescent="0.2">
      <c r="D790" s="248"/>
      <c r="F790" s="248"/>
      <c r="G790" s="248"/>
      <c r="H790" s="248"/>
    </row>
    <row r="791" spans="4:8" x14ac:dyDescent="0.2">
      <c r="D791" s="248"/>
      <c r="F791" s="248"/>
      <c r="G791" s="248"/>
      <c r="H791" s="248"/>
    </row>
    <row r="792" spans="4:8" x14ac:dyDescent="0.2">
      <c r="D792" s="248"/>
      <c r="F792" s="248"/>
      <c r="G792" s="248"/>
      <c r="H792" s="248"/>
    </row>
    <row r="793" spans="4:8" x14ac:dyDescent="0.2">
      <c r="D793" s="248"/>
      <c r="F793" s="248"/>
      <c r="G793" s="248"/>
      <c r="H793" s="248"/>
    </row>
    <row r="794" spans="4:8" x14ac:dyDescent="0.2">
      <c r="D794" s="248"/>
      <c r="F794" s="248"/>
      <c r="G794" s="248"/>
      <c r="H794" s="248"/>
    </row>
    <row r="795" spans="4:8" x14ac:dyDescent="0.2">
      <c r="D795" s="248"/>
      <c r="F795" s="248"/>
      <c r="G795" s="248"/>
      <c r="H795" s="248"/>
    </row>
    <row r="796" spans="4:8" x14ac:dyDescent="0.2">
      <c r="D796" s="248"/>
      <c r="F796" s="248"/>
      <c r="G796" s="248"/>
      <c r="H796" s="248"/>
    </row>
    <row r="797" spans="4:8" x14ac:dyDescent="0.2">
      <c r="D797" s="248"/>
      <c r="F797" s="248"/>
      <c r="G797" s="248"/>
      <c r="H797" s="248"/>
    </row>
    <row r="798" spans="4:8" x14ac:dyDescent="0.2">
      <c r="D798" s="248"/>
      <c r="F798" s="248"/>
      <c r="G798" s="248"/>
      <c r="H798" s="248"/>
    </row>
    <row r="799" spans="4:8" x14ac:dyDescent="0.2">
      <c r="D799" s="248"/>
      <c r="F799" s="248"/>
      <c r="G799" s="248"/>
      <c r="H799" s="248"/>
    </row>
    <row r="800" spans="4:8" x14ac:dyDescent="0.2">
      <c r="D800" s="248"/>
      <c r="F800" s="248"/>
      <c r="G800" s="248"/>
      <c r="H800" s="248"/>
    </row>
    <row r="801" spans="4:8" x14ac:dyDescent="0.2">
      <c r="D801" s="248"/>
      <c r="F801" s="248"/>
      <c r="G801" s="248"/>
      <c r="H801" s="248"/>
    </row>
    <row r="802" spans="4:8" x14ac:dyDescent="0.2">
      <c r="D802" s="248"/>
      <c r="F802" s="248"/>
      <c r="G802" s="248"/>
      <c r="H802" s="248"/>
    </row>
    <row r="803" spans="4:8" x14ac:dyDescent="0.2">
      <c r="D803" s="248"/>
      <c r="F803" s="248"/>
      <c r="G803" s="248"/>
      <c r="H803" s="248"/>
    </row>
    <row r="804" spans="4:8" x14ac:dyDescent="0.2">
      <c r="D804" s="248"/>
      <c r="F804" s="248"/>
      <c r="G804" s="248"/>
      <c r="H804" s="248"/>
    </row>
    <row r="805" spans="4:8" x14ac:dyDescent="0.2">
      <c r="D805" s="248"/>
      <c r="F805" s="248"/>
      <c r="G805" s="248"/>
      <c r="H805" s="248"/>
    </row>
    <row r="806" spans="4:8" x14ac:dyDescent="0.2">
      <c r="D806" s="248"/>
      <c r="F806" s="248"/>
      <c r="G806" s="248"/>
      <c r="H806" s="248"/>
    </row>
    <row r="807" spans="4:8" x14ac:dyDescent="0.2">
      <c r="D807" s="248"/>
      <c r="F807" s="248"/>
      <c r="G807" s="248"/>
      <c r="H807" s="248"/>
    </row>
    <row r="808" spans="4:8" x14ac:dyDescent="0.2">
      <c r="D808" s="248"/>
      <c r="F808" s="248"/>
      <c r="G808" s="248"/>
      <c r="H808" s="248"/>
    </row>
    <row r="809" spans="4:8" x14ac:dyDescent="0.2">
      <c r="D809" s="248"/>
      <c r="F809" s="248"/>
      <c r="G809" s="248"/>
      <c r="H809" s="248"/>
    </row>
    <row r="810" spans="4:8" x14ac:dyDescent="0.2">
      <c r="D810" s="248"/>
      <c r="F810" s="248"/>
      <c r="G810" s="248"/>
      <c r="H810" s="248"/>
    </row>
    <row r="811" spans="4:8" x14ac:dyDescent="0.2">
      <c r="D811" s="248"/>
      <c r="F811" s="248"/>
      <c r="G811" s="248"/>
      <c r="H811" s="248"/>
    </row>
    <row r="812" spans="4:8" x14ac:dyDescent="0.2">
      <c r="D812" s="248"/>
      <c r="F812" s="248"/>
      <c r="G812" s="248"/>
      <c r="H812" s="248"/>
    </row>
    <row r="813" spans="4:8" x14ac:dyDescent="0.2">
      <c r="D813" s="248"/>
      <c r="F813" s="248"/>
      <c r="G813" s="248"/>
      <c r="H813" s="248"/>
    </row>
    <row r="814" spans="4:8" x14ac:dyDescent="0.2">
      <c r="D814" s="248"/>
      <c r="F814" s="248"/>
      <c r="G814" s="248"/>
      <c r="H814" s="248"/>
    </row>
    <row r="815" spans="4:8" x14ac:dyDescent="0.2">
      <c r="D815" s="248"/>
      <c r="F815" s="248"/>
      <c r="G815" s="248"/>
      <c r="H815" s="248"/>
    </row>
    <row r="816" spans="4:8" x14ac:dyDescent="0.2">
      <c r="D816" s="248"/>
      <c r="F816" s="248"/>
      <c r="G816" s="248"/>
      <c r="H816" s="248"/>
    </row>
    <row r="817" spans="4:8" x14ac:dyDescent="0.2">
      <c r="D817" s="248"/>
      <c r="F817" s="248"/>
      <c r="G817" s="248"/>
      <c r="H817" s="248"/>
    </row>
    <row r="818" spans="4:8" x14ac:dyDescent="0.2">
      <c r="D818" s="248"/>
      <c r="F818" s="248"/>
      <c r="G818" s="248"/>
      <c r="H818" s="248"/>
    </row>
    <row r="819" spans="4:8" x14ac:dyDescent="0.2">
      <c r="D819" s="248"/>
      <c r="F819" s="248"/>
      <c r="G819" s="248"/>
      <c r="H819" s="248"/>
    </row>
    <row r="820" spans="4:8" x14ac:dyDescent="0.2">
      <c r="D820" s="248"/>
      <c r="F820" s="248"/>
      <c r="G820" s="248"/>
      <c r="H820" s="248"/>
    </row>
    <row r="821" spans="4:8" x14ac:dyDescent="0.2">
      <c r="D821" s="248"/>
      <c r="F821" s="248"/>
      <c r="G821" s="248"/>
      <c r="H821" s="248"/>
    </row>
    <row r="822" spans="4:8" x14ac:dyDescent="0.2">
      <c r="D822" s="248"/>
      <c r="F822" s="248"/>
      <c r="G822" s="248"/>
      <c r="H822" s="248"/>
    </row>
    <row r="823" spans="4:8" x14ac:dyDescent="0.2">
      <c r="D823" s="248"/>
      <c r="F823" s="248"/>
      <c r="G823" s="248"/>
      <c r="H823" s="248"/>
    </row>
    <row r="824" spans="4:8" x14ac:dyDescent="0.2">
      <c r="D824" s="248"/>
      <c r="F824" s="248"/>
      <c r="G824" s="248"/>
      <c r="H824" s="248"/>
    </row>
    <row r="825" spans="4:8" x14ac:dyDescent="0.2">
      <c r="D825" s="248"/>
      <c r="F825" s="248"/>
      <c r="G825" s="248"/>
      <c r="H825" s="248"/>
    </row>
    <row r="826" spans="4:8" x14ac:dyDescent="0.2">
      <c r="D826" s="248"/>
      <c r="F826" s="248"/>
      <c r="G826" s="248"/>
      <c r="H826" s="248"/>
    </row>
    <row r="827" spans="4:8" x14ac:dyDescent="0.2">
      <c r="D827" s="248"/>
      <c r="F827" s="248"/>
      <c r="G827" s="248"/>
      <c r="H827" s="248"/>
    </row>
    <row r="828" spans="4:8" x14ac:dyDescent="0.2">
      <c r="D828" s="248"/>
      <c r="F828" s="248"/>
      <c r="G828" s="248"/>
      <c r="H828" s="248"/>
    </row>
    <row r="829" spans="4:8" x14ac:dyDescent="0.2">
      <c r="D829" s="248"/>
      <c r="F829" s="248"/>
      <c r="G829" s="248"/>
      <c r="H829" s="248"/>
    </row>
    <row r="830" spans="4:8" x14ac:dyDescent="0.2">
      <c r="D830" s="248"/>
      <c r="F830" s="248"/>
      <c r="G830" s="248"/>
      <c r="H830" s="248"/>
    </row>
    <row r="831" spans="4:8" x14ac:dyDescent="0.2">
      <c r="D831" s="248"/>
      <c r="F831" s="248"/>
      <c r="G831" s="248"/>
      <c r="H831" s="248"/>
    </row>
    <row r="832" spans="4:8" x14ac:dyDescent="0.2">
      <c r="D832" s="248"/>
      <c r="F832" s="248"/>
      <c r="G832" s="248"/>
      <c r="H832" s="248"/>
    </row>
    <row r="833" spans="4:8" x14ac:dyDescent="0.2">
      <c r="D833" s="248"/>
      <c r="F833" s="248"/>
      <c r="G833" s="248"/>
      <c r="H833" s="248"/>
    </row>
    <row r="834" spans="4:8" x14ac:dyDescent="0.2">
      <c r="D834" s="248"/>
      <c r="F834" s="248"/>
      <c r="G834" s="248"/>
      <c r="H834" s="248"/>
    </row>
    <row r="835" spans="4:8" x14ac:dyDescent="0.2">
      <c r="D835" s="248"/>
      <c r="F835" s="248"/>
      <c r="G835" s="248"/>
      <c r="H835" s="248"/>
    </row>
    <row r="836" spans="4:8" x14ac:dyDescent="0.2">
      <c r="D836" s="248"/>
      <c r="F836" s="248"/>
      <c r="G836" s="248"/>
      <c r="H836" s="248"/>
    </row>
    <row r="837" spans="4:8" x14ac:dyDescent="0.2">
      <c r="D837" s="248"/>
      <c r="F837" s="248"/>
      <c r="G837" s="248"/>
      <c r="H837" s="248"/>
    </row>
    <row r="838" spans="4:8" x14ac:dyDescent="0.2">
      <c r="D838" s="248"/>
      <c r="F838" s="248"/>
      <c r="G838" s="248"/>
      <c r="H838" s="248"/>
    </row>
    <row r="839" spans="4:8" x14ac:dyDescent="0.2">
      <c r="D839" s="248"/>
      <c r="F839" s="248"/>
      <c r="G839" s="248"/>
      <c r="H839" s="248"/>
    </row>
    <row r="840" spans="4:8" x14ac:dyDescent="0.2">
      <c r="D840" s="248"/>
      <c r="F840" s="248"/>
      <c r="G840" s="248"/>
      <c r="H840" s="248"/>
    </row>
    <row r="841" spans="4:8" x14ac:dyDescent="0.2">
      <c r="D841" s="248"/>
      <c r="F841" s="248"/>
      <c r="G841" s="248"/>
      <c r="H841" s="248"/>
    </row>
    <row r="842" spans="4:8" x14ac:dyDescent="0.2">
      <c r="D842" s="248"/>
      <c r="F842" s="248"/>
      <c r="G842" s="248"/>
      <c r="H842" s="248"/>
    </row>
    <row r="843" spans="4:8" x14ac:dyDescent="0.2">
      <c r="D843" s="248"/>
      <c r="F843" s="248"/>
      <c r="G843" s="248"/>
      <c r="H843" s="248"/>
    </row>
    <row r="844" spans="4:8" x14ac:dyDescent="0.2">
      <c r="D844" s="248"/>
      <c r="F844" s="248"/>
      <c r="G844" s="248"/>
      <c r="H844" s="248"/>
    </row>
    <row r="845" spans="4:8" x14ac:dyDescent="0.2">
      <c r="D845" s="248"/>
      <c r="F845" s="248"/>
      <c r="G845" s="248"/>
      <c r="H845" s="248"/>
    </row>
    <row r="846" spans="4:8" x14ac:dyDescent="0.2">
      <c r="D846" s="248"/>
      <c r="F846" s="248"/>
      <c r="G846" s="248"/>
      <c r="H846" s="248"/>
    </row>
    <row r="847" spans="4:8" x14ac:dyDescent="0.2">
      <c r="D847" s="248"/>
      <c r="F847" s="248"/>
      <c r="G847" s="248"/>
      <c r="H847" s="248"/>
    </row>
    <row r="848" spans="4:8" x14ac:dyDescent="0.2">
      <c r="D848" s="248"/>
      <c r="F848" s="248"/>
      <c r="G848" s="248"/>
      <c r="H848" s="248"/>
    </row>
    <row r="849" spans="4:8" x14ac:dyDescent="0.2">
      <c r="D849" s="248"/>
      <c r="F849" s="248"/>
      <c r="G849" s="248"/>
      <c r="H849" s="248"/>
    </row>
    <row r="850" spans="4:8" x14ac:dyDescent="0.2">
      <c r="D850" s="248"/>
      <c r="F850" s="248"/>
      <c r="G850" s="248"/>
      <c r="H850" s="248"/>
    </row>
    <row r="851" spans="4:8" x14ac:dyDescent="0.2">
      <c r="D851" s="248"/>
      <c r="F851" s="248"/>
      <c r="G851" s="248"/>
      <c r="H851" s="248"/>
    </row>
    <row r="852" spans="4:8" x14ac:dyDescent="0.2">
      <c r="D852" s="248"/>
      <c r="F852" s="248"/>
      <c r="G852" s="248"/>
      <c r="H852" s="248"/>
    </row>
    <row r="853" spans="4:8" x14ac:dyDescent="0.2">
      <c r="D853" s="248"/>
      <c r="F853" s="248"/>
      <c r="G853" s="248"/>
      <c r="H853" s="248"/>
    </row>
    <row r="854" spans="4:8" x14ac:dyDescent="0.2">
      <c r="D854" s="248"/>
      <c r="F854" s="248"/>
      <c r="G854" s="248"/>
      <c r="H854" s="248"/>
    </row>
    <row r="855" spans="4:8" x14ac:dyDescent="0.2">
      <c r="D855" s="248"/>
      <c r="F855" s="248"/>
      <c r="G855" s="248"/>
      <c r="H855" s="248"/>
    </row>
    <row r="856" spans="4:8" x14ac:dyDescent="0.2">
      <c r="D856" s="248"/>
      <c r="F856" s="248"/>
      <c r="G856" s="248"/>
      <c r="H856" s="248"/>
    </row>
    <row r="857" spans="4:8" x14ac:dyDescent="0.2">
      <c r="D857" s="248"/>
      <c r="F857" s="248"/>
      <c r="G857" s="248"/>
      <c r="H857" s="248"/>
    </row>
    <row r="858" spans="4:8" x14ac:dyDescent="0.2">
      <c r="D858" s="248"/>
      <c r="F858" s="248"/>
      <c r="G858" s="248"/>
      <c r="H858" s="248"/>
    </row>
    <row r="859" spans="4:8" x14ac:dyDescent="0.2">
      <c r="D859" s="248"/>
      <c r="F859" s="248"/>
      <c r="G859" s="248"/>
      <c r="H859" s="248"/>
    </row>
    <row r="860" spans="4:8" x14ac:dyDescent="0.2">
      <c r="D860" s="248"/>
      <c r="F860" s="248"/>
      <c r="G860" s="248"/>
      <c r="H860" s="248"/>
    </row>
    <row r="861" spans="4:8" x14ac:dyDescent="0.2">
      <c r="D861" s="248"/>
      <c r="F861" s="248"/>
      <c r="G861" s="248"/>
      <c r="H861" s="248"/>
    </row>
    <row r="862" spans="4:8" x14ac:dyDescent="0.2">
      <c r="D862" s="248"/>
      <c r="F862" s="248"/>
      <c r="G862" s="248"/>
      <c r="H862" s="248"/>
    </row>
    <row r="863" spans="4:8" x14ac:dyDescent="0.2">
      <c r="D863" s="248"/>
      <c r="F863" s="248"/>
      <c r="G863" s="248"/>
      <c r="H863" s="248"/>
    </row>
    <row r="864" spans="4:8" x14ac:dyDescent="0.2">
      <c r="D864" s="248"/>
      <c r="F864" s="248"/>
      <c r="G864" s="248"/>
      <c r="H864" s="248"/>
    </row>
    <row r="865" spans="4:8" x14ac:dyDescent="0.2">
      <c r="D865" s="248"/>
      <c r="F865" s="248"/>
      <c r="G865" s="248"/>
      <c r="H865" s="248"/>
    </row>
    <row r="866" spans="4:8" x14ac:dyDescent="0.2">
      <c r="D866" s="248"/>
      <c r="F866" s="248"/>
      <c r="G866" s="248"/>
      <c r="H866" s="248"/>
    </row>
    <row r="867" spans="4:8" x14ac:dyDescent="0.2">
      <c r="D867" s="248"/>
      <c r="F867" s="248"/>
      <c r="G867" s="248"/>
      <c r="H867" s="248"/>
    </row>
    <row r="868" spans="4:8" x14ac:dyDescent="0.2">
      <c r="D868" s="248"/>
      <c r="F868" s="248"/>
      <c r="G868" s="248"/>
      <c r="H868" s="248"/>
    </row>
    <row r="869" spans="4:8" x14ac:dyDescent="0.2">
      <c r="D869" s="248"/>
      <c r="F869" s="248"/>
      <c r="G869" s="248"/>
      <c r="H869" s="248"/>
    </row>
    <row r="870" spans="4:8" x14ac:dyDescent="0.2">
      <c r="D870" s="248"/>
      <c r="F870" s="248"/>
      <c r="G870" s="248"/>
      <c r="H870" s="248"/>
    </row>
    <row r="871" spans="4:8" x14ac:dyDescent="0.2">
      <c r="D871" s="248"/>
      <c r="F871" s="248"/>
      <c r="G871" s="248"/>
      <c r="H871" s="248"/>
    </row>
    <row r="872" spans="4:8" x14ac:dyDescent="0.2">
      <c r="D872" s="248"/>
      <c r="F872" s="248"/>
      <c r="G872" s="248"/>
      <c r="H872" s="248"/>
    </row>
    <row r="873" spans="4:8" x14ac:dyDescent="0.2">
      <c r="D873" s="248"/>
      <c r="F873" s="248"/>
      <c r="G873" s="248"/>
      <c r="H873" s="248"/>
    </row>
    <row r="874" spans="4:8" x14ac:dyDescent="0.2">
      <c r="D874" s="248"/>
      <c r="F874" s="248"/>
      <c r="G874" s="248"/>
      <c r="H874" s="248"/>
    </row>
    <row r="875" spans="4:8" x14ac:dyDescent="0.2">
      <c r="D875" s="248"/>
      <c r="F875" s="248"/>
      <c r="G875" s="248"/>
      <c r="H875" s="248"/>
    </row>
    <row r="876" spans="4:8" x14ac:dyDescent="0.2">
      <c r="D876" s="248"/>
      <c r="F876" s="248"/>
      <c r="G876" s="248"/>
      <c r="H876" s="248"/>
    </row>
    <row r="877" spans="4:8" x14ac:dyDescent="0.2">
      <c r="D877" s="248"/>
      <c r="F877" s="248"/>
      <c r="G877" s="248"/>
      <c r="H877" s="248"/>
    </row>
    <row r="878" spans="4:8" x14ac:dyDescent="0.2">
      <c r="D878" s="248"/>
      <c r="F878" s="248"/>
      <c r="G878" s="248"/>
      <c r="H878" s="248"/>
    </row>
    <row r="879" spans="4:8" x14ac:dyDescent="0.2">
      <c r="D879" s="248"/>
      <c r="F879" s="248"/>
      <c r="G879" s="248"/>
      <c r="H879" s="248"/>
    </row>
    <row r="880" spans="4:8" x14ac:dyDescent="0.2">
      <c r="D880" s="248"/>
      <c r="F880" s="248"/>
      <c r="G880" s="248"/>
      <c r="H880" s="248"/>
    </row>
    <row r="881" spans="4:8" x14ac:dyDescent="0.2">
      <c r="D881" s="248"/>
      <c r="F881" s="248"/>
      <c r="G881" s="248"/>
      <c r="H881" s="248"/>
    </row>
    <row r="882" spans="4:8" x14ac:dyDescent="0.2">
      <c r="D882" s="248"/>
      <c r="F882" s="248"/>
      <c r="G882" s="248"/>
      <c r="H882" s="248"/>
    </row>
    <row r="883" spans="4:8" x14ac:dyDescent="0.2">
      <c r="D883" s="248"/>
      <c r="F883" s="248"/>
      <c r="G883" s="248"/>
      <c r="H883" s="248"/>
    </row>
    <row r="884" spans="4:8" x14ac:dyDescent="0.2">
      <c r="D884" s="248"/>
      <c r="F884" s="248"/>
      <c r="G884" s="248"/>
      <c r="H884" s="248"/>
    </row>
    <row r="885" spans="4:8" x14ac:dyDescent="0.2">
      <c r="D885" s="248"/>
      <c r="F885" s="248"/>
      <c r="G885" s="248"/>
      <c r="H885" s="248"/>
    </row>
    <row r="886" spans="4:8" x14ac:dyDescent="0.2">
      <c r="D886" s="248"/>
      <c r="F886" s="248"/>
      <c r="G886" s="248"/>
      <c r="H886" s="248"/>
    </row>
    <row r="887" spans="4:8" x14ac:dyDescent="0.2">
      <c r="D887" s="248"/>
      <c r="F887" s="248"/>
      <c r="G887" s="248"/>
      <c r="H887" s="248"/>
    </row>
    <row r="888" spans="4:8" x14ac:dyDescent="0.2">
      <c r="D888" s="248"/>
      <c r="F888" s="248"/>
      <c r="G888" s="248"/>
      <c r="H888" s="248"/>
    </row>
    <row r="889" spans="4:8" x14ac:dyDescent="0.2">
      <c r="D889" s="248"/>
      <c r="F889" s="248"/>
      <c r="G889" s="248"/>
      <c r="H889" s="248"/>
    </row>
    <row r="890" spans="4:8" x14ac:dyDescent="0.2">
      <c r="D890" s="248"/>
      <c r="F890" s="248"/>
      <c r="G890" s="248"/>
      <c r="H890" s="248"/>
    </row>
    <row r="891" spans="4:8" x14ac:dyDescent="0.2">
      <c r="D891" s="248"/>
      <c r="F891" s="248"/>
      <c r="G891" s="248"/>
      <c r="H891" s="248"/>
    </row>
    <row r="892" spans="4:8" x14ac:dyDescent="0.2">
      <c r="D892" s="248"/>
      <c r="F892" s="248"/>
      <c r="G892" s="248"/>
      <c r="H892" s="248"/>
    </row>
    <row r="893" spans="4:8" x14ac:dyDescent="0.2">
      <c r="D893" s="248"/>
      <c r="F893" s="248"/>
      <c r="G893" s="248"/>
      <c r="H893" s="248"/>
    </row>
    <row r="894" spans="4:8" x14ac:dyDescent="0.2">
      <c r="D894" s="248"/>
      <c r="F894" s="248"/>
      <c r="G894" s="248"/>
      <c r="H894" s="248"/>
    </row>
    <row r="895" spans="4:8" x14ac:dyDescent="0.2">
      <c r="D895" s="248"/>
      <c r="F895" s="248"/>
      <c r="G895" s="248"/>
      <c r="H895" s="248"/>
    </row>
    <row r="896" spans="4:8" x14ac:dyDescent="0.2">
      <c r="D896" s="248"/>
      <c r="F896" s="248"/>
      <c r="G896" s="248"/>
      <c r="H896" s="248"/>
    </row>
    <row r="897" spans="4:8" x14ac:dyDescent="0.2">
      <c r="D897" s="248"/>
      <c r="F897" s="248"/>
      <c r="G897" s="248"/>
      <c r="H897" s="248"/>
    </row>
    <row r="898" spans="4:8" x14ac:dyDescent="0.2">
      <c r="D898" s="248"/>
      <c r="F898" s="248"/>
      <c r="G898" s="248"/>
      <c r="H898" s="248"/>
    </row>
    <row r="899" spans="4:8" x14ac:dyDescent="0.2">
      <c r="D899" s="248"/>
      <c r="F899" s="248"/>
      <c r="G899" s="248"/>
      <c r="H899" s="248"/>
    </row>
    <row r="900" spans="4:8" x14ac:dyDescent="0.2">
      <c r="D900" s="248"/>
      <c r="F900" s="248"/>
      <c r="G900" s="248"/>
      <c r="H900" s="248"/>
    </row>
    <row r="901" spans="4:8" x14ac:dyDescent="0.2">
      <c r="D901" s="248"/>
      <c r="F901" s="248"/>
      <c r="G901" s="248"/>
      <c r="H901" s="248"/>
    </row>
    <row r="902" spans="4:8" x14ac:dyDescent="0.2">
      <c r="D902" s="248"/>
      <c r="F902" s="248"/>
      <c r="G902" s="248"/>
      <c r="H902" s="248"/>
    </row>
    <row r="903" spans="4:8" x14ac:dyDescent="0.2">
      <c r="D903" s="248"/>
      <c r="F903" s="248"/>
      <c r="G903" s="248"/>
      <c r="H903" s="248"/>
    </row>
    <row r="904" spans="4:8" x14ac:dyDescent="0.2">
      <c r="D904" s="248"/>
      <c r="F904" s="248"/>
      <c r="G904" s="248"/>
      <c r="H904" s="248"/>
    </row>
    <row r="905" spans="4:8" x14ac:dyDescent="0.2">
      <c r="D905" s="248"/>
      <c r="F905" s="248"/>
      <c r="G905" s="248"/>
      <c r="H905" s="248"/>
    </row>
    <row r="906" spans="4:8" x14ac:dyDescent="0.2">
      <c r="D906" s="248"/>
      <c r="F906" s="248"/>
      <c r="G906" s="248"/>
      <c r="H906" s="248"/>
    </row>
    <row r="907" spans="4:8" x14ac:dyDescent="0.2">
      <c r="D907" s="248"/>
      <c r="F907" s="248"/>
      <c r="G907" s="248"/>
      <c r="H907" s="248"/>
    </row>
    <row r="908" spans="4:8" x14ac:dyDescent="0.2">
      <c r="D908" s="248"/>
      <c r="F908" s="248"/>
      <c r="G908" s="248"/>
      <c r="H908" s="248"/>
    </row>
    <row r="909" spans="4:8" x14ac:dyDescent="0.2">
      <c r="D909" s="248"/>
      <c r="F909" s="248"/>
      <c r="G909" s="248"/>
      <c r="H909" s="248"/>
    </row>
    <row r="910" spans="4:8" x14ac:dyDescent="0.2">
      <c r="D910" s="248"/>
      <c r="F910" s="248"/>
      <c r="G910" s="248"/>
      <c r="H910" s="248"/>
    </row>
    <row r="911" spans="4:8" x14ac:dyDescent="0.2">
      <c r="D911" s="248"/>
      <c r="F911" s="248"/>
      <c r="G911" s="248"/>
      <c r="H911" s="248"/>
    </row>
    <row r="912" spans="4:8" x14ac:dyDescent="0.2">
      <c r="D912" s="248"/>
      <c r="F912" s="248"/>
      <c r="G912" s="248"/>
      <c r="H912" s="248"/>
    </row>
    <row r="913" spans="4:8" x14ac:dyDescent="0.2">
      <c r="D913" s="248"/>
      <c r="F913" s="248"/>
      <c r="G913" s="248"/>
      <c r="H913" s="248"/>
    </row>
    <row r="914" spans="4:8" x14ac:dyDescent="0.2">
      <c r="D914" s="248"/>
      <c r="F914" s="248"/>
      <c r="G914" s="248"/>
      <c r="H914" s="248"/>
    </row>
    <row r="915" spans="4:8" x14ac:dyDescent="0.2">
      <c r="D915" s="248"/>
      <c r="F915" s="248"/>
      <c r="G915" s="248"/>
      <c r="H915" s="248"/>
    </row>
    <row r="916" spans="4:8" x14ac:dyDescent="0.2">
      <c r="D916" s="248"/>
      <c r="F916" s="248"/>
      <c r="G916" s="248"/>
      <c r="H916" s="248"/>
    </row>
    <row r="917" spans="4:8" x14ac:dyDescent="0.2">
      <c r="D917" s="248"/>
      <c r="F917" s="248"/>
      <c r="G917" s="248"/>
      <c r="H917" s="248"/>
    </row>
    <row r="918" spans="4:8" x14ac:dyDescent="0.2">
      <c r="D918" s="248"/>
      <c r="F918" s="248"/>
      <c r="G918" s="248"/>
      <c r="H918" s="248"/>
    </row>
    <row r="919" spans="4:8" x14ac:dyDescent="0.2">
      <c r="D919" s="248"/>
      <c r="F919" s="248"/>
      <c r="G919" s="248"/>
      <c r="H919" s="248"/>
    </row>
    <row r="920" spans="4:8" x14ac:dyDescent="0.2">
      <c r="D920" s="248"/>
      <c r="F920" s="248"/>
      <c r="G920" s="248"/>
      <c r="H920" s="248"/>
    </row>
    <row r="921" spans="4:8" x14ac:dyDescent="0.2">
      <c r="D921" s="248"/>
      <c r="F921" s="248"/>
      <c r="G921" s="248"/>
      <c r="H921" s="248"/>
    </row>
    <row r="922" spans="4:8" x14ac:dyDescent="0.2">
      <c r="D922" s="248"/>
      <c r="F922" s="248"/>
      <c r="G922" s="248"/>
      <c r="H922" s="248"/>
    </row>
    <row r="923" spans="4:8" x14ac:dyDescent="0.2">
      <c r="D923" s="248"/>
      <c r="F923" s="248"/>
      <c r="G923" s="248"/>
      <c r="H923" s="248"/>
    </row>
    <row r="924" spans="4:8" x14ac:dyDescent="0.2">
      <c r="D924" s="248"/>
      <c r="F924" s="248"/>
      <c r="G924" s="248"/>
      <c r="H924" s="248"/>
    </row>
    <row r="925" spans="4:8" x14ac:dyDescent="0.2">
      <c r="D925" s="248"/>
      <c r="F925" s="248"/>
      <c r="G925" s="248"/>
      <c r="H925" s="248"/>
    </row>
    <row r="926" spans="4:8" x14ac:dyDescent="0.2">
      <c r="D926" s="248"/>
      <c r="F926" s="248"/>
      <c r="G926" s="248"/>
      <c r="H926" s="248"/>
    </row>
    <row r="927" spans="4:8" x14ac:dyDescent="0.2">
      <c r="D927" s="248"/>
      <c r="F927" s="248"/>
      <c r="G927" s="248"/>
      <c r="H927" s="248"/>
    </row>
    <row r="928" spans="4:8" x14ac:dyDescent="0.2">
      <c r="D928" s="248"/>
      <c r="F928" s="248"/>
      <c r="G928" s="248"/>
      <c r="H928" s="248"/>
    </row>
    <row r="929" spans="4:8" x14ac:dyDescent="0.2">
      <c r="D929" s="248"/>
      <c r="F929" s="248"/>
      <c r="G929" s="248"/>
      <c r="H929" s="248"/>
    </row>
    <row r="930" spans="4:8" x14ac:dyDescent="0.2">
      <c r="D930" s="248"/>
      <c r="F930" s="248"/>
      <c r="G930" s="248"/>
      <c r="H930" s="248"/>
    </row>
    <row r="931" spans="4:8" x14ac:dyDescent="0.2">
      <c r="D931" s="248"/>
      <c r="F931" s="248"/>
      <c r="G931" s="248"/>
      <c r="H931" s="248"/>
    </row>
    <row r="932" spans="4:8" x14ac:dyDescent="0.2">
      <c r="D932" s="248"/>
      <c r="F932" s="248"/>
      <c r="G932" s="248"/>
      <c r="H932" s="248"/>
    </row>
    <row r="933" spans="4:8" x14ac:dyDescent="0.2">
      <c r="D933" s="248"/>
      <c r="F933" s="248"/>
      <c r="G933" s="248"/>
      <c r="H933" s="248"/>
    </row>
    <row r="934" spans="4:8" x14ac:dyDescent="0.2">
      <c r="D934" s="248"/>
      <c r="F934" s="248"/>
      <c r="G934" s="248"/>
      <c r="H934" s="248"/>
    </row>
    <row r="935" spans="4:8" x14ac:dyDescent="0.2">
      <c r="D935" s="248"/>
      <c r="F935" s="248"/>
      <c r="G935" s="248"/>
      <c r="H935" s="248"/>
    </row>
    <row r="936" spans="4:8" x14ac:dyDescent="0.2">
      <c r="D936" s="248"/>
      <c r="F936" s="248"/>
      <c r="G936" s="248"/>
      <c r="H936" s="248"/>
    </row>
    <row r="937" spans="4:8" x14ac:dyDescent="0.2">
      <c r="D937" s="248"/>
      <c r="F937" s="248"/>
      <c r="G937" s="248"/>
      <c r="H937" s="248"/>
    </row>
    <row r="938" spans="4:8" x14ac:dyDescent="0.2">
      <c r="D938" s="248"/>
      <c r="F938" s="248"/>
      <c r="G938" s="248"/>
      <c r="H938" s="248"/>
    </row>
    <row r="939" spans="4:8" x14ac:dyDescent="0.2">
      <c r="D939" s="248"/>
      <c r="F939" s="248"/>
      <c r="G939" s="248"/>
      <c r="H939" s="248"/>
    </row>
    <row r="940" spans="4:8" x14ac:dyDescent="0.2">
      <c r="D940" s="248"/>
      <c r="F940" s="248"/>
      <c r="G940" s="248"/>
      <c r="H940" s="248"/>
    </row>
    <row r="941" spans="4:8" x14ac:dyDescent="0.2">
      <c r="D941" s="248"/>
      <c r="F941" s="248"/>
      <c r="G941" s="248"/>
      <c r="H941" s="248"/>
    </row>
    <row r="942" spans="4:8" x14ac:dyDescent="0.2">
      <c r="D942" s="248"/>
      <c r="F942" s="248"/>
      <c r="G942" s="248"/>
      <c r="H942" s="248"/>
    </row>
    <row r="943" spans="4:8" x14ac:dyDescent="0.2">
      <c r="D943" s="248"/>
      <c r="F943" s="248"/>
      <c r="G943" s="248"/>
      <c r="H943" s="248"/>
    </row>
    <row r="944" spans="4:8" x14ac:dyDescent="0.2">
      <c r="D944" s="248"/>
      <c r="F944" s="248"/>
      <c r="G944" s="248"/>
      <c r="H944" s="248"/>
    </row>
    <row r="945" spans="4:8" x14ac:dyDescent="0.2">
      <c r="D945" s="248"/>
      <c r="F945" s="248"/>
      <c r="G945" s="248"/>
      <c r="H945" s="248"/>
    </row>
    <row r="946" spans="4:8" x14ac:dyDescent="0.2">
      <c r="D946" s="248"/>
      <c r="F946" s="248"/>
      <c r="G946" s="248"/>
      <c r="H946" s="248"/>
    </row>
    <row r="947" spans="4:8" x14ac:dyDescent="0.2">
      <c r="D947" s="248"/>
      <c r="F947" s="248"/>
      <c r="G947" s="248"/>
      <c r="H947" s="248"/>
    </row>
    <row r="948" spans="4:8" x14ac:dyDescent="0.2">
      <c r="D948" s="248"/>
      <c r="F948" s="248"/>
      <c r="G948" s="248"/>
      <c r="H948" s="248"/>
    </row>
    <row r="949" spans="4:8" x14ac:dyDescent="0.2">
      <c r="D949" s="248"/>
      <c r="F949" s="248"/>
      <c r="G949" s="248"/>
      <c r="H949" s="248"/>
    </row>
    <row r="950" spans="4:8" x14ac:dyDescent="0.2">
      <c r="D950" s="248"/>
      <c r="F950" s="248"/>
      <c r="G950" s="248"/>
      <c r="H950" s="248"/>
    </row>
    <row r="951" spans="4:8" x14ac:dyDescent="0.2">
      <c r="D951" s="248"/>
      <c r="F951" s="248"/>
      <c r="G951" s="248"/>
      <c r="H951" s="248"/>
    </row>
    <row r="952" spans="4:8" x14ac:dyDescent="0.2">
      <c r="D952" s="248"/>
      <c r="F952" s="248"/>
      <c r="G952" s="248"/>
      <c r="H952" s="248"/>
    </row>
    <row r="953" spans="4:8" x14ac:dyDescent="0.2">
      <c r="D953" s="248"/>
      <c r="F953" s="248"/>
      <c r="G953" s="248"/>
      <c r="H953" s="248"/>
    </row>
    <row r="954" spans="4:8" x14ac:dyDescent="0.2">
      <c r="D954" s="248"/>
      <c r="F954" s="248"/>
      <c r="G954" s="248"/>
      <c r="H954" s="248"/>
    </row>
    <row r="955" spans="4:8" x14ac:dyDescent="0.2">
      <c r="D955" s="248"/>
      <c r="F955" s="248"/>
      <c r="G955" s="248"/>
      <c r="H955" s="248"/>
    </row>
    <row r="956" spans="4:8" x14ac:dyDescent="0.2">
      <c r="D956" s="248"/>
      <c r="F956" s="248"/>
      <c r="G956" s="248"/>
      <c r="H956" s="248"/>
    </row>
    <row r="957" spans="4:8" x14ac:dyDescent="0.2">
      <c r="D957" s="248"/>
      <c r="F957" s="248"/>
      <c r="G957" s="248"/>
      <c r="H957" s="248"/>
    </row>
    <row r="958" spans="4:8" x14ac:dyDescent="0.2">
      <c r="D958" s="248"/>
      <c r="F958" s="248"/>
      <c r="G958" s="248"/>
      <c r="H958" s="248"/>
    </row>
    <row r="959" spans="4:8" x14ac:dyDescent="0.2">
      <c r="D959" s="248"/>
      <c r="F959" s="248"/>
      <c r="G959" s="248"/>
      <c r="H959" s="248"/>
    </row>
    <row r="960" spans="4:8" x14ac:dyDescent="0.2">
      <c r="D960" s="248"/>
      <c r="F960" s="248"/>
      <c r="G960" s="248"/>
      <c r="H960" s="248"/>
    </row>
    <row r="961" spans="4:8" x14ac:dyDescent="0.2">
      <c r="D961" s="248"/>
      <c r="F961" s="248"/>
      <c r="G961" s="248"/>
      <c r="H961" s="248"/>
    </row>
    <row r="962" spans="4:8" x14ac:dyDescent="0.2">
      <c r="D962" s="248"/>
      <c r="F962" s="248"/>
      <c r="G962" s="248"/>
      <c r="H962" s="248"/>
    </row>
    <row r="963" spans="4:8" x14ac:dyDescent="0.2">
      <c r="D963" s="248"/>
      <c r="F963" s="248"/>
      <c r="G963" s="248"/>
      <c r="H963" s="248"/>
    </row>
    <row r="964" spans="4:8" x14ac:dyDescent="0.2">
      <c r="D964" s="248"/>
      <c r="F964" s="248"/>
      <c r="G964" s="248"/>
      <c r="H964" s="248"/>
    </row>
    <row r="965" spans="4:8" x14ac:dyDescent="0.2">
      <c r="D965" s="248"/>
      <c r="F965" s="248"/>
      <c r="G965" s="248"/>
      <c r="H965" s="248"/>
    </row>
    <row r="966" spans="4:8" x14ac:dyDescent="0.2">
      <c r="D966" s="248"/>
      <c r="F966" s="248"/>
      <c r="G966" s="248"/>
      <c r="H966" s="248"/>
    </row>
    <row r="967" spans="4:8" x14ac:dyDescent="0.2">
      <c r="D967" s="248"/>
      <c r="F967" s="248"/>
      <c r="G967" s="248"/>
      <c r="H967" s="248"/>
    </row>
    <row r="968" spans="4:8" x14ac:dyDescent="0.2">
      <c r="D968" s="248"/>
      <c r="F968" s="248"/>
      <c r="G968" s="248"/>
      <c r="H968" s="248"/>
    </row>
    <row r="969" spans="4:8" x14ac:dyDescent="0.2">
      <c r="D969" s="248"/>
      <c r="F969" s="248"/>
      <c r="G969" s="248"/>
      <c r="H969" s="248"/>
    </row>
    <row r="970" spans="4:8" x14ac:dyDescent="0.2">
      <c r="D970" s="248"/>
      <c r="F970" s="248"/>
      <c r="G970" s="248"/>
      <c r="H970" s="248"/>
    </row>
    <row r="971" spans="4:8" x14ac:dyDescent="0.2">
      <c r="D971" s="248"/>
      <c r="F971" s="248"/>
      <c r="G971" s="248"/>
      <c r="H971" s="248"/>
    </row>
    <row r="972" spans="4:8" x14ac:dyDescent="0.2">
      <c r="D972" s="248"/>
      <c r="F972" s="248"/>
      <c r="G972" s="248"/>
      <c r="H972" s="248"/>
    </row>
    <row r="973" spans="4:8" x14ac:dyDescent="0.2">
      <c r="D973" s="248"/>
      <c r="F973" s="248"/>
      <c r="G973" s="248"/>
      <c r="H973" s="248"/>
    </row>
    <row r="974" spans="4:8" x14ac:dyDescent="0.2">
      <c r="D974" s="248"/>
      <c r="F974" s="248"/>
      <c r="G974" s="248"/>
      <c r="H974" s="248"/>
    </row>
    <row r="975" spans="4:8" x14ac:dyDescent="0.2">
      <c r="D975" s="248"/>
      <c r="F975" s="248"/>
      <c r="G975" s="248"/>
      <c r="H975" s="248"/>
    </row>
    <row r="976" spans="4:8" x14ac:dyDescent="0.2">
      <c r="D976" s="248"/>
      <c r="F976" s="248"/>
      <c r="G976" s="248"/>
      <c r="H976" s="248"/>
    </row>
    <row r="977" spans="4:8" x14ac:dyDescent="0.2">
      <c r="D977" s="248"/>
      <c r="F977" s="248"/>
      <c r="G977" s="248"/>
      <c r="H977" s="248"/>
    </row>
    <row r="978" spans="4:8" x14ac:dyDescent="0.2">
      <c r="D978" s="248"/>
      <c r="F978" s="248"/>
      <c r="G978" s="248"/>
      <c r="H978" s="248"/>
    </row>
    <row r="979" spans="4:8" x14ac:dyDescent="0.2">
      <c r="D979" s="248"/>
      <c r="F979" s="248"/>
      <c r="G979" s="248"/>
      <c r="H979" s="248"/>
    </row>
    <row r="980" spans="4:8" x14ac:dyDescent="0.2">
      <c r="D980" s="248"/>
      <c r="F980" s="248"/>
      <c r="G980" s="248"/>
      <c r="H980" s="248"/>
    </row>
    <row r="981" spans="4:8" x14ac:dyDescent="0.2">
      <c r="D981" s="248"/>
      <c r="F981" s="248"/>
      <c r="G981" s="248"/>
      <c r="H981" s="248"/>
    </row>
    <row r="982" spans="4:8" x14ac:dyDescent="0.2">
      <c r="D982" s="248"/>
      <c r="F982" s="248"/>
      <c r="G982" s="248"/>
      <c r="H982" s="248"/>
    </row>
    <row r="983" spans="4:8" x14ac:dyDescent="0.2">
      <c r="D983" s="248"/>
      <c r="F983" s="248"/>
      <c r="G983" s="248"/>
      <c r="H983" s="248"/>
    </row>
    <row r="984" spans="4:8" x14ac:dyDescent="0.2">
      <c r="D984" s="248"/>
      <c r="F984" s="248"/>
      <c r="G984" s="248"/>
      <c r="H984" s="248"/>
    </row>
    <row r="985" spans="4:8" x14ac:dyDescent="0.2">
      <c r="D985" s="248"/>
      <c r="F985" s="248"/>
      <c r="G985" s="248"/>
      <c r="H985" s="248"/>
    </row>
    <row r="986" spans="4:8" x14ac:dyDescent="0.2">
      <c r="D986" s="248"/>
      <c r="F986" s="248"/>
      <c r="G986" s="248"/>
      <c r="H986" s="248"/>
    </row>
    <row r="987" spans="4:8" x14ac:dyDescent="0.2">
      <c r="D987" s="248"/>
      <c r="F987" s="248"/>
      <c r="G987" s="248"/>
      <c r="H987" s="248"/>
    </row>
    <row r="988" spans="4:8" x14ac:dyDescent="0.2">
      <c r="D988" s="248"/>
      <c r="F988" s="248"/>
      <c r="G988" s="248"/>
      <c r="H988" s="248"/>
    </row>
    <row r="989" spans="4:8" x14ac:dyDescent="0.2">
      <c r="D989" s="248"/>
      <c r="F989" s="248"/>
      <c r="G989" s="248"/>
      <c r="H989" s="248"/>
    </row>
    <row r="990" spans="4:8" x14ac:dyDescent="0.2">
      <c r="D990" s="248"/>
      <c r="F990" s="248"/>
      <c r="G990" s="248"/>
      <c r="H990" s="248"/>
    </row>
    <row r="991" spans="4:8" x14ac:dyDescent="0.2">
      <c r="D991" s="248"/>
      <c r="F991" s="248"/>
      <c r="G991" s="248"/>
      <c r="H991" s="248"/>
    </row>
    <row r="992" spans="4:8" x14ac:dyDescent="0.2">
      <c r="D992" s="248"/>
      <c r="F992" s="248"/>
      <c r="G992" s="248"/>
      <c r="H992" s="248"/>
    </row>
    <row r="993" spans="4:8" x14ac:dyDescent="0.2">
      <c r="D993" s="248"/>
      <c r="F993" s="248"/>
      <c r="G993" s="248"/>
      <c r="H993" s="248"/>
    </row>
    <row r="994" spans="4:8" x14ac:dyDescent="0.2">
      <c r="D994" s="248"/>
      <c r="F994" s="248"/>
      <c r="G994" s="248"/>
      <c r="H994" s="248"/>
    </row>
    <row r="995" spans="4:8" x14ac:dyDescent="0.2">
      <c r="D995" s="248"/>
      <c r="F995" s="248"/>
      <c r="G995" s="248"/>
      <c r="H995" s="248"/>
    </row>
    <row r="996" spans="4:8" x14ac:dyDescent="0.2">
      <c r="D996" s="248"/>
      <c r="F996" s="248"/>
      <c r="G996" s="248"/>
      <c r="H996" s="248"/>
    </row>
  </sheetData>
  <mergeCells count="10">
    <mergeCell ref="J2:J3"/>
    <mergeCell ref="A1:I1"/>
    <mergeCell ref="A2:A3"/>
    <mergeCell ref="C2:C3"/>
    <mergeCell ref="D2:D3"/>
    <mergeCell ref="E2:E3"/>
    <mergeCell ref="F2:F3"/>
    <mergeCell ref="G2:G3"/>
    <mergeCell ref="H2:H3"/>
    <mergeCell ref="I2:I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B14D3-A103-4838-AAF5-6510D1C859D2}">
  <sheetPr>
    <tabColor theme="5" tint="0.79998168889431442"/>
  </sheetPr>
  <dimension ref="A1:O996"/>
  <sheetViews>
    <sheetView topLeftCell="A5" zoomScale="70" zoomScaleNormal="70" workbookViewId="0">
      <selection activeCell="C4" sqref="C4:G4"/>
    </sheetView>
  </sheetViews>
  <sheetFormatPr defaultColWidth="12.5703125" defaultRowHeight="14.25" x14ac:dyDescent="0.2"/>
  <cols>
    <col min="1" max="1" width="48.42578125" style="187" customWidth="1"/>
    <col min="2" max="2" width="10.5703125" style="187" customWidth="1"/>
    <col min="3" max="9" width="12.5703125" style="187" bestFit="1"/>
    <col min="10" max="10" width="106.28515625" style="187" bestFit="1" customWidth="1"/>
    <col min="11" max="16384" width="12.5703125" style="187"/>
  </cols>
  <sheetData>
    <row r="1" spans="1:10" ht="15" x14ac:dyDescent="0.25">
      <c r="A1" s="280" t="s">
        <v>103</v>
      </c>
      <c r="B1" s="280"/>
      <c r="C1" s="280"/>
      <c r="D1" s="280"/>
      <c r="E1" s="280"/>
      <c r="F1" s="280"/>
      <c r="G1" s="280"/>
      <c r="H1" s="280"/>
      <c r="I1" s="280"/>
      <c r="J1" s="189" t="s">
        <v>0</v>
      </c>
    </row>
    <row r="2" spans="1:10" ht="15" x14ac:dyDescent="0.25">
      <c r="A2" s="281" t="s">
        <v>1</v>
      </c>
      <c r="B2" s="190"/>
      <c r="C2" s="282" t="s">
        <v>2</v>
      </c>
      <c r="D2" s="282" t="s">
        <v>3</v>
      </c>
      <c r="E2" s="282" t="s">
        <v>4</v>
      </c>
      <c r="F2" s="282" t="s">
        <v>104</v>
      </c>
      <c r="G2" s="282" t="s">
        <v>105</v>
      </c>
      <c r="H2" s="282"/>
      <c r="I2" s="283" t="s">
        <v>6</v>
      </c>
      <c r="J2" s="279" t="s">
        <v>106</v>
      </c>
    </row>
    <row r="3" spans="1:10" ht="30" customHeight="1" x14ac:dyDescent="0.25">
      <c r="A3" s="281"/>
      <c r="B3" s="190" t="s">
        <v>107</v>
      </c>
      <c r="C3" s="282"/>
      <c r="D3" s="282"/>
      <c r="E3" s="282"/>
      <c r="F3" s="282"/>
      <c r="G3" s="282"/>
      <c r="H3" s="282"/>
      <c r="I3" s="283"/>
      <c r="J3" s="279"/>
    </row>
    <row r="4" spans="1:10" ht="15" x14ac:dyDescent="0.25">
      <c r="A4" s="191" t="s">
        <v>7</v>
      </c>
      <c r="B4" s="192"/>
      <c r="C4" s="193">
        <v>2025</v>
      </c>
      <c r="D4" s="193">
        <v>2026</v>
      </c>
      <c r="E4" s="193">
        <v>2027</v>
      </c>
      <c r="F4" s="193">
        <v>2028</v>
      </c>
      <c r="G4" s="193">
        <v>2029</v>
      </c>
      <c r="H4" s="194"/>
      <c r="I4" s="195" t="s">
        <v>1</v>
      </c>
      <c r="J4" s="196"/>
    </row>
    <row r="5" spans="1:10" x14ac:dyDescent="0.2">
      <c r="A5" s="197" t="s">
        <v>94</v>
      </c>
      <c r="B5" s="198"/>
      <c r="C5" s="198">
        <v>0</v>
      </c>
      <c r="D5" s="198">
        <v>0</v>
      </c>
      <c r="E5" s="198">
        <v>0</v>
      </c>
      <c r="F5" s="198">
        <v>0</v>
      </c>
      <c r="G5" s="198">
        <v>0</v>
      </c>
      <c r="H5" s="199"/>
      <c r="I5" s="200">
        <f>SUM(C5:H5)</f>
        <v>0</v>
      </c>
      <c r="J5" s="201" t="s">
        <v>111</v>
      </c>
    </row>
    <row r="6" spans="1:10" x14ac:dyDescent="0.2">
      <c r="A6" s="197" t="s">
        <v>205</v>
      </c>
      <c r="B6" s="198"/>
      <c r="C6" s="198">
        <v>0</v>
      </c>
      <c r="D6" s="198">
        <v>0</v>
      </c>
      <c r="E6" s="198">
        <v>0</v>
      </c>
      <c r="F6" s="198">
        <v>0</v>
      </c>
      <c r="G6" s="198">
        <v>0</v>
      </c>
      <c r="H6" s="199"/>
      <c r="I6" s="200">
        <f>SUM(C6:H6)</f>
        <v>0</v>
      </c>
      <c r="J6" s="201" t="s">
        <v>111</v>
      </c>
    </row>
    <row r="7" spans="1:10" x14ac:dyDescent="0.2">
      <c r="A7" s="202" t="s">
        <v>8</v>
      </c>
      <c r="B7" s="203"/>
      <c r="C7" s="203">
        <f t="shared" ref="C7:I7" si="0">SUM(C5:C6)</f>
        <v>0</v>
      </c>
      <c r="D7" s="203">
        <f t="shared" si="0"/>
        <v>0</v>
      </c>
      <c r="E7" s="203">
        <f t="shared" si="0"/>
        <v>0</v>
      </c>
      <c r="F7" s="203">
        <f t="shared" si="0"/>
        <v>0</v>
      </c>
      <c r="G7" s="203">
        <f t="shared" si="0"/>
        <v>0</v>
      </c>
      <c r="H7" s="203">
        <f t="shared" si="0"/>
        <v>0</v>
      </c>
      <c r="I7" s="203">
        <f t="shared" si="0"/>
        <v>0</v>
      </c>
      <c r="J7" s="204"/>
    </row>
    <row r="8" spans="1:10" ht="15" x14ac:dyDescent="0.25">
      <c r="A8" s="191" t="s">
        <v>9</v>
      </c>
      <c r="B8" s="192"/>
      <c r="C8" s="192" t="s">
        <v>1</v>
      </c>
      <c r="D8" s="192" t="s">
        <v>1</v>
      </c>
      <c r="E8" s="192" t="s">
        <v>1</v>
      </c>
      <c r="F8" s="192"/>
      <c r="G8" s="192" t="s">
        <v>1</v>
      </c>
      <c r="H8" s="195"/>
      <c r="I8" s="195" t="s">
        <v>1</v>
      </c>
      <c r="J8" s="205"/>
    </row>
    <row r="9" spans="1:10" x14ac:dyDescent="0.2">
      <c r="A9" s="197" t="s">
        <v>94</v>
      </c>
      <c r="B9" s="198"/>
      <c r="C9" s="198">
        <f>ROUND(0.3913*C5,-2)</f>
        <v>0</v>
      </c>
      <c r="D9" s="198">
        <f>ROUND(0.3913*D5,-2)</f>
        <v>0</v>
      </c>
      <c r="E9" s="198">
        <f>ROUND(0.3913*E5,-2)</f>
        <v>0</v>
      </c>
      <c r="F9" s="198">
        <f>ROUND(0.3913*F5,-2)</f>
        <v>0</v>
      </c>
      <c r="G9" s="198">
        <f>ROUND(0.3913*G5,-2)</f>
        <v>0</v>
      </c>
      <c r="H9" s="199"/>
      <c r="I9" s="206">
        <f>SUM(C9:H9)</f>
        <v>0</v>
      </c>
      <c r="J9" s="201" t="s">
        <v>111</v>
      </c>
    </row>
    <row r="10" spans="1:10" x14ac:dyDescent="0.2">
      <c r="A10" s="197" t="s">
        <v>205</v>
      </c>
      <c r="B10" s="198"/>
      <c r="C10" s="198">
        <f>ROUND(0.0765*C6,-2)</f>
        <v>0</v>
      </c>
      <c r="D10" s="198">
        <f>ROUND(0.0765*D6,-2)</f>
        <v>0</v>
      </c>
      <c r="E10" s="198">
        <f>ROUND(0.0765*E6,-2)</f>
        <v>0</v>
      </c>
      <c r="F10" s="198">
        <f>ROUND(0.0765*F6,-2)</f>
        <v>0</v>
      </c>
      <c r="G10" s="198">
        <f>ROUND(0.0765*G6,-2)</f>
        <v>0</v>
      </c>
      <c r="H10" s="199"/>
      <c r="I10" s="206">
        <f>SUM(C10:H10)</f>
        <v>0</v>
      </c>
      <c r="J10" s="201" t="s">
        <v>111</v>
      </c>
    </row>
    <row r="11" spans="1:10" x14ac:dyDescent="0.2">
      <c r="A11" s="202" t="s">
        <v>10</v>
      </c>
      <c r="B11" s="203"/>
      <c r="C11" s="203">
        <f>SUM(C9:C10)</f>
        <v>0</v>
      </c>
      <c r="D11" s="203">
        <f>SUM(D9:D10)</f>
        <v>0</v>
      </c>
      <c r="E11" s="203">
        <f>SUM(E9:E10)</f>
        <v>0</v>
      </c>
      <c r="F11" s="203">
        <f>SUM(F9:F10)</f>
        <v>0</v>
      </c>
      <c r="G11" s="203">
        <f>SUM(G9:G10)</f>
        <v>0</v>
      </c>
      <c r="H11" s="207" t="s">
        <v>1</v>
      </c>
      <c r="I11" s="203">
        <f>SUM(I9:I10)</f>
        <v>0</v>
      </c>
      <c r="J11" s="204"/>
    </row>
    <row r="12" spans="1:10" ht="15" x14ac:dyDescent="0.25">
      <c r="A12" s="191" t="s">
        <v>11</v>
      </c>
      <c r="B12" s="192"/>
      <c r="C12" s="192"/>
      <c r="D12" s="192" t="s">
        <v>1</v>
      </c>
      <c r="E12" s="195"/>
      <c r="F12" s="195" t="s">
        <v>1</v>
      </c>
      <c r="G12" s="208"/>
    </row>
    <row r="13" spans="1:10" x14ac:dyDescent="0.2">
      <c r="A13" s="254" t="s">
        <v>12</v>
      </c>
      <c r="B13" s="254"/>
      <c r="C13" s="255"/>
      <c r="D13" s="255"/>
      <c r="E13" s="255"/>
      <c r="F13" s="255"/>
      <c r="G13" s="255"/>
      <c r="H13" s="256"/>
      <c r="I13" s="256"/>
      <c r="J13" s="208" t="s">
        <v>111</v>
      </c>
    </row>
    <row r="14" spans="1:10" x14ac:dyDescent="0.2">
      <c r="A14" s="258" t="s">
        <v>90</v>
      </c>
      <c r="B14" s="258"/>
      <c r="C14" s="259"/>
      <c r="D14" s="259"/>
      <c r="E14" s="259"/>
      <c r="F14" s="259"/>
      <c r="G14" s="259"/>
      <c r="H14" s="260"/>
      <c r="I14" s="260">
        <f t="shared" ref="I14:I19" si="1">SUM(C14:H14)</f>
        <v>0</v>
      </c>
      <c r="J14" s="257"/>
    </row>
    <row r="15" spans="1:10" x14ac:dyDescent="0.2">
      <c r="A15" s="258" t="s">
        <v>13</v>
      </c>
      <c r="B15" s="258"/>
      <c r="C15" s="259"/>
      <c r="D15" s="259"/>
      <c r="E15" s="259"/>
      <c r="F15" s="259"/>
      <c r="G15" s="259"/>
      <c r="H15" s="260"/>
      <c r="I15" s="260">
        <f t="shared" si="1"/>
        <v>0</v>
      </c>
      <c r="J15" s="257"/>
    </row>
    <row r="16" spans="1:10" x14ac:dyDescent="0.2">
      <c r="A16" s="258" t="s">
        <v>14</v>
      </c>
      <c r="B16" s="258"/>
      <c r="C16" s="259"/>
      <c r="D16" s="259"/>
      <c r="E16" s="259"/>
      <c r="F16" s="259"/>
      <c r="G16" s="259"/>
      <c r="H16" s="260"/>
      <c r="I16" s="260">
        <f t="shared" si="1"/>
        <v>0</v>
      </c>
      <c r="J16" s="257"/>
    </row>
    <row r="17" spans="1:10" x14ac:dyDescent="0.2">
      <c r="A17" s="258" t="s">
        <v>90</v>
      </c>
      <c r="B17" s="258"/>
      <c r="C17" s="259"/>
      <c r="D17" s="259"/>
      <c r="E17" s="259"/>
      <c r="F17" s="259"/>
      <c r="G17" s="259"/>
      <c r="H17" s="260"/>
      <c r="I17" s="260">
        <f t="shared" si="1"/>
        <v>0</v>
      </c>
      <c r="J17" s="257"/>
    </row>
    <row r="18" spans="1:10" x14ac:dyDescent="0.2">
      <c r="A18" s="258" t="s">
        <v>13</v>
      </c>
      <c r="B18" s="258"/>
      <c r="C18" s="259"/>
      <c r="D18" s="259"/>
      <c r="E18" s="259"/>
      <c r="F18" s="259"/>
      <c r="G18" s="259"/>
      <c r="H18" s="260"/>
      <c r="I18" s="260">
        <f t="shared" si="1"/>
        <v>0</v>
      </c>
      <c r="J18" s="257"/>
    </row>
    <row r="19" spans="1:10" x14ac:dyDescent="0.2">
      <c r="A19" s="258" t="s">
        <v>14</v>
      </c>
      <c r="B19" s="258"/>
      <c r="C19" s="259"/>
      <c r="D19" s="259"/>
      <c r="E19" s="259"/>
      <c r="F19" s="259"/>
      <c r="G19" s="259"/>
      <c r="H19" s="260"/>
      <c r="I19" s="260">
        <f t="shared" si="1"/>
        <v>0</v>
      </c>
      <c r="J19" s="257"/>
    </row>
    <row r="20" spans="1:10" x14ac:dyDescent="0.2">
      <c r="A20" s="261" t="s">
        <v>15</v>
      </c>
      <c r="B20" s="261"/>
      <c r="C20" s="259"/>
      <c r="D20" s="262"/>
      <c r="E20" s="259"/>
      <c r="F20" s="262"/>
      <c r="G20" s="262"/>
      <c r="H20" s="260"/>
      <c r="I20" s="260"/>
      <c r="J20" s="208" t="s">
        <v>111</v>
      </c>
    </row>
    <row r="21" spans="1:10" x14ac:dyDescent="0.2">
      <c r="A21" s="258" t="s">
        <v>16</v>
      </c>
      <c r="B21" s="258"/>
      <c r="C21" s="259"/>
      <c r="D21" s="259"/>
      <c r="E21" s="259"/>
      <c r="F21" s="259"/>
      <c r="G21" s="259"/>
      <c r="H21" s="260"/>
      <c r="I21" s="260">
        <f>SUM(C21:H21)</f>
        <v>0</v>
      </c>
      <c r="J21" s="257"/>
    </row>
    <row r="22" spans="1:10" x14ac:dyDescent="0.2">
      <c r="A22" s="258" t="s">
        <v>13</v>
      </c>
      <c r="B22" s="258"/>
      <c r="C22" s="259"/>
      <c r="D22" s="259"/>
      <c r="E22" s="259"/>
      <c r="F22" s="259"/>
      <c r="G22" s="259"/>
      <c r="H22" s="260"/>
      <c r="I22" s="260">
        <f>SUM(C22:H22)</f>
        <v>0</v>
      </c>
      <c r="J22" s="257"/>
    </row>
    <row r="23" spans="1:10" x14ac:dyDescent="0.2">
      <c r="A23" s="258" t="s">
        <v>14</v>
      </c>
      <c r="B23" s="258"/>
      <c r="C23" s="259"/>
      <c r="D23" s="259"/>
      <c r="E23" s="259"/>
      <c r="F23" s="259"/>
      <c r="G23" s="259"/>
      <c r="H23" s="260"/>
      <c r="I23" s="260">
        <f>SUM(C23:H23)</f>
        <v>0</v>
      </c>
      <c r="J23" s="257"/>
    </row>
    <row r="24" spans="1:10" x14ac:dyDescent="0.2">
      <c r="A24" s="209"/>
      <c r="B24" s="195"/>
      <c r="C24" s="195"/>
      <c r="D24" s="195"/>
      <c r="E24" s="195"/>
      <c r="F24" s="195"/>
      <c r="G24" s="195"/>
      <c r="H24" s="195"/>
      <c r="I24" s="195"/>
    </row>
    <row r="25" spans="1:10" x14ac:dyDescent="0.2">
      <c r="A25" s="202" t="s">
        <v>17</v>
      </c>
      <c r="B25" s="203"/>
      <c r="C25" s="203">
        <f>SUM(C24:C24)</f>
        <v>0</v>
      </c>
      <c r="D25" s="203">
        <f>SUM(D24:D24)</f>
        <v>0</v>
      </c>
      <c r="E25" s="203">
        <f>SUM(E24:E24)</f>
        <v>0</v>
      </c>
      <c r="F25" s="203">
        <f>SUM(F24:F24)</f>
        <v>0</v>
      </c>
      <c r="G25" s="203">
        <f>SUM(G24:G24)</f>
        <v>0</v>
      </c>
      <c r="H25" s="207" t="s">
        <v>1</v>
      </c>
      <c r="I25" s="203">
        <f>SUM(I24:I24)</f>
        <v>0</v>
      </c>
      <c r="J25" s="204"/>
    </row>
    <row r="26" spans="1:10" ht="15" x14ac:dyDescent="0.25">
      <c r="A26" s="191" t="s">
        <v>18</v>
      </c>
      <c r="B26" s="192"/>
      <c r="C26" s="192" t="s">
        <v>1</v>
      </c>
      <c r="D26" s="192" t="s">
        <v>1</v>
      </c>
      <c r="E26" s="192" t="s">
        <v>1</v>
      </c>
      <c r="F26" s="192"/>
      <c r="G26" s="192" t="s">
        <v>1</v>
      </c>
      <c r="H26" s="195"/>
      <c r="I26" s="195" t="s">
        <v>1</v>
      </c>
      <c r="J26" s="205"/>
    </row>
    <row r="27" spans="1:10" x14ac:dyDescent="0.2">
      <c r="A27" s="209"/>
      <c r="B27" s="210"/>
      <c r="C27" s="210"/>
      <c r="D27" s="210"/>
      <c r="E27" s="210"/>
      <c r="F27" s="210"/>
      <c r="G27" s="210"/>
      <c r="H27" s="195"/>
      <c r="I27" s="211"/>
      <c r="J27" s="212" t="s">
        <v>111</v>
      </c>
    </row>
    <row r="28" spans="1:10" x14ac:dyDescent="0.2">
      <c r="A28" s="202" t="s">
        <v>19</v>
      </c>
      <c r="B28" s="203"/>
      <c r="C28" s="203">
        <f>SUM(C27)</f>
        <v>0</v>
      </c>
      <c r="D28" s="203">
        <f>SUM(D27)</f>
        <v>0</v>
      </c>
      <c r="E28" s="203">
        <f>SUM(E27)</f>
        <v>0</v>
      </c>
      <c r="F28" s="203">
        <f>SUM(F27)</f>
        <v>0</v>
      </c>
      <c r="G28" s="203">
        <f>SUM(G27)</f>
        <v>0</v>
      </c>
      <c r="H28" s="203"/>
      <c r="I28" s="203">
        <f>SUM(I27)</f>
        <v>0</v>
      </c>
      <c r="J28" s="213"/>
    </row>
    <row r="29" spans="1:10" ht="15" x14ac:dyDescent="0.25">
      <c r="A29" s="191" t="s">
        <v>20</v>
      </c>
      <c r="B29" s="192"/>
      <c r="C29" s="192" t="s">
        <v>1</v>
      </c>
      <c r="D29" s="192" t="s">
        <v>1</v>
      </c>
      <c r="E29" s="192" t="s">
        <v>1</v>
      </c>
      <c r="F29" s="192"/>
      <c r="G29" s="192" t="s">
        <v>1</v>
      </c>
      <c r="H29" s="195"/>
      <c r="I29" s="195" t="s">
        <v>1</v>
      </c>
      <c r="J29" s="196"/>
    </row>
    <row r="30" spans="1:10" ht="28.5" x14ac:dyDescent="0.2">
      <c r="A30" s="253" t="s">
        <v>95</v>
      </c>
      <c r="B30" s="210"/>
      <c r="C30" s="210"/>
      <c r="D30" s="210"/>
      <c r="E30" s="210"/>
      <c r="F30" s="210"/>
      <c r="G30" s="210"/>
      <c r="H30" s="195"/>
      <c r="I30" s="211">
        <f>SUM(C30:H30)</f>
        <v>0</v>
      </c>
      <c r="J30" s="212" t="s">
        <v>111</v>
      </c>
    </row>
    <row r="31" spans="1:10" x14ac:dyDescent="0.2">
      <c r="A31" s="202" t="s">
        <v>21</v>
      </c>
      <c r="B31" s="203"/>
      <c r="C31" s="203">
        <f>SUM(C30)</f>
        <v>0</v>
      </c>
      <c r="D31" s="203">
        <f>SUM(D30)</f>
        <v>0</v>
      </c>
      <c r="E31" s="203">
        <f>SUM(E30)</f>
        <v>0</v>
      </c>
      <c r="F31" s="203">
        <f>SUM(F30)</f>
        <v>0</v>
      </c>
      <c r="G31" s="203">
        <f>SUM(G30)</f>
        <v>0</v>
      </c>
      <c r="H31" s="207" t="s">
        <v>1</v>
      </c>
      <c r="I31" s="203">
        <f>SUM(I30)</f>
        <v>0</v>
      </c>
      <c r="J31" s="213"/>
    </row>
    <row r="32" spans="1:10" ht="15" x14ac:dyDescent="0.25">
      <c r="A32" s="191" t="s">
        <v>22</v>
      </c>
      <c r="B32" s="192"/>
      <c r="C32" s="192"/>
      <c r="D32" s="192"/>
      <c r="E32" s="192"/>
      <c r="F32" s="192"/>
      <c r="G32" s="192"/>
      <c r="H32" s="195"/>
      <c r="I32" s="195" t="s">
        <v>1</v>
      </c>
      <c r="J32" s="196"/>
    </row>
    <row r="33" spans="1:10" s="188" customFormat="1" x14ac:dyDescent="0.2">
      <c r="A33" s="215" t="s">
        <v>236</v>
      </c>
      <c r="B33" s="216"/>
      <c r="C33" s="264">
        <v>1500000</v>
      </c>
      <c r="D33" s="264">
        <v>2600000</v>
      </c>
      <c r="E33" s="264">
        <v>2500000</v>
      </c>
      <c r="F33" s="264">
        <v>2500000</v>
      </c>
      <c r="G33" s="264">
        <v>2500000</v>
      </c>
      <c r="H33" s="217"/>
      <c r="I33" s="218">
        <f>SUM(C33:H33)</f>
        <v>11600000</v>
      </c>
      <c r="J33" s="263" t="s">
        <v>237</v>
      </c>
    </row>
    <row r="34" spans="1:10" s="188" customFormat="1" x14ac:dyDescent="0.2">
      <c r="A34" s="215"/>
      <c r="B34" s="216"/>
      <c r="C34" s="216"/>
      <c r="D34" s="216"/>
      <c r="E34" s="216"/>
      <c r="F34" s="216"/>
      <c r="G34" s="216"/>
      <c r="H34" s="216"/>
      <c r="I34" s="218">
        <f>SUM(C34:G34)</f>
        <v>0</v>
      </c>
      <c r="J34" s="219"/>
    </row>
    <row r="35" spans="1:10" s="188" customFormat="1" x14ac:dyDescent="0.2">
      <c r="A35" s="215"/>
      <c r="B35" s="216"/>
      <c r="C35" s="216"/>
      <c r="D35" s="216"/>
      <c r="E35" s="216"/>
      <c r="F35" s="216"/>
      <c r="G35" s="216"/>
      <c r="H35" s="217"/>
      <c r="I35" s="218">
        <f>SUM(C35:G35)</f>
        <v>0</v>
      </c>
      <c r="J35" s="219"/>
    </row>
    <row r="36" spans="1:10" x14ac:dyDescent="0.2">
      <c r="A36" s="202" t="s">
        <v>23</v>
      </c>
      <c r="B36" s="203"/>
      <c r="C36" s="203">
        <f>SUM(C33:C35)</f>
        <v>1500000</v>
      </c>
      <c r="D36" s="203">
        <f>SUM(D33:D35)</f>
        <v>2600000</v>
      </c>
      <c r="E36" s="203">
        <f>SUM(E33:E35)</f>
        <v>2500000</v>
      </c>
      <c r="F36" s="203">
        <f>SUM(F33:F35)</f>
        <v>2500000</v>
      </c>
      <c r="G36" s="203">
        <f>SUM(G33:G35)</f>
        <v>2500000</v>
      </c>
      <c r="H36" s="203"/>
      <c r="I36" s="203">
        <f>SUM(I33:I35)</f>
        <v>11600000</v>
      </c>
      <c r="J36" s="213"/>
    </row>
    <row r="37" spans="1:10" ht="15" x14ac:dyDescent="0.25">
      <c r="A37" s="220" t="s">
        <v>119</v>
      </c>
      <c r="B37" s="192"/>
      <c r="C37" s="192" t="s">
        <v>1</v>
      </c>
      <c r="D37" s="192" t="s">
        <v>1</v>
      </c>
      <c r="E37" s="192" t="s">
        <v>1</v>
      </c>
      <c r="F37" s="192"/>
      <c r="G37" s="192" t="s">
        <v>1</v>
      </c>
      <c r="H37" s="195"/>
      <c r="I37" s="195" t="s">
        <v>1</v>
      </c>
      <c r="J37" s="221"/>
    </row>
    <row r="38" spans="1:10" s="188" customFormat="1" x14ac:dyDescent="0.2">
      <c r="A38" s="222" t="s">
        <v>25</v>
      </c>
      <c r="B38" s="223"/>
      <c r="C38" s="223">
        <v>0</v>
      </c>
      <c r="D38" s="223">
        <v>0</v>
      </c>
      <c r="E38" s="223">
        <v>0</v>
      </c>
      <c r="F38" s="223">
        <v>0</v>
      </c>
      <c r="G38" s="223">
        <v>0</v>
      </c>
      <c r="H38" s="199"/>
      <c r="I38" s="206">
        <f>SUM(C38:G38)</f>
        <v>0</v>
      </c>
      <c r="J38" s="224" t="s">
        <v>111</v>
      </c>
    </row>
    <row r="39" spans="1:10" s="188" customFormat="1" x14ac:dyDescent="0.2">
      <c r="A39" s="225" t="s">
        <v>28</v>
      </c>
      <c r="B39" s="223"/>
      <c r="C39" s="223">
        <v>0</v>
      </c>
      <c r="D39" s="223">
        <v>0</v>
      </c>
      <c r="E39" s="223">
        <v>0</v>
      </c>
      <c r="F39" s="223">
        <v>0</v>
      </c>
      <c r="G39" s="223">
        <v>0</v>
      </c>
      <c r="H39" s="199"/>
      <c r="I39" s="206">
        <f>SUM(C39:G39)</f>
        <v>0</v>
      </c>
      <c r="J39" s="224" t="s">
        <v>111</v>
      </c>
    </row>
    <row r="40" spans="1:10" s="188" customFormat="1" ht="28.5" x14ac:dyDescent="0.2">
      <c r="A40" s="225" t="s">
        <v>120</v>
      </c>
      <c r="B40" s="223"/>
      <c r="C40" s="223">
        <v>0</v>
      </c>
      <c r="D40" s="223">
        <v>0</v>
      </c>
      <c r="E40" s="223">
        <v>0</v>
      </c>
      <c r="F40" s="223">
        <v>0</v>
      </c>
      <c r="G40" s="223">
        <v>0</v>
      </c>
      <c r="H40" s="199"/>
      <c r="I40" s="206">
        <f>SUM(C40:G40)</f>
        <v>0</v>
      </c>
      <c r="J40" s="224" t="s">
        <v>111</v>
      </c>
    </row>
    <row r="41" spans="1:10" s="188" customFormat="1" x14ac:dyDescent="0.2">
      <c r="A41" s="197" t="s">
        <v>121</v>
      </c>
      <c r="B41" s="223"/>
      <c r="C41" s="223">
        <v>0</v>
      </c>
      <c r="D41" s="223">
        <v>0</v>
      </c>
      <c r="E41" s="223">
        <v>0</v>
      </c>
      <c r="F41" s="223">
        <v>0</v>
      </c>
      <c r="G41" s="223">
        <v>0</v>
      </c>
      <c r="H41" s="199"/>
      <c r="I41" s="206">
        <f>SUM(C41:H41)</f>
        <v>0</v>
      </c>
      <c r="J41" s="224" t="s">
        <v>111</v>
      </c>
    </row>
    <row r="42" spans="1:10" x14ac:dyDescent="0.2">
      <c r="A42" s="226"/>
      <c r="B42" s="210"/>
      <c r="C42" s="210"/>
      <c r="D42" s="210"/>
      <c r="E42" s="210"/>
      <c r="F42" s="210"/>
      <c r="G42" s="210"/>
      <c r="H42" s="195"/>
      <c r="I42" s="211">
        <f>SUM(C42:H42)</f>
        <v>0</v>
      </c>
      <c r="J42" s="227"/>
    </row>
    <row r="43" spans="1:10" x14ac:dyDescent="0.2">
      <c r="A43" s="209"/>
      <c r="B43" s="210"/>
      <c r="C43" s="210"/>
      <c r="D43" s="210"/>
      <c r="E43" s="210"/>
      <c r="F43" s="210"/>
      <c r="G43" s="210"/>
      <c r="H43" s="195"/>
      <c r="I43" s="211">
        <f>SUM(C43:H43)</f>
        <v>0</v>
      </c>
      <c r="J43" s="214"/>
    </row>
    <row r="44" spans="1:10" x14ac:dyDescent="0.2">
      <c r="A44" s="228"/>
      <c r="B44" s="210"/>
      <c r="C44" s="210"/>
      <c r="D44" s="210"/>
      <c r="E44" s="210"/>
      <c r="F44" s="210"/>
      <c r="G44" s="210"/>
      <c r="H44" s="195"/>
      <c r="I44" s="211">
        <f>SUM(C44:H44)</f>
        <v>0</v>
      </c>
      <c r="J44" s="229"/>
    </row>
    <row r="45" spans="1:10" x14ac:dyDescent="0.2">
      <c r="A45" s="230"/>
      <c r="B45" s="231"/>
      <c r="C45" s="210"/>
      <c r="D45" s="210"/>
      <c r="E45" s="210"/>
      <c r="F45" s="210"/>
      <c r="G45" s="231"/>
      <c r="H45" s="232"/>
      <c r="I45" s="233">
        <f>SUM(C45:H45)</f>
        <v>0</v>
      </c>
      <c r="J45" s="234"/>
    </row>
    <row r="46" spans="1:10" x14ac:dyDescent="0.2">
      <c r="A46" s="202" t="s">
        <v>32</v>
      </c>
      <c r="B46" s="203"/>
      <c r="C46" s="203">
        <f>SUM(C38:C45)</f>
        <v>0</v>
      </c>
      <c r="D46" s="203">
        <f>SUM(D38:D45)</f>
        <v>0</v>
      </c>
      <c r="E46" s="203">
        <f>SUM(E38:E45)</f>
        <v>0</v>
      </c>
      <c r="F46" s="203">
        <f>SUM(F38:F45)</f>
        <v>0</v>
      </c>
      <c r="G46" s="235">
        <f>SUM(G38:G45)</f>
        <v>0</v>
      </c>
      <c r="H46" s="236"/>
      <c r="I46" s="235">
        <f>SUM(I38:I45)</f>
        <v>0</v>
      </c>
      <c r="J46" s="213"/>
    </row>
    <row r="47" spans="1:10" ht="15" x14ac:dyDescent="0.25">
      <c r="A47" s="191" t="s">
        <v>33</v>
      </c>
      <c r="B47" s="192"/>
      <c r="C47" s="237" t="s">
        <v>1</v>
      </c>
      <c r="D47" s="237" t="s">
        <v>1</v>
      </c>
      <c r="E47" s="237" t="s">
        <v>1</v>
      </c>
      <c r="F47" s="237"/>
      <c r="G47" s="238" t="s">
        <v>1</v>
      </c>
      <c r="H47" s="239"/>
      <c r="I47" s="239" t="s">
        <v>1</v>
      </c>
    </row>
    <row r="48" spans="1:10" x14ac:dyDescent="0.2">
      <c r="A48" s="240" t="s">
        <v>84</v>
      </c>
      <c r="B48" s="241"/>
      <c r="C48" s="242" t="s">
        <v>34</v>
      </c>
      <c r="D48" s="242" t="s">
        <v>35</v>
      </c>
      <c r="E48" s="242" t="s">
        <v>35</v>
      </c>
      <c r="F48" s="242"/>
      <c r="G48" s="242" t="s">
        <v>36</v>
      </c>
      <c r="H48" s="243"/>
      <c r="I48" s="243" t="s">
        <v>37</v>
      </c>
    </row>
    <row r="49" spans="1:15" x14ac:dyDescent="0.2">
      <c r="A49" s="228" t="s">
        <v>38</v>
      </c>
      <c r="B49" s="244"/>
      <c r="C49" s="244">
        <v>0</v>
      </c>
      <c r="D49" s="244">
        <v>0</v>
      </c>
      <c r="E49" s="244">
        <v>0</v>
      </c>
      <c r="F49" s="244">
        <v>0</v>
      </c>
      <c r="G49" s="244">
        <v>0</v>
      </c>
      <c r="H49" s="245" t="s">
        <v>1</v>
      </c>
      <c r="I49" s="246">
        <f>SUM(C49:H49)</f>
        <v>0</v>
      </c>
      <c r="J49" s="247" t="s">
        <v>195</v>
      </c>
      <c r="K49" s="248"/>
      <c r="L49" s="249"/>
      <c r="M49" s="249"/>
      <c r="N49" s="249"/>
      <c r="O49" s="249"/>
    </row>
    <row r="50" spans="1:15" x14ac:dyDescent="0.2">
      <c r="A50" s="202" t="s">
        <v>39</v>
      </c>
      <c r="B50" s="203"/>
      <c r="C50" s="203">
        <f>SUM(C49)</f>
        <v>0</v>
      </c>
      <c r="D50" s="203">
        <f>SUM(D49)</f>
        <v>0</v>
      </c>
      <c r="E50" s="203">
        <f>SUM(E49)</f>
        <v>0</v>
      </c>
      <c r="F50" s="203">
        <f>SUM(F49)</f>
        <v>0</v>
      </c>
      <c r="G50" s="203">
        <f>SUM(G49)</f>
        <v>0</v>
      </c>
      <c r="H50" s="250"/>
      <c r="I50" s="203">
        <f>SUM(I49)</f>
        <v>0</v>
      </c>
      <c r="K50" s="248"/>
      <c r="L50" s="249"/>
      <c r="M50" s="249"/>
      <c r="N50" s="249"/>
      <c r="O50" s="249"/>
    </row>
    <row r="51" spans="1:15" x14ac:dyDescent="0.2">
      <c r="A51" s="240" t="s">
        <v>40</v>
      </c>
      <c r="B51" s="210"/>
      <c r="C51" s="210">
        <f>C50+C46+C36+C31+C28+C25+C11+C7</f>
        <v>1500000</v>
      </c>
      <c r="D51" s="210">
        <f>D50+D46+D36+D31+D28+D25+D11+D7</f>
        <v>2600000</v>
      </c>
      <c r="E51" s="210">
        <f>E50+E46+E36+E31+E28+E25+E11+E7</f>
        <v>2500000</v>
      </c>
      <c r="F51" s="210">
        <f>F50+F46+F36+F31+F28+F25+F11+F7</f>
        <v>2500000</v>
      </c>
      <c r="G51" s="210">
        <f>G50+G46+G36+G31+G28+G25+G11+G7</f>
        <v>2500000</v>
      </c>
      <c r="H51" s="195"/>
      <c r="I51" s="210">
        <f>I50+I46+I36+I31+I28+I25+I11+I7</f>
        <v>11600000</v>
      </c>
      <c r="K51" s="248"/>
      <c r="L51" s="249"/>
      <c r="M51" s="249"/>
      <c r="N51" s="249"/>
      <c r="O51" s="249"/>
    </row>
    <row r="52" spans="1:15" x14ac:dyDescent="0.2">
      <c r="A52" s="240" t="s">
        <v>1</v>
      </c>
      <c r="B52" s="251"/>
      <c r="C52" s="251" t="s">
        <v>1</v>
      </c>
      <c r="D52" s="252" t="s">
        <v>1</v>
      </c>
      <c r="E52" s="252" t="s">
        <v>1</v>
      </c>
      <c r="F52" s="252"/>
      <c r="G52" s="251" t="s">
        <v>1</v>
      </c>
      <c r="K52" s="248"/>
      <c r="L52" s="249"/>
      <c r="M52" s="249"/>
      <c r="N52" s="249"/>
      <c r="O52" s="249"/>
    </row>
    <row r="53" spans="1:15" x14ac:dyDescent="0.2">
      <c r="D53" s="248"/>
      <c r="F53" s="248"/>
      <c r="G53" s="248"/>
      <c r="H53" s="248"/>
      <c r="K53" s="248"/>
      <c r="L53" s="249"/>
      <c r="M53" s="249"/>
      <c r="N53" s="249"/>
      <c r="O53" s="249"/>
    </row>
    <row r="54" spans="1:15" x14ac:dyDescent="0.2">
      <c r="D54" s="248"/>
      <c r="F54" s="248"/>
      <c r="G54" s="248"/>
      <c r="H54" s="248"/>
    </row>
    <row r="55" spans="1:15" x14ac:dyDescent="0.2">
      <c r="D55" s="248"/>
      <c r="F55" s="248"/>
      <c r="G55" s="248"/>
      <c r="H55" s="248"/>
    </row>
    <row r="56" spans="1:15" x14ac:dyDescent="0.2">
      <c r="D56" s="248"/>
      <c r="F56" s="248"/>
      <c r="G56" s="248"/>
      <c r="H56" s="248"/>
    </row>
    <row r="57" spans="1:15" x14ac:dyDescent="0.2">
      <c r="D57" s="248"/>
      <c r="F57" s="248"/>
      <c r="G57" s="248"/>
      <c r="H57" s="248"/>
    </row>
    <row r="58" spans="1:15" x14ac:dyDescent="0.2">
      <c r="D58" s="248"/>
      <c r="F58" s="248"/>
      <c r="G58" s="248"/>
      <c r="H58" s="248"/>
    </row>
    <row r="59" spans="1:15" x14ac:dyDescent="0.2">
      <c r="D59" s="248"/>
      <c r="F59" s="248"/>
      <c r="G59" s="248"/>
      <c r="H59" s="248"/>
    </row>
    <row r="60" spans="1:15" x14ac:dyDescent="0.2">
      <c r="D60" s="248"/>
      <c r="F60" s="248"/>
      <c r="G60" s="248"/>
      <c r="H60" s="248"/>
    </row>
    <row r="61" spans="1:15" x14ac:dyDescent="0.2">
      <c r="D61" s="248"/>
      <c r="F61" s="248"/>
      <c r="G61" s="248"/>
      <c r="H61" s="248"/>
    </row>
    <row r="62" spans="1:15" x14ac:dyDescent="0.2">
      <c r="D62" s="248"/>
      <c r="F62" s="248"/>
      <c r="G62" s="248"/>
      <c r="H62" s="248"/>
    </row>
    <row r="63" spans="1:15" x14ac:dyDescent="0.2">
      <c r="D63" s="248"/>
      <c r="F63" s="248"/>
      <c r="G63" s="248"/>
      <c r="H63" s="248"/>
    </row>
    <row r="64" spans="1:15" x14ac:dyDescent="0.2">
      <c r="D64" s="248"/>
      <c r="F64" s="248"/>
      <c r="G64" s="248"/>
      <c r="H64" s="248"/>
    </row>
    <row r="65" spans="4:8" x14ac:dyDescent="0.2">
      <c r="D65" s="248"/>
      <c r="F65" s="248"/>
      <c r="G65" s="248"/>
      <c r="H65" s="248"/>
    </row>
    <row r="66" spans="4:8" x14ac:dyDescent="0.2">
      <c r="D66" s="248"/>
      <c r="F66" s="248"/>
      <c r="G66" s="248"/>
      <c r="H66" s="248"/>
    </row>
    <row r="67" spans="4:8" x14ac:dyDescent="0.2">
      <c r="D67" s="248"/>
      <c r="F67" s="248"/>
      <c r="G67" s="248"/>
      <c r="H67" s="248"/>
    </row>
    <row r="68" spans="4:8" x14ac:dyDescent="0.2">
      <c r="D68" s="248"/>
      <c r="F68" s="248"/>
      <c r="G68" s="248"/>
      <c r="H68" s="248"/>
    </row>
    <row r="69" spans="4:8" x14ac:dyDescent="0.2">
      <c r="D69" s="248"/>
      <c r="F69" s="248"/>
      <c r="G69" s="248"/>
      <c r="H69" s="248"/>
    </row>
    <row r="70" spans="4:8" x14ac:dyDescent="0.2">
      <c r="D70" s="248"/>
      <c r="F70" s="248"/>
      <c r="G70" s="248"/>
      <c r="H70" s="248"/>
    </row>
    <row r="71" spans="4:8" x14ac:dyDescent="0.2">
      <c r="D71" s="248"/>
      <c r="F71" s="248"/>
      <c r="G71" s="248"/>
      <c r="H71" s="248"/>
    </row>
    <row r="72" spans="4:8" x14ac:dyDescent="0.2">
      <c r="D72" s="248"/>
      <c r="F72" s="248"/>
      <c r="G72" s="248"/>
      <c r="H72" s="248"/>
    </row>
    <row r="73" spans="4:8" x14ac:dyDescent="0.2">
      <c r="D73" s="248"/>
      <c r="F73" s="248"/>
      <c r="G73" s="248"/>
      <c r="H73" s="248"/>
    </row>
    <row r="74" spans="4:8" x14ac:dyDescent="0.2">
      <c r="D74" s="248"/>
      <c r="F74" s="248"/>
      <c r="G74" s="248"/>
      <c r="H74" s="248"/>
    </row>
    <row r="75" spans="4:8" x14ac:dyDescent="0.2">
      <c r="D75" s="248"/>
      <c r="F75" s="248"/>
      <c r="G75" s="248"/>
      <c r="H75" s="248"/>
    </row>
    <row r="76" spans="4:8" x14ac:dyDescent="0.2">
      <c r="D76" s="248"/>
      <c r="F76" s="248"/>
      <c r="G76" s="248"/>
      <c r="H76" s="248"/>
    </row>
    <row r="77" spans="4:8" x14ac:dyDescent="0.2">
      <c r="D77" s="248"/>
      <c r="F77" s="248"/>
      <c r="G77" s="248"/>
      <c r="H77" s="248"/>
    </row>
    <row r="78" spans="4:8" x14ac:dyDescent="0.2">
      <c r="D78" s="248"/>
      <c r="F78" s="248"/>
      <c r="G78" s="248"/>
      <c r="H78" s="248"/>
    </row>
    <row r="79" spans="4:8" x14ac:dyDescent="0.2">
      <c r="D79" s="248"/>
      <c r="F79" s="248"/>
      <c r="G79" s="248"/>
      <c r="H79" s="248"/>
    </row>
    <row r="80" spans="4:8" x14ac:dyDescent="0.2">
      <c r="D80" s="248"/>
      <c r="F80" s="248"/>
      <c r="G80" s="248"/>
      <c r="H80" s="248"/>
    </row>
    <row r="81" spans="4:8" x14ac:dyDescent="0.2">
      <c r="D81" s="248"/>
      <c r="F81" s="248"/>
      <c r="G81" s="248"/>
      <c r="H81" s="248"/>
    </row>
    <row r="82" spans="4:8" x14ac:dyDescent="0.2">
      <c r="D82" s="248"/>
      <c r="F82" s="248"/>
      <c r="G82" s="248"/>
      <c r="H82" s="248"/>
    </row>
    <row r="83" spans="4:8" x14ac:dyDescent="0.2">
      <c r="D83" s="248"/>
      <c r="F83" s="248"/>
      <c r="G83" s="248"/>
      <c r="H83" s="248"/>
    </row>
    <row r="84" spans="4:8" x14ac:dyDescent="0.2">
      <c r="D84" s="248"/>
      <c r="F84" s="248"/>
      <c r="G84" s="248"/>
      <c r="H84" s="248"/>
    </row>
    <row r="85" spans="4:8" x14ac:dyDescent="0.2">
      <c r="D85" s="248"/>
      <c r="F85" s="248"/>
      <c r="G85" s="248"/>
      <c r="H85" s="248"/>
    </row>
    <row r="86" spans="4:8" x14ac:dyDescent="0.2">
      <c r="D86" s="248"/>
      <c r="F86" s="248"/>
      <c r="G86" s="248"/>
      <c r="H86" s="248"/>
    </row>
    <row r="87" spans="4:8" x14ac:dyDescent="0.2">
      <c r="D87" s="248"/>
      <c r="F87" s="248"/>
      <c r="G87" s="248"/>
      <c r="H87" s="248"/>
    </row>
    <row r="88" spans="4:8" x14ac:dyDescent="0.2">
      <c r="D88" s="248"/>
      <c r="F88" s="248"/>
      <c r="G88" s="248"/>
      <c r="H88" s="248"/>
    </row>
    <row r="89" spans="4:8" x14ac:dyDescent="0.2">
      <c r="D89" s="248"/>
      <c r="F89" s="248"/>
      <c r="G89" s="248"/>
      <c r="H89" s="248"/>
    </row>
    <row r="90" spans="4:8" x14ac:dyDescent="0.2">
      <c r="D90" s="248"/>
      <c r="F90" s="248"/>
      <c r="G90" s="248"/>
      <c r="H90" s="248"/>
    </row>
    <row r="91" spans="4:8" x14ac:dyDescent="0.2">
      <c r="D91" s="248"/>
      <c r="F91" s="248"/>
      <c r="G91" s="248"/>
      <c r="H91" s="248"/>
    </row>
    <row r="92" spans="4:8" x14ac:dyDescent="0.2">
      <c r="D92" s="248"/>
      <c r="F92" s="248"/>
      <c r="G92" s="248"/>
      <c r="H92" s="248"/>
    </row>
    <row r="93" spans="4:8" x14ac:dyDescent="0.2">
      <c r="D93" s="248"/>
      <c r="F93" s="248"/>
      <c r="G93" s="248"/>
      <c r="H93" s="248"/>
    </row>
    <row r="94" spans="4:8" x14ac:dyDescent="0.2">
      <c r="D94" s="248"/>
      <c r="F94" s="248"/>
      <c r="G94" s="248"/>
      <c r="H94" s="248"/>
    </row>
    <row r="95" spans="4:8" x14ac:dyDescent="0.2">
      <c r="D95" s="248"/>
      <c r="F95" s="248"/>
      <c r="G95" s="248"/>
      <c r="H95" s="248"/>
    </row>
    <row r="96" spans="4:8" x14ac:dyDescent="0.2">
      <c r="D96" s="248"/>
      <c r="F96" s="248"/>
      <c r="G96" s="248"/>
      <c r="H96" s="248"/>
    </row>
    <row r="97" spans="4:8" x14ac:dyDescent="0.2">
      <c r="D97" s="248"/>
      <c r="F97" s="248"/>
      <c r="G97" s="248"/>
      <c r="H97" s="248"/>
    </row>
    <row r="98" spans="4:8" x14ac:dyDescent="0.2">
      <c r="D98" s="248"/>
      <c r="F98" s="248"/>
      <c r="G98" s="248"/>
      <c r="H98" s="248"/>
    </row>
    <row r="99" spans="4:8" x14ac:dyDescent="0.2">
      <c r="D99" s="248"/>
      <c r="F99" s="248"/>
      <c r="G99" s="248"/>
      <c r="H99" s="248"/>
    </row>
    <row r="100" spans="4:8" x14ac:dyDescent="0.2">
      <c r="D100" s="248"/>
      <c r="F100" s="248"/>
      <c r="G100" s="248"/>
      <c r="H100" s="248"/>
    </row>
    <row r="101" spans="4:8" x14ac:dyDescent="0.2">
      <c r="D101" s="248"/>
      <c r="F101" s="248"/>
      <c r="G101" s="248"/>
      <c r="H101" s="248"/>
    </row>
    <row r="102" spans="4:8" x14ac:dyDescent="0.2">
      <c r="D102" s="248"/>
      <c r="F102" s="248"/>
      <c r="G102" s="248"/>
      <c r="H102" s="248"/>
    </row>
    <row r="103" spans="4:8" x14ac:dyDescent="0.2">
      <c r="D103" s="248"/>
      <c r="F103" s="248"/>
      <c r="G103" s="248"/>
      <c r="H103" s="248"/>
    </row>
    <row r="104" spans="4:8" x14ac:dyDescent="0.2">
      <c r="D104" s="248"/>
      <c r="F104" s="248"/>
      <c r="G104" s="248"/>
      <c r="H104" s="248"/>
    </row>
    <row r="105" spans="4:8" x14ac:dyDescent="0.2">
      <c r="D105" s="248"/>
      <c r="F105" s="248"/>
      <c r="G105" s="248"/>
      <c r="H105" s="248"/>
    </row>
    <row r="106" spans="4:8" x14ac:dyDescent="0.2">
      <c r="D106" s="248"/>
      <c r="F106" s="248"/>
      <c r="G106" s="248"/>
      <c r="H106" s="248"/>
    </row>
    <row r="107" spans="4:8" x14ac:dyDescent="0.2">
      <c r="D107" s="248"/>
      <c r="F107" s="248"/>
      <c r="G107" s="248"/>
      <c r="H107" s="248"/>
    </row>
    <row r="108" spans="4:8" x14ac:dyDescent="0.2">
      <c r="D108" s="248"/>
      <c r="F108" s="248"/>
      <c r="G108" s="248"/>
      <c r="H108" s="248"/>
    </row>
    <row r="109" spans="4:8" x14ac:dyDescent="0.2">
      <c r="D109" s="248"/>
      <c r="F109" s="248"/>
      <c r="G109" s="248"/>
      <c r="H109" s="248"/>
    </row>
    <row r="110" spans="4:8" x14ac:dyDescent="0.2">
      <c r="D110" s="248"/>
      <c r="F110" s="248"/>
      <c r="G110" s="248"/>
      <c r="H110" s="248"/>
    </row>
    <row r="111" spans="4:8" x14ac:dyDescent="0.2">
      <c r="D111" s="248"/>
      <c r="F111" s="248"/>
      <c r="G111" s="248"/>
      <c r="H111" s="248"/>
    </row>
    <row r="112" spans="4:8" x14ac:dyDescent="0.2">
      <c r="D112" s="248"/>
      <c r="F112" s="248"/>
      <c r="G112" s="248"/>
      <c r="H112" s="248"/>
    </row>
    <row r="113" spans="4:8" x14ac:dyDescent="0.2">
      <c r="D113" s="248"/>
      <c r="F113" s="248"/>
      <c r="G113" s="248"/>
      <c r="H113" s="248"/>
    </row>
    <row r="114" spans="4:8" x14ac:dyDescent="0.2">
      <c r="D114" s="248"/>
      <c r="F114" s="248"/>
      <c r="G114" s="248"/>
      <c r="H114" s="248"/>
    </row>
    <row r="115" spans="4:8" x14ac:dyDescent="0.2">
      <c r="D115" s="248"/>
      <c r="F115" s="248"/>
      <c r="G115" s="248"/>
      <c r="H115" s="248"/>
    </row>
    <row r="116" spans="4:8" x14ac:dyDescent="0.2">
      <c r="D116" s="248"/>
      <c r="F116" s="248"/>
      <c r="G116" s="248"/>
      <c r="H116" s="248"/>
    </row>
    <row r="117" spans="4:8" x14ac:dyDescent="0.2">
      <c r="D117" s="248"/>
      <c r="F117" s="248"/>
      <c r="G117" s="248"/>
      <c r="H117" s="248"/>
    </row>
    <row r="118" spans="4:8" x14ac:dyDescent="0.2">
      <c r="D118" s="248"/>
      <c r="F118" s="248"/>
      <c r="G118" s="248"/>
      <c r="H118" s="248"/>
    </row>
    <row r="119" spans="4:8" x14ac:dyDescent="0.2">
      <c r="D119" s="248"/>
      <c r="F119" s="248"/>
      <c r="G119" s="248"/>
      <c r="H119" s="248"/>
    </row>
    <row r="120" spans="4:8" x14ac:dyDescent="0.2">
      <c r="D120" s="248"/>
      <c r="F120" s="248"/>
      <c r="G120" s="248"/>
      <c r="H120" s="248"/>
    </row>
    <row r="121" spans="4:8" x14ac:dyDescent="0.2">
      <c r="D121" s="248"/>
      <c r="F121" s="248"/>
      <c r="G121" s="248"/>
      <c r="H121" s="248"/>
    </row>
    <row r="122" spans="4:8" x14ac:dyDescent="0.2">
      <c r="D122" s="248"/>
      <c r="F122" s="248"/>
      <c r="G122" s="248"/>
      <c r="H122" s="248"/>
    </row>
    <row r="123" spans="4:8" x14ac:dyDescent="0.2">
      <c r="D123" s="248"/>
      <c r="F123" s="248"/>
      <c r="G123" s="248"/>
      <c r="H123" s="248"/>
    </row>
    <row r="124" spans="4:8" x14ac:dyDescent="0.2">
      <c r="D124" s="248"/>
      <c r="F124" s="248"/>
      <c r="G124" s="248"/>
      <c r="H124" s="248"/>
    </row>
    <row r="125" spans="4:8" x14ac:dyDescent="0.2">
      <c r="D125" s="248"/>
      <c r="F125" s="248"/>
      <c r="G125" s="248"/>
      <c r="H125" s="248"/>
    </row>
    <row r="126" spans="4:8" x14ac:dyDescent="0.2">
      <c r="D126" s="248"/>
      <c r="F126" s="248"/>
      <c r="G126" s="248"/>
      <c r="H126" s="248"/>
    </row>
    <row r="127" spans="4:8" x14ac:dyDescent="0.2">
      <c r="D127" s="248"/>
      <c r="F127" s="248"/>
      <c r="G127" s="248"/>
      <c r="H127" s="248"/>
    </row>
    <row r="128" spans="4:8" x14ac:dyDescent="0.2">
      <c r="D128" s="248"/>
      <c r="F128" s="248"/>
      <c r="G128" s="248"/>
      <c r="H128" s="248"/>
    </row>
    <row r="129" spans="4:8" x14ac:dyDescent="0.2">
      <c r="D129" s="248"/>
      <c r="F129" s="248"/>
      <c r="G129" s="248"/>
      <c r="H129" s="248"/>
    </row>
    <row r="130" spans="4:8" x14ac:dyDescent="0.2">
      <c r="D130" s="248"/>
      <c r="F130" s="248"/>
      <c r="G130" s="248"/>
      <c r="H130" s="248"/>
    </row>
    <row r="131" spans="4:8" x14ac:dyDescent="0.2">
      <c r="D131" s="248"/>
      <c r="F131" s="248"/>
      <c r="G131" s="248"/>
      <c r="H131" s="248"/>
    </row>
    <row r="132" spans="4:8" x14ac:dyDescent="0.2">
      <c r="D132" s="248"/>
      <c r="F132" s="248"/>
      <c r="G132" s="248"/>
      <c r="H132" s="248"/>
    </row>
    <row r="133" spans="4:8" x14ac:dyDescent="0.2">
      <c r="D133" s="248"/>
      <c r="F133" s="248"/>
      <c r="G133" s="248"/>
      <c r="H133" s="248"/>
    </row>
    <row r="134" spans="4:8" x14ac:dyDescent="0.2">
      <c r="D134" s="248"/>
      <c r="F134" s="248"/>
      <c r="G134" s="248"/>
      <c r="H134" s="248"/>
    </row>
    <row r="135" spans="4:8" x14ac:dyDescent="0.2">
      <c r="D135" s="248"/>
      <c r="F135" s="248"/>
      <c r="G135" s="248"/>
      <c r="H135" s="248"/>
    </row>
    <row r="136" spans="4:8" x14ac:dyDescent="0.2">
      <c r="D136" s="248"/>
      <c r="F136" s="248"/>
      <c r="G136" s="248"/>
      <c r="H136" s="248"/>
    </row>
    <row r="137" spans="4:8" x14ac:dyDescent="0.2">
      <c r="D137" s="248"/>
      <c r="F137" s="248"/>
      <c r="G137" s="248"/>
      <c r="H137" s="248"/>
    </row>
    <row r="138" spans="4:8" x14ac:dyDescent="0.2">
      <c r="D138" s="248"/>
      <c r="F138" s="248"/>
      <c r="G138" s="248"/>
      <c r="H138" s="248"/>
    </row>
    <row r="139" spans="4:8" x14ac:dyDescent="0.2">
      <c r="D139" s="248"/>
      <c r="F139" s="248"/>
      <c r="G139" s="248"/>
      <c r="H139" s="248"/>
    </row>
    <row r="140" spans="4:8" x14ac:dyDescent="0.2">
      <c r="D140" s="248"/>
      <c r="F140" s="248"/>
      <c r="G140" s="248"/>
      <c r="H140" s="248"/>
    </row>
    <row r="141" spans="4:8" x14ac:dyDescent="0.2">
      <c r="D141" s="248"/>
      <c r="F141" s="248"/>
      <c r="G141" s="248"/>
      <c r="H141" s="248"/>
    </row>
    <row r="142" spans="4:8" x14ac:dyDescent="0.2">
      <c r="D142" s="248"/>
      <c r="F142" s="248"/>
      <c r="G142" s="248"/>
      <c r="H142" s="248"/>
    </row>
    <row r="143" spans="4:8" x14ac:dyDescent="0.2">
      <c r="D143" s="248"/>
      <c r="F143" s="248"/>
      <c r="G143" s="248"/>
      <c r="H143" s="248"/>
    </row>
    <row r="144" spans="4:8" x14ac:dyDescent="0.2">
      <c r="D144" s="248"/>
      <c r="F144" s="248"/>
      <c r="G144" s="248"/>
      <c r="H144" s="248"/>
    </row>
    <row r="145" spans="4:8" x14ac:dyDescent="0.2">
      <c r="D145" s="248"/>
      <c r="F145" s="248"/>
      <c r="G145" s="248"/>
      <c r="H145" s="248"/>
    </row>
    <row r="146" spans="4:8" x14ac:dyDescent="0.2">
      <c r="D146" s="248"/>
      <c r="F146" s="248"/>
      <c r="G146" s="248"/>
      <c r="H146" s="248"/>
    </row>
    <row r="147" spans="4:8" x14ac:dyDescent="0.2">
      <c r="D147" s="248"/>
      <c r="F147" s="248"/>
      <c r="G147" s="248"/>
      <c r="H147" s="248"/>
    </row>
    <row r="148" spans="4:8" x14ac:dyDescent="0.2">
      <c r="D148" s="248"/>
      <c r="F148" s="248"/>
      <c r="G148" s="248"/>
      <c r="H148" s="248"/>
    </row>
    <row r="149" spans="4:8" x14ac:dyDescent="0.2">
      <c r="D149" s="248"/>
      <c r="F149" s="248"/>
      <c r="G149" s="248"/>
      <c r="H149" s="248"/>
    </row>
    <row r="150" spans="4:8" x14ac:dyDescent="0.2">
      <c r="D150" s="248"/>
      <c r="F150" s="248"/>
      <c r="G150" s="248"/>
      <c r="H150" s="248"/>
    </row>
    <row r="151" spans="4:8" x14ac:dyDescent="0.2">
      <c r="D151" s="248"/>
      <c r="F151" s="248"/>
      <c r="G151" s="248"/>
      <c r="H151" s="248"/>
    </row>
    <row r="152" spans="4:8" x14ac:dyDescent="0.2">
      <c r="D152" s="248"/>
      <c r="F152" s="248"/>
      <c r="G152" s="248"/>
      <c r="H152" s="248"/>
    </row>
    <row r="153" spans="4:8" x14ac:dyDescent="0.2">
      <c r="D153" s="248"/>
      <c r="F153" s="248"/>
      <c r="G153" s="248"/>
      <c r="H153" s="248"/>
    </row>
    <row r="154" spans="4:8" x14ac:dyDescent="0.2">
      <c r="D154" s="248"/>
      <c r="F154" s="248"/>
      <c r="G154" s="248"/>
      <c r="H154" s="248"/>
    </row>
    <row r="155" spans="4:8" x14ac:dyDescent="0.2">
      <c r="D155" s="248"/>
      <c r="F155" s="248"/>
      <c r="G155" s="248"/>
      <c r="H155" s="248"/>
    </row>
    <row r="156" spans="4:8" x14ac:dyDescent="0.2">
      <c r="D156" s="248"/>
      <c r="F156" s="248"/>
      <c r="G156" s="248"/>
      <c r="H156" s="248"/>
    </row>
    <row r="157" spans="4:8" x14ac:dyDescent="0.2">
      <c r="D157" s="248"/>
      <c r="F157" s="248"/>
      <c r="G157" s="248"/>
      <c r="H157" s="248"/>
    </row>
    <row r="158" spans="4:8" x14ac:dyDescent="0.2">
      <c r="D158" s="248"/>
      <c r="F158" s="248"/>
      <c r="G158" s="248"/>
      <c r="H158" s="248"/>
    </row>
    <row r="159" spans="4:8" x14ac:dyDescent="0.2">
      <c r="D159" s="248"/>
      <c r="F159" s="248"/>
      <c r="G159" s="248"/>
      <c r="H159" s="248"/>
    </row>
    <row r="160" spans="4:8" x14ac:dyDescent="0.2">
      <c r="D160" s="248"/>
      <c r="F160" s="248"/>
      <c r="G160" s="248"/>
      <c r="H160" s="248"/>
    </row>
    <row r="161" spans="4:8" x14ac:dyDescent="0.2">
      <c r="D161" s="248"/>
      <c r="F161" s="248"/>
      <c r="G161" s="248"/>
      <c r="H161" s="248"/>
    </row>
    <row r="162" spans="4:8" x14ac:dyDescent="0.2">
      <c r="D162" s="248"/>
      <c r="F162" s="248"/>
      <c r="G162" s="248"/>
      <c r="H162" s="248"/>
    </row>
    <row r="163" spans="4:8" x14ac:dyDescent="0.2">
      <c r="D163" s="248"/>
      <c r="F163" s="248"/>
      <c r="G163" s="248"/>
      <c r="H163" s="248"/>
    </row>
    <row r="164" spans="4:8" x14ac:dyDescent="0.2">
      <c r="D164" s="248"/>
      <c r="F164" s="248"/>
      <c r="G164" s="248"/>
      <c r="H164" s="248"/>
    </row>
    <row r="165" spans="4:8" x14ac:dyDescent="0.2">
      <c r="D165" s="248"/>
      <c r="F165" s="248"/>
      <c r="G165" s="248"/>
      <c r="H165" s="248"/>
    </row>
    <row r="166" spans="4:8" x14ac:dyDescent="0.2">
      <c r="D166" s="248"/>
      <c r="F166" s="248"/>
      <c r="G166" s="248"/>
      <c r="H166" s="248"/>
    </row>
    <row r="167" spans="4:8" x14ac:dyDescent="0.2">
      <c r="D167" s="248"/>
      <c r="F167" s="248"/>
      <c r="G167" s="248"/>
      <c r="H167" s="248"/>
    </row>
    <row r="168" spans="4:8" x14ac:dyDescent="0.2">
      <c r="D168" s="248"/>
      <c r="F168" s="248"/>
      <c r="G168" s="248"/>
      <c r="H168" s="248"/>
    </row>
    <row r="169" spans="4:8" x14ac:dyDescent="0.2">
      <c r="D169" s="248"/>
      <c r="F169" s="248"/>
      <c r="G169" s="248"/>
      <c r="H169" s="248"/>
    </row>
    <row r="170" spans="4:8" x14ac:dyDescent="0.2">
      <c r="D170" s="248"/>
      <c r="F170" s="248"/>
      <c r="G170" s="248"/>
      <c r="H170" s="248"/>
    </row>
    <row r="171" spans="4:8" x14ac:dyDescent="0.2">
      <c r="D171" s="248"/>
      <c r="F171" s="248"/>
      <c r="G171" s="248"/>
      <c r="H171" s="248"/>
    </row>
    <row r="172" spans="4:8" x14ac:dyDescent="0.2">
      <c r="D172" s="248"/>
      <c r="F172" s="248"/>
      <c r="G172" s="248"/>
      <c r="H172" s="248"/>
    </row>
    <row r="173" spans="4:8" x14ac:dyDescent="0.2">
      <c r="D173" s="248"/>
      <c r="F173" s="248"/>
      <c r="G173" s="248"/>
      <c r="H173" s="248"/>
    </row>
    <row r="174" spans="4:8" x14ac:dyDescent="0.2">
      <c r="D174" s="248"/>
      <c r="F174" s="248"/>
      <c r="G174" s="248"/>
      <c r="H174" s="248"/>
    </row>
    <row r="175" spans="4:8" x14ac:dyDescent="0.2">
      <c r="D175" s="248"/>
      <c r="F175" s="248"/>
      <c r="G175" s="248"/>
      <c r="H175" s="248"/>
    </row>
    <row r="176" spans="4:8" x14ac:dyDescent="0.2">
      <c r="D176" s="248"/>
      <c r="F176" s="248"/>
      <c r="G176" s="248"/>
      <c r="H176" s="248"/>
    </row>
    <row r="177" spans="4:8" x14ac:dyDescent="0.2">
      <c r="D177" s="248"/>
      <c r="F177" s="248"/>
      <c r="G177" s="248"/>
      <c r="H177" s="248"/>
    </row>
    <row r="178" spans="4:8" x14ac:dyDescent="0.2">
      <c r="D178" s="248"/>
      <c r="F178" s="248"/>
      <c r="G178" s="248"/>
      <c r="H178" s="248"/>
    </row>
    <row r="179" spans="4:8" x14ac:dyDescent="0.2">
      <c r="D179" s="248"/>
      <c r="F179" s="248"/>
      <c r="G179" s="248"/>
      <c r="H179" s="248"/>
    </row>
    <row r="180" spans="4:8" x14ac:dyDescent="0.2">
      <c r="D180" s="248"/>
      <c r="F180" s="248"/>
      <c r="G180" s="248"/>
      <c r="H180" s="248"/>
    </row>
    <row r="181" spans="4:8" x14ac:dyDescent="0.2">
      <c r="D181" s="248"/>
      <c r="F181" s="248"/>
      <c r="G181" s="248"/>
      <c r="H181" s="248"/>
    </row>
    <row r="182" spans="4:8" x14ac:dyDescent="0.2">
      <c r="D182" s="248"/>
      <c r="F182" s="248"/>
      <c r="G182" s="248"/>
      <c r="H182" s="248"/>
    </row>
    <row r="183" spans="4:8" x14ac:dyDescent="0.2">
      <c r="D183" s="248"/>
      <c r="F183" s="248"/>
      <c r="G183" s="248"/>
      <c r="H183" s="248"/>
    </row>
    <row r="184" spans="4:8" x14ac:dyDescent="0.2">
      <c r="D184" s="248"/>
      <c r="F184" s="248"/>
      <c r="G184" s="248"/>
      <c r="H184" s="248"/>
    </row>
    <row r="185" spans="4:8" x14ac:dyDescent="0.2">
      <c r="D185" s="248"/>
      <c r="F185" s="248"/>
      <c r="G185" s="248"/>
      <c r="H185" s="248"/>
    </row>
    <row r="186" spans="4:8" x14ac:dyDescent="0.2">
      <c r="D186" s="248"/>
      <c r="F186" s="248"/>
      <c r="G186" s="248"/>
      <c r="H186" s="248"/>
    </row>
    <row r="187" spans="4:8" x14ac:dyDescent="0.2">
      <c r="D187" s="248"/>
      <c r="F187" s="248"/>
      <c r="G187" s="248"/>
      <c r="H187" s="248"/>
    </row>
    <row r="188" spans="4:8" x14ac:dyDescent="0.2">
      <c r="D188" s="248"/>
      <c r="F188" s="248"/>
      <c r="G188" s="248"/>
      <c r="H188" s="248"/>
    </row>
    <row r="189" spans="4:8" x14ac:dyDescent="0.2">
      <c r="D189" s="248"/>
      <c r="F189" s="248"/>
      <c r="G189" s="248"/>
      <c r="H189" s="248"/>
    </row>
    <row r="190" spans="4:8" x14ac:dyDescent="0.2">
      <c r="D190" s="248"/>
      <c r="F190" s="248"/>
      <c r="G190" s="248"/>
      <c r="H190" s="248"/>
    </row>
    <row r="191" spans="4:8" x14ac:dyDescent="0.2">
      <c r="D191" s="248"/>
      <c r="F191" s="248"/>
      <c r="G191" s="248"/>
      <c r="H191" s="248"/>
    </row>
    <row r="192" spans="4:8" x14ac:dyDescent="0.2">
      <c r="D192" s="248"/>
      <c r="F192" s="248"/>
      <c r="G192" s="248"/>
      <c r="H192" s="248"/>
    </row>
    <row r="193" spans="4:8" x14ac:dyDescent="0.2">
      <c r="D193" s="248"/>
      <c r="F193" s="248"/>
      <c r="G193" s="248"/>
      <c r="H193" s="248"/>
    </row>
    <row r="194" spans="4:8" x14ac:dyDescent="0.2">
      <c r="D194" s="248"/>
      <c r="F194" s="248"/>
      <c r="G194" s="248"/>
      <c r="H194" s="248"/>
    </row>
    <row r="195" spans="4:8" x14ac:dyDescent="0.2">
      <c r="D195" s="248"/>
      <c r="F195" s="248"/>
      <c r="G195" s="248"/>
      <c r="H195" s="248"/>
    </row>
    <row r="196" spans="4:8" x14ac:dyDescent="0.2">
      <c r="D196" s="248"/>
      <c r="F196" s="248"/>
      <c r="G196" s="248"/>
      <c r="H196" s="248"/>
    </row>
    <row r="197" spans="4:8" x14ac:dyDescent="0.2">
      <c r="D197" s="248"/>
      <c r="F197" s="248"/>
      <c r="G197" s="248"/>
      <c r="H197" s="248"/>
    </row>
    <row r="198" spans="4:8" x14ac:dyDescent="0.2">
      <c r="D198" s="248"/>
      <c r="F198" s="248"/>
      <c r="G198" s="248"/>
      <c r="H198" s="248"/>
    </row>
    <row r="199" spans="4:8" x14ac:dyDescent="0.2">
      <c r="D199" s="248"/>
      <c r="F199" s="248"/>
      <c r="G199" s="248"/>
      <c r="H199" s="248"/>
    </row>
    <row r="200" spans="4:8" x14ac:dyDescent="0.2">
      <c r="D200" s="248"/>
      <c r="F200" s="248"/>
      <c r="G200" s="248"/>
      <c r="H200" s="248"/>
    </row>
    <row r="201" spans="4:8" x14ac:dyDescent="0.2">
      <c r="D201" s="248"/>
      <c r="F201" s="248"/>
      <c r="G201" s="248"/>
      <c r="H201" s="248"/>
    </row>
    <row r="202" spans="4:8" x14ac:dyDescent="0.2">
      <c r="D202" s="248"/>
      <c r="F202" s="248"/>
      <c r="G202" s="248"/>
      <c r="H202" s="248"/>
    </row>
    <row r="203" spans="4:8" x14ac:dyDescent="0.2">
      <c r="D203" s="248"/>
      <c r="F203" s="248"/>
      <c r="G203" s="248"/>
      <c r="H203" s="248"/>
    </row>
    <row r="204" spans="4:8" x14ac:dyDescent="0.2">
      <c r="D204" s="248"/>
      <c r="F204" s="248"/>
      <c r="G204" s="248"/>
      <c r="H204" s="248"/>
    </row>
    <row r="205" spans="4:8" x14ac:dyDescent="0.2">
      <c r="D205" s="248"/>
      <c r="F205" s="248"/>
      <c r="G205" s="248"/>
      <c r="H205" s="248"/>
    </row>
    <row r="206" spans="4:8" x14ac:dyDescent="0.2">
      <c r="D206" s="248"/>
      <c r="F206" s="248"/>
      <c r="G206" s="248"/>
      <c r="H206" s="248"/>
    </row>
    <row r="207" spans="4:8" x14ac:dyDescent="0.2">
      <c r="D207" s="248"/>
      <c r="F207" s="248"/>
      <c r="G207" s="248"/>
      <c r="H207" s="248"/>
    </row>
    <row r="208" spans="4:8" x14ac:dyDescent="0.2">
      <c r="D208" s="248"/>
      <c r="F208" s="248"/>
      <c r="G208" s="248"/>
      <c r="H208" s="248"/>
    </row>
    <row r="209" spans="4:8" x14ac:dyDescent="0.2">
      <c r="D209" s="248"/>
      <c r="F209" s="248"/>
      <c r="G209" s="248"/>
      <c r="H209" s="248"/>
    </row>
    <row r="210" spans="4:8" x14ac:dyDescent="0.2">
      <c r="D210" s="248"/>
      <c r="F210" s="248"/>
      <c r="G210" s="248"/>
      <c r="H210" s="248"/>
    </row>
    <row r="211" spans="4:8" x14ac:dyDescent="0.2">
      <c r="D211" s="248"/>
      <c r="F211" s="248"/>
      <c r="G211" s="248"/>
      <c r="H211" s="248"/>
    </row>
    <row r="212" spans="4:8" x14ac:dyDescent="0.2">
      <c r="D212" s="248"/>
      <c r="F212" s="248"/>
      <c r="G212" s="248"/>
      <c r="H212" s="248"/>
    </row>
    <row r="213" spans="4:8" x14ac:dyDescent="0.2">
      <c r="D213" s="248"/>
      <c r="F213" s="248"/>
      <c r="G213" s="248"/>
      <c r="H213" s="248"/>
    </row>
    <row r="214" spans="4:8" x14ac:dyDescent="0.2">
      <c r="D214" s="248"/>
      <c r="F214" s="248"/>
      <c r="G214" s="248"/>
      <c r="H214" s="248"/>
    </row>
    <row r="215" spans="4:8" x14ac:dyDescent="0.2">
      <c r="D215" s="248"/>
      <c r="F215" s="248"/>
      <c r="G215" s="248"/>
      <c r="H215" s="248"/>
    </row>
    <row r="216" spans="4:8" x14ac:dyDescent="0.2">
      <c r="D216" s="248"/>
      <c r="F216" s="248"/>
      <c r="G216" s="248"/>
      <c r="H216" s="248"/>
    </row>
    <row r="217" spans="4:8" x14ac:dyDescent="0.2">
      <c r="D217" s="248"/>
      <c r="F217" s="248"/>
      <c r="G217" s="248"/>
      <c r="H217" s="248"/>
    </row>
    <row r="218" spans="4:8" x14ac:dyDescent="0.2">
      <c r="D218" s="248"/>
      <c r="F218" s="248"/>
      <c r="G218" s="248"/>
      <c r="H218" s="248"/>
    </row>
    <row r="219" spans="4:8" x14ac:dyDescent="0.2">
      <c r="D219" s="248"/>
      <c r="F219" s="248"/>
      <c r="G219" s="248"/>
      <c r="H219" s="248"/>
    </row>
    <row r="220" spans="4:8" x14ac:dyDescent="0.2">
      <c r="D220" s="248"/>
      <c r="F220" s="248"/>
      <c r="G220" s="248"/>
      <c r="H220" s="248"/>
    </row>
    <row r="221" spans="4:8" x14ac:dyDescent="0.2">
      <c r="D221" s="248"/>
      <c r="F221" s="248"/>
      <c r="G221" s="248"/>
      <c r="H221" s="248"/>
    </row>
    <row r="222" spans="4:8" x14ac:dyDescent="0.2">
      <c r="D222" s="248"/>
      <c r="F222" s="248"/>
      <c r="G222" s="248"/>
      <c r="H222" s="248"/>
    </row>
    <row r="223" spans="4:8" x14ac:dyDescent="0.2">
      <c r="D223" s="248"/>
      <c r="F223" s="248"/>
      <c r="G223" s="248"/>
      <c r="H223" s="248"/>
    </row>
    <row r="224" spans="4:8" x14ac:dyDescent="0.2">
      <c r="D224" s="248"/>
      <c r="F224" s="248"/>
      <c r="G224" s="248"/>
      <c r="H224" s="248"/>
    </row>
    <row r="225" spans="4:8" x14ac:dyDescent="0.2">
      <c r="D225" s="248"/>
      <c r="F225" s="248"/>
      <c r="G225" s="248"/>
      <c r="H225" s="248"/>
    </row>
    <row r="226" spans="4:8" x14ac:dyDescent="0.2">
      <c r="D226" s="248"/>
      <c r="F226" s="248"/>
      <c r="G226" s="248"/>
      <c r="H226" s="248"/>
    </row>
    <row r="227" spans="4:8" x14ac:dyDescent="0.2">
      <c r="D227" s="248"/>
      <c r="F227" s="248"/>
      <c r="G227" s="248"/>
      <c r="H227" s="248"/>
    </row>
    <row r="228" spans="4:8" x14ac:dyDescent="0.2">
      <c r="D228" s="248"/>
      <c r="F228" s="248"/>
      <c r="G228" s="248"/>
      <c r="H228" s="248"/>
    </row>
    <row r="229" spans="4:8" x14ac:dyDescent="0.2">
      <c r="D229" s="248"/>
      <c r="F229" s="248"/>
      <c r="G229" s="248"/>
      <c r="H229" s="248"/>
    </row>
    <row r="230" spans="4:8" x14ac:dyDescent="0.2">
      <c r="D230" s="248"/>
      <c r="F230" s="248"/>
      <c r="G230" s="248"/>
      <c r="H230" s="248"/>
    </row>
    <row r="231" spans="4:8" x14ac:dyDescent="0.2">
      <c r="D231" s="248"/>
      <c r="F231" s="248"/>
      <c r="G231" s="248"/>
      <c r="H231" s="248"/>
    </row>
    <row r="232" spans="4:8" x14ac:dyDescent="0.2">
      <c r="D232" s="248"/>
      <c r="F232" s="248"/>
      <c r="G232" s="248"/>
      <c r="H232" s="248"/>
    </row>
    <row r="233" spans="4:8" x14ac:dyDescent="0.2">
      <c r="D233" s="248"/>
      <c r="F233" s="248"/>
      <c r="G233" s="248"/>
      <c r="H233" s="248"/>
    </row>
    <row r="234" spans="4:8" x14ac:dyDescent="0.2">
      <c r="D234" s="248"/>
      <c r="F234" s="248"/>
      <c r="G234" s="248"/>
      <c r="H234" s="248"/>
    </row>
    <row r="235" spans="4:8" x14ac:dyDescent="0.2">
      <c r="D235" s="248"/>
      <c r="F235" s="248"/>
      <c r="G235" s="248"/>
      <c r="H235" s="248"/>
    </row>
    <row r="236" spans="4:8" x14ac:dyDescent="0.2">
      <c r="D236" s="248"/>
      <c r="F236" s="248"/>
      <c r="G236" s="248"/>
      <c r="H236" s="248"/>
    </row>
    <row r="237" spans="4:8" x14ac:dyDescent="0.2">
      <c r="D237" s="248"/>
      <c r="F237" s="248"/>
      <c r="G237" s="248"/>
      <c r="H237" s="248"/>
    </row>
    <row r="238" spans="4:8" x14ac:dyDescent="0.2">
      <c r="D238" s="248"/>
      <c r="F238" s="248"/>
      <c r="G238" s="248"/>
      <c r="H238" s="248"/>
    </row>
    <row r="239" spans="4:8" x14ac:dyDescent="0.2">
      <c r="D239" s="248"/>
      <c r="F239" s="248"/>
      <c r="G239" s="248"/>
      <c r="H239" s="248"/>
    </row>
    <row r="240" spans="4:8" x14ac:dyDescent="0.2">
      <c r="D240" s="248"/>
      <c r="F240" s="248"/>
      <c r="G240" s="248"/>
      <c r="H240" s="248"/>
    </row>
    <row r="241" spans="4:8" x14ac:dyDescent="0.2">
      <c r="D241" s="248"/>
      <c r="F241" s="248"/>
      <c r="G241" s="248"/>
      <c r="H241" s="248"/>
    </row>
    <row r="242" spans="4:8" x14ac:dyDescent="0.2">
      <c r="D242" s="248"/>
      <c r="F242" s="248"/>
      <c r="G242" s="248"/>
      <c r="H242" s="248"/>
    </row>
    <row r="243" spans="4:8" x14ac:dyDescent="0.2">
      <c r="D243" s="248"/>
      <c r="F243" s="248"/>
      <c r="G243" s="248"/>
      <c r="H243" s="248"/>
    </row>
    <row r="244" spans="4:8" x14ac:dyDescent="0.2">
      <c r="D244" s="248"/>
      <c r="F244" s="248"/>
      <c r="G244" s="248"/>
      <c r="H244" s="248"/>
    </row>
    <row r="245" spans="4:8" x14ac:dyDescent="0.2">
      <c r="D245" s="248"/>
      <c r="F245" s="248"/>
      <c r="G245" s="248"/>
      <c r="H245" s="248"/>
    </row>
    <row r="246" spans="4:8" x14ac:dyDescent="0.2">
      <c r="D246" s="248"/>
      <c r="F246" s="248"/>
      <c r="G246" s="248"/>
      <c r="H246" s="248"/>
    </row>
    <row r="247" spans="4:8" x14ac:dyDescent="0.2">
      <c r="D247" s="248"/>
      <c r="F247" s="248"/>
      <c r="G247" s="248"/>
      <c r="H247" s="248"/>
    </row>
    <row r="248" spans="4:8" x14ac:dyDescent="0.2">
      <c r="D248" s="248"/>
      <c r="F248" s="248"/>
      <c r="G248" s="248"/>
      <c r="H248" s="248"/>
    </row>
    <row r="249" spans="4:8" x14ac:dyDescent="0.2">
      <c r="D249" s="248"/>
      <c r="F249" s="248"/>
      <c r="G249" s="248"/>
      <c r="H249" s="248"/>
    </row>
    <row r="250" spans="4:8" x14ac:dyDescent="0.2">
      <c r="D250" s="248"/>
      <c r="F250" s="248"/>
      <c r="G250" s="248"/>
      <c r="H250" s="248"/>
    </row>
    <row r="251" spans="4:8" x14ac:dyDescent="0.2">
      <c r="D251" s="248"/>
      <c r="F251" s="248"/>
      <c r="G251" s="248"/>
      <c r="H251" s="248"/>
    </row>
    <row r="252" spans="4:8" x14ac:dyDescent="0.2">
      <c r="D252" s="248"/>
      <c r="F252" s="248"/>
      <c r="G252" s="248"/>
      <c r="H252" s="248"/>
    </row>
    <row r="253" spans="4:8" x14ac:dyDescent="0.2">
      <c r="D253" s="248"/>
      <c r="F253" s="248"/>
      <c r="G253" s="248"/>
      <c r="H253" s="248"/>
    </row>
    <row r="254" spans="4:8" x14ac:dyDescent="0.2">
      <c r="D254" s="248"/>
      <c r="F254" s="248"/>
      <c r="G254" s="248"/>
      <c r="H254" s="248"/>
    </row>
    <row r="255" spans="4:8" x14ac:dyDescent="0.2">
      <c r="D255" s="248"/>
      <c r="F255" s="248"/>
      <c r="G255" s="248"/>
      <c r="H255" s="248"/>
    </row>
    <row r="256" spans="4:8" x14ac:dyDescent="0.2">
      <c r="D256" s="248"/>
      <c r="F256" s="248"/>
      <c r="G256" s="248"/>
      <c r="H256" s="248"/>
    </row>
    <row r="257" spans="4:8" x14ac:dyDescent="0.2">
      <c r="D257" s="248"/>
      <c r="F257" s="248"/>
      <c r="G257" s="248"/>
      <c r="H257" s="248"/>
    </row>
    <row r="258" spans="4:8" x14ac:dyDescent="0.2">
      <c r="D258" s="248"/>
      <c r="F258" s="248"/>
      <c r="G258" s="248"/>
      <c r="H258" s="248"/>
    </row>
    <row r="259" spans="4:8" x14ac:dyDescent="0.2">
      <c r="D259" s="248"/>
      <c r="F259" s="248"/>
      <c r="G259" s="248"/>
      <c r="H259" s="248"/>
    </row>
    <row r="260" spans="4:8" x14ac:dyDescent="0.2">
      <c r="D260" s="248"/>
      <c r="F260" s="248"/>
      <c r="G260" s="248"/>
      <c r="H260" s="248"/>
    </row>
    <row r="261" spans="4:8" x14ac:dyDescent="0.2">
      <c r="D261" s="248"/>
      <c r="F261" s="248"/>
      <c r="G261" s="248"/>
      <c r="H261" s="248"/>
    </row>
    <row r="262" spans="4:8" x14ac:dyDescent="0.2">
      <c r="D262" s="248"/>
      <c r="F262" s="248"/>
      <c r="G262" s="248"/>
      <c r="H262" s="248"/>
    </row>
    <row r="263" spans="4:8" x14ac:dyDescent="0.2">
      <c r="D263" s="248"/>
      <c r="F263" s="248"/>
      <c r="G263" s="248"/>
      <c r="H263" s="248"/>
    </row>
    <row r="264" spans="4:8" x14ac:dyDescent="0.2">
      <c r="D264" s="248"/>
      <c r="F264" s="248"/>
      <c r="G264" s="248"/>
      <c r="H264" s="248"/>
    </row>
    <row r="265" spans="4:8" x14ac:dyDescent="0.2">
      <c r="D265" s="248"/>
      <c r="F265" s="248"/>
      <c r="G265" s="248"/>
      <c r="H265" s="248"/>
    </row>
    <row r="266" spans="4:8" x14ac:dyDescent="0.2">
      <c r="D266" s="248"/>
      <c r="F266" s="248"/>
      <c r="G266" s="248"/>
      <c r="H266" s="248"/>
    </row>
    <row r="267" spans="4:8" x14ac:dyDescent="0.2">
      <c r="D267" s="248"/>
      <c r="F267" s="248"/>
      <c r="G267" s="248"/>
      <c r="H267" s="248"/>
    </row>
    <row r="268" spans="4:8" x14ac:dyDescent="0.2">
      <c r="D268" s="248"/>
      <c r="F268" s="248"/>
      <c r="G268" s="248"/>
      <c r="H268" s="248"/>
    </row>
    <row r="269" spans="4:8" x14ac:dyDescent="0.2">
      <c r="D269" s="248"/>
      <c r="F269" s="248"/>
      <c r="G269" s="248"/>
      <c r="H269" s="248"/>
    </row>
    <row r="270" spans="4:8" x14ac:dyDescent="0.2">
      <c r="D270" s="248"/>
      <c r="F270" s="248"/>
      <c r="G270" s="248"/>
      <c r="H270" s="248"/>
    </row>
    <row r="271" spans="4:8" x14ac:dyDescent="0.2">
      <c r="D271" s="248"/>
      <c r="F271" s="248"/>
      <c r="G271" s="248"/>
      <c r="H271" s="248"/>
    </row>
    <row r="272" spans="4:8" x14ac:dyDescent="0.2">
      <c r="D272" s="248"/>
      <c r="F272" s="248"/>
      <c r="G272" s="248"/>
      <c r="H272" s="248"/>
    </row>
    <row r="273" spans="4:8" x14ac:dyDescent="0.2">
      <c r="D273" s="248"/>
      <c r="F273" s="248"/>
      <c r="G273" s="248"/>
      <c r="H273" s="248"/>
    </row>
    <row r="274" spans="4:8" x14ac:dyDescent="0.2">
      <c r="D274" s="248"/>
      <c r="F274" s="248"/>
      <c r="G274" s="248"/>
      <c r="H274" s="248"/>
    </row>
    <row r="275" spans="4:8" x14ac:dyDescent="0.2">
      <c r="D275" s="248"/>
      <c r="F275" s="248"/>
      <c r="G275" s="248"/>
      <c r="H275" s="248"/>
    </row>
    <row r="276" spans="4:8" x14ac:dyDescent="0.2">
      <c r="D276" s="248"/>
      <c r="F276" s="248"/>
      <c r="G276" s="248"/>
      <c r="H276" s="248"/>
    </row>
    <row r="277" spans="4:8" x14ac:dyDescent="0.2">
      <c r="D277" s="248"/>
      <c r="F277" s="248"/>
      <c r="G277" s="248"/>
      <c r="H277" s="248"/>
    </row>
    <row r="278" spans="4:8" x14ac:dyDescent="0.2">
      <c r="D278" s="248"/>
      <c r="F278" s="248"/>
      <c r="G278" s="248"/>
      <c r="H278" s="248"/>
    </row>
    <row r="279" spans="4:8" x14ac:dyDescent="0.2">
      <c r="D279" s="248"/>
      <c r="F279" s="248"/>
      <c r="G279" s="248"/>
      <c r="H279" s="248"/>
    </row>
    <row r="280" spans="4:8" x14ac:dyDescent="0.2">
      <c r="D280" s="248"/>
      <c r="F280" s="248"/>
      <c r="G280" s="248"/>
      <c r="H280" s="248"/>
    </row>
    <row r="281" spans="4:8" x14ac:dyDescent="0.2">
      <c r="D281" s="248"/>
      <c r="F281" s="248"/>
      <c r="G281" s="248"/>
      <c r="H281" s="248"/>
    </row>
    <row r="282" spans="4:8" x14ac:dyDescent="0.2">
      <c r="D282" s="248"/>
      <c r="F282" s="248"/>
      <c r="G282" s="248"/>
      <c r="H282" s="248"/>
    </row>
    <row r="283" spans="4:8" x14ac:dyDescent="0.2">
      <c r="D283" s="248"/>
      <c r="F283" s="248"/>
      <c r="G283" s="248"/>
      <c r="H283" s="248"/>
    </row>
    <row r="284" spans="4:8" x14ac:dyDescent="0.2">
      <c r="D284" s="248"/>
      <c r="F284" s="248"/>
      <c r="G284" s="248"/>
      <c r="H284" s="248"/>
    </row>
    <row r="285" spans="4:8" x14ac:dyDescent="0.2">
      <c r="D285" s="248"/>
      <c r="F285" s="248"/>
      <c r="G285" s="248"/>
      <c r="H285" s="248"/>
    </row>
    <row r="286" spans="4:8" x14ac:dyDescent="0.2">
      <c r="D286" s="248"/>
      <c r="F286" s="248"/>
      <c r="G286" s="248"/>
      <c r="H286" s="248"/>
    </row>
    <row r="287" spans="4:8" x14ac:dyDescent="0.2">
      <c r="D287" s="248"/>
      <c r="F287" s="248"/>
      <c r="G287" s="248"/>
      <c r="H287" s="248"/>
    </row>
    <row r="288" spans="4:8" x14ac:dyDescent="0.2">
      <c r="D288" s="248"/>
      <c r="F288" s="248"/>
      <c r="G288" s="248"/>
      <c r="H288" s="248"/>
    </row>
    <row r="289" spans="4:8" x14ac:dyDescent="0.2">
      <c r="D289" s="248"/>
      <c r="F289" s="248"/>
      <c r="G289" s="248"/>
      <c r="H289" s="248"/>
    </row>
    <row r="290" spans="4:8" x14ac:dyDescent="0.2">
      <c r="D290" s="248"/>
      <c r="F290" s="248"/>
      <c r="G290" s="248"/>
      <c r="H290" s="248"/>
    </row>
    <row r="291" spans="4:8" x14ac:dyDescent="0.2">
      <c r="D291" s="248"/>
      <c r="F291" s="248"/>
      <c r="G291" s="248"/>
      <c r="H291" s="248"/>
    </row>
    <row r="292" spans="4:8" x14ac:dyDescent="0.2">
      <c r="D292" s="248"/>
      <c r="F292" s="248"/>
      <c r="G292" s="248"/>
      <c r="H292" s="248"/>
    </row>
    <row r="293" spans="4:8" x14ac:dyDescent="0.2">
      <c r="D293" s="248"/>
      <c r="F293" s="248"/>
      <c r="G293" s="248"/>
      <c r="H293" s="248"/>
    </row>
    <row r="294" spans="4:8" x14ac:dyDescent="0.2">
      <c r="D294" s="248"/>
      <c r="F294" s="248"/>
      <c r="G294" s="248"/>
      <c r="H294" s="248"/>
    </row>
    <row r="295" spans="4:8" x14ac:dyDescent="0.2">
      <c r="D295" s="248"/>
      <c r="F295" s="248"/>
      <c r="G295" s="248"/>
      <c r="H295" s="248"/>
    </row>
    <row r="296" spans="4:8" x14ac:dyDescent="0.2">
      <c r="D296" s="248"/>
      <c r="F296" s="248"/>
      <c r="G296" s="248"/>
      <c r="H296" s="248"/>
    </row>
    <row r="297" spans="4:8" x14ac:dyDescent="0.2">
      <c r="D297" s="248"/>
      <c r="F297" s="248"/>
      <c r="G297" s="248"/>
      <c r="H297" s="248"/>
    </row>
    <row r="298" spans="4:8" x14ac:dyDescent="0.2">
      <c r="D298" s="248"/>
      <c r="F298" s="248"/>
      <c r="G298" s="248"/>
      <c r="H298" s="248"/>
    </row>
    <row r="299" spans="4:8" x14ac:dyDescent="0.2">
      <c r="D299" s="248"/>
      <c r="F299" s="248"/>
      <c r="G299" s="248"/>
      <c r="H299" s="248"/>
    </row>
    <row r="300" spans="4:8" x14ac:dyDescent="0.2">
      <c r="D300" s="248"/>
      <c r="F300" s="248"/>
      <c r="G300" s="248"/>
      <c r="H300" s="248"/>
    </row>
    <row r="301" spans="4:8" x14ac:dyDescent="0.2">
      <c r="D301" s="248"/>
      <c r="F301" s="248"/>
      <c r="G301" s="248"/>
      <c r="H301" s="248"/>
    </row>
    <row r="302" spans="4:8" x14ac:dyDescent="0.2">
      <c r="D302" s="248"/>
      <c r="F302" s="248"/>
      <c r="G302" s="248"/>
      <c r="H302" s="248"/>
    </row>
    <row r="303" spans="4:8" x14ac:dyDescent="0.2">
      <c r="D303" s="248"/>
      <c r="F303" s="248"/>
      <c r="G303" s="248"/>
      <c r="H303" s="248"/>
    </row>
    <row r="304" spans="4:8" x14ac:dyDescent="0.2">
      <c r="D304" s="248"/>
      <c r="F304" s="248"/>
      <c r="G304" s="248"/>
      <c r="H304" s="248"/>
    </row>
    <row r="305" spans="4:8" x14ac:dyDescent="0.2">
      <c r="D305" s="248"/>
      <c r="F305" s="248"/>
      <c r="G305" s="248"/>
      <c r="H305" s="248"/>
    </row>
    <row r="306" spans="4:8" x14ac:dyDescent="0.2">
      <c r="D306" s="248"/>
      <c r="F306" s="248"/>
      <c r="G306" s="248"/>
      <c r="H306" s="248"/>
    </row>
    <row r="307" spans="4:8" x14ac:dyDescent="0.2">
      <c r="D307" s="248"/>
      <c r="F307" s="248"/>
      <c r="G307" s="248"/>
      <c r="H307" s="248"/>
    </row>
    <row r="308" spans="4:8" x14ac:dyDescent="0.2">
      <c r="D308" s="248"/>
      <c r="F308" s="248"/>
      <c r="G308" s="248"/>
      <c r="H308" s="248"/>
    </row>
    <row r="309" spans="4:8" x14ac:dyDescent="0.2">
      <c r="D309" s="248"/>
      <c r="F309" s="248"/>
      <c r="G309" s="248"/>
      <c r="H309" s="248"/>
    </row>
    <row r="310" spans="4:8" x14ac:dyDescent="0.2">
      <c r="D310" s="248"/>
      <c r="F310" s="248"/>
      <c r="G310" s="248"/>
      <c r="H310" s="248"/>
    </row>
    <row r="311" spans="4:8" x14ac:dyDescent="0.2">
      <c r="D311" s="248"/>
      <c r="F311" s="248"/>
      <c r="G311" s="248"/>
      <c r="H311" s="248"/>
    </row>
    <row r="312" spans="4:8" x14ac:dyDescent="0.2">
      <c r="D312" s="248"/>
      <c r="F312" s="248"/>
      <c r="G312" s="248"/>
      <c r="H312" s="248"/>
    </row>
    <row r="313" spans="4:8" x14ac:dyDescent="0.2">
      <c r="D313" s="248"/>
      <c r="F313" s="248"/>
      <c r="G313" s="248"/>
      <c r="H313" s="248"/>
    </row>
    <row r="314" spans="4:8" x14ac:dyDescent="0.2">
      <c r="D314" s="248"/>
      <c r="F314" s="248"/>
      <c r="G314" s="248"/>
      <c r="H314" s="248"/>
    </row>
    <row r="315" spans="4:8" x14ac:dyDescent="0.2">
      <c r="D315" s="248"/>
      <c r="F315" s="248"/>
      <c r="G315" s="248"/>
      <c r="H315" s="248"/>
    </row>
    <row r="316" spans="4:8" x14ac:dyDescent="0.2">
      <c r="D316" s="248"/>
      <c r="F316" s="248"/>
      <c r="G316" s="248"/>
      <c r="H316" s="248"/>
    </row>
    <row r="317" spans="4:8" x14ac:dyDescent="0.2">
      <c r="D317" s="248"/>
      <c r="F317" s="248"/>
      <c r="G317" s="248"/>
      <c r="H317" s="248"/>
    </row>
    <row r="318" spans="4:8" x14ac:dyDescent="0.2">
      <c r="D318" s="248"/>
      <c r="F318" s="248"/>
      <c r="G318" s="248"/>
      <c r="H318" s="248"/>
    </row>
    <row r="319" spans="4:8" x14ac:dyDescent="0.2">
      <c r="D319" s="248"/>
      <c r="F319" s="248"/>
      <c r="G319" s="248"/>
      <c r="H319" s="248"/>
    </row>
    <row r="320" spans="4:8" x14ac:dyDescent="0.2">
      <c r="D320" s="248"/>
      <c r="F320" s="248"/>
      <c r="G320" s="248"/>
      <c r="H320" s="248"/>
    </row>
    <row r="321" spans="4:8" x14ac:dyDescent="0.2">
      <c r="D321" s="248"/>
      <c r="F321" s="248"/>
      <c r="G321" s="248"/>
      <c r="H321" s="248"/>
    </row>
    <row r="322" spans="4:8" x14ac:dyDescent="0.2">
      <c r="D322" s="248"/>
      <c r="F322" s="248"/>
      <c r="G322" s="248"/>
      <c r="H322" s="248"/>
    </row>
    <row r="323" spans="4:8" x14ac:dyDescent="0.2">
      <c r="D323" s="248"/>
      <c r="F323" s="248"/>
      <c r="G323" s="248"/>
      <c r="H323" s="248"/>
    </row>
    <row r="324" spans="4:8" x14ac:dyDescent="0.2">
      <c r="D324" s="248"/>
      <c r="F324" s="248"/>
      <c r="G324" s="248"/>
      <c r="H324" s="248"/>
    </row>
    <row r="325" spans="4:8" x14ac:dyDescent="0.2">
      <c r="D325" s="248"/>
      <c r="F325" s="248"/>
      <c r="G325" s="248"/>
      <c r="H325" s="248"/>
    </row>
    <row r="326" spans="4:8" x14ac:dyDescent="0.2">
      <c r="D326" s="248"/>
      <c r="F326" s="248"/>
      <c r="G326" s="248"/>
      <c r="H326" s="248"/>
    </row>
    <row r="327" spans="4:8" x14ac:dyDescent="0.2">
      <c r="D327" s="248"/>
      <c r="F327" s="248"/>
      <c r="G327" s="248"/>
      <c r="H327" s="248"/>
    </row>
    <row r="328" spans="4:8" x14ac:dyDescent="0.2">
      <c r="D328" s="248"/>
      <c r="F328" s="248"/>
      <c r="G328" s="248"/>
      <c r="H328" s="248"/>
    </row>
    <row r="329" spans="4:8" x14ac:dyDescent="0.2">
      <c r="D329" s="248"/>
      <c r="F329" s="248"/>
      <c r="G329" s="248"/>
      <c r="H329" s="248"/>
    </row>
    <row r="330" spans="4:8" x14ac:dyDescent="0.2">
      <c r="D330" s="248"/>
      <c r="F330" s="248"/>
      <c r="G330" s="248"/>
      <c r="H330" s="248"/>
    </row>
    <row r="331" spans="4:8" x14ac:dyDescent="0.2">
      <c r="D331" s="248"/>
      <c r="F331" s="248"/>
      <c r="G331" s="248"/>
      <c r="H331" s="248"/>
    </row>
    <row r="332" spans="4:8" x14ac:dyDescent="0.2">
      <c r="D332" s="248"/>
      <c r="F332" s="248"/>
      <c r="G332" s="248"/>
      <c r="H332" s="248"/>
    </row>
    <row r="333" spans="4:8" x14ac:dyDescent="0.2">
      <c r="D333" s="248"/>
      <c r="F333" s="248"/>
      <c r="G333" s="248"/>
      <c r="H333" s="248"/>
    </row>
    <row r="334" spans="4:8" x14ac:dyDescent="0.2">
      <c r="D334" s="248"/>
      <c r="F334" s="248"/>
      <c r="G334" s="248"/>
      <c r="H334" s="248"/>
    </row>
    <row r="335" spans="4:8" x14ac:dyDescent="0.2">
      <c r="D335" s="248"/>
      <c r="F335" s="248"/>
      <c r="G335" s="248"/>
      <c r="H335" s="248"/>
    </row>
    <row r="336" spans="4:8" x14ac:dyDescent="0.2">
      <c r="D336" s="248"/>
      <c r="F336" s="248"/>
      <c r="G336" s="248"/>
      <c r="H336" s="248"/>
    </row>
    <row r="337" spans="4:8" x14ac:dyDescent="0.2">
      <c r="D337" s="248"/>
      <c r="F337" s="248"/>
      <c r="G337" s="248"/>
      <c r="H337" s="248"/>
    </row>
    <row r="338" spans="4:8" x14ac:dyDescent="0.2">
      <c r="D338" s="248"/>
      <c r="F338" s="248"/>
      <c r="G338" s="248"/>
      <c r="H338" s="248"/>
    </row>
    <row r="339" spans="4:8" x14ac:dyDescent="0.2">
      <c r="D339" s="248"/>
      <c r="F339" s="248"/>
      <c r="G339" s="248"/>
      <c r="H339" s="248"/>
    </row>
    <row r="340" spans="4:8" x14ac:dyDescent="0.2">
      <c r="D340" s="248"/>
      <c r="F340" s="248"/>
      <c r="G340" s="248"/>
      <c r="H340" s="248"/>
    </row>
    <row r="341" spans="4:8" x14ac:dyDescent="0.2">
      <c r="D341" s="248"/>
      <c r="F341" s="248"/>
      <c r="G341" s="248"/>
      <c r="H341" s="248"/>
    </row>
    <row r="342" spans="4:8" x14ac:dyDescent="0.2">
      <c r="D342" s="248"/>
      <c r="F342" s="248"/>
      <c r="G342" s="248"/>
      <c r="H342" s="248"/>
    </row>
    <row r="343" spans="4:8" x14ac:dyDescent="0.2">
      <c r="D343" s="248"/>
      <c r="F343" s="248"/>
      <c r="G343" s="248"/>
      <c r="H343" s="248"/>
    </row>
    <row r="344" spans="4:8" x14ac:dyDescent="0.2">
      <c r="D344" s="248"/>
      <c r="F344" s="248"/>
      <c r="G344" s="248"/>
      <c r="H344" s="248"/>
    </row>
    <row r="345" spans="4:8" x14ac:dyDescent="0.2">
      <c r="D345" s="248"/>
      <c r="F345" s="248"/>
      <c r="G345" s="248"/>
      <c r="H345" s="248"/>
    </row>
    <row r="346" spans="4:8" x14ac:dyDescent="0.2">
      <c r="D346" s="248"/>
      <c r="F346" s="248"/>
      <c r="G346" s="248"/>
      <c r="H346" s="248"/>
    </row>
    <row r="347" spans="4:8" x14ac:dyDescent="0.2">
      <c r="D347" s="248"/>
      <c r="F347" s="248"/>
      <c r="G347" s="248"/>
      <c r="H347" s="248"/>
    </row>
    <row r="348" spans="4:8" x14ac:dyDescent="0.2">
      <c r="D348" s="248"/>
      <c r="F348" s="248"/>
      <c r="G348" s="248"/>
      <c r="H348" s="248"/>
    </row>
    <row r="349" spans="4:8" x14ac:dyDescent="0.2">
      <c r="D349" s="248"/>
      <c r="F349" s="248"/>
      <c r="G349" s="248"/>
      <c r="H349" s="248"/>
    </row>
    <row r="350" spans="4:8" x14ac:dyDescent="0.2">
      <c r="D350" s="248"/>
      <c r="F350" s="248"/>
      <c r="G350" s="248"/>
      <c r="H350" s="248"/>
    </row>
    <row r="351" spans="4:8" x14ac:dyDescent="0.2">
      <c r="D351" s="248"/>
      <c r="F351" s="248"/>
      <c r="G351" s="248"/>
      <c r="H351" s="248"/>
    </row>
    <row r="352" spans="4:8" x14ac:dyDescent="0.2">
      <c r="D352" s="248"/>
      <c r="F352" s="248"/>
      <c r="G352" s="248"/>
      <c r="H352" s="248"/>
    </row>
    <row r="353" spans="4:8" x14ac:dyDescent="0.2">
      <c r="D353" s="248"/>
      <c r="F353" s="248"/>
      <c r="G353" s="248"/>
      <c r="H353" s="248"/>
    </row>
    <row r="354" spans="4:8" x14ac:dyDescent="0.2">
      <c r="D354" s="248"/>
      <c r="F354" s="248"/>
      <c r="G354" s="248"/>
      <c r="H354" s="248"/>
    </row>
    <row r="355" spans="4:8" x14ac:dyDescent="0.2">
      <c r="D355" s="248"/>
      <c r="F355" s="248"/>
      <c r="G355" s="248"/>
      <c r="H355" s="248"/>
    </row>
    <row r="356" spans="4:8" x14ac:dyDescent="0.2">
      <c r="D356" s="248"/>
      <c r="F356" s="248"/>
      <c r="G356" s="248"/>
      <c r="H356" s="248"/>
    </row>
    <row r="357" spans="4:8" x14ac:dyDescent="0.2">
      <c r="D357" s="248"/>
      <c r="F357" s="248"/>
      <c r="G357" s="248"/>
      <c r="H357" s="248"/>
    </row>
    <row r="358" spans="4:8" x14ac:dyDescent="0.2">
      <c r="D358" s="248"/>
      <c r="F358" s="248"/>
      <c r="G358" s="248"/>
      <c r="H358" s="248"/>
    </row>
    <row r="359" spans="4:8" x14ac:dyDescent="0.2">
      <c r="D359" s="248"/>
      <c r="F359" s="248"/>
      <c r="G359" s="248"/>
      <c r="H359" s="248"/>
    </row>
    <row r="360" spans="4:8" x14ac:dyDescent="0.2">
      <c r="D360" s="248"/>
      <c r="F360" s="248"/>
      <c r="G360" s="248"/>
      <c r="H360" s="248"/>
    </row>
    <row r="361" spans="4:8" x14ac:dyDescent="0.2">
      <c r="D361" s="248"/>
      <c r="F361" s="248"/>
      <c r="G361" s="248"/>
      <c r="H361" s="248"/>
    </row>
    <row r="362" spans="4:8" x14ac:dyDescent="0.2">
      <c r="D362" s="248"/>
      <c r="F362" s="248"/>
      <c r="G362" s="248"/>
      <c r="H362" s="248"/>
    </row>
    <row r="363" spans="4:8" x14ac:dyDescent="0.2">
      <c r="D363" s="248"/>
      <c r="F363" s="248"/>
      <c r="G363" s="248"/>
      <c r="H363" s="248"/>
    </row>
    <row r="364" spans="4:8" x14ac:dyDescent="0.2">
      <c r="D364" s="248"/>
      <c r="F364" s="248"/>
      <c r="G364" s="248"/>
      <c r="H364" s="248"/>
    </row>
    <row r="365" spans="4:8" x14ac:dyDescent="0.2">
      <c r="D365" s="248"/>
      <c r="F365" s="248"/>
      <c r="G365" s="248"/>
      <c r="H365" s="248"/>
    </row>
    <row r="366" spans="4:8" x14ac:dyDescent="0.2">
      <c r="D366" s="248"/>
      <c r="F366" s="248"/>
      <c r="G366" s="248"/>
      <c r="H366" s="248"/>
    </row>
    <row r="367" spans="4:8" x14ac:dyDescent="0.2">
      <c r="D367" s="248"/>
      <c r="F367" s="248"/>
      <c r="G367" s="248"/>
      <c r="H367" s="248"/>
    </row>
    <row r="368" spans="4:8" x14ac:dyDescent="0.2">
      <c r="D368" s="248"/>
      <c r="F368" s="248"/>
      <c r="G368" s="248"/>
      <c r="H368" s="248"/>
    </row>
    <row r="369" spans="4:8" x14ac:dyDescent="0.2">
      <c r="D369" s="248"/>
      <c r="F369" s="248"/>
      <c r="G369" s="248"/>
      <c r="H369" s="248"/>
    </row>
    <row r="370" spans="4:8" x14ac:dyDescent="0.2">
      <c r="D370" s="248"/>
      <c r="F370" s="248"/>
      <c r="G370" s="248"/>
      <c r="H370" s="248"/>
    </row>
    <row r="371" spans="4:8" x14ac:dyDescent="0.2">
      <c r="D371" s="248"/>
      <c r="F371" s="248"/>
      <c r="G371" s="248"/>
      <c r="H371" s="248"/>
    </row>
    <row r="372" spans="4:8" x14ac:dyDescent="0.2">
      <c r="D372" s="248"/>
      <c r="F372" s="248"/>
      <c r="G372" s="248"/>
      <c r="H372" s="248"/>
    </row>
    <row r="373" spans="4:8" x14ac:dyDescent="0.2">
      <c r="D373" s="248"/>
      <c r="F373" s="248"/>
      <c r="G373" s="248"/>
      <c r="H373" s="248"/>
    </row>
    <row r="374" spans="4:8" x14ac:dyDescent="0.2">
      <c r="D374" s="248"/>
      <c r="F374" s="248"/>
      <c r="G374" s="248"/>
      <c r="H374" s="248"/>
    </row>
    <row r="375" spans="4:8" x14ac:dyDescent="0.2">
      <c r="D375" s="248"/>
      <c r="F375" s="248"/>
      <c r="G375" s="248"/>
      <c r="H375" s="248"/>
    </row>
    <row r="376" spans="4:8" x14ac:dyDescent="0.2">
      <c r="D376" s="248"/>
      <c r="F376" s="248"/>
      <c r="G376" s="248"/>
      <c r="H376" s="248"/>
    </row>
    <row r="377" spans="4:8" x14ac:dyDescent="0.2">
      <c r="D377" s="248"/>
      <c r="F377" s="248"/>
      <c r="G377" s="248"/>
      <c r="H377" s="248"/>
    </row>
    <row r="378" spans="4:8" x14ac:dyDescent="0.2">
      <c r="D378" s="248"/>
      <c r="F378" s="248"/>
      <c r="G378" s="248"/>
      <c r="H378" s="248"/>
    </row>
    <row r="379" spans="4:8" x14ac:dyDescent="0.2">
      <c r="D379" s="248"/>
      <c r="F379" s="248"/>
      <c r="G379" s="248"/>
      <c r="H379" s="248"/>
    </row>
    <row r="380" spans="4:8" x14ac:dyDescent="0.2">
      <c r="D380" s="248"/>
      <c r="F380" s="248"/>
      <c r="G380" s="248"/>
      <c r="H380" s="248"/>
    </row>
    <row r="381" spans="4:8" x14ac:dyDescent="0.2">
      <c r="D381" s="248"/>
      <c r="F381" s="248"/>
      <c r="G381" s="248"/>
      <c r="H381" s="248"/>
    </row>
    <row r="382" spans="4:8" x14ac:dyDescent="0.2">
      <c r="D382" s="248"/>
      <c r="F382" s="248"/>
      <c r="G382" s="248"/>
      <c r="H382" s="248"/>
    </row>
    <row r="383" spans="4:8" x14ac:dyDescent="0.2">
      <c r="D383" s="248"/>
      <c r="F383" s="248"/>
      <c r="G383" s="248"/>
      <c r="H383" s="248"/>
    </row>
    <row r="384" spans="4:8" x14ac:dyDescent="0.2">
      <c r="D384" s="248"/>
      <c r="F384" s="248"/>
      <c r="G384" s="248"/>
      <c r="H384" s="248"/>
    </row>
    <row r="385" spans="4:8" x14ac:dyDescent="0.2">
      <c r="D385" s="248"/>
      <c r="F385" s="248"/>
      <c r="G385" s="248"/>
      <c r="H385" s="248"/>
    </row>
    <row r="386" spans="4:8" x14ac:dyDescent="0.2">
      <c r="D386" s="248"/>
      <c r="F386" s="248"/>
      <c r="G386" s="248"/>
      <c r="H386" s="248"/>
    </row>
    <row r="387" spans="4:8" x14ac:dyDescent="0.2">
      <c r="D387" s="248"/>
      <c r="F387" s="248"/>
      <c r="G387" s="248"/>
      <c r="H387" s="248"/>
    </row>
    <row r="388" spans="4:8" x14ac:dyDescent="0.2">
      <c r="D388" s="248"/>
      <c r="F388" s="248"/>
      <c r="G388" s="248"/>
      <c r="H388" s="248"/>
    </row>
    <row r="389" spans="4:8" x14ac:dyDescent="0.2">
      <c r="D389" s="248"/>
      <c r="F389" s="248"/>
      <c r="G389" s="248"/>
      <c r="H389" s="248"/>
    </row>
    <row r="390" spans="4:8" x14ac:dyDescent="0.2">
      <c r="D390" s="248"/>
      <c r="F390" s="248"/>
      <c r="G390" s="248"/>
      <c r="H390" s="248"/>
    </row>
    <row r="391" spans="4:8" x14ac:dyDescent="0.2">
      <c r="D391" s="248"/>
      <c r="F391" s="248"/>
      <c r="G391" s="248"/>
      <c r="H391" s="248"/>
    </row>
    <row r="392" spans="4:8" x14ac:dyDescent="0.2">
      <c r="D392" s="248"/>
      <c r="F392" s="248"/>
      <c r="G392" s="248"/>
      <c r="H392" s="248"/>
    </row>
    <row r="393" spans="4:8" x14ac:dyDescent="0.2">
      <c r="D393" s="248"/>
      <c r="F393" s="248"/>
      <c r="G393" s="248"/>
      <c r="H393" s="248"/>
    </row>
    <row r="394" spans="4:8" x14ac:dyDescent="0.2">
      <c r="D394" s="248"/>
      <c r="F394" s="248"/>
      <c r="G394" s="248"/>
      <c r="H394" s="248"/>
    </row>
    <row r="395" spans="4:8" x14ac:dyDescent="0.2">
      <c r="D395" s="248"/>
      <c r="F395" s="248"/>
      <c r="G395" s="248"/>
      <c r="H395" s="248"/>
    </row>
    <row r="396" spans="4:8" x14ac:dyDescent="0.2">
      <c r="D396" s="248"/>
      <c r="F396" s="248"/>
      <c r="G396" s="248"/>
      <c r="H396" s="248"/>
    </row>
    <row r="397" spans="4:8" x14ac:dyDescent="0.2">
      <c r="D397" s="248"/>
      <c r="F397" s="248"/>
      <c r="G397" s="248"/>
      <c r="H397" s="248"/>
    </row>
    <row r="398" spans="4:8" x14ac:dyDescent="0.2">
      <c r="D398" s="248"/>
      <c r="F398" s="248"/>
      <c r="G398" s="248"/>
      <c r="H398" s="248"/>
    </row>
    <row r="399" spans="4:8" x14ac:dyDescent="0.2">
      <c r="D399" s="248"/>
      <c r="F399" s="248"/>
      <c r="G399" s="248"/>
      <c r="H399" s="248"/>
    </row>
    <row r="400" spans="4:8" x14ac:dyDescent="0.2">
      <c r="D400" s="248"/>
      <c r="F400" s="248"/>
      <c r="G400" s="248"/>
      <c r="H400" s="248"/>
    </row>
    <row r="401" spans="4:8" x14ac:dyDescent="0.2">
      <c r="D401" s="248"/>
      <c r="F401" s="248"/>
      <c r="G401" s="248"/>
      <c r="H401" s="248"/>
    </row>
    <row r="402" spans="4:8" x14ac:dyDescent="0.2">
      <c r="D402" s="248"/>
      <c r="F402" s="248"/>
      <c r="G402" s="248"/>
      <c r="H402" s="248"/>
    </row>
    <row r="403" spans="4:8" x14ac:dyDescent="0.2">
      <c r="D403" s="248"/>
      <c r="F403" s="248"/>
      <c r="G403" s="248"/>
      <c r="H403" s="248"/>
    </row>
    <row r="404" spans="4:8" x14ac:dyDescent="0.2">
      <c r="D404" s="248"/>
      <c r="F404" s="248"/>
      <c r="G404" s="248"/>
      <c r="H404" s="248"/>
    </row>
    <row r="405" spans="4:8" x14ac:dyDescent="0.2">
      <c r="D405" s="248"/>
      <c r="F405" s="248"/>
      <c r="G405" s="248"/>
      <c r="H405" s="248"/>
    </row>
    <row r="406" spans="4:8" x14ac:dyDescent="0.2">
      <c r="D406" s="248"/>
      <c r="F406" s="248"/>
      <c r="G406" s="248"/>
      <c r="H406" s="248"/>
    </row>
    <row r="407" spans="4:8" x14ac:dyDescent="0.2">
      <c r="D407" s="248"/>
      <c r="F407" s="248"/>
      <c r="G407" s="248"/>
      <c r="H407" s="248"/>
    </row>
    <row r="408" spans="4:8" x14ac:dyDescent="0.2">
      <c r="D408" s="248"/>
      <c r="F408" s="248"/>
      <c r="G408" s="248"/>
      <c r="H408" s="248"/>
    </row>
    <row r="409" spans="4:8" x14ac:dyDescent="0.2">
      <c r="D409" s="248"/>
      <c r="F409" s="248"/>
      <c r="G409" s="248"/>
      <c r="H409" s="248"/>
    </row>
    <row r="410" spans="4:8" x14ac:dyDescent="0.2">
      <c r="D410" s="248"/>
      <c r="F410" s="248"/>
      <c r="G410" s="248"/>
      <c r="H410" s="248"/>
    </row>
    <row r="411" spans="4:8" x14ac:dyDescent="0.2">
      <c r="D411" s="248"/>
      <c r="F411" s="248"/>
      <c r="G411" s="248"/>
      <c r="H411" s="248"/>
    </row>
    <row r="412" spans="4:8" x14ac:dyDescent="0.2">
      <c r="D412" s="248"/>
      <c r="F412" s="248"/>
      <c r="G412" s="248"/>
      <c r="H412" s="248"/>
    </row>
    <row r="413" spans="4:8" x14ac:dyDescent="0.2">
      <c r="D413" s="248"/>
      <c r="F413" s="248"/>
      <c r="G413" s="248"/>
      <c r="H413" s="248"/>
    </row>
    <row r="414" spans="4:8" x14ac:dyDescent="0.2">
      <c r="D414" s="248"/>
      <c r="F414" s="248"/>
      <c r="G414" s="248"/>
      <c r="H414" s="248"/>
    </row>
    <row r="415" spans="4:8" x14ac:dyDescent="0.2">
      <c r="D415" s="248"/>
      <c r="F415" s="248"/>
      <c r="G415" s="248"/>
      <c r="H415" s="248"/>
    </row>
    <row r="416" spans="4:8" x14ac:dyDescent="0.2">
      <c r="D416" s="248"/>
      <c r="F416" s="248"/>
      <c r="G416" s="248"/>
      <c r="H416" s="248"/>
    </row>
    <row r="417" spans="4:8" x14ac:dyDescent="0.2">
      <c r="D417" s="248"/>
      <c r="F417" s="248"/>
      <c r="G417" s="248"/>
      <c r="H417" s="248"/>
    </row>
    <row r="418" spans="4:8" x14ac:dyDescent="0.2">
      <c r="D418" s="248"/>
      <c r="F418" s="248"/>
      <c r="G418" s="248"/>
      <c r="H418" s="248"/>
    </row>
    <row r="419" spans="4:8" x14ac:dyDescent="0.2">
      <c r="D419" s="248"/>
      <c r="F419" s="248"/>
      <c r="G419" s="248"/>
      <c r="H419" s="248"/>
    </row>
    <row r="420" spans="4:8" x14ac:dyDescent="0.2">
      <c r="D420" s="248"/>
      <c r="F420" s="248"/>
      <c r="G420" s="248"/>
      <c r="H420" s="248"/>
    </row>
    <row r="421" spans="4:8" x14ac:dyDescent="0.2">
      <c r="D421" s="248"/>
      <c r="F421" s="248"/>
      <c r="G421" s="248"/>
      <c r="H421" s="248"/>
    </row>
    <row r="422" spans="4:8" x14ac:dyDescent="0.2">
      <c r="D422" s="248"/>
      <c r="F422" s="248"/>
      <c r="G422" s="248"/>
      <c r="H422" s="248"/>
    </row>
    <row r="423" spans="4:8" x14ac:dyDescent="0.2">
      <c r="D423" s="248"/>
      <c r="F423" s="248"/>
      <c r="G423" s="248"/>
      <c r="H423" s="248"/>
    </row>
    <row r="424" spans="4:8" x14ac:dyDescent="0.2">
      <c r="D424" s="248"/>
      <c r="F424" s="248"/>
      <c r="G424" s="248"/>
      <c r="H424" s="248"/>
    </row>
    <row r="425" spans="4:8" x14ac:dyDescent="0.2">
      <c r="D425" s="248"/>
      <c r="F425" s="248"/>
      <c r="G425" s="248"/>
      <c r="H425" s="248"/>
    </row>
    <row r="426" spans="4:8" x14ac:dyDescent="0.2">
      <c r="D426" s="248"/>
      <c r="F426" s="248"/>
      <c r="G426" s="248"/>
      <c r="H426" s="248"/>
    </row>
    <row r="427" spans="4:8" x14ac:dyDescent="0.2">
      <c r="D427" s="248"/>
      <c r="F427" s="248"/>
      <c r="G427" s="248"/>
      <c r="H427" s="248"/>
    </row>
    <row r="428" spans="4:8" x14ac:dyDescent="0.2">
      <c r="D428" s="248"/>
      <c r="F428" s="248"/>
      <c r="G428" s="248"/>
      <c r="H428" s="248"/>
    </row>
    <row r="429" spans="4:8" x14ac:dyDescent="0.2">
      <c r="D429" s="248"/>
      <c r="F429" s="248"/>
      <c r="G429" s="248"/>
      <c r="H429" s="248"/>
    </row>
    <row r="430" spans="4:8" x14ac:dyDescent="0.2">
      <c r="D430" s="248"/>
      <c r="F430" s="248"/>
      <c r="G430" s="248"/>
      <c r="H430" s="248"/>
    </row>
    <row r="431" spans="4:8" x14ac:dyDescent="0.2">
      <c r="D431" s="248"/>
      <c r="F431" s="248"/>
      <c r="G431" s="248"/>
      <c r="H431" s="248"/>
    </row>
    <row r="432" spans="4:8" x14ac:dyDescent="0.2">
      <c r="D432" s="248"/>
      <c r="F432" s="248"/>
      <c r="G432" s="248"/>
      <c r="H432" s="248"/>
    </row>
    <row r="433" spans="4:8" x14ac:dyDescent="0.2">
      <c r="D433" s="248"/>
      <c r="F433" s="248"/>
      <c r="G433" s="248"/>
      <c r="H433" s="248"/>
    </row>
    <row r="434" spans="4:8" x14ac:dyDescent="0.2">
      <c r="D434" s="248"/>
      <c r="F434" s="248"/>
      <c r="G434" s="248"/>
      <c r="H434" s="248"/>
    </row>
    <row r="435" spans="4:8" x14ac:dyDescent="0.2">
      <c r="D435" s="248"/>
      <c r="F435" s="248"/>
      <c r="G435" s="248"/>
      <c r="H435" s="248"/>
    </row>
    <row r="436" spans="4:8" x14ac:dyDescent="0.2">
      <c r="D436" s="248"/>
      <c r="F436" s="248"/>
      <c r="G436" s="248"/>
      <c r="H436" s="248"/>
    </row>
    <row r="437" spans="4:8" x14ac:dyDescent="0.2">
      <c r="D437" s="248"/>
      <c r="F437" s="248"/>
      <c r="G437" s="248"/>
      <c r="H437" s="248"/>
    </row>
    <row r="438" spans="4:8" x14ac:dyDescent="0.2">
      <c r="D438" s="248"/>
      <c r="F438" s="248"/>
      <c r="G438" s="248"/>
      <c r="H438" s="248"/>
    </row>
    <row r="439" spans="4:8" x14ac:dyDescent="0.2">
      <c r="D439" s="248"/>
      <c r="F439" s="248"/>
      <c r="G439" s="248"/>
      <c r="H439" s="248"/>
    </row>
    <row r="440" spans="4:8" x14ac:dyDescent="0.2">
      <c r="D440" s="248"/>
      <c r="F440" s="248"/>
      <c r="G440" s="248"/>
      <c r="H440" s="248"/>
    </row>
    <row r="441" spans="4:8" x14ac:dyDescent="0.2">
      <c r="D441" s="248"/>
      <c r="F441" s="248"/>
      <c r="G441" s="248"/>
      <c r="H441" s="248"/>
    </row>
    <row r="442" spans="4:8" x14ac:dyDescent="0.2">
      <c r="D442" s="248"/>
      <c r="F442" s="248"/>
      <c r="G442" s="248"/>
      <c r="H442" s="248"/>
    </row>
    <row r="443" spans="4:8" x14ac:dyDescent="0.2">
      <c r="D443" s="248"/>
      <c r="F443" s="248"/>
      <c r="G443" s="248"/>
      <c r="H443" s="248"/>
    </row>
    <row r="444" spans="4:8" x14ac:dyDescent="0.2">
      <c r="D444" s="248"/>
      <c r="F444" s="248"/>
      <c r="G444" s="248"/>
      <c r="H444" s="248"/>
    </row>
    <row r="445" spans="4:8" x14ac:dyDescent="0.2">
      <c r="D445" s="248"/>
      <c r="F445" s="248"/>
      <c r="G445" s="248"/>
      <c r="H445" s="248"/>
    </row>
    <row r="446" spans="4:8" x14ac:dyDescent="0.2">
      <c r="D446" s="248"/>
      <c r="F446" s="248"/>
      <c r="G446" s="248"/>
      <c r="H446" s="248"/>
    </row>
    <row r="447" spans="4:8" x14ac:dyDescent="0.2">
      <c r="D447" s="248"/>
      <c r="F447" s="248"/>
      <c r="G447" s="248"/>
      <c r="H447" s="248"/>
    </row>
    <row r="448" spans="4:8" x14ac:dyDescent="0.2">
      <c r="D448" s="248"/>
      <c r="F448" s="248"/>
      <c r="G448" s="248"/>
      <c r="H448" s="248"/>
    </row>
    <row r="449" spans="4:8" x14ac:dyDescent="0.2">
      <c r="D449" s="248"/>
      <c r="F449" s="248"/>
      <c r="G449" s="248"/>
      <c r="H449" s="248"/>
    </row>
    <row r="450" spans="4:8" x14ac:dyDescent="0.2">
      <c r="D450" s="248"/>
      <c r="F450" s="248"/>
      <c r="G450" s="248"/>
      <c r="H450" s="248"/>
    </row>
    <row r="451" spans="4:8" x14ac:dyDescent="0.2">
      <c r="D451" s="248"/>
      <c r="F451" s="248"/>
      <c r="G451" s="248"/>
      <c r="H451" s="248"/>
    </row>
    <row r="452" spans="4:8" x14ac:dyDescent="0.2">
      <c r="D452" s="248"/>
      <c r="F452" s="248"/>
      <c r="G452" s="248"/>
      <c r="H452" s="248"/>
    </row>
    <row r="453" spans="4:8" x14ac:dyDescent="0.2">
      <c r="D453" s="248"/>
      <c r="F453" s="248"/>
      <c r="G453" s="248"/>
      <c r="H453" s="248"/>
    </row>
    <row r="454" spans="4:8" x14ac:dyDescent="0.2">
      <c r="D454" s="248"/>
      <c r="F454" s="248"/>
      <c r="G454" s="248"/>
      <c r="H454" s="248"/>
    </row>
    <row r="455" spans="4:8" x14ac:dyDescent="0.2">
      <c r="D455" s="248"/>
      <c r="F455" s="248"/>
      <c r="G455" s="248"/>
      <c r="H455" s="248"/>
    </row>
    <row r="456" spans="4:8" x14ac:dyDescent="0.2">
      <c r="D456" s="248"/>
      <c r="F456" s="248"/>
      <c r="G456" s="248"/>
      <c r="H456" s="248"/>
    </row>
    <row r="457" spans="4:8" x14ac:dyDescent="0.2">
      <c r="D457" s="248"/>
      <c r="F457" s="248"/>
      <c r="G457" s="248"/>
      <c r="H457" s="248"/>
    </row>
    <row r="458" spans="4:8" x14ac:dyDescent="0.2">
      <c r="D458" s="248"/>
      <c r="F458" s="248"/>
      <c r="G458" s="248"/>
      <c r="H458" s="248"/>
    </row>
    <row r="459" spans="4:8" x14ac:dyDescent="0.2">
      <c r="D459" s="248"/>
      <c r="F459" s="248"/>
      <c r="G459" s="248"/>
      <c r="H459" s="248"/>
    </row>
    <row r="460" spans="4:8" x14ac:dyDescent="0.2">
      <c r="D460" s="248"/>
      <c r="F460" s="248"/>
      <c r="G460" s="248"/>
      <c r="H460" s="248"/>
    </row>
    <row r="461" spans="4:8" x14ac:dyDescent="0.2">
      <c r="D461" s="248"/>
      <c r="F461" s="248"/>
      <c r="G461" s="248"/>
      <c r="H461" s="248"/>
    </row>
    <row r="462" spans="4:8" x14ac:dyDescent="0.2">
      <c r="D462" s="248"/>
      <c r="F462" s="248"/>
      <c r="G462" s="248"/>
      <c r="H462" s="248"/>
    </row>
    <row r="463" spans="4:8" x14ac:dyDescent="0.2">
      <c r="D463" s="248"/>
      <c r="F463" s="248"/>
      <c r="G463" s="248"/>
      <c r="H463" s="248"/>
    </row>
    <row r="464" spans="4:8" x14ac:dyDescent="0.2">
      <c r="D464" s="248"/>
      <c r="F464" s="248"/>
      <c r="G464" s="248"/>
      <c r="H464" s="248"/>
    </row>
    <row r="465" spans="4:8" x14ac:dyDescent="0.2">
      <c r="D465" s="248"/>
      <c r="F465" s="248"/>
      <c r="G465" s="248"/>
      <c r="H465" s="248"/>
    </row>
    <row r="466" spans="4:8" x14ac:dyDescent="0.2">
      <c r="D466" s="248"/>
      <c r="F466" s="248"/>
      <c r="G466" s="248"/>
      <c r="H466" s="248"/>
    </row>
    <row r="467" spans="4:8" x14ac:dyDescent="0.2">
      <c r="D467" s="248"/>
      <c r="F467" s="248"/>
      <c r="G467" s="248"/>
      <c r="H467" s="248"/>
    </row>
    <row r="468" spans="4:8" x14ac:dyDescent="0.2">
      <c r="D468" s="248"/>
      <c r="F468" s="248"/>
      <c r="G468" s="248"/>
      <c r="H468" s="248"/>
    </row>
    <row r="469" spans="4:8" x14ac:dyDescent="0.2">
      <c r="D469" s="248"/>
      <c r="F469" s="248"/>
      <c r="G469" s="248"/>
      <c r="H469" s="248"/>
    </row>
    <row r="470" spans="4:8" x14ac:dyDescent="0.2">
      <c r="D470" s="248"/>
      <c r="F470" s="248"/>
      <c r="G470" s="248"/>
      <c r="H470" s="248"/>
    </row>
    <row r="471" spans="4:8" x14ac:dyDescent="0.2">
      <c r="D471" s="248"/>
      <c r="F471" s="248"/>
      <c r="G471" s="248"/>
      <c r="H471" s="248"/>
    </row>
    <row r="472" spans="4:8" x14ac:dyDescent="0.2">
      <c r="D472" s="248"/>
      <c r="F472" s="248"/>
      <c r="G472" s="248"/>
      <c r="H472" s="248"/>
    </row>
    <row r="473" spans="4:8" x14ac:dyDescent="0.2">
      <c r="D473" s="248"/>
      <c r="F473" s="248"/>
      <c r="G473" s="248"/>
      <c r="H473" s="248"/>
    </row>
    <row r="474" spans="4:8" x14ac:dyDescent="0.2">
      <c r="D474" s="248"/>
      <c r="F474" s="248"/>
      <c r="G474" s="248"/>
      <c r="H474" s="248"/>
    </row>
    <row r="475" spans="4:8" x14ac:dyDescent="0.2">
      <c r="D475" s="248"/>
      <c r="F475" s="248"/>
      <c r="G475" s="248"/>
      <c r="H475" s="248"/>
    </row>
    <row r="476" spans="4:8" x14ac:dyDescent="0.2">
      <c r="D476" s="248"/>
      <c r="F476" s="248"/>
      <c r="G476" s="248"/>
      <c r="H476" s="248"/>
    </row>
    <row r="477" spans="4:8" x14ac:dyDescent="0.2">
      <c r="D477" s="248"/>
      <c r="F477" s="248"/>
      <c r="G477" s="248"/>
      <c r="H477" s="248"/>
    </row>
    <row r="478" spans="4:8" x14ac:dyDescent="0.2">
      <c r="D478" s="248"/>
      <c r="F478" s="248"/>
      <c r="G478" s="248"/>
      <c r="H478" s="248"/>
    </row>
    <row r="479" spans="4:8" x14ac:dyDescent="0.2">
      <c r="D479" s="248"/>
      <c r="F479" s="248"/>
      <c r="G479" s="248"/>
      <c r="H479" s="248"/>
    </row>
    <row r="480" spans="4:8" x14ac:dyDescent="0.2">
      <c r="D480" s="248"/>
      <c r="F480" s="248"/>
      <c r="G480" s="248"/>
      <c r="H480" s="248"/>
    </row>
    <row r="481" spans="4:8" x14ac:dyDescent="0.2">
      <c r="D481" s="248"/>
      <c r="F481" s="248"/>
      <c r="G481" s="248"/>
      <c r="H481" s="248"/>
    </row>
    <row r="482" spans="4:8" x14ac:dyDescent="0.2">
      <c r="D482" s="248"/>
      <c r="F482" s="248"/>
      <c r="G482" s="248"/>
      <c r="H482" s="248"/>
    </row>
    <row r="483" spans="4:8" x14ac:dyDescent="0.2">
      <c r="D483" s="248"/>
      <c r="F483" s="248"/>
      <c r="G483" s="248"/>
      <c r="H483" s="248"/>
    </row>
    <row r="484" spans="4:8" x14ac:dyDescent="0.2">
      <c r="D484" s="248"/>
      <c r="F484" s="248"/>
      <c r="G484" s="248"/>
      <c r="H484" s="248"/>
    </row>
    <row r="485" spans="4:8" x14ac:dyDescent="0.2">
      <c r="D485" s="248"/>
      <c r="F485" s="248"/>
      <c r="G485" s="248"/>
      <c r="H485" s="248"/>
    </row>
    <row r="486" spans="4:8" x14ac:dyDescent="0.2">
      <c r="D486" s="248"/>
      <c r="F486" s="248"/>
      <c r="G486" s="248"/>
      <c r="H486" s="248"/>
    </row>
    <row r="487" spans="4:8" x14ac:dyDescent="0.2">
      <c r="D487" s="248"/>
      <c r="F487" s="248"/>
      <c r="G487" s="248"/>
      <c r="H487" s="248"/>
    </row>
    <row r="488" spans="4:8" x14ac:dyDescent="0.2">
      <c r="D488" s="248"/>
      <c r="F488" s="248"/>
      <c r="G488" s="248"/>
      <c r="H488" s="248"/>
    </row>
    <row r="489" spans="4:8" x14ac:dyDescent="0.2">
      <c r="D489" s="248"/>
      <c r="F489" s="248"/>
      <c r="G489" s="248"/>
      <c r="H489" s="248"/>
    </row>
    <row r="490" spans="4:8" x14ac:dyDescent="0.2">
      <c r="D490" s="248"/>
      <c r="F490" s="248"/>
      <c r="G490" s="248"/>
      <c r="H490" s="248"/>
    </row>
    <row r="491" spans="4:8" x14ac:dyDescent="0.2">
      <c r="D491" s="248"/>
      <c r="F491" s="248"/>
      <c r="G491" s="248"/>
      <c r="H491" s="248"/>
    </row>
    <row r="492" spans="4:8" x14ac:dyDescent="0.2">
      <c r="D492" s="248"/>
      <c r="F492" s="248"/>
      <c r="G492" s="248"/>
      <c r="H492" s="248"/>
    </row>
    <row r="493" spans="4:8" x14ac:dyDescent="0.2">
      <c r="D493" s="248"/>
      <c r="F493" s="248"/>
      <c r="G493" s="248"/>
      <c r="H493" s="248"/>
    </row>
    <row r="494" spans="4:8" x14ac:dyDescent="0.2">
      <c r="D494" s="248"/>
      <c r="F494" s="248"/>
      <c r="G494" s="248"/>
      <c r="H494" s="248"/>
    </row>
    <row r="495" spans="4:8" x14ac:dyDescent="0.2">
      <c r="D495" s="248"/>
      <c r="F495" s="248"/>
      <c r="G495" s="248"/>
      <c r="H495" s="248"/>
    </row>
    <row r="496" spans="4:8" x14ac:dyDescent="0.2">
      <c r="D496" s="248"/>
      <c r="F496" s="248"/>
      <c r="G496" s="248"/>
      <c r="H496" s="248"/>
    </row>
    <row r="497" spans="4:8" x14ac:dyDescent="0.2">
      <c r="D497" s="248"/>
      <c r="F497" s="248"/>
      <c r="G497" s="248"/>
      <c r="H497" s="248"/>
    </row>
    <row r="498" spans="4:8" x14ac:dyDescent="0.2">
      <c r="D498" s="248"/>
      <c r="F498" s="248"/>
      <c r="G498" s="248"/>
      <c r="H498" s="248"/>
    </row>
    <row r="499" spans="4:8" x14ac:dyDescent="0.2">
      <c r="D499" s="248"/>
      <c r="F499" s="248"/>
      <c r="G499" s="248"/>
      <c r="H499" s="248"/>
    </row>
    <row r="500" spans="4:8" x14ac:dyDescent="0.2">
      <c r="D500" s="248"/>
      <c r="F500" s="248"/>
      <c r="G500" s="248"/>
      <c r="H500" s="248"/>
    </row>
    <row r="501" spans="4:8" x14ac:dyDescent="0.2">
      <c r="D501" s="248"/>
      <c r="F501" s="248"/>
      <c r="G501" s="248"/>
      <c r="H501" s="248"/>
    </row>
    <row r="502" spans="4:8" x14ac:dyDescent="0.2">
      <c r="D502" s="248"/>
      <c r="F502" s="248"/>
      <c r="G502" s="248"/>
      <c r="H502" s="248"/>
    </row>
    <row r="503" spans="4:8" x14ac:dyDescent="0.2">
      <c r="D503" s="248"/>
      <c r="F503" s="248"/>
      <c r="G503" s="248"/>
      <c r="H503" s="248"/>
    </row>
    <row r="504" spans="4:8" x14ac:dyDescent="0.2">
      <c r="D504" s="248"/>
      <c r="F504" s="248"/>
      <c r="G504" s="248"/>
      <c r="H504" s="248"/>
    </row>
    <row r="505" spans="4:8" x14ac:dyDescent="0.2">
      <c r="D505" s="248"/>
      <c r="F505" s="248"/>
      <c r="G505" s="248"/>
      <c r="H505" s="248"/>
    </row>
    <row r="506" spans="4:8" x14ac:dyDescent="0.2">
      <c r="D506" s="248"/>
      <c r="F506" s="248"/>
      <c r="G506" s="248"/>
      <c r="H506" s="248"/>
    </row>
    <row r="507" spans="4:8" x14ac:dyDescent="0.2">
      <c r="D507" s="248"/>
      <c r="F507" s="248"/>
      <c r="G507" s="248"/>
      <c r="H507" s="248"/>
    </row>
    <row r="508" spans="4:8" x14ac:dyDescent="0.2">
      <c r="D508" s="248"/>
      <c r="F508" s="248"/>
      <c r="G508" s="248"/>
      <c r="H508" s="248"/>
    </row>
    <row r="509" spans="4:8" x14ac:dyDescent="0.2">
      <c r="D509" s="248"/>
      <c r="F509" s="248"/>
      <c r="G509" s="248"/>
      <c r="H509" s="248"/>
    </row>
    <row r="510" spans="4:8" x14ac:dyDescent="0.2">
      <c r="D510" s="248"/>
      <c r="F510" s="248"/>
      <c r="G510" s="248"/>
      <c r="H510" s="248"/>
    </row>
    <row r="511" spans="4:8" x14ac:dyDescent="0.2">
      <c r="D511" s="248"/>
      <c r="F511" s="248"/>
      <c r="G511" s="248"/>
      <c r="H511" s="248"/>
    </row>
    <row r="512" spans="4:8" x14ac:dyDescent="0.2">
      <c r="D512" s="248"/>
      <c r="F512" s="248"/>
      <c r="G512" s="248"/>
      <c r="H512" s="248"/>
    </row>
    <row r="513" spans="4:8" x14ac:dyDescent="0.2">
      <c r="D513" s="248"/>
      <c r="F513" s="248"/>
      <c r="G513" s="248"/>
      <c r="H513" s="248"/>
    </row>
    <row r="514" spans="4:8" x14ac:dyDescent="0.2">
      <c r="D514" s="248"/>
      <c r="F514" s="248"/>
      <c r="G514" s="248"/>
      <c r="H514" s="248"/>
    </row>
    <row r="515" spans="4:8" x14ac:dyDescent="0.2">
      <c r="D515" s="248"/>
      <c r="F515" s="248"/>
      <c r="G515" s="248"/>
      <c r="H515" s="248"/>
    </row>
    <row r="516" spans="4:8" x14ac:dyDescent="0.2">
      <c r="D516" s="248"/>
      <c r="F516" s="248"/>
      <c r="G516" s="248"/>
      <c r="H516" s="248"/>
    </row>
    <row r="517" spans="4:8" x14ac:dyDescent="0.2">
      <c r="D517" s="248"/>
      <c r="F517" s="248"/>
      <c r="G517" s="248"/>
      <c r="H517" s="248"/>
    </row>
    <row r="518" spans="4:8" x14ac:dyDescent="0.2">
      <c r="D518" s="248"/>
      <c r="F518" s="248"/>
      <c r="G518" s="248"/>
      <c r="H518" s="248"/>
    </row>
    <row r="519" spans="4:8" x14ac:dyDescent="0.2">
      <c r="D519" s="248"/>
      <c r="F519" s="248"/>
      <c r="G519" s="248"/>
      <c r="H519" s="248"/>
    </row>
    <row r="520" spans="4:8" x14ac:dyDescent="0.2">
      <c r="D520" s="248"/>
      <c r="F520" s="248"/>
      <c r="G520" s="248"/>
      <c r="H520" s="248"/>
    </row>
    <row r="521" spans="4:8" x14ac:dyDescent="0.2">
      <c r="D521" s="248"/>
      <c r="F521" s="248"/>
      <c r="G521" s="248"/>
      <c r="H521" s="248"/>
    </row>
    <row r="522" spans="4:8" x14ac:dyDescent="0.2">
      <c r="D522" s="248"/>
      <c r="F522" s="248"/>
      <c r="G522" s="248"/>
      <c r="H522" s="248"/>
    </row>
    <row r="523" spans="4:8" x14ac:dyDescent="0.2">
      <c r="D523" s="248"/>
      <c r="F523" s="248"/>
      <c r="G523" s="248"/>
      <c r="H523" s="248"/>
    </row>
    <row r="524" spans="4:8" x14ac:dyDescent="0.2">
      <c r="D524" s="248"/>
      <c r="F524" s="248"/>
      <c r="G524" s="248"/>
      <c r="H524" s="248"/>
    </row>
    <row r="525" spans="4:8" x14ac:dyDescent="0.2">
      <c r="D525" s="248"/>
      <c r="F525" s="248"/>
      <c r="G525" s="248"/>
      <c r="H525" s="248"/>
    </row>
    <row r="526" spans="4:8" x14ac:dyDescent="0.2">
      <c r="D526" s="248"/>
      <c r="F526" s="248"/>
      <c r="G526" s="248"/>
      <c r="H526" s="248"/>
    </row>
    <row r="527" spans="4:8" x14ac:dyDescent="0.2">
      <c r="D527" s="248"/>
      <c r="F527" s="248"/>
      <c r="G527" s="248"/>
      <c r="H527" s="248"/>
    </row>
    <row r="528" spans="4:8" x14ac:dyDescent="0.2">
      <c r="D528" s="248"/>
      <c r="F528" s="248"/>
      <c r="G528" s="248"/>
      <c r="H528" s="248"/>
    </row>
    <row r="529" spans="4:8" x14ac:dyDescent="0.2">
      <c r="D529" s="248"/>
      <c r="F529" s="248"/>
      <c r="G529" s="248"/>
      <c r="H529" s="248"/>
    </row>
    <row r="530" spans="4:8" x14ac:dyDescent="0.2">
      <c r="D530" s="248"/>
      <c r="F530" s="248"/>
      <c r="G530" s="248"/>
      <c r="H530" s="248"/>
    </row>
    <row r="531" spans="4:8" x14ac:dyDescent="0.2">
      <c r="D531" s="248"/>
      <c r="F531" s="248"/>
      <c r="G531" s="248"/>
      <c r="H531" s="248"/>
    </row>
    <row r="532" spans="4:8" x14ac:dyDescent="0.2">
      <c r="D532" s="248"/>
      <c r="F532" s="248"/>
      <c r="G532" s="248"/>
      <c r="H532" s="248"/>
    </row>
    <row r="533" spans="4:8" x14ac:dyDescent="0.2">
      <c r="D533" s="248"/>
      <c r="F533" s="248"/>
      <c r="G533" s="248"/>
      <c r="H533" s="248"/>
    </row>
    <row r="534" spans="4:8" x14ac:dyDescent="0.2">
      <c r="D534" s="248"/>
      <c r="F534" s="248"/>
      <c r="G534" s="248"/>
      <c r="H534" s="248"/>
    </row>
    <row r="535" spans="4:8" x14ac:dyDescent="0.2">
      <c r="D535" s="248"/>
      <c r="F535" s="248"/>
      <c r="G535" s="248"/>
      <c r="H535" s="248"/>
    </row>
    <row r="536" spans="4:8" x14ac:dyDescent="0.2">
      <c r="D536" s="248"/>
      <c r="F536" s="248"/>
      <c r="G536" s="248"/>
      <c r="H536" s="248"/>
    </row>
    <row r="537" spans="4:8" x14ac:dyDescent="0.2">
      <c r="D537" s="248"/>
      <c r="F537" s="248"/>
      <c r="G537" s="248"/>
      <c r="H537" s="248"/>
    </row>
    <row r="538" spans="4:8" x14ac:dyDescent="0.2">
      <c r="D538" s="248"/>
      <c r="F538" s="248"/>
      <c r="G538" s="248"/>
      <c r="H538" s="248"/>
    </row>
    <row r="539" spans="4:8" x14ac:dyDescent="0.2">
      <c r="D539" s="248"/>
      <c r="F539" s="248"/>
      <c r="G539" s="248"/>
      <c r="H539" s="248"/>
    </row>
    <row r="540" spans="4:8" x14ac:dyDescent="0.2">
      <c r="D540" s="248"/>
      <c r="F540" s="248"/>
      <c r="G540" s="248"/>
      <c r="H540" s="248"/>
    </row>
    <row r="541" spans="4:8" x14ac:dyDescent="0.2">
      <c r="D541" s="248"/>
      <c r="F541" s="248"/>
      <c r="G541" s="248"/>
      <c r="H541" s="248"/>
    </row>
    <row r="542" spans="4:8" x14ac:dyDescent="0.2">
      <c r="D542" s="248"/>
      <c r="F542" s="248"/>
      <c r="G542" s="248"/>
      <c r="H542" s="248"/>
    </row>
    <row r="543" spans="4:8" x14ac:dyDescent="0.2">
      <c r="D543" s="248"/>
      <c r="F543" s="248"/>
      <c r="G543" s="248"/>
      <c r="H543" s="248"/>
    </row>
    <row r="544" spans="4:8" x14ac:dyDescent="0.2">
      <c r="D544" s="248"/>
      <c r="F544" s="248"/>
      <c r="G544" s="248"/>
      <c r="H544" s="248"/>
    </row>
    <row r="545" spans="4:8" x14ac:dyDescent="0.2">
      <c r="D545" s="248"/>
      <c r="F545" s="248"/>
      <c r="G545" s="248"/>
      <c r="H545" s="248"/>
    </row>
    <row r="546" spans="4:8" x14ac:dyDescent="0.2">
      <c r="D546" s="248"/>
      <c r="F546" s="248"/>
      <c r="G546" s="248"/>
      <c r="H546" s="248"/>
    </row>
    <row r="547" spans="4:8" x14ac:dyDescent="0.2">
      <c r="D547" s="248"/>
      <c r="F547" s="248"/>
      <c r="G547" s="248"/>
      <c r="H547" s="248"/>
    </row>
    <row r="548" spans="4:8" x14ac:dyDescent="0.2">
      <c r="D548" s="248"/>
      <c r="F548" s="248"/>
      <c r="G548" s="248"/>
      <c r="H548" s="248"/>
    </row>
    <row r="549" spans="4:8" x14ac:dyDescent="0.2">
      <c r="D549" s="248"/>
      <c r="F549" s="248"/>
      <c r="G549" s="248"/>
      <c r="H549" s="248"/>
    </row>
    <row r="550" spans="4:8" x14ac:dyDescent="0.2">
      <c r="D550" s="248"/>
      <c r="F550" s="248"/>
      <c r="G550" s="248"/>
      <c r="H550" s="248"/>
    </row>
    <row r="551" spans="4:8" x14ac:dyDescent="0.2">
      <c r="D551" s="248"/>
      <c r="F551" s="248"/>
      <c r="G551" s="248"/>
      <c r="H551" s="248"/>
    </row>
    <row r="552" spans="4:8" x14ac:dyDescent="0.2">
      <c r="D552" s="248"/>
      <c r="F552" s="248"/>
      <c r="G552" s="248"/>
      <c r="H552" s="248"/>
    </row>
    <row r="553" spans="4:8" x14ac:dyDescent="0.2">
      <c r="D553" s="248"/>
      <c r="F553" s="248"/>
      <c r="G553" s="248"/>
      <c r="H553" s="248"/>
    </row>
    <row r="554" spans="4:8" x14ac:dyDescent="0.2">
      <c r="D554" s="248"/>
      <c r="F554" s="248"/>
      <c r="G554" s="248"/>
      <c r="H554" s="248"/>
    </row>
    <row r="555" spans="4:8" x14ac:dyDescent="0.2">
      <c r="D555" s="248"/>
      <c r="F555" s="248"/>
      <c r="G555" s="248"/>
      <c r="H555" s="248"/>
    </row>
    <row r="556" spans="4:8" x14ac:dyDescent="0.2">
      <c r="D556" s="248"/>
      <c r="F556" s="248"/>
      <c r="G556" s="248"/>
      <c r="H556" s="248"/>
    </row>
    <row r="557" spans="4:8" x14ac:dyDescent="0.2">
      <c r="D557" s="248"/>
      <c r="F557" s="248"/>
      <c r="G557" s="248"/>
      <c r="H557" s="248"/>
    </row>
    <row r="558" spans="4:8" x14ac:dyDescent="0.2">
      <c r="D558" s="248"/>
      <c r="F558" s="248"/>
      <c r="G558" s="248"/>
      <c r="H558" s="248"/>
    </row>
    <row r="559" spans="4:8" x14ac:dyDescent="0.2">
      <c r="D559" s="248"/>
      <c r="F559" s="248"/>
      <c r="G559" s="248"/>
      <c r="H559" s="248"/>
    </row>
    <row r="560" spans="4:8" x14ac:dyDescent="0.2">
      <c r="D560" s="248"/>
      <c r="F560" s="248"/>
      <c r="G560" s="248"/>
      <c r="H560" s="248"/>
    </row>
    <row r="561" spans="4:8" x14ac:dyDescent="0.2">
      <c r="D561" s="248"/>
      <c r="F561" s="248"/>
      <c r="G561" s="248"/>
      <c r="H561" s="248"/>
    </row>
    <row r="562" spans="4:8" x14ac:dyDescent="0.2">
      <c r="D562" s="248"/>
      <c r="F562" s="248"/>
      <c r="G562" s="248"/>
      <c r="H562" s="248"/>
    </row>
    <row r="563" spans="4:8" x14ac:dyDescent="0.2">
      <c r="D563" s="248"/>
      <c r="F563" s="248"/>
      <c r="G563" s="248"/>
      <c r="H563" s="248"/>
    </row>
    <row r="564" spans="4:8" x14ac:dyDescent="0.2">
      <c r="D564" s="248"/>
      <c r="F564" s="248"/>
      <c r="G564" s="248"/>
      <c r="H564" s="248"/>
    </row>
    <row r="565" spans="4:8" x14ac:dyDescent="0.2">
      <c r="D565" s="248"/>
      <c r="F565" s="248"/>
      <c r="G565" s="248"/>
      <c r="H565" s="248"/>
    </row>
    <row r="566" spans="4:8" x14ac:dyDescent="0.2">
      <c r="D566" s="248"/>
      <c r="F566" s="248"/>
      <c r="G566" s="248"/>
      <c r="H566" s="248"/>
    </row>
    <row r="567" spans="4:8" x14ac:dyDescent="0.2">
      <c r="D567" s="248"/>
      <c r="F567" s="248"/>
      <c r="G567" s="248"/>
      <c r="H567" s="248"/>
    </row>
    <row r="568" spans="4:8" x14ac:dyDescent="0.2">
      <c r="D568" s="248"/>
      <c r="F568" s="248"/>
      <c r="G568" s="248"/>
      <c r="H568" s="248"/>
    </row>
    <row r="569" spans="4:8" x14ac:dyDescent="0.2">
      <c r="D569" s="248"/>
      <c r="F569" s="248"/>
      <c r="G569" s="248"/>
      <c r="H569" s="248"/>
    </row>
    <row r="570" spans="4:8" x14ac:dyDescent="0.2">
      <c r="D570" s="248"/>
      <c r="F570" s="248"/>
      <c r="G570" s="248"/>
      <c r="H570" s="248"/>
    </row>
    <row r="571" spans="4:8" x14ac:dyDescent="0.2">
      <c r="D571" s="248"/>
      <c r="F571" s="248"/>
      <c r="G571" s="248"/>
      <c r="H571" s="248"/>
    </row>
    <row r="572" spans="4:8" x14ac:dyDescent="0.2">
      <c r="D572" s="248"/>
      <c r="F572" s="248"/>
      <c r="G572" s="248"/>
      <c r="H572" s="248"/>
    </row>
    <row r="573" spans="4:8" x14ac:dyDescent="0.2">
      <c r="D573" s="248"/>
      <c r="F573" s="248"/>
      <c r="G573" s="248"/>
      <c r="H573" s="248"/>
    </row>
    <row r="574" spans="4:8" x14ac:dyDescent="0.2">
      <c r="D574" s="248"/>
      <c r="F574" s="248"/>
      <c r="G574" s="248"/>
      <c r="H574" s="248"/>
    </row>
    <row r="575" spans="4:8" x14ac:dyDescent="0.2">
      <c r="D575" s="248"/>
      <c r="F575" s="248"/>
      <c r="G575" s="248"/>
      <c r="H575" s="248"/>
    </row>
    <row r="576" spans="4:8" x14ac:dyDescent="0.2">
      <c r="D576" s="248"/>
      <c r="F576" s="248"/>
      <c r="G576" s="248"/>
      <c r="H576" s="248"/>
    </row>
    <row r="577" spans="4:8" x14ac:dyDescent="0.2">
      <c r="D577" s="248"/>
      <c r="F577" s="248"/>
      <c r="G577" s="248"/>
      <c r="H577" s="248"/>
    </row>
    <row r="578" spans="4:8" x14ac:dyDescent="0.2">
      <c r="D578" s="248"/>
      <c r="F578" s="248"/>
      <c r="G578" s="248"/>
      <c r="H578" s="248"/>
    </row>
    <row r="579" spans="4:8" x14ac:dyDescent="0.2">
      <c r="D579" s="248"/>
      <c r="F579" s="248"/>
      <c r="G579" s="248"/>
      <c r="H579" s="248"/>
    </row>
    <row r="580" spans="4:8" x14ac:dyDescent="0.2">
      <c r="D580" s="248"/>
      <c r="F580" s="248"/>
      <c r="G580" s="248"/>
      <c r="H580" s="248"/>
    </row>
    <row r="581" spans="4:8" x14ac:dyDescent="0.2">
      <c r="D581" s="248"/>
      <c r="F581" s="248"/>
      <c r="G581" s="248"/>
      <c r="H581" s="248"/>
    </row>
    <row r="582" spans="4:8" x14ac:dyDescent="0.2">
      <c r="D582" s="248"/>
      <c r="F582" s="248"/>
      <c r="G582" s="248"/>
      <c r="H582" s="248"/>
    </row>
    <row r="583" spans="4:8" x14ac:dyDescent="0.2">
      <c r="D583" s="248"/>
      <c r="F583" s="248"/>
      <c r="G583" s="248"/>
      <c r="H583" s="248"/>
    </row>
    <row r="584" spans="4:8" x14ac:dyDescent="0.2">
      <c r="D584" s="248"/>
      <c r="F584" s="248"/>
      <c r="G584" s="248"/>
      <c r="H584" s="248"/>
    </row>
    <row r="585" spans="4:8" x14ac:dyDescent="0.2">
      <c r="D585" s="248"/>
      <c r="F585" s="248"/>
      <c r="G585" s="248"/>
      <c r="H585" s="248"/>
    </row>
    <row r="586" spans="4:8" x14ac:dyDescent="0.2">
      <c r="D586" s="248"/>
      <c r="F586" s="248"/>
      <c r="G586" s="248"/>
      <c r="H586" s="248"/>
    </row>
    <row r="587" spans="4:8" x14ac:dyDescent="0.2">
      <c r="D587" s="248"/>
      <c r="F587" s="248"/>
      <c r="G587" s="248"/>
      <c r="H587" s="248"/>
    </row>
    <row r="588" spans="4:8" x14ac:dyDescent="0.2">
      <c r="D588" s="248"/>
      <c r="F588" s="248"/>
      <c r="G588" s="248"/>
      <c r="H588" s="248"/>
    </row>
    <row r="589" spans="4:8" x14ac:dyDescent="0.2">
      <c r="D589" s="248"/>
      <c r="F589" s="248"/>
      <c r="G589" s="248"/>
      <c r="H589" s="248"/>
    </row>
    <row r="590" spans="4:8" x14ac:dyDescent="0.2">
      <c r="D590" s="248"/>
      <c r="F590" s="248"/>
      <c r="G590" s="248"/>
      <c r="H590" s="248"/>
    </row>
    <row r="591" spans="4:8" x14ac:dyDescent="0.2">
      <c r="D591" s="248"/>
      <c r="F591" s="248"/>
      <c r="G591" s="248"/>
      <c r="H591" s="248"/>
    </row>
    <row r="592" spans="4:8" x14ac:dyDescent="0.2">
      <c r="D592" s="248"/>
      <c r="F592" s="248"/>
      <c r="G592" s="248"/>
      <c r="H592" s="248"/>
    </row>
    <row r="593" spans="4:8" x14ac:dyDescent="0.2">
      <c r="D593" s="248"/>
      <c r="F593" s="248"/>
      <c r="G593" s="248"/>
      <c r="H593" s="248"/>
    </row>
    <row r="594" spans="4:8" x14ac:dyDescent="0.2">
      <c r="D594" s="248"/>
      <c r="F594" s="248"/>
      <c r="G594" s="248"/>
      <c r="H594" s="248"/>
    </row>
    <row r="595" spans="4:8" x14ac:dyDescent="0.2">
      <c r="D595" s="248"/>
      <c r="F595" s="248"/>
      <c r="G595" s="248"/>
      <c r="H595" s="248"/>
    </row>
    <row r="596" spans="4:8" x14ac:dyDescent="0.2">
      <c r="D596" s="248"/>
      <c r="F596" s="248"/>
      <c r="G596" s="248"/>
      <c r="H596" s="248"/>
    </row>
    <row r="597" spans="4:8" x14ac:dyDescent="0.2">
      <c r="D597" s="248"/>
      <c r="F597" s="248"/>
      <c r="G597" s="248"/>
      <c r="H597" s="248"/>
    </row>
    <row r="598" spans="4:8" x14ac:dyDescent="0.2">
      <c r="D598" s="248"/>
      <c r="F598" s="248"/>
      <c r="G598" s="248"/>
      <c r="H598" s="248"/>
    </row>
    <row r="599" spans="4:8" x14ac:dyDescent="0.2">
      <c r="D599" s="248"/>
      <c r="F599" s="248"/>
      <c r="G599" s="248"/>
      <c r="H599" s="248"/>
    </row>
    <row r="600" spans="4:8" x14ac:dyDescent="0.2">
      <c r="D600" s="248"/>
      <c r="F600" s="248"/>
      <c r="G600" s="248"/>
      <c r="H600" s="248"/>
    </row>
    <row r="601" spans="4:8" x14ac:dyDescent="0.2">
      <c r="D601" s="248"/>
      <c r="F601" s="248"/>
      <c r="G601" s="248"/>
      <c r="H601" s="248"/>
    </row>
    <row r="602" spans="4:8" x14ac:dyDescent="0.2">
      <c r="D602" s="248"/>
      <c r="F602" s="248"/>
      <c r="G602" s="248"/>
      <c r="H602" s="248"/>
    </row>
    <row r="603" spans="4:8" x14ac:dyDescent="0.2">
      <c r="D603" s="248"/>
      <c r="F603" s="248"/>
      <c r="G603" s="248"/>
      <c r="H603" s="248"/>
    </row>
    <row r="604" spans="4:8" x14ac:dyDescent="0.2">
      <c r="D604" s="248"/>
      <c r="F604" s="248"/>
      <c r="G604" s="248"/>
      <c r="H604" s="248"/>
    </row>
    <row r="605" spans="4:8" x14ac:dyDescent="0.2">
      <c r="D605" s="248"/>
      <c r="F605" s="248"/>
      <c r="G605" s="248"/>
      <c r="H605" s="248"/>
    </row>
    <row r="606" spans="4:8" x14ac:dyDescent="0.2">
      <c r="D606" s="248"/>
      <c r="F606" s="248"/>
      <c r="G606" s="248"/>
      <c r="H606" s="248"/>
    </row>
    <row r="607" spans="4:8" x14ac:dyDescent="0.2">
      <c r="D607" s="248"/>
      <c r="F607" s="248"/>
      <c r="G607" s="248"/>
      <c r="H607" s="248"/>
    </row>
    <row r="608" spans="4:8" x14ac:dyDescent="0.2">
      <c r="D608" s="248"/>
      <c r="F608" s="248"/>
      <c r="G608" s="248"/>
      <c r="H608" s="248"/>
    </row>
    <row r="609" spans="4:8" x14ac:dyDescent="0.2">
      <c r="D609" s="248"/>
      <c r="F609" s="248"/>
      <c r="G609" s="248"/>
      <c r="H609" s="248"/>
    </row>
    <row r="610" spans="4:8" x14ac:dyDescent="0.2">
      <c r="D610" s="248"/>
      <c r="F610" s="248"/>
      <c r="G610" s="248"/>
      <c r="H610" s="248"/>
    </row>
    <row r="611" spans="4:8" x14ac:dyDescent="0.2">
      <c r="D611" s="248"/>
      <c r="F611" s="248"/>
      <c r="G611" s="248"/>
      <c r="H611" s="248"/>
    </row>
    <row r="612" spans="4:8" x14ac:dyDescent="0.2">
      <c r="D612" s="248"/>
      <c r="F612" s="248"/>
      <c r="G612" s="248"/>
      <c r="H612" s="248"/>
    </row>
    <row r="613" spans="4:8" x14ac:dyDescent="0.2">
      <c r="D613" s="248"/>
      <c r="F613" s="248"/>
      <c r="G613" s="248"/>
      <c r="H613" s="248"/>
    </row>
    <row r="614" spans="4:8" x14ac:dyDescent="0.2">
      <c r="D614" s="248"/>
      <c r="F614" s="248"/>
      <c r="G614" s="248"/>
      <c r="H614" s="248"/>
    </row>
    <row r="615" spans="4:8" x14ac:dyDescent="0.2">
      <c r="D615" s="248"/>
      <c r="F615" s="248"/>
      <c r="G615" s="248"/>
      <c r="H615" s="248"/>
    </row>
    <row r="616" spans="4:8" x14ac:dyDescent="0.2">
      <c r="D616" s="248"/>
      <c r="F616" s="248"/>
      <c r="G616" s="248"/>
      <c r="H616" s="248"/>
    </row>
    <row r="617" spans="4:8" x14ac:dyDescent="0.2">
      <c r="D617" s="248"/>
      <c r="F617" s="248"/>
      <c r="G617" s="248"/>
      <c r="H617" s="248"/>
    </row>
    <row r="618" spans="4:8" x14ac:dyDescent="0.2">
      <c r="D618" s="248"/>
      <c r="F618" s="248"/>
      <c r="G618" s="248"/>
      <c r="H618" s="248"/>
    </row>
    <row r="619" spans="4:8" x14ac:dyDescent="0.2">
      <c r="D619" s="248"/>
      <c r="F619" s="248"/>
      <c r="G619" s="248"/>
      <c r="H619" s="248"/>
    </row>
    <row r="620" spans="4:8" x14ac:dyDescent="0.2">
      <c r="D620" s="248"/>
      <c r="F620" s="248"/>
      <c r="G620" s="248"/>
      <c r="H620" s="248"/>
    </row>
    <row r="621" spans="4:8" x14ac:dyDescent="0.2">
      <c r="D621" s="248"/>
      <c r="F621" s="248"/>
      <c r="G621" s="248"/>
      <c r="H621" s="248"/>
    </row>
    <row r="622" spans="4:8" x14ac:dyDescent="0.2">
      <c r="D622" s="248"/>
      <c r="F622" s="248"/>
      <c r="G622" s="248"/>
      <c r="H622" s="248"/>
    </row>
    <row r="623" spans="4:8" x14ac:dyDescent="0.2">
      <c r="D623" s="248"/>
      <c r="F623" s="248"/>
      <c r="G623" s="248"/>
      <c r="H623" s="248"/>
    </row>
    <row r="624" spans="4:8" x14ac:dyDescent="0.2">
      <c r="D624" s="248"/>
      <c r="F624" s="248"/>
      <c r="G624" s="248"/>
      <c r="H624" s="248"/>
    </row>
    <row r="625" spans="4:8" x14ac:dyDescent="0.2">
      <c r="D625" s="248"/>
      <c r="F625" s="248"/>
      <c r="G625" s="248"/>
      <c r="H625" s="248"/>
    </row>
    <row r="626" spans="4:8" x14ac:dyDescent="0.2">
      <c r="D626" s="248"/>
      <c r="F626" s="248"/>
      <c r="G626" s="248"/>
      <c r="H626" s="248"/>
    </row>
    <row r="627" spans="4:8" x14ac:dyDescent="0.2">
      <c r="D627" s="248"/>
      <c r="F627" s="248"/>
      <c r="G627" s="248"/>
      <c r="H627" s="248"/>
    </row>
    <row r="628" spans="4:8" x14ac:dyDescent="0.2">
      <c r="D628" s="248"/>
      <c r="F628" s="248"/>
      <c r="G628" s="248"/>
      <c r="H628" s="248"/>
    </row>
    <row r="629" spans="4:8" x14ac:dyDescent="0.2">
      <c r="D629" s="248"/>
      <c r="F629" s="248"/>
      <c r="G629" s="248"/>
      <c r="H629" s="248"/>
    </row>
    <row r="630" spans="4:8" x14ac:dyDescent="0.2">
      <c r="D630" s="248"/>
      <c r="F630" s="248"/>
      <c r="G630" s="248"/>
      <c r="H630" s="248"/>
    </row>
    <row r="631" spans="4:8" x14ac:dyDescent="0.2">
      <c r="D631" s="248"/>
      <c r="F631" s="248"/>
      <c r="G631" s="248"/>
      <c r="H631" s="248"/>
    </row>
    <row r="632" spans="4:8" x14ac:dyDescent="0.2">
      <c r="D632" s="248"/>
      <c r="F632" s="248"/>
      <c r="G632" s="248"/>
      <c r="H632" s="248"/>
    </row>
    <row r="633" spans="4:8" x14ac:dyDescent="0.2">
      <c r="D633" s="248"/>
      <c r="F633" s="248"/>
      <c r="G633" s="248"/>
      <c r="H633" s="248"/>
    </row>
    <row r="634" spans="4:8" x14ac:dyDescent="0.2">
      <c r="D634" s="248"/>
      <c r="F634" s="248"/>
      <c r="G634" s="248"/>
      <c r="H634" s="248"/>
    </row>
    <row r="635" spans="4:8" x14ac:dyDescent="0.2">
      <c r="D635" s="248"/>
      <c r="F635" s="248"/>
      <c r="G635" s="248"/>
      <c r="H635" s="248"/>
    </row>
    <row r="636" spans="4:8" x14ac:dyDescent="0.2">
      <c r="D636" s="248"/>
      <c r="F636" s="248"/>
      <c r="G636" s="248"/>
      <c r="H636" s="248"/>
    </row>
    <row r="637" spans="4:8" x14ac:dyDescent="0.2">
      <c r="D637" s="248"/>
      <c r="F637" s="248"/>
      <c r="G637" s="248"/>
      <c r="H637" s="248"/>
    </row>
    <row r="638" spans="4:8" x14ac:dyDescent="0.2">
      <c r="D638" s="248"/>
      <c r="F638" s="248"/>
      <c r="G638" s="248"/>
      <c r="H638" s="248"/>
    </row>
    <row r="639" spans="4:8" x14ac:dyDescent="0.2">
      <c r="D639" s="248"/>
      <c r="F639" s="248"/>
      <c r="G639" s="248"/>
      <c r="H639" s="248"/>
    </row>
    <row r="640" spans="4:8" x14ac:dyDescent="0.2">
      <c r="D640" s="248"/>
      <c r="F640" s="248"/>
      <c r="G640" s="248"/>
      <c r="H640" s="248"/>
    </row>
    <row r="641" spans="4:8" x14ac:dyDescent="0.2">
      <c r="D641" s="248"/>
      <c r="F641" s="248"/>
      <c r="G641" s="248"/>
      <c r="H641" s="248"/>
    </row>
    <row r="642" spans="4:8" x14ac:dyDescent="0.2">
      <c r="D642" s="248"/>
      <c r="F642" s="248"/>
      <c r="G642" s="248"/>
      <c r="H642" s="248"/>
    </row>
    <row r="643" spans="4:8" x14ac:dyDescent="0.2">
      <c r="D643" s="248"/>
      <c r="F643" s="248"/>
      <c r="G643" s="248"/>
      <c r="H643" s="248"/>
    </row>
    <row r="644" spans="4:8" x14ac:dyDescent="0.2">
      <c r="D644" s="248"/>
      <c r="F644" s="248"/>
      <c r="G644" s="248"/>
      <c r="H644" s="248"/>
    </row>
    <row r="645" spans="4:8" x14ac:dyDescent="0.2">
      <c r="D645" s="248"/>
      <c r="F645" s="248"/>
      <c r="G645" s="248"/>
      <c r="H645" s="248"/>
    </row>
    <row r="646" spans="4:8" x14ac:dyDescent="0.2">
      <c r="D646" s="248"/>
      <c r="F646" s="248"/>
      <c r="G646" s="248"/>
      <c r="H646" s="248"/>
    </row>
    <row r="647" spans="4:8" x14ac:dyDescent="0.2">
      <c r="D647" s="248"/>
      <c r="F647" s="248"/>
      <c r="G647" s="248"/>
      <c r="H647" s="248"/>
    </row>
    <row r="648" spans="4:8" x14ac:dyDescent="0.2">
      <c r="D648" s="248"/>
      <c r="F648" s="248"/>
      <c r="G648" s="248"/>
      <c r="H648" s="248"/>
    </row>
    <row r="649" spans="4:8" x14ac:dyDescent="0.2">
      <c r="D649" s="248"/>
      <c r="F649" s="248"/>
      <c r="G649" s="248"/>
      <c r="H649" s="248"/>
    </row>
    <row r="650" spans="4:8" x14ac:dyDescent="0.2">
      <c r="D650" s="248"/>
      <c r="F650" s="248"/>
      <c r="G650" s="248"/>
      <c r="H650" s="248"/>
    </row>
    <row r="651" spans="4:8" x14ac:dyDescent="0.2">
      <c r="D651" s="248"/>
      <c r="F651" s="248"/>
      <c r="G651" s="248"/>
      <c r="H651" s="248"/>
    </row>
    <row r="652" spans="4:8" x14ac:dyDescent="0.2">
      <c r="D652" s="248"/>
      <c r="F652" s="248"/>
      <c r="G652" s="248"/>
      <c r="H652" s="248"/>
    </row>
    <row r="653" spans="4:8" x14ac:dyDescent="0.2">
      <c r="D653" s="248"/>
      <c r="F653" s="248"/>
      <c r="G653" s="248"/>
      <c r="H653" s="248"/>
    </row>
    <row r="654" spans="4:8" x14ac:dyDescent="0.2">
      <c r="D654" s="248"/>
      <c r="F654" s="248"/>
      <c r="G654" s="248"/>
      <c r="H654" s="248"/>
    </row>
    <row r="655" spans="4:8" x14ac:dyDescent="0.2">
      <c r="D655" s="248"/>
      <c r="F655" s="248"/>
      <c r="G655" s="248"/>
      <c r="H655" s="248"/>
    </row>
    <row r="656" spans="4:8" x14ac:dyDescent="0.2">
      <c r="D656" s="248"/>
      <c r="F656" s="248"/>
      <c r="G656" s="248"/>
      <c r="H656" s="248"/>
    </row>
    <row r="657" spans="4:8" x14ac:dyDescent="0.2">
      <c r="D657" s="248"/>
      <c r="F657" s="248"/>
      <c r="G657" s="248"/>
      <c r="H657" s="248"/>
    </row>
    <row r="658" spans="4:8" x14ac:dyDescent="0.2">
      <c r="D658" s="248"/>
      <c r="F658" s="248"/>
      <c r="G658" s="248"/>
      <c r="H658" s="248"/>
    </row>
    <row r="659" spans="4:8" x14ac:dyDescent="0.2">
      <c r="D659" s="248"/>
      <c r="F659" s="248"/>
      <c r="G659" s="248"/>
      <c r="H659" s="248"/>
    </row>
    <row r="660" spans="4:8" x14ac:dyDescent="0.2">
      <c r="D660" s="248"/>
      <c r="F660" s="248"/>
      <c r="G660" s="248"/>
      <c r="H660" s="248"/>
    </row>
    <row r="661" spans="4:8" x14ac:dyDescent="0.2">
      <c r="D661" s="248"/>
      <c r="F661" s="248"/>
      <c r="G661" s="248"/>
      <c r="H661" s="248"/>
    </row>
    <row r="662" spans="4:8" x14ac:dyDescent="0.2">
      <c r="D662" s="248"/>
      <c r="F662" s="248"/>
      <c r="G662" s="248"/>
      <c r="H662" s="248"/>
    </row>
    <row r="663" spans="4:8" x14ac:dyDescent="0.2">
      <c r="D663" s="248"/>
      <c r="F663" s="248"/>
      <c r="G663" s="248"/>
      <c r="H663" s="248"/>
    </row>
    <row r="664" spans="4:8" x14ac:dyDescent="0.2">
      <c r="D664" s="248"/>
      <c r="F664" s="248"/>
      <c r="G664" s="248"/>
      <c r="H664" s="248"/>
    </row>
    <row r="665" spans="4:8" x14ac:dyDescent="0.2">
      <c r="D665" s="248"/>
      <c r="F665" s="248"/>
      <c r="G665" s="248"/>
      <c r="H665" s="248"/>
    </row>
    <row r="666" spans="4:8" x14ac:dyDescent="0.2">
      <c r="D666" s="248"/>
      <c r="F666" s="248"/>
      <c r="G666" s="248"/>
      <c r="H666" s="248"/>
    </row>
    <row r="667" spans="4:8" x14ac:dyDescent="0.2">
      <c r="D667" s="248"/>
      <c r="F667" s="248"/>
      <c r="G667" s="248"/>
      <c r="H667" s="248"/>
    </row>
    <row r="668" spans="4:8" x14ac:dyDescent="0.2">
      <c r="D668" s="248"/>
      <c r="F668" s="248"/>
      <c r="G668" s="248"/>
      <c r="H668" s="248"/>
    </row>
    <row r="669" spans="4:8" x14ac:dyDescent="0.2">
      <c r="D669" s="248"/>
      <c r="F669" s="248"/>
      <c r="G669" s="248"/>
      <c r="H669" s="248"/>
    </row>
    <row r="670" spans="4:8" x14ac:dyDescent="0.2">
      <c r="D670" s="248"/>
      <c r="F670" s="248"/>
      <c r="G670" s="248"/>
      <c r="H670" s="248"/>
    </row>
    <row r="671" spans="4:8" x14ac:dyDescent="0.2">
      <c r="D671" s="248"/>
      <c r="F671" s="248"/>
      <c r="G671" s="248"/>
      <c r="H671" s="248"/>
    </row>
    <row r="672" spans="4:8" x14ac:dyDescent="0.2">
      <c r="D672" s="248"/>
      <c r="F672" s="248"/>
      <c r="G672" s="248"/>
      <c r="H672" s="248"/>
    </row>
    <row r="673" spans="4:8" x14ac:dyDescent="0.2">
      <c r="D673" s="248"/>
      <c r="F673" s="248"/>
      <c r="G673" s="248"/>
      <c r="H673" s="248"/>
    </row>
    <row r="674" spans="4:8" x14ac:dyDescent="0.2">
      <c r="D674" s="248"/>
      <c r="F674" s="248"/>
      <c r="G674" s="248"/>
      <c r="H674" s="248"/>
    </row>
    <row r="675" spans="4:8" x14ac:dyDescent="0.2">
      <c r="D675" s="248"/>
      <c r="F675" s="248"/>
      <c r="G675" s="248"/>
      <c r="H675" s="248"/>
    </row>
    <row r="676" spans="4:8" x14ac:dyDescent="0.2">
      <c r="D676" s="248"/>
      <c r="F676" s="248"/>
      <c r="G676" s="248"/>
      <c r="H676" s="248"/>
    </row>
    <row r="677" spans="4:8" x14ac:dyDescent="0.2">
      <c r="D677" s="248"/>
      <c r="F677" s="248"/>
      <c r="G677" s="248"/>
      <c r="H677" s="248"/>
    </row>
    <row r="678" spans="4:8" x14ac:dyDescent="0.2">
      <c r="D678" s="248"/>
      <c r="F678" s="248"/>
      <c r="G678" s="248"/>
      <c r="H678" s="248"/>
    </row>
    <row r="679" spans="4:8" x14ac:dyDescent="0.2">
      <c r="D679" s="248"/>
      <c r="F679" s="248"/>
      <c r="G679" s="248"/>
      <c r="H679" s="248"/>
    </row>
    <row r="680" spans="4:8" x14ac:dyDescent="0.2">
      <c r="D680" s="248"/>
      <c r="F680" s="248"/>
      <c r="G680" s="248"/>
      <c r="H680" s="248"/>
    </row>
    <row r="681" spans="4:8" x14ac:dyDescent="0.2">
      <c r="D681" s="248"/>
      <c r="F681" s="248"/>
      <c r="G681" s="248"/>
      <c r="H681" s="248"/>
    </row>
    <row r="682" spans="4:8" x14ac:dyDescent="0.2">
      <c r="D682" s="248"/>
      <c r="F682" s="248"/>
      <c r="G682" s="248"/>
      <c r="H682" s="248"/>
    </row>
    <row r="683" spans="4:8" x14ac:dyDescent="0.2">
      <c r="D683" s="248"/>
      <c r="F683" s="248"/>
      <c r="G683" s="248"/>
      <c r="H683" s="248"/>
    </row>
    <row r="684" spans="4:8" x14ac:dyDescent="0.2">
      <c r="D684" s="248"/>
      <c r="F684" s="248"/>
      <c r="G684" s="248"/>
      <c r="H684" s="248"/>
    </row>
    <row r="685" spans="4:8" x14ac:dyDescent="0.2">
      <c r="D685" s="248"/>
      <c r="F685" s="248"/>
      <c r="G685" s="248"/>
      <c r="H685" s="248"/>
    </row>
    <row r="686" spans="4:8" x14ac:dyDescent="0.2">
      <c r="D686" s="248"/>
      <c r="F686" s="248"/>
      <c r="G686" s="248"/>
      <c r="H686" s="248"/>
    </row>
    <row r="687" spans="4:8" x14ac:dyDescent="0.2">
      <c r="D687" s="248"/>
      <c r="F687" s="248"/>
      <c r="G687" s="248"/>
      <c r="H687" s="248"/>
    </row>
    <row r="688" spans="4:8" x14ac:dyDescent="0.2">
      <c r="D688" s="248"/>
      <c r="F688" s="248"/>
      <c r="G688" s="248"/>
      <c r="H688" s="248"/>
    </row>
    <row r="689" spans="4:8" x14ac:dyDescent="0.2">
      <c r="D689" s="248"/>
      <c r="F689" s="248"/>
      <c r="G689" s="248"/>
      <c r="H689" s="248"/>
    </row>
    <row r="690" spans="4:8" x14ac:dyDescent="0.2">
      <c r="D690" s="248"/>
      <c r="F690" s="248"/>
      <c r="G690" s="248"/>
      <c r="H690" s="248"/>
    </row>
    <row r="691" spans="4:8" x14ac:dyDescent="0.2">
      <c r="D691" s="248"/>
      <c r="F691" s="248"/>
      <c r="G691" s="248"/>
      <c r="H691" s="248"/>
    </row>
    <row r="692" spans="4:8" x14ac:dyDescent="0.2">
      <c r="D692" s="248"/>
      <c r="F692" s="248"/>
      <c r="G692" s="248"/>
      <c r="H692" s="248"/>
    </row>
    <row r="693" spans="4:8" x14ac:dyDescent="0.2">
      <c r="D693" s="248"/>
      <c r="F693" s="248"/>
      <c r="G693" s="248"/>
      <c r="H693" s="248"/>
    </row>
    <row r="694" spans="4:8" x14ac:dyDescent="0.2">
      <c r="D694" s="248"/>
      <c r="F694" s="248"/>
      <c r="G694" s="248"/>
      <c r="H694" s="248"/>
    </row>
    <row r="695" spans="4:8" x14ac:dyDescent="0.2">
      <c r="D695" s="248"/>
      <c r="F695" s="248"/>
      <c r="G695" s="248"/>
      <c r="H695" s="248"/>
    </row>
    <row r="696" spans="4:8" x14ac:dyDescent="0.2">
      <c r="D696" s="248"/>
      <c r="F696" s="248"/>
      <c r="G696" s="248"/>
      <c r="H696" s="248"/>
    </row>
    <row r="697" spans="4:8" x14ac:dyDescent="0.2">
      <c r="D697" s="248"/>
      <c r="F697" s="248"/>
      <c r="G697" s="248"/>
      <c r="H697" s="248"/>
    </row>
    <row r="698" spans="4:8" x14ac:dyDescent="0.2">
      <c r="D698" s="248"/>
      <c r="F698" s="248"/>
      <c r="G698" s="248"/>
      <c r="H698" s="248"/>
    </row>
    <row r="699" spans="4:8" x14ac:dyDescent="0.2">
      <c r="D699" s="248"/>
      <c r="F699" s="248"/>
      <c r="G699" s="248"/>
      <c r="H699" s="248"/>
    </row>
    <row r="700" spans="4:8" x14ac:dyDescent="0.2">
      <c r="D700" s="248"/>
      <c r="F700" s="248"/>
      <c r="G700" s="248"/>
      <c r="H700" s="248"/>
    </row>
    <row r="701" spans="4:8" x14ac:dyDescent="0.2">
      <c r="D701" s="248"/>
      <c r="F701" s="248"/>
      <c r="G701" s="248"/>
      <c r="H701" s="248"/>
    </row>
    <row r="702" spans="4:8" x14ac:dyDescent="0.2">
      <c r="D702" s="248"/>
      <c r="F702" s="248"/>
      <c r="G702" s="248"/>
      <c r="H702" s="248"/>
    </row>
    <row r="703" spans="4:8" x14ac:dyDescent="0.2">
      <c r="D703" s="248"/>
      <c r="F703" s="248"/>
      <c r="G703" s="248"/>
      <c r="H703" s="248"/>
    </row>
    <row r="704" spans="4:8" x14ac:dyDescent="0.2">
      <c r="D704" s="248"/>
      <c r="F704" s="248"/>
      <c r="G704" s="248"/>
      <c r="H704" s="248"/>
    </row>
    <row r="705" spans="4:8" x14ac:dyDescent="0.2">
      <c r="D705" s="248"/>
      <c r="F705" s="248"/>
      <c r="G705" s="248"/>
      <c r="H705" s="248"/>
    </row>
    <row r="706" spans="4:8" x14ac:dyDescent="0.2">
      <c r="D706" s="248"/>
      <c r="F706" s="248"/>
      <c r="G706" s="248"/>
      <c r="H706" s="248"/>
    </row>
    <row r="707" spans="4:8" x14ac:dyDescent="0.2">
      <c r="D707" s="248"/>
      <c r="F707" s="248"/>
      <c r="G707" s="248"/>
      <c r="H707" s="248"/>
    </row>
    <row r="708" spans="4:8" x14ac:dyDescent="0.2">
      <c r="D708" s="248"/>
      <c r="F708" s="248"/>
      <c r="G708" s="248"/>
      <c r="H708" s="248"/>
    </row>
    <row r="709" spans="4:8" x14ac:dyDescent="0.2">
      <c r="D709" s="248"/>
      <c r="F709" s="248"/>
      <c r="G709" s="248"/>
      <c r="H709" s="248"/>
    </row>
    <row r="710" spans="4:8" x14ac:dyDescent="0.2">
      <c r="D710" s="248"/>
      <c r="F710" s="248"/>
      <c r="G710" s="248"/>
      <c r="H710" s="248"/>
    </row>
    <row r="711" spans="4:8" x14ac:dyDescent="0.2">
      <c r="D711" s="248"/>
      <c r="F711" s="248"/>
      <c r="G711" s="248"/>
      <c r="H711" s="248"/>
    </row>
    <row r="712" spans="4:8" x14ac:dyDescent="0.2">
      <c r="D712" s="248"/>
      <c r="F712" s="248"/>
      <c r="G712" s="248"/>
      <c r="H712" s="248"/>
    </row>
    <row r="713" spans="4:8" x14ac:dyDescent="0.2">
      <c r="D713" s="248"/>
      <c r="F713" s="248"/>
      <c r="G713" s="248"/>
      <c r="H713" s="248"/>
    </row>
    <row r="714" spans="4:8" x14ac:dyDescent="0.2">
      <c r="D714" s="248"/>
      <c r="F714" s="248"/>
      <c r="G714" s="248"/>
      <c r="H714" s="248"/>
    </row>
    <row r="715" spans="4:8" x14ac:dyDescent="0.2">
      <c r="D715" s="248"/>
      <c r="F715" s="248"/>
      <c r="G715" s="248"/>
      <c r="H715" s="248"/>
    </row>
    <row r="716" spans="4:8" x14ac:dyDescent="0.2">
      <c r="D716" s="248"/>
      <c r="F716" s="248"/>
      <c r="G716" s="248"/>
      <c r="H716" s="248"/>
    </row>
    <row r="717" spans="4:8" x14ac:dyDescent="0.2">
      <c r="D717" s="248"/>
      <c r="F717" s="248"/>
      <c r="G717" s="248"/>
      <c r="H717" s="248"/>
    </row>
    <row r="718" spans="4:8" x14ac:dyDescent="0.2">
      <c r="D718" s="248"/>
      <c r="F718" s="248"/>
      <c r="G718" s="248"/>
      <c r="H718" s="248"/>
    </row>
    <row r="719" spans="4:8" x14ac:dyDescent="0.2">
      <c r="D719" s="248"/>
      <c r="F719" s="248"/>
      <c r="G719" s="248"/>
      <c r="H719" s="248"/>
    </row>
    <row r="720" spans="4:8" x14ac:dyDescent="0.2">
      <c r="D720" s="248"/>
      <c r="F720" s="248"/>
      <c r="G720" s="248"/>
      <c r="H720" s="248"/>
    </row>
    <row r="721" spans="4:8" x14ac:dyDescent="0.2">
      <c r="D721" s="248"/>
      <c r="F721" s="248"/>
      <c r="G721" s="248"/>
      <c r="H721" s="248"/>
    </row>
    <row r="722" spans="4:8" x14ac:dyDescent="0.2">
      <c r="D722" s="248"/>
      <c r="F722" s="248"/>
      <c r="G722" s="248"/>
      <c r="H722" s="248"/>
    </row>
    <row r="723" spans="4:8" x14ac:dyDescent="0.2">
      <c r="D723" s="248"/>
      <c r="F723" s="248"/>
      <c r="G723" s="248"/>
      <c r="H723" s="248"/>
    </row>
    <row r="724" spans="4:8" x14ac:dyDescent="0.2">
      <c r="D724" s="248"/>
      <c r="F724" s="248"/>
      <c r="G724" s="248"/>
      <c r="H724" s="248"/>
    </row>
    <row r="725" spans="4:8" x14ac:dyDescent="0.2">
      <c r="D725" s="248"/>
      <c r="F725" s="248"/>
      <c r="G725" s="248"/>
      <c r="H725" s="248"/>
    </row>
    <row r="726" spans="4:8" x14ac:dyDescent="0.2">
      <c r="D726" s="248"/>
      <c r="F726" s="248"/>
      <c r="G726" s="248"/>
      <c r="H726" s="248"/>
    </row>
    <row r="727" spans="4:8" x14ac:dyDescent="0.2">
      <c r="D727" s="248"/>
      <c r="F727" s="248"/>
      <c r="G727" s="248"/>
      <c r="H727" s="248"/>
    </row>
    <row r="728" spans="4:8" x14ac:dyDescent="0.2">
      <c r="D728" s="248"/>
      <c r="F728" s="248"/>
      <c r="G728" s="248"/>
      <c r="H728" s="248"/>
    </row>
    <row r="729" spans="4:8" x14ac:dyDescent="0.2">
      <c r="D729" s="248"/>
      <c r="F729" s="248"/>
      <c r="G729" s="248"/>
      <c r="H729" s="248"/>
    </row>
    <row r="730" spans="4:8" x14ac:dyDescent="0.2">
      <c r="D730" s="248"/>
      <c r="F730" s="248"/>
      <c r="G730" s="248"/>
      <c r="H730" s="248"/>
    </row>
    <row r="731" spans="4:8" x14ac:dyDescent="0.2">
      <c r="D731" s="248"/>
      <c r="F731" s="248"/>
      <c r="G731" s="248"/>
      <c r="H731" s="248"/>
    </row>
    <row r="732" spans="4:8" x14ac:dyDescent="0.2">
      <c r="D732" s="248"/>
      <c r="F732" s="248"/>
      <c r="G732" s="248"/>
      <c r="H732" s="248"/>
    </row>
    <row r="733" spans="4:8" x14ac:dyDescent="0.2">
      <c r="D733" s="248"/>
      <c r="F733" s="248"/>
      <c r="G733" s="248"/>
      <c r="H733" s="248"/>
    </row>
    <row r="734" spans="4:8" x14ac:dyDescent="0.2">
      <c r="D734" s="248"/>
      <c r="F734" s="248"/>
      <c r="G734" s="248"/>
      <c r="H734" s="248"/>
    </row>
    <row r="735" spans="4:8" x14ac:dyDescent="0.2">
      <c r="D735" s="248"/>
      <c r="F735" s="248"/>
      <c r="G735" s="248"/>
      <c r="H735" s="248"/>
    </row>
    <row r="736" spans="4:8" x14ac:dyDescent="0.2">
      <c r="D736" s="248"/>
      <c r="F736" s="248"/>
      <c r="G736" s="248"/>
      <c r="H736" s="248"/>
    </row>
    <row r="737" spans="4:8" x14ac:dyDescent="0.2">
      <c r="D737" s="248"/>
      <c r="F737" s="248"/>
      <c r="G737" s="248"/>
      <c r="H737" s="248"/>
    </row>
    <row r="738" spans="4:8" x14ac:dyDescent="0.2">
      <c r="D738" s="248"/>
      <c r="F738" s="248"/>
      <c r="G738" s="248"/>
      <c r="H738" s="248"/>
    </row>
    <row r="739" spans="4:8" x14ac:dyDescent="0.2">
      <c r="D739" s="248"/>
      <c r="F739" s="248"/>
      <c r="G739" s="248"/>
      <c r="H739" s="248"/>
    </row>
    <row r="740" spans="4:8" x14ac:dyDescent="0.2">
      <c r="D740" s="248"/>
      <c r="F740" s="248"/>
      <c r="G740" s="248"/>
      <c r="H740" s="248"/>
    </row>
    <row r="741" spans="4:8" x14ac:dyDescent="0.2">
      <c r="D741" s="248"/>
      <c r="F741" s="248"/>
      <c r="G741" s="248"/>
      <c r="H741" s="248"/>
    </row>
    <row r="742" spans="4:8" x14ac:dyDescent="0.2">
      <c r="D742" s="248"/>
      <c r="F742" s="248"/>
      <c r="G742" s="248"/>
      <c r="H742" s="248"/>
    </row>
    <row r="743" spans="4:8" x14ac:dyDescent="0.2">
      <c r="D743" s="248"/>
      <c r="F743" s="248"/>
      <c r="G743" s="248"/>
      <c r="H743" s="248"/>
    </row>
    <row r="744" spans="4:8" x14ac:dyDescent="0.2">
      <c r="D744" s="248"/>
      <c r="F744" s="248"/>
      <c r="G744" s="248"/>
      <c r="H744" s="248"/>
    </row>
    <row r="745" spans="4:8" x14ac:dyDescent="0.2">
      <c r="D745" s="248"/>
      <c r="F745" s="248"/>
      <c r="G745" s="248"/>
      <c r="H745" s="248"/>
    </row>
    <row r="746" spans="4:8" x14ac:dyDescent="0.2">
      <c r="D746" s="248"/>
      <c r="F746" s="248"/>
      <c r="G746" s="248"/>
      <c r="H746" s="248"/>
    </row>
    <row r="747" spans="4:8" x14ac:dyDescent="0.2">
      <c r="D747" s="248"/>
      <c r="F747" s="248"/>
      <c r="G747" s="248"/>
      <c r="H747" s="248"/>
    </row>
    <row r="748" spans="4:8" x14ac:dyDescent="0.2">
      <c r="D748" s="248"/>
      <c r="F748" s="248"/>
      <c r="G748" s="248"/>
      <c r="H748" s="248"/>
    </row>
    <row r="749" spans="4:8" x14ac:dyDescent="0.2">
      <c r="D749" s="248"/>
      <c r="F749" s="248"/>
      <c r="G749" s="248"/>
      <c r="H749" s="248"/>
    </row>
    <row r="750" spans="4:8" x14ac:dyDescent="0.2">
      <c r="D750" s="248"/>
      <c r="F750" s="248"/>
      <c r="G750" s="248"/>
      <c r="H750" s="248"/>
    </row>
    <row r="751" spans="4:8" x14ac:dyDescent="0.2">
      <c r="D751" s="248"/>
      <c r="F751" s="248"/>
      <c r="G751" s="248"/>
      <c r="H751" s="248"/>
    </row>
    <row r="752" spans="4:8" x14ac:dyDescent="0.2">
      <c r="D752" s="248"/>
      <c r="F752" s="248"/>
      <c r="G752" s="248"/>
      <c r="H752" s="248"/>
    </row>
    <row r="753" spans="4:8" x14ac:dyDescent="0.2">
      <c r="D753" s="248"/>
      <c r="F753" s="248"/>
      <c r="G753" s="248"/>
      <c r="H753" s="248"/>
    </row>
    <row r="754" spans="4:8" x14ac:dyDescent="0.2">
      <c r="D754" s="248"/>
      <c r="F754" s="248"/>
      <c r="G754" s="248"/>
      <c r="H754" s="248"/>
    </row>
    <row r="755" spans="4:8" x14ac:dyDescent="0.2">
      <c r="D755" s="248"/>
      <c r="F755" s="248"/>
      <c r="G755" s="248"/>
      <c r="H755" s="248"/>
    </row>
    <row r="756" spans="4:8" x14ac:dyDescent="0.2">
      <c r="D756" s="248"/>
      <c r="F756" s="248"/>
      <c r="G756" s="248"/>
      <c r="H756" s="248"/>
    </row>
    <row r="757" spans="4:8" x14ac:dyDescent="0.2">
      <c r="D757" s="248"/>
      <c r="F757" s="248"/>
      <c r="G757" s="248"/>
      <c r="H757" s="248"/>
    </row>
    <row r="758" spans="4:8" x14ac:dyDescent="0.2">
      <c r="D758" s="248"/>
      <c r="F758" s="248"/>
      <c r="G758" s="248"/>
      <c r="H758" s="248"/>
    </row>
    <row r="759" spans="4:8" x14ac:dyDescent="0.2">
      <c r="D759" s="248"/>
      <c r="F759" s="248"/>
      <c r="G759" s="248"/>
      <c r="H759" s="248"/>
    </row>
    <row r="760" spans="4:8" x14ac:dyDescent="0.2">
      <c r="D760" s="248"/>
      <c r="F760" s="248"/>
      <c r="G760" s="248"/>
      <c r="H760" s="248"/>
    </row>
    <row r="761" spans="4:8" x14ac:dyDescent="0.2">
      <c r="D761" s="248"/>
      <c r="F761" s="248"/>
      <c r="G761" s="248"/>
      <c r="H761" s="248"/>
    </row>
    <row r="762" spans="4:8" x14ac:dyDescent="0.2">
      <c r="D762" s="248"/>
      <c r="F762" s="248"/>
      <c r="G762" s="248"/>
      <c r="H762" s="248"/>
    </row>
    <row r="763" spans="4:8" x14ac:dyDescent="0.2">
      <c r="D763" s="248"/>
      <c r="F763" s="248"/>
      <c r="G763" s="248"/>
      <c r="H763" s="248"/>
    </row>
    <row r="764" spans="4:8" x14ac:dyDescent="0.2">
      <c r="D764" s="248"/>
      <c r="F764" s="248"/>
      <c r="G764" s="248"/>
      <c r="H764" s="248"/>
    </row>
    <row r="765" spans="4:8" x14ac:dyDescent="0.2">
      <c r="D765" s="248"/>
      <c r="F765" s="248"/>
      <c r="G765" s="248"/>
      <c r="H765" s="248"/>
    </row>
    <row r="766" spans="4:8" x14ac:dyDescent="0.2">
      <c r="D766" s="248"/>
      <c r="F766" s="248"/>
      <c r="G766" s="248"/>
      <c r="H766" s="248"/>
    </row>
    <row r="767" spans="4:8" x14ac:dyDescent="0.2">
      <c r="D767" s="248"/>
      <c r="F767" s="248"/>
      <c r="G767" s="248"/>
      <c r="H767" s="248"/>
    </row>
    <row r="768" spans="4:8" x14ac:dyDescent="0.2">
      <c r="D768" s="248"/>
      <c r="F768" s="248"/>
      <c r="G768" s="248"/>
      <c r="H768" s="248"/>
    </row>
    <row r="769" spans="4:8" x14ac:dyDescent="0.2">
      <c r="D769" s="248"/>
      <c r="F769" s="248"/>
      <c r="G769" s="248"/>
      <c r="H769" s="248"/>
    </row>
    <row r="770" spans="4:8" x14ac:dyDescent="0.2">
      <c r="D770" s="248"/>
      <c r="F770" s="248"/>
      <c r="G770" s="248"/>
      <c r="H770" s="248"/>
    </row>
    <row r="771" spans="4:8" x14ac:dyDescent="0.2">
      <c r="D771" s="248"/>
      <c r="F771" s="248"/>
      <c r="G771" s="248"/>
      <c r="H771" s="248"/>
    </row>
    <row r="772" spans="4:8" x14ac:dyDescent="0.2">
      <c r="D772" s="248"/>
      <c r="F772" s="248"/>
      <c r="G772" s="248"/>
      <c r="H772" s="248"/>
    </row>
    <row r="773" spans="4:8" x14ac:dyDescent="0.2">
      <c r="D773" s="248"/>
      <c r="F773" s="248"/>
      <c r="G773" s="248"/>
      <c r="H773" s="248"/>
    </row>
    <row r="774" spans="4:8" x14ac:dyDescent="0.2">
      <c r="D774" s="248"/>
      <c r="F774" s="248"/>
      <c r="G774" s="248"/>
      <c r="H774" s="248"/>
    </row>
    <row r="775" spans="4:8" x14ac:dyDescent="0.2">
      <c r="D775" s="248"/>
      <c r="F775" s="248"/>
      <c r="G775" s="248"/>
      <c r="H775" s="248"/>
    </row>
    <row r="776" spans="4:8" x14ac:dyDescent="0.2">
      <c r="D776" s="248"/>
      <c r="F776" s="248"/>
      <c r="G776" s="248"/>
      <c r="H776" s="248"/>
    </row>
    <row r="777" spans="4:8" x14ac:dyDescent="0.2">
      <c r="D777" s="248"/>
      <c r="F777" s="248"/>
      <c r="G777" s="248"/>
      <c r="H777" s="248"/>
    </row>
    <row r="778" spans="4:8" x14ac:dyDescent="0.2">
      <c r="D778" s="248"/>
      <c r="F778" s="248"/>
      <c r="G778" s="248"/>
      <c r="H778" s="248"/>
    </row>
    <row r="779" spans="4:8" x14ac:dyDescent="0.2">
      <c r="D779" s="248"/>
      <c r="F779" s="248"/>
      <c r="G779" s="248"/>
      <c r="H779" s="248"/>
    </row>
    <row r="780" spans="4:8" x14ac:dyDescent="0.2">
      <c r="D780" s="248"/>
      <c r="F780" s="248"/>
      <c r="G780" s="248"/>
      <c r="H780" s="248"/>
    </row>
    <row r="781" spans="4:8" x14ac:dyDescent="0.2">
      <c r="D781" s="248"/>
      <c r="F781" s="248"/>
      <c r="G781" s="248"/>
      <c r="H781" s="248"/>
    </row>
    <row r="782" spans="4:8" x14ac:dyDescent="0.2">
      <c r="D782" s="248"/>
      <c r="F782" s="248"/>
      <c r="G782" s="248"/>
      <c r="H782" s="248"/>
    </row>
    <row r="783" spans="4:8" x14ac:dyDescent="0.2">
      <c r="D783" s="248"/>
      <c r="F783" s="248"/>
      <c r="G783" s="248"/>
      <c r="H783" s="248"/>
    </row>
    <row r="784" spans="4:8" x14ac:dyDescent="0.2">
      <c r="D784" s="248"/>
      <c r="F784" s="248"/>
      <c r="G784" s="248"/>
      <c r="H784" s="248"/>
    </row>
    <row r="785" spans="4:8" x14ac:dyDescent="0.2">
      <c r="D785" s="248"/>
      <c r="F785" s="248"/>
      <c r="G785" s="248"/>
      <c r="H785" s="248"/>
    </row>
    <row r="786" spans="4:8" x14ac:dyDescent="0.2">
      <c r="D786" s="248"/>
      <c r="F786" s="248"/>
      <c r="G786" s="248"/>
      <c r="H786" s="248"/>
    </row>
    <row r="787" spans="4:8" x14ac:dyDescent="0.2">
      <c r="D787" s="248"/>
      <c r="F787" s="248"/>
      <c r="G787" s="248"/>
      <c r="H787" s="248"/>
    </row>
    <row r="788" spans="4:8" x14ac:dyDescent="0.2">
      <c r="D788" s="248"/>
      <c r="F788" s="248"/>
      <c r="G788" s="248"/>
      <c r="H788" s="248"/>
    </row>
    <row r="789" spans="4:8" x14ac:dyDescent="0.2">
      <c r="D789" s="248"/>
      <c r="F789" s="248"/>
      <c r="G789" s="248"/>
      <c r="H789" s="248"/>
    </row>
    <row r="790" spans="4:8" x14ac:dyDescent="0.2">
      <c r="D790" s="248"/>
      <c r="F790" s="248"/>
      <c r="G790" s="248"/>
      <c r="H790" s="248"/>
    </row>
    <row r="791" spans="4:8" x14ac:dyDescent="0.2">
      <c r="D791" s="248"/>
      <c r="F791" s="248"/>
      <c r="G791" s="248"/>
      <c r="H791" s="248"/>
    </row>
    <row r="792" spans="4:8" x14ac:dyDescent="0.2">
      <c r="D792" s="248"/>
      <c r="F792" s="248"/>
      <c r="G792" s="248"/>
      <c r="H792" s="248"/>
    </row>
    <row r="793" spans="4:8" x14ac:dyDescent="0.2">
      <c r="D793" s="248"/>
      <c r="F793" s="248"/>
      <c r="G793" s="248"/>
      <c r="H793" s="248"/>
    </row>
    <row r="794" spans="4:8" x14ac:dyDescent="0.2">
      <c r="D794" s="248"/>
      <c r="F794" s="248"/>
      <c r="G794" s="248"/>
      <c r="H794" s="248"/>
    </row>
    <row r="795" spans="4:8" x14ac:dyDescent="0.2">
      <c r="D795" s="248"/>
      <c r="F795" s="248"/>
      <c r="G795" s="248"/>
      <c r="H795" s="248"/>
    </row>
    <row r="796" spans="4:8" x14ac:dyDescent="0.2">
      <c r="D796" s="248"/>
      <c r="F796" s="248"/>
      <c r="G796" s="248"/>
      <c r="H796" s="248"/>
    </row>
    <row r="797" spans="4:8" x14ac:dyDescent="0.2">
      <c r="D797" s="248"/>
      <c r="F797" s="248"/>
      <c r="G797" s="248"/>
      <c r="H797" s="248"/>
    </row>
    <row r="798" spans="4:8" x14ac:dyDescent="0.2">
      <c r="D798" s="248"/>
      <c r="F798" s="248"/>
      <c r="G798" s="248"/>
      <c r="H798" s="248"/>
    </row>
    <row r="799" spans="4:8" x14ac:dyDescent="0.2">
      <c r="D799" s="248"/>
      <c r="F799" s="248"/>
      <c r="G799" s="248"/>
      <c r="H799" s="248"/>
    </row>
    <row r="800" spans="4:8" x14ac:dyDescent="0.2">
      <c r="D800" s="248"/>
      <c r="F800" s="248"/>
      <c r="G800" s="248"/>
      <c r="H800" s="248"/>
    </row>
    <row r="801" spans="4:8" x14ac:dyDescent="0.2">
      <c r="D801" s="248"/>
      <c r="F801" s="248"/>
      <c r="G801" s="248"/>
      <c r="H801" s="248"/>
    </row>
    <row r="802" spans="4:8" x14ac:dyDescent="0.2">
      <c r="D802" s="248"/>
      <c r="F802" s="248"/>
      <c r="G802" s="248"/>
      <c r="H802" s="248"/>
    </row>
    <row r="803" spans="4:8" x14ac:dyDescent="0.2">
      <c r="D803" s="248"/>
      <c r="F803" s="248"/>
      <c r="G803" s="248"/>
      <c r="H803" s="248"/>
    </row>
    <row r="804" spans="4:8" x14ac:dyDescent="0.2">
      <c r="D804" s="248"/>
      <c r="F804" s="248"/>
      <c r="G804" s="248"/>
      <c r="H804" s="248"/>
    </row>
    <row r="805" spans="4:8" x14ac:dyDescent="0.2">
      <c r="D805" s="248"/>
      <c r="F805" s="248"/>
      <c r="G805" s="248"/>
      <c r="H805" s="248"/>
    </row>
    <row r="806" spans="4:8" x14ac:dyDescent="0.2">
      <c r="D806" s="248"/>
      <c r="F806" s="248"/>
      <c r="G806" s="248"/>
      <c r="H806" s="248"/>
    </row>
    <row r="807" spans="4:8" x14ac:dyDescent="0.2">
      <c r="D807" s="248"/>
      <c r="F807" s="248"/>
      <c r="G807" s="248"/>
      <c r="H807" s="248"/>
    </row>
    <row r="808" spans="4:8" x14ac:dyDescent="0.2">
      <c r="D808" s="248"/>
      <c r="F808" s="248"/>
      <c r="G808" s="248"/>
      <c r="H808" s="248"/>
    </row>
    <row r="809" spans="4:8" x14ac:dyDescent="0.2">
      <c r="D809" s="248"/>
      <c r="F809" s="248"/>
      <c r="G809" s="248"/>
      <c r="H809" s="248"/>
    </row>
    <row r="810" spans="4:8" x14ac:dyDescent="0.2">
      <c r="D810" s="248"/>
      <c r="F810" s="248"/>
      <c r="G810" s="248"/>
      <c r="H810" s="248"/>
    </row>
    <row r="811" spans="4:8" x14ac:dyDescent="0.2">
      <c r="D811" s="248"/>
      <c r="F811" s="248"/>
      <c r="G811" s="248"/>
      <c r="H811" s="248"/>
    </row>
    <row r="812" spans="4:8" x14ac:dyDescent="0.2">
      <c r="D812" s="248"/>
      <c r="F812" s="248"/>
      <c r="G812" s="248"/>
      <c r="H812" s="248"/>
    </row>
    <row r="813" spans="4:8" x14ac:dyDescent="0.2">
      <c r="D813" s="248"/>
      <c r="F813" s="248"/>
      <c r="G813" s="248"/>
      <c r="H813" s="248"/>
    </row>
    <row r="814" spans="4:8" x14ac:dyDescent="0.2">
      <c r="D814" s="248"/>
      <c r="F814" s="248"/>
      <c r="G814" s="248"/>
      <c r="H814" s="248"/>
    </row>
    <row r="815" spans="4:8" x14ac:dyDescent="0.2">
      <c r="D815" s="248"/>
      <c r="F815" s="248"/>
      <c r="G815" s="248"/>
      <c r="H815" s="248"/>
    </row>
    <row r="816" spans="4:8" x14ac:dyDescent="0.2">
      <c r="D816" s="248"/>
      <c r="F816" s="248"/>
      <c r="G816" s="248"/>
      <c r="H816" s="248"/>
    </row>
    <row r="817" spans="4:8" x14ac:dyDescent="0.2">
      <c r="D817" s="248"/>
      <c r="F817" s="248"/>
      <c r="G817" s="248"/>
      <c r="H817" s="248"/>
    </row>
    <row r="818" spans="4:8" x14ac:dyDescent="0.2">
      <c r="D818" s="248"/>
      <c r="F818" s="248"/>
      <c r="G818" s="248"/>
      <c r="H818" s="248"/>
    </row>
    <row r="819" spans="4:8" x14ac:dyDescent="0.2">
      <c r="D819" s="248"/>
      <c r="F819" s="248"/>
      <c r="G819" s="248"/>
      <c r="H819" s="248"/>
    </row>
    <row r="820" spans="4:8" x14ac:dyDescent="0.2">
      <c r="D820" s="248"/>
      <c r="F820" s="248"/>
      <c r="G820" s="248"/>
      <c r="H820" s="248"/>
    </row>
    <row r="821" spans="4:8" x14ac:dyDescent="0.2">
      <c r="D821" s="248"/>
      <c r="F821" s="248"/>
      <c r="G821" s="248"/>
      <c r="H821" s="248"/>
    </row>
    <row r="822" spans="4:8" x14ac:dyDescent="0.2">
      <c r="D822" s="248"/>
      <c r="F822" s="248"/>
      <c r="G822" s="248"/>
      <c r="H822" s="248"/>
    </row>
    <row r="823" spans="4:8" x14ac:dyDescent="0.2">
      <c r="D823" s="248"/>
      <c r="F823" s="248"/>
      <c r="G823" s="248"/>
      <c r="H823" s="248"/>
    </row>
    <row r="824" spans="4:8" x14ac:dyDescent="0.2">
      <c r="D824" s="248"/>
      <c r="F824" s="248"/>
      <c r="G824" s="248"/>
      <c r="H824" s="248"/>
    </row>
    <row r="825" spans="4:8" x14ac:dyDescent="0.2">
      <c r="D825" s="248"/>
      <c r="F825" s="248"/>
      <c r="G825" s="248"/>
      <c r="H825" s="248"/>
    </row>
    <row r="826" spans="4:8" x14ac:dyDescent="0.2">
      <c r="D826" s="248"/>
      <c r="F826" s="248"/>
      <c r="G826" s="248"/>
      <c r="H826" s="248"/>
    </row>
    <row r="827" spans="4:8" x14ac:dyDescent="0.2">
      <c r="D827" s="248"/>
      <c r="F827" s="248"/>
      <c r="G827" s="248"/>
      <c r="H827" s="248"/>
    </row>
    <row r="828" spans="4:8" x14ac:dyDescent="0.2">
      <c r="D828" s="248"/>
      <c r="F828" s="248"/>
      <c r="G828" s="248"/>
      <c r="H828" s="248"/>
    </row>
    <row r="829" spans="4:8" x14ac:dyDescent="0.2">
      <c r="D829" s="248"/>
      <c r="F829" s="248"/>
      <c r="G829" s="248"/>
      <c r="H829" s="248"/>
    </row>
    <row r="830" spans="4:8" x14ac:dyDescent="0.2">
      <c r="D830" s="248"/>
      <c r="F830" s="248"/>
      <c r="G830" s="248"/>
      <c r="H830" s="248"/>
    </row>
    <row r="831" spans="4:8" x14ac:dyDescent="0.2">
      <c r="D831" s="248"/>
      <c r="F831" s="248"/>
      <c r="G831" s="248"/>
      <c r="H831" s="248"/>
    </row>
    <row r="832" spans="4:8" x14ac:dyDescent="0.2">
      <c r="D832" s="248"/>
      <c r="F832" s="248"/>
      <c r="G832" s="248"/>
      <c r="H832" s="248"/>
    </row>
    <row r="833" spans="4:8" x14ac:dyDescent="0.2">
      <c r="D833" s="248"/>
      <c r="F833" s="248"/>
      <c r="G833" s="248"/>
      <c r="H833" s="248"/>
    </row>
    <row r="834" spans="4:8" x14ac:dyDescent="0.2">
      <c r="D834" s="248"/>
      <c r="F834" s="248"/>
      <c r="G834" s="248"/>
      <c r="H834" s="248"/>
    </row>
    <row r="835" spans="4:8" x14ac:dyDescent="0.2">
      <c r="D835" s="248"/>
      <c r="F835" s="248"/>
      <c r="G835" s="248"/>
      <c r="H835" s="248"/>
    </row>
    <row r="836" spans="4:8" x14ac:dyDescent="0.2">
      <c r="D836" s="248"/>
      <c r="F836" s="248"/>
      <c r="G836" s="248"/>
      <c r="H836" s="248"/>
    </row>
    <row r="837" spans="4:8" x14ac:dyDescent="0.2">
      <c r="D837" s="248"/>
      <c r="F837" s="248"/>
      <c r="G837" s="248"/>
      <c r="H837" s="248"/>
    </row>
    <row r="838" spans="4:8" x14ac:dyDescent="0.2">
      <c r="D838" s="248"/>
      <c r="F838" s="248"/>
      <c r="G838" s="248"/>
      <c r="H838" s="248"/>
    </row>
    <row r="839" spans="4:8" x14ac:dyDescent="0.2">
      <c r="D839" s="248"/>
      <c r="F839" s="248"/>
      <c r="G839" s="248"/>
      <c r="H839" s="248"/>
    </row>
    <row r="840" spans="4:8" x14ac:dyDescent="0.2">
      <c r="D840" s="248"/>
      <c r="F840" s="248"/>
      <c r="G840" s="248"/>
      <c r="H840" s="248"/>
    </row>
    <row r="841" spans="4:8" x14ac:dyDescent="0.2">
      <c r="D841" s="248"/>
      <c r="F841" s="248"/>
      <c r="G841" s="248"/>
      <c r="H841" s="248"/>
    </row>
    <row r="842" spans="4:8" x14ac:dyDescent="0.2">
      <c r="D842" s="248"/>
      <c r="F842" s="248"/>
      <c r="G842" s="248"/>
      <c r="H842" s="248"/>
    </row>
    <row r="843" spans="4:8" x14ac:dyDescent="0.2">
      <c r="D843" s="248"/>
      <c r="F843" s="248"/>
      <c r="G843" s="248"/>
      <c r="H843" s="248"/>
    </row>
    <row r="844" spans="4:8" x14ac:dyDescent="0.2">
      <c r="D844" s="248"/>
      <c r="F844" s="248"/>
      <c r="G844" s="248"/>
      <c r="H844" s="248"/>
    </row>
    <row r="845" spans="4:8" x14ac:dyDescent="0.2">
      <c r="D845" s="248"/>
      <c r="F845" s="248"/>
      <c r="G845" s="248"/>
      <c r="H845" s="248"/>
    </row>
    <row r="846" spans="4:8" x14ac:dyDescent="0.2">
      <c r="D846" s="248"/>
      <c r="F846" s="248"/>
      <c r="G846" s="248"/>
      <c r="H846" s="248"/>
    </row>
    <row r="847" spans="4:8" x14ac:dyDescent="0.2">
      <c r="D847" s="248"/>
      <c r="F847" s="248"/>
      <c r="G847" s="248"/>
      <c r="H847" s="248"/>
    </row>
    <row r="848" spans="4:8" x14ac:dyDescent="0.2">
      <c r="D848" s="248"/>
      <c r="F848" s="248"/>
      <c r="G848" s="248"/>
      <c r="H848" s="248"/>
    </row>
    <row r="849" spans="4:8" x14ac:dyDescent="0.2">
      <c r="D849" s="248"/>
      <c r="F849" s="248"/>
      <c r="G849" s="248"/>
      <c r="H849" s="248"/>
    </row>
    <row r="850" spans="4:8" x14ac:dyDescent="0.2">
      <c r="D850" s="248"/>
      <c r="F850" s="248"/>
      <c r="G850" s="248"/>
      <c r="H850" s="248"/>
    </row>
    <row r="851" spans="4:8" x14ac:dyDescent="0.2">
      <c r="D851" s="248"/>
      <c r="F851" s="248"/>
      <c r="G851" s="248"/>
      <c r="H851" s="248"/>
    </row>
    <row r="852" spans="4:8" x14ac:dyDescent="0.2">
      <c r="D852" s="248"/>
      <c r="F852" s="248"/>
      <c r="G852" s="248"/>
      <c r="H852" s="248"/>
    </row>
    <row r="853" spans="4:8" x14ac:dyDescent="0.2">
      <c r="D853" s="248"/>
      <c r="F853" s="248"/>
      <c r="G853" s="248"/>
      <c r="H853" s="248"/>
    </row>
    <row r="854" spans="4:8" x14ac:dyDescent="0.2">
      <c r="D854" s="248"/>
      <c r="F854" s="248"/>
      <c r="G854" s="248"/>
      <c r="H854" s="248"/>
    </row>
    <row r="855" spans="4:8" x14ac:dyDescent="0.2">
      <c r="D855" s="248"/>
      <c r="F855" s="248"/>
      <c r="G855" s="248"/>
      <c r="H855" s="248"/>
    </row>
    <row r="856" spans="4:8" x14ac:dyDescent="0.2">
      <c r="D856" s="248"/>
      <c r="F856" s="248"/>
      <c r="G856" s="248"/>
      <c r="H856" s="248"/>
    </row>
    <row r="857" spans="4:8" x14ac:dyDescent="0.2">
      <c r="D857" s="248"/>
      <c r="F857" s="248"/>
      <c r="G857" s="248"/>
      <c r="H857" s="248"/>
    </row>
    <row r="858" spans="4:8" x14ac:dyDescent="0.2">
      <c r="D858" s="248"/>
      <c r="F858" s="248"/>
      <c r="G858" s="248"/>
      <c r="H858" s="248"/>
    </row>
    <row r="859" spans="4:8" x14ac:dyDescent="0.2">
      <c r="D859" s="248"/>
      <c r="F859" s="248"/>
      <c r="G859" s="248"/>
      <c r="H859" s="248"/>
    </row>
    <row r="860" spans="4:8" x14ac:dyDescent="0.2">
      <c r="D860" s="248"/>
      <c r="F860" s="248"/>
      <c r="G860" s="248"/>
      <c r="H860" s="248"/>
    </row>
    <row r="861" spans="4:8" x14ac:dyDescent="0.2">
      <c r="D861" s="248"/>
      <c r="F861" s="248"/>
      <c r="G861" s="248"/>
      <c r="H861" s="248"/>
    </row>
    <row r="862" spans="4:8" x14ac:dyDescent="0.2">
      <c r="D862" s="248"/>
      <c r="F862" s="248"/>
      <c r="G862" s="248"/>
      <c r="H862" s="248"/>
    </row>
    <row r="863" spans="4:8" x14ac:dyDescent="0.2">
      <c r="D863" s="248"/>
      <c r="F863" s="248"/>
      <c r="G863" s="248"/>
      <c r="H863" s="248"/>
    </row>
    <row r="864" spans="4:8" x14ac:dyDescent="0.2">
      <c r="D864" s="248"/>
      <c r="F864" s="248"/>
      <c r="G864" s="248"/>
      <c r="H864" s="248"/>
    </row>
    <row r="865" spans="4:8" x14ac:dyDescent="0.2">
      <c r="D865" s="248"/>
      <c r="F865" s="248"/>
      <c r="G865" s="248"/>
      <c r="H865" s="248"/>
    </row>
    <row r="866" spans="4:8" x14ac:dyDescent="0.2">
      <c r="D866" s="248"/>
      <c r="F866" s="248"/>
      <c r="G866" s="248"/>
      <c r="H866" s="248"/>
    </row>
    <row r="867" spans="4:8" x14ac:dyDescent="0.2">
      <c r="D867" s="248"/>
      <c r="F867" s="248"/>
      <c r="G867" s="248"/>
      <c r="H867" s="248"/>
    </row>
    <row r="868" spans="4:8" x14ac:dyDescent="0.2">
      <c r="D868" s="248"/>
      <c r="F868" s="248"/>
      <c r="G868" s="248"/>
      <c r="H868" s="248"/>
    </row>
    <row r="869" spans="4:8" x14ac:dyDescent="0.2">
      <c r="D869" s="248"/>
      <c r="F869" s="248"/>
      <c r="G869" s="248"/>
      <c r="H869" s="248"/>
    </row>
    <row r="870" spans="4:8" x14ac:dyDescent="0.2">
      <c r="D870" s="248"/>
      <c r="F870" s="248"/>
      <c r="G870" s="248"/>
      <c r="H870" s="248"/>
    </row>
    <row r="871" spans="4:8" x14ac:dyDescent="0.2">
      <c r="D871" s="248"/>
      <c r="F871" s="248"/>
      <c r="G871" s="248"/>
      <c r="H871" s="248"/>
    </row>
    <row r="872" spans="4:8" x14ac:dyDescent="0.2">
      <c r="D872" s="248"/>
      <c r="F872" s="248"/>
      <c r="G872" s="248"/>
      <c r="H872" s="248"/>
    </row>
    <row r="873" spans="4:8" x14ac:dyDescent="0.2">
      <c r="D873" s="248"/>
      <c r="F873" s="248"/>
      <c r="G873" s="248"/>
      <c r="H873" s="248"/>
    </row>
    <row r="874" spans="4:8" x14ac:dyDescent="0.2">
      <c r="D874" s="248"/>
      <c r="F874" s="248"/>
      <c r="G874" s="248"/>
      <c r="H874" s="248"/>
    </row>
    <row r="875" spans="4:8" x14ac:dyDescent="0.2">
      <c r="D875" s="248"/>
      <c r="F875" s="248"/>
      <c r="G875" s="248"/>
      <c r="H875" s="248"/>
    </row>
    <row r="876" spans="4:8" x14ac:dyDescent="0.2">
      <c r="D876" s="248"/>
      <c r="F876" s="248"/>
      <c r="G876" s="248"/>
      <c r="H876" s="248"/>
    </row>
    <row r="877" spans="4:8" x14ac:dyDescent="0.2">
      <c r="D877" s="248"/>
      <c r="F877" s="248"/>
      <c r="G877" s="248"/>
      <c r="H877" s="248"/>
    </row>
    <row r="878" spans="4:8" x14ac:dyDescent="0.2">
      <c r="D878" s="248"/>
      <c r="F878" s="248"/>
      <c r="G878" s="248"/>
      <c r="H878" s="248"/>
    </row>
    <row r="879" spans="4:8" x14ac:dyDescent="0.2">
      <c r="D879" s="248"/>
      <c r="F879" s="248"/>
      <c r="G879" s="248"/>
      <c r="H879" s="248"/>
    </row>
    <row r="880" spans="4:8" x14ac:dyDescent="0.2">
      <c r="D880" s="248"/>
      <c r="F880" s="248"/>
      <c r="G880" s="248"/>
      <c r="H880" s="248"/>
    </row>
    <row r="881" spans="4:8" x14ac:dyDescent="0.2">
      <c r="D881" s="248"/>
      <c r="F881" s="248"/>
      <c r="G881" s="248"/>
      <c r="H881" s="248"/>
    </row>
    <row r="882" spans="4:8" x14ac:dyDescent="0.2">
      <c r="D882" s="248"/>
      <c r="F882" s="248"/>
      <c r="G882" s="248"/>
      <c r="H882" s="248"/>
    </row>
    <row r="883" spans="4:8" x14ac:dyDescent="0.2">
      <c r="D883" s="248"/>
      <c r="F883" s="248"/>
      <c r="G883" s="248"/>
      <c r="H883" s="248"/>
    </row>
    <row r="884" spans="4:8" x14ac:dyDescent="0.2">
      <c r="D884" s="248"/>
      <c r="F884" s="248"/>
      <c r="G884" s="248"/>
      <c r="H884" s="248"/>
    </row>
    <row r="885" spans="4:8" x14ac:dyDescent="0.2">
      <c r="D885" s="248"/>
      <c r="F885" s="248"/>
      <c r="G885" s="248"/>
      <c r="H885" s="248"/>
    </row>
    <row r="886" spans="4:8" x14ac:dyDescent="0.2">
      <c r="D886" s="248"/>
      <c r="F886" s="248"/>
      <c r="G886" s="248"/>
      <c r="H886" s="248"/>
    </row>
    <row r="887" spans="4:8" x14ac:dyDescent="0.2">
      <c r="D887" s="248"/>
      <c r="F887" s="248"/>
      <c r="G887" s="248"/>
      <c r="H887" s="248"/>
    </row>
    <row r="888" spans="4:8" x14ac:dyDescent="0.2">
      <c r="D888" s="248"/>
      <c r="F888" s="248"/>
      <c r="G888" s="248"/>
      <c r="H888" s="248"/>
    </row>
    <row r="889" spans="4:8" x14ac:dyDescent="0.2">
      <c r="D889" s="248"/>
      <c r="F889" s="248"/>
      <c r="G889" s="248"/>
      <c r="H889" s="248"/>
    </row>
    <row r="890" spans="4:8" x14ac:dyDescent="0.2">
      <c r="D890" s="248"/>
      <c r="F890" s="248"/>
      <c r="G890" s="248"/>
      <c r="H890" s="248"/>
    </row>
    <row r="891" spans="4:8" x14ac:dyDescent="0.2">
      <c r="D891" s="248"/>
      <c r="F891" s="248"/>
      <c r="G891" s="248"/>
      <c r="H891" s="248"/>
    </row>
    <row r="892" spans="4:8" x14ac:dyDescent="0.2">
      <c r="D892" s="248"/>
      <c r="F892" s="248"/>
      <c r="G892" s="248"/>
      <c r="H892" s="248"/>
    </row>
    <row r="893" spans="4:8" x14ac:dyDescent="0.2">
      <c r="D893" s="248"/>
      <c r="F893" s="248"/>
      <c r="G893" s="248"/>
      <c r="H893" s="248"/>
    </row>
    <row r="894" spans="4:8" x14ac:dyDescent="0.2">
      <c r="D894" s="248"/>
      <c r="F894" s="248"/>
      <c r="G894" s="248"/>
      <c r="H894" s="248"/>
    </row>
    <row r="895" spans="4:8" x14ac:dyDescent="0.2">
      <c r="D895" s="248"/>
      <c r="F895" s="248"/>
      <c r="G895" s="248"/>
      <c r="H895" s="248"/>
    </row>
    <row r="896" spans="4:8" x14ac:dyDescent="0.2">
      <c r="D896" s="248"/>
      <c r="F896" s="248"/>
      <c r="G896" s="248"/>
      <c r="H896" s="248"/>
    </row>
    <row r="897" spans="4:8" x14ac:dyDescent="0.2">
      <c r="D897" s="248"/>
      <c r="F897" s="248"/>
      <c r="G897" s="248"/>
      <c r="H897" s="248"/>
    </row>
    <row r="898" spans="4:8" x14ac:dyDescent="0.2">
      <c r="D898" s="248"/>
      <c r="F898" s="248"/>
      <c r="G898" s="248"/>
      <c r="H898" s="248"/>
    </row>
    <row r="899" spans="4:8" x14ac:dyDescent="0.2">
      <c r="D899" s="248"/>
      <c r="F899" s="248"/>
      <c r="G899" s="248"/>
      <c r="H899" s="248"/>
    </row>
    <row r="900" spans="4:8" x14ac:dyDescent="0.2">
      <c r="D900" s="248"/>
      <c r="F900" s="248"/>
      <c r="G900" s="248"/>
      <c r="H900" s="248"/>
    </row>
    <row r="901" spans="4:8" x14ac:dyDescent="0.2">
      <c r="D901" s="248"/>
      <c r="F901" s="248"/>
      <c r="G901" s="248"/>
      <c r="H901" s="248"/>
    </row>
    <row r="902" spans="4:8" x14ac:dyDescent="0.2">
      <c r="D902" s="248"/>
      <c r="F902" s="248"/>
      <c r="G902" s="248"/>
      <c r="H902" s="248"/>
    </row>
    <row r="903" spans="4:8" x14ac:dyDescent="0.2">
      <c r="D903" s="248"/>
      <c r="F903" s="248"/>
      <c r="G903" s="248"/>
      <c r="H903" s="248"/>
    </row>
    <row r="904" spans="4:8" x14ac:dyDescent="0.2">
      <c r="D904" s="248"/>
      <c r="F904" s="248"/>
      <c r="G904" s="248"/>
      <c r="H904" s="248"/>
    </row>
    <row r="905" spans="4:8" x14ac:dyDescent="0.2">
      <c r="D905" s="248"/>
      <c r="F905" s="248"/>
      <c r="G905" s="248"/>
      <c r="H905" s="248"/>
    </row>
    <row r="906" spans="4:8" x14ac:dyDescent="0.2">
      <c r="D906" s="248"/>
      <c r="F906" s="248"/>
      <c r="G906" s="248"/>
      <c r="H906" s="248"/>
    </row>
    <row r="907" spans="4:8" x14ac:dyDescent="0.2">
      <c r="D907" s="248"/>
      <c r="F907" s="248"/>
      <c r="G907" s="248"/>
      <c r="H907" s="248"/>
    </row>
    <row r="908" spans="4:8" x14ac:dyDescent="0.2">
      <c r="D908" s="248"/>
      <c r="F908" s="248"/>
      <c r="G908" s="248"/>
      <c r="H908" s="248"/>
    </row>
    <row r="909" spans="4:8" x14ac:dyDescent="0.2">
      <c r="D909" s="248"/>
      <c r="F909" s="248"/>
      <c r="G909" s="248"/>
      <c r="H909" s="248"/>
    </row>
    <row r="910" spans="4:8" x14ac:dyDescent="0.2">
      <c r="D910" s="248"/>
      <c r="F910" s="248"/>
      <c r="G910" s="248"/>
      <c r="H910" s="248"/>
    </row>
    <row r="911" spans="4:8" x14ac:dyDescent="0.2">
      <c r="D911" s="248"/>
      <c r="F911" s="248"/>
      <c r="G911" s="248"/>
      <c r="H911" s="248"/>
    </row>
    <row r="912" spans="4:8" x14ac:dyDescent="0.2">
      <c r="D912" s="248"/>
      <c r="F912" s="248"/>
      <c r="G912" s="248"/>
      <c r="H912" s="248"/>
    </row>
    <row r="913" spans="4:8" x14ac:dyDescent="0.2">
      <c r="D913" s="248"/>
      <c r="F913" s="248"/>
      <c r="G913" s="248"/>
      <c r="H913" s="248"/>
    </row>
    <row r="914" spans="4:8" x14ac:dyDescent="0.2">
      <c r="D914" s="248"/>
      <c r="F914" s="248"/>
      <c r="G914" s="248"/>
      <c r="H914" s="248"/>
    </row>
    <row r="915" spans="4:8" x14ac:dyDescent="0.2">
      <c r="D915" s="248"/>
      <c r="F915" s="248"/>
      <c r="G915" s="248"/>
      <c r="H915" s="248"/>
    </row>
    <row r="916" spans="4:8" x14ac:dyDescent="0.2">
      <c r="D916" s="248"/>
      <c r="F916" s="248"/>
      <c r="G916" s="248"/>
      <c r="H916" s="248"/>
    </row>
    <row r="917" spans="4:8" x14ac:dyDescent="0.2">
      <c r="D917" s="248"/>
      <c r="F917" s="248"/>
      <c r="G917" s="248"/>
      <c r="H917" s="248"/>
    </row>
    <row r="918" spans="4:8" x14ac:dyDescent="0.2">
      <c r="D918" s="248"/>
      <c r="F918" s="248"/>
      <c r="G918" s="248"/>
      <c r="H918" s="248"/>
    </row>
    <row r="919" spans="4:8" x14ac:dyDescent="0.2">
      <c r="D919" s="248"/>
      <c r="F919" s="248"/>
      <c r="G919" s="248"/>
      <c r="H919" s="248"/>
    </row>
    <row r="920" spans="4:8" x14ac:dyDescent="0.2">
      <c r="D920" s="248"/>
      <c r="F920" s="248"/>
      <c r="G920" s="248"/>
      <c r="H920" s="248"/>
    </row>
    <row r="921" spans="4:8" x14ac:dyDescent="0.2">
      <c r="D921" s="248"/>
      <c r="F921" s="248"/>
      <c r="G921" s="248"/>
      <c r="H921" s="248"/>
    </row>
    <row r="922" spans="4:8" x14ac:dyDescent="0.2">
      <c r="D922" s="248"/>
      <c r="F922" s="248"/>
      <c r="G922" s="248"/>
      <c r="H922" s="248"/>
    </row>
    <row r="923" spans="4:8" x14ac:dyDescent="0.2">
      <c r="D923" s="248"/>
      <c r="F923" s="248"/>
      <c r="G923" s="248"/>
      <c r="H923" s="248"/>
    </row>
    <row r="924" spans="4:8" x14ac:dyDescent="0.2">
      <c r="D924" s="248"/>
      <c r="F924" s="248"/>
      <c r="G924" s="248"/>
      <c r="H924" s="248"/>
    </row>
    <row r="925" spans="4:8" x14ac:dyDescent="0.2">
      <c r="D925" s="248"/>
      <c r="F925" s="248"/>
      <c r="G925" s="248"/>
      <c r="H925" s="248"/>
    </row>
    <row r="926" spans="4:8" x14ac:dyDescent="0.2">
      <c r="D926" s="248"/>
      <c r="F926" s="248"/>
      <c r="G926" s="248"/>
      <c r="H926" s="248"/>
    </row>
    <row r="927" spans="4:8" x14ac:dyDescent="0.2">
      <c r="D927" s="248"/>
      <c r="F927" s="248"/>
      <c r="G927" s="248"/>
      <c r="H927" s="248"/>
    </row>
    <row r="928" spans="4:8" x14ac:dyDescent="0.2">
      <c r="D928" s="248"/>
      <c r="F928" s="248"/>
      <c r="G928" s="248"/>
      <c r="H928" s="248"/>
    </row>
    <row r="929" spans="4:8" x14ac:dyDescent="0.2">
      <c r="D929" s="248"/>
      <c r="F929" s="248"/>
      <c r="G929" s="248"/>
      <c r="H929" s="248"/>
    </row>
    <row r="930" spans="4:8" x14ac:dyDescent="0.2">
      <c r="D930" s="248"/>
      <c r="F930" s="248"/>
      <c r="G930" s="248"/>
      <c r="H930" s="248"/>
    </row>
    <row r="931" spans="4:8" x14ac:dyDescent="0.2">
      <c r="D931" s="248"/>
      <c r="F931" s="248"/>
      <c r="G931" s="248"/>
      <c r="H931" s="248"/>
    </row>
    <row r="932" spans="4:8" x14ac:dyDescent="0.2">
      <c r="D932" s="248"/>
      <c r="F932" s="248"/>
      <c r="G932" s="248"/>
      <c r="H932" s="248"/>
    </row>
    <row r="933" spans="4:8" x14ac:dyDescent="0.2">
      <c r="D933" s="248"/>
      <c r="F933" s="248"/>
      <c r="G933" s="248"/>
      <c r="H933" s="248"/>
    </row>
    <row r="934" spans="4:8" x14ac:dyDescent="0.2">
      <c r="D934" s="248"/>
      <c r="F934" s="248"/>
      <c r="G934" s="248"/>
      <c r="H934" s="248"/>
    </row>
    <row r="935" spans="4:8" x14ac:dyDescent="0.2">
      <c r="D935" s="248"/>
      <c r="F935" s="248"/>
      <c r="G935" s="248"/>
      <c r="H935" s="248"/>
    </row>
    <row r="936" spans="4:8" x14ac:dyDescent="0.2">
      <c r="D936" s="248"/>
      <c r="F936" s="248"/>
      <c r="G936" s="248"/>
      <c r="H936" s="248"/>
    </row>
    <row r="937" spans="4:8" x14ac:dyDescent="0.2">
      <c r="D937" s="248"/>
      <c r="F937" s="248"/>
      <c r="G937" s="248"/>
      <c r="H937" s="248"/>
    </row>
    <row r="938" spans="4:8" x14ac:dyDescent="0.2">
      <c r="D938" s="248"/>
      <c r="F938" s="248"/>
      <c r="G938" s="248"/>
      <c r="H938" s="248"/>
    </row>
    <row r="939" spans="4:8" x14ac:dyDescent="0.2">
      <c r="D939" s="248"/>
      <c r="F939" s="248"/>
      <c r="G939" s="248"/>
      <c r="H939" s="248"/>
    </row>
    <row r="940" spans="4:8" x14ac:dyDescent="0.2">
      <c r="D940" s="248"/>
      <c r="F940" s="248"/>
      <c r="G940" s="248"/>
      <c r="H940" s="248"/>
    </row>
    <row r="941" spans="4:8" x14ac:dyDescent="0.2">
      <c r="D941" s="248"/>
      <c r="F941" s="248"/>
      <c r="G941" s="248"/>
      <c r="H941" s="248"/>
    </row>
    <row r="942" spans="4:8" x14ac:dyDescent="0.2">
      <c r="D942" s="248"/>
      <c r="F942" s="248"/>
      <c r="G942" s="248"/>
      <c r="H942" s="248"/>
    </row>
    <row r="943" spans="4:8" x14ac:dyDescent="0.2">
      <c r="D943" s="248"/>
      <c r="F943" s="248"/>
      <c r="G943" s="248"/>
      <c r="H943" s="248"/>
    </row>
    <row r="944" spans="4:8" x14ac:dyDescent="0.2">
      <c r="D944" s="248"/>
      <c r="F944" s="248"/>
      <c r="G944" s="248"/>
      <c r="H944" s="248"/>
    </row>
    <row r="945" spans="4:8" x14ac:dyDescent="0.2">
      <c r="D945" s="248"/>
      <c r="F945" s="248"/>
      <c r="G945" s="248"/>
      <c r="H945" s="248"/>
    </row>
    <row r="946" spans="4:8" x14ac:dyDescent="0.2">
      <c r="D946" s="248"/>
      <c r="F946" s="248"/>
      <c r="G946" s="248"/>
      <c r="H946" s="248"/>
    </row>
    <row r="947" spans="4:8" x14ac:dyDescent="0.2">
      <c r="D947" s="248"/>
      <c r="F947" s="248"/>
      <c r="G947" s="248"/>
      <c r="H947" s="248"/>
    </row>
    <row r="948" spans="4:8" x14ac:dyDescent="0.2">
      <c r="D948" s="248"/>
      <c r="F948" s="248"/>
      <c r="G948" s="248"/>
      <c r="H948" s="248"/>
    </row>
    <row r="949" spans="4:8" x14ac:dyDescent="0.2">
      <c r="D949" s="248"/>
      <c r="F949" s="248"/>
      <c r="G949" s="248"/>
      <c r="H949" s="248"/>
    </row>
    <row r="950" spans="4:8" x14ac:dyDescent="0.2">
      <c r="D950" s="248"/>
      <c r="F950" s="248"/>
      <c r="G950" s="248"/>
      <c r="H950" s="248"/>
    </row>
    <row r="951" spans="4:8" x14ac:dyDescent="0.2">
      <c r="D951" s="248"/>
      <c r="F951" s="248"/>
      <c r="G951" s="248"/>
      <c r="H951" s="248"/>
    </row>
    <row r="952" spans="4:8" x14ac:dyDescent="0.2">
      <c r="D952" s="248"/>
      <c r="F952" s="248"/>
      <c r="G952" s="248"/>
      <c r="H952" s="248"/>
    </row>
    <row r="953" spans="4:8" x14ac:dyDescent="0.2">
      <c r="D953" s="248"/>
      <c r="F953" s="248"/>
      <c r="G953" s="248"/>
      <c r="H953" s="248"/>
    </row>
    <row r="954" spans="4:8" x14ac:dyDescent="0.2">
      <c r="D954" s="248"/>
      <c r="F954" s="248"/>
      <c r="G954" s="248"/>
      <c r="H954" s="248"/>
    </row>
    <row r="955" spans="4:8" x14ac:dyDescent="0.2">
      <c r="D955" s="248"/>
      <c r="F955" s="248"/>
      <c r="G955" s="248"/>
      <c r="H955" s="248"/>
    </row>
    <row r="956" spans="4:8" x14ac:dyDescent="0.2">
      <c r="D956" s="248"/>
      <c r="F956" s="248"/>
      <c r="G956" s="248"/>
      <c r="H956" s="248"/>
    </row>
    <row r="957" spans="4:8" x14ac:dyDescent="0.2">
      <c r="D957" s="248"/>
      <c r="F957" s="248"/>
      <c r="G957" s="248"/>
      <c r="H957" s="248"/>
    </row>
    <row r="958" spans="4:8" x14ac:dyDescent="0.2">
      <c r="D958" s="248"/>
      <c r="F958" s="248"/>
      <c r="G958" s="248"/>
      <c r="H958" s="248"/>
    </row>
    <row r="959" spans="4:8" x14ac:dyDescent="0.2">
      <c r="D959" s="248"/>
      <c r="F959" s="248"/>
      <c r="G959" s="248"/>
      <c r="H959" s="248"/>
    </row>
    <row r="960" spans="4:8" x14ac:dyDescent="0.2">
      <c r="D960" s="248"/>
      <c r="F960" s="248"/>
      <c r="G960" s="248"/>
      <c r="H960" s="248"/>
    </row>
    <row r="961" spans="4:8" x14ac:dyDescent="0.2">
      <c r="D961" s="248"/>
      <c r="F961" s="248"/>
      <c r="G961" s="248"/>
      <c r="H961" s="248"/>
    </row>
    <row r="962" spans="4:8" x14ac:dyDescent="0.2">
      <c r="D962" s="248"/>
      <c r="F962" s="248"/>
      <c r="G962" s="248"/>
      <c r="H962" s="248"/>
    </row>
    <row r="963" spans="4:8" x14ac:dyDescent="0.2">
      <c r="D963" s="248"/>
      <c r="F963" s="248"/>
      <c r="G963" s="248"/>
      <c r="H963" s="248"/>
    </row>
    <row r="964" spans="4:8" x14ac:dyDescent="0.2">
      <c r="D964" s="248"/>
      <c r="F964" s="248"/>
      <c r="G964" s="248"/>
      <c r="H964" s="248"/>
    </row>
    <row r="965" spans="4:8" x14ac:dyDescent="0.2">
      <c r="D965" s="248"/>
      <c r="F965" s="248"/>
      <c r="G965" s="248"/>
      <c r="H965" s="248"/>
    </row>
    <row r="966" spans="4:8" x14ac:dyDescent="0.2">
      <c r="D966" s="248"/>
      <c r="F966" s="248"/>
      <c r="G966" s="248"/>
      <c r="H966" s="248"/>
    </row>
    <row r="967" spans="4:8" x14ac:dyDescent="0.2">
      <c r="D967" s="248"/>
      <c r="F967" s="248"/>
      <c r="G967" s="248"/>
      <c r="H967" s="248"/>
    </row>
    <row r="968" spans="4:8" x14ac:dyDescent="0.2">
      <c r="D968" s="248"/>
      <c r="F968" s="248"/>
      <c r="G968" s="248"/>
      <c r="H968" s="248"/>
    </row>
    <row r="969" spans="4:8" x14ac:dyDescent="0.2">
      <c r="D969" s="248"/>
      <c r="F969" s="248"/>
      <c r="G969" s="248"/>
      <c r="H969" s="248"/>
    </row>
    <row r="970" spans="4:8" x14ac:dyDescent="0.2">
      <c r="D970" s="248"/>
      <c r="F970" s="248"/>
      <c r="G970" s="248"/>
      <c r="H970" s="248"/>
    </row>
    <row r="971" spans="4:8" x14ac:dyDescent="0.2">
      <c r="D971" s="248"/>
      <c r="F971" s="248"/>
      <c r="G971" s="248"/>
      <c r="H971" s="248"/>
    </row>
    <row r="972" spans="4:8" x14ac:dyDescent="0.2">
      <c r="D972" s="248"/>
      <c r="F972" s="248"/>
      <c r="G972" s="248"/>
      <c r="H972" s="248"/>
    </row>
    <row r="973" spans="4:8" x14ac:dyDescent="0.2">
      <c r="D973" s="248"/>
      <c r="F973" s="248"/>
      <c r="G973" s="248"/>
      <c r="H973" s="248"/>
    </row>
    <row r="974" spans="4:8" x14ac:dyDescent="0.2">
      <c r="D974" s="248"/>
      <c r="F974" s="248"/>
      <c r="G974" s="248"/>
      <c r="H974" s="248"/>
    </row>
    <row r="975" spans="4:8" x14ac:dyDescent="0.2">
      <c r="D975" s="248"/>
      <c r="F975" s="248"/>
      <c r="G975" s="248"/>
      <c r="H975" s="248"/>
    </row>
    <row r="976" spans="4:8" x14ac:dyDescent="0.2">
      <c r="D976" s="248"/>
      <c r="F976" s="248"/>
      <c r="G976" s="248"/>
      <c r="H976" s="248"/>
    </row>
    <row r="977" spans="4:8" x14ac:dyDescent="0.2">
      <c r="D977" s="248"/>
      <c r="F977" s="248"/>
      <c r="G977" s="248"/>
      <c r="H977" s="248"/>
    </row>
    <row r="978" spans="4:8" x14ac:dyDescent="0.2">
      <c r="D978" s="248"/>
      <c r="F978" s="248"/>
      <c r="G978" s="248"/>
      <c r="H978" s="248"/>
    </row>
    <row r="979" spans="4:8" x14ac:dyDescent="0.2">
      <c r="D979" s="248"/>
      <c r="F979" s="248"/>
      <c r="G979" s="248"/>
      <c r="H979" s="248"/>
    </row>
    <row r="980" spans="4:8" x14ac:dyDescent="0.2">
      <c r="D980" s="248"/>
      <c r="F980" s="248"/>
      <c r="G980" s="248"/>
      <c r="H980" s="248"/>
    </row>
    <row r="981" spans="4:8" x14ac:dyDescent="0.2">
      <c r="D981" s="248"/>
      <c r="F981" s="248"/>
      <c r="G981" s="248"/>
      <c r="H981" s="248"/>
    </row>
    <row r="982" spans="4:8" x14ac:dyDescent="0.2">
      <c r="D982" s="248"/>
      <c r="F982" s="248"/>
      <c r="G982" s="248"/>
      <c r="H982" s="248"/>
    </row>
    <row r="983" spans="4:8" x14ac:dyDescent="0.2">
      <c r="D983" s="248"/>
      <c r="F983" s="248"/>
      <c r="G983" s="248"/>
      <c r="H983" s="248"/>
    </row>
    <row r="984" spans="4:8" x14ac:dyDescent="0.2">
      <c r="D984" s="248"/>
      <c r="F984" s="248"/>
      <c r="G984" s="248"/>
      <c r="H984" s="248"/>
    </row>
    <row r="985" spans="4:8" x14ac:dyDescent="0.2">
      <c r="D985" s="248"/>
      <c r="F985" s="248"/>
      <c r="G985" s="248"/>
      <c r="H985" s="248"/>
    </row>
    <row r="986" spans="4:8" x14ac:dyDescent="0.2">
      <c r="D986" s="248"/>
      <c r="F986" s="248"/>
      <c r="G986" s="248"/>
      <c r="H986" s="248"/>
    </row>
    <row r="987" spans="4:8" x14ac:dyDescent="0.2">
      <c r="D987" s="248"/>
      <c r="F987" s="248"/>
      <c r="G987" s="248"/>
      <c r="H987" s="248"/>
    </row>
    <row r="988" spans="4:8" x14ac:dyDescent="0.2">
      <c r="D988" s="248"/>
      <c r="F988" s="248"/>
      <c r="G988" s="248"/>
      <c r="H988" s="248"/>
    </row>
    <row r="989" spans="4:8" x14ac:dyDescent="0.2">
      <c r="D989" s="248"/>
      <c r="F989" s="248"/>
      <c r="G989" s="248"/>
      <c r="H989" s="248"/>
    </row>
    <row r="990" spans="4:8" x14ac:dyDescent="0.2">
      <c r="D990" s="248"/>
      <c r="F990" s="248"/>
      <c r="G990" s="248"/>
      <c r="H990" s="248"/>
    </row>
    <row r="991" spans="4:8" x14ac:dyDescent="0.2">
      <c r="D991" s="248"/>
      <c r="F991" s="248"/>
      <c r="G991" s="248"/>
      <c r="H991" s="248"/>
    </row>
    <row r="992" spans="4:8" x14ac:dyDescent="0.2">
      <c r="D992" s="248"/>
      <c r="F992" s="248"/>
      <c r="G992" s="248"/>
      <c r="H992" s="248"/>
    </row>
    <row r="993" spans="4:8" x14ac:dyDescent="0.2">
      <c r="D993" s="248"/>
      <c r="F993" s="248"/>
      <c r="G993" s="248"/>
      <c r="H993" s="248"/>
    </row>
    <row r="994" spans="4:8" x14ac:dyDescent="0.2">
      <c r="D994" s="248"/>
      <c r="F994" s="248"/>
      <c r="G994" s="248"/>
      <c r="H994" s="248"/>
    </row>
    <row r="995" spans="4:8" x14ac:dyDescent="0.2">
      <c r="D995" s="248"/>
      <c r="F995" s="248"/>
      <c r="G995" s="248"/>
      <c r="H995" s="248"/>
    </row>
    <row r="996" spans="4:8" x14ac:dyDescent="0.2">
      <c r="D996" s="248"/>
      <c r="F996" s="248"/>
      <c r="G996" s="248"/>
      <c r="H996" s="248"/>
    </row>
  </sheetData>
  <mergeCells count="10">
    <mergeCell ref="J2:J3"/>
    <mergeCell ref="A1:I1"/>
    <mergeCell ref="A2:A3"/>
    <mergeCell ref="C2:C3"/>
    <mergeCell ref="D2:D3"/>
    <mergeCell ref="E2:E3"/>
    <mergeCell ref="F2:F3"/>
    <mergeCell ref="G2:G3"/>
    <mergeCell ref="H2:H3"/>
    <mergeCell ref="I2:I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03FA45-72A6-4152-9E85-A011EA81E438}">
  <sheetPr>
    <tabColor theme="5" tint="0.79998168889431442"/>
  </sheetPr>
  <dimension ref="A1:O996"/>
  <sheetViews>
    <sheetView zoomScale="70" zoomScaleNormal="70" workbookViewId="0">
      <selection activeCell="C4" sqref="C4:G4"/>
    </sheetView>
  </sheetViews>
  <sheetFormatPr defaultColWidth="12.5703125" defaultRowHeight="14.25" x14ac:dyDescent="0.2"/>
  <cols>
    <col min="1" max="1" width="48.42578125" style="187" customWidth="1"/>
    <col min="2" max="2" width="10.5703125" style="187" customWidth="1"/>
    <col min="3" max="8" width="12.5703125" style="187" bestFit="1"/>
    <col min="9" max="9" width="15.5703125" style="187" bestFit="1" customWidth="1"/>
    <col min="10" max="10" width="106.28515625" style="187" bestFit="1" customWidth="1"/>
    <col min="11" max="16384" width="12.5703125" style="187"/>
  </cols>
  <sheetData>
    <row r="1" spans="1:10" ht="15" x14ac:dyDescent="0.25">
      <c r="A1" s="280" t="s">
        <v>103</v>
      </c>
      <c r="B1" s="280"/>
      <c r="C1" s="280"/>
      <c r="D1" s="280"/>
      <c r="E1" s="280"/>
      <c r="F1" s="280"/>
      <c r="G1" s="280"/>
      <c r="H1" s="280"/>
      <c r="I1" s="280"/>
      <c r="J1" s="189" t="s">
        <v>0</v>
      </c>
    </row>
    <row r="2" spans="1:10" ht="15" x14ac:dyDescent="0.25">
      <c r="A2" s="281" t="s">
        <v>1</v>
      </c>
      <c r="B2" s="190"/>
      <c r="C2" s="282" t="s">
        <v>2</v>
      </c>
      <c r="D2" s="282" t="s">
        <v>3</v>
      </c>
      <c r="E2" s="282" t="s">
        <v>4</v>
      </c>
      <c r="F2" s="282" t="s">
        <v>104</v>
      </c>
      <c r="G2" s="282" t="s">
        <v>105</v>
      </c>
      <c r="H2" s="282"/>
      <c r="I2" s="283" t="s">
        <v>6</v>
      </c>
      <c r="J2" s="279" t="s">
        <v>106</v>
      </c>
    </row>
    <row r="3" spans="1:10" ht="30" customHeight="1" x14ac:dyDescent="0.25">
      <c r="A3" s="281"/>
      <c r="B3" s="190" t="s">
        <v>107</v>
      </c>
      <c r="C3" s="282"/>
      <c r="D3" s="282"/>
      <c r="E3" s="282"/>
      <c r="F3" s="282"/>
      <c r="G3" s="282"/>
      <c r="H3" s="282"/>
      <c r="I3" s="283"/>
      <c r="J3" s="279"/>
    </row>
    <row r="4" spans="1:10" ht="15" x14ac:dyDescent="0.25">
      <c r="A4" s="191" t="s">
        <v>7</v>
      </c>
      <c r="B4" s="192"/>
      <c r="C4" s="193">
        <v>2025</v>
      </c>
      <c r="D4" s="193">
        <v>2026</v>
      </c>
      <c r="E4" s="193">
        <v>2027</v>
      </c>
      <c r="F4" s="193">
        <v>2028</v>
      </c>
      <c r="G4" s="193">
        <v>2029</v>
      </c>
      <c r="H4" s="194"/>
      <c r="I4" s="195" t="s">
        <v>1</v>
      </c>
      <c r="J4" s="196"/>
    </row>
    <row r="5" spans="1:10" x14ac:dyDescent="0.2">
      <c r="A5" s="197" t="s">
        <v>94</v>
      </c>
      <c r="B5" s="198"/>
      <c r="C5" s="198">
        <v>0</v>
      </c>
      <c r="D5" s="198">
        <v>0</v>
      </c>
      <c r="E5" s="198">
        <v>0</v>
      </c>
      <c r="F5" s="198">
        <v>0</v>
      </c>
      <c r="G5" s="198">
        <v>0</v>
      </c>
      <c r="H5" s="199"/>
      <c r="I5" s="200">
        <f>SUM(C5:H5)</f>
        <v>0</v>
      </c>
      <c r="J5" s="201" t="s">
        <v>111</v>
      </c>
    </row>
    <row r="6" spans="1:10" x14ac:dyDescent="0.2">
      <c r="A6" s="197" t="s">
        <v>205</v>
      </c>
      <c r="B6" s="198"/>
      <c r="C6" s="198">
        <v>0</v>
      </c>
      <c r="D6" s="198">
        <v>0</v>
      </c>
      <c r="E6" s="198">
        <v>0</v>
      </c>
      <c r="F6" s="198">
        <v>0</v>
      </c>
      <c r="G6" s="198">
        <v>0</v>
      </c>
      <c r="H6" s="199"/>
      <c r="I6" s="200">
        <f>SUM(C6:H6)</f>
        <v>0</v>
      </c>
      <c r="J6" s="201" t="s">
        <v>111</v>
      </c>
    </row>
    <row r="7" spans="1:10" x14ac:dyDescent="0.2">
      <c r="A7" s="202" t="s">
        <v>8</v>
      </c>
      <c r="B7" s="203"/>
      <c r="C7" s="203">
        <f t="shared" ref="C7:I7" si="0">SUM(C5:C6)</f>
        <v>0</v>
      </c>
      <c r="D7" s="203">
        <f t="shared" si="0"/>
        <v>0</v>
      </c>
      <c r="E7" s="203">
        <f t="shared" si="0"/>
        <v>0</v>
      </c>
      <c r="F7" s="203">
        <f t="shared" si="0"/>
        <v>0</v>
      </c>
      <c r="G7" s="203">
        <f t="shared" si="0"/>
        <v>0</v>
      </c>
      <c r="H7" s="203">
        <f t="shared" si="0"/>
        <v>0</v>
      </c>
      <c r="I7" s="203">
        <f t="shared" si="0"/>
        <v>0</v>
      </c>
      <c r="J7" s="204"/>
    </row>
    <row r="8" spans="1:10" ht="15" x14ac:dyDescent="0.25">
      <c r="A8" s="191" t="s">
        <v>9</v>
      </c>
      <c r="B8" s="192"/>
      <c r="C8" s="192" t="s">
        <v>1</v>
      </c>
      <c r="D8" s="192" t="s">
        <v>1</v>
      </c>
      <c r="E8" s="192" t="s">
        <v>1</v>
      </c>
      <c r="F8" s="192"/>
      <c r="G8" s="192" t="s">
        <v>1</v>
      </c>
      <c r="H8" s="195"/>
      <c r="I8" s="195" t="s">
        <v>1</v>
      </c>
      <c r="J8" s="205"/>
    </row>
    <row r="9" spans="1:10" x14ac:dyDescent="0.2">
      <c r="A9" s="197" t="s">
        <v>94</v>
      </c>
      <c r="B9" s="198"/>
      <c r="C9" s="198">
        <f>ROUND(0.3913*C5,-2)</f>
        <v>0</v>
      </c>
      <c r="D9" s="198">
        <f>ROUND(0.3913*D5,-2)</f>
        <v>0</v>
      </c>
      <c r="E9" s="198">
        <f>ROUND(0.3913*E5,-2)</f>
        <v>0</v>
      </c>
      <c r="F9" s="198">
        <f>ROUND(0.3913*F5,-2)</f>
        <v>0</v>
      </c>
      <c r="G9" s="198">
        <f>ROUND(0.3913*G5,-2)</f>
        <v>0</v>
      </c>
      <c r="H9" s="199"/>
      <c r="I9" s="206">
        <f>SUM(C9:H9)</f>
        <v>0</v>
      </c>
      <c r="J9" s="201" t="s">
        <v>111</v>
      </c>
    </row>
    <row r="10" spans="1:10" x14ac:dyDescent="0.2">
      <c r="A10" s="197" t="s">
        <v>205</v>
      </c>
      <c r="B10" s="198"/>
      <c r="C10" s="198">
        <f>ROUND(0.0765*C6,-2)</f>
        <v>0</v>
      </c>
      <c r="D10" s="198">
        <f>ROUND(0.0765*D6,-2)</f>
        <v>0</v>
      </c>
      <c r="E10" s="198">
        <f>ROUND(0.0765*E6,-2)</f>
        <v>0</v>
      </c>
      <c r="F10" s="198">
        <f>ROUND(0.0765*F6,-2)</f>
        <v>0</v>
      </c>
      <c r="G10" s="198">
        <f>ROUND(0.0765*G6,-2)</f>
        <v>0</v>
      </c>
      <c r="H10" s="199"/>
      <c r="I10" s="206">
        <f>SUM(C10:H10)</f>
        <v>0</v>
      </c>
      <c r="J10" s="201" t="s">
        <v>111</v>
      </c>
    </row>
    <row r="11" spans="1:10" x14ac:dyDescent="0.2">
      <c r="A11" s="202" t="s">
        <v>10</v>
      </c>
      <c r="B11" s="203"/>
      <c r="C11" s="203">
        <f>SUM(C9:C10)</f>
        <v>0</v>
      </c>
      <c r="D11" s="203">
        <f>SUM(D9:D10)</f>
        <v>0</v>
      </c>
      <c r="E11" s="203">
        <f>SUM(E9:E10)</f>
        <v>0</v>
      </c>
      <c r="F11" s="203">
        <f>SUM(F9:F10)</f>
        <v>0</v>
      </c>
      <c r="G11" s="203">
        <f>SUM(G9:G10)</f>
        <v>0</v>
      </c>
      <c r="H11" s="207" t="s">
        <v>1</v>
      </c>
      <c r="I11" s="203">
        <f>SUM(I9:I10)</f>
        <v>0</v>
      </c>
      <c r="J11" s="204"/>
    </row>
    <row r="12" spans="1:10" ht="15" x14ac:dyDescent="0.25">
      <c r="A12" s="191" t="s">
        <v>11</v>
      </c>
      <c r="B12" s="192"/>
      <c r="C12" s="192"/>
      <c r="D12" s="192" t="s">
        <v>1</v>
      </c>
      <c r="E12" s="195"/>
      <c r="F12" s="195" t="s">
        <v>1</v>
      </c>
      <c r="G12" s="208"/>
    </row>
    <row r="13" spans="1:10" x14ac:dyDescent="0.2">
      <c r="A13" s="254" t="s">
        <v>12</v>
      </c>
      <c r="B13" s="254"/>
      <c r="C13" s="255"/>
      <c r="D13" s="255"/>
      <c r="E13" s="255"/>
      <c r="F13" s="255"/>
      <c r="G13" s="255"/>
      <c r="H13" s="256"/>
      <c r="I13" s="256"/>
      <c r="J13" s="208" t="s">
        <v>111</v>
      </c>
    </row>
    <row r="14" spans="1:10" x14ac:dyDescent="0.2">
      <c r="A14" s="258" t="s">
        <v>90</v>
      </c>
      <c r="B14" s="258"/>
      <c r="C14" s="259"/>
      <c r="D14" s="259"/>
      <c r="E14" s="259"/>
      <c r="F14" s="259"/>
      <c r="G14" s="259"/>
      <c r="H14" s="260"/>
      <c r="I14" s="260">
        <f t="shared" ref="I14:I19" si="1">SUM(C14:H14)</f>
        <v>0</v>
      </c>
      <c r="J14" s="257"/>
    </row>
    <row r="15" spans="1:10" x14ac:dyDescent="0.2">
      <c r="A15" s="258" t="s">
        <v>13</v>
      </c>
      <c r="B15" s="258"/>
      <c r="C15" s="259"/>
      <c r="D15" s="259"/>
      <c r="E15" s="259"/>
      <c r="F15" s="259"/>
      <c r="G15" s="259"/>
      <c r="H15" s="260"/>
      <c r="I15" s="260">
        <f t="shared" si="1"/>
        <v>0</v>
      </c>
      <c r="J15" s="257"/>
    </row>
    <row r="16" spans="1:10" x14ac:dyDescent="0.2">
      <c r="A16" s="258" t="s">
        <v>14</v>
      </c>
      <c r="B16" s="258"/>
      <c r="C16" s="259"/>
      <c r="D16" s="259"/>
      <c r="E16" s="259"/>
      <c r="F16" s="259"/>
      <c r="G16" s="259"/>
      <c r="H16" s="260"/>
      <c r="I16" s="260">
        <f t="shared" si="1"/>
        <v>0</v>
      </c>
      <c r="J16" s="257"/>
    </row>
    <row r="17" spans="1:10" x14ac:dyDescent="0.2">
      <c r="A17" s="258" t="s">
        <v>90</v>
      </c>
      <c r="B17" s="258"/>
      <c r="C17" s="259"/>
      <c r="D17" s="259"/>
      <c r="E17" s="259"/>
      <c r="F17" s="259"/>
      <c r="G17" s="259"/>
      <c r="H17" s="260"/>
      <c r="I17" s="260">
        <f t="shared" si="1"/>
        <v>0</v>
      </c>
      <c r="J17" s="257"/>
    </row>
    <row r="18" spans="1:10" x14ac:dyDescent="0.2">
      <c r="A18" s="258" t="s">
        <v>13</v>
      </c>
      <c r="B18" s="258"/>
      <c r="C18" s="259"/>
      <c r="D18" s="259"/>
      <c r="E18" s="259"/>
      <c r="F18" s="259"/>
      <c r="G18" s="259"/>
      <c r="H18" s="260"/>
      <c r="I18" s="260">
        <f t="shared" si="1"/>
        <v>0</v>
      </c>
      <c r="J18" s="257"/>
    </row>
    <row r="19" spans="1:10" x14ac:dyDescent="0.2">
      <c r="A19" s="258" t="s">
        <v>14</v>
      </c>
      <c r="B19" s="258"/>
      <c r="C19" s="259"/>
      <c r="D19" s="259"/>
      <c r="E19" s="259"/>
      <c r="F19" s="259"/>
      <c r="G19" s="259"/>
      <c r="H19" s="260"/>
      <c r="I19" s="260">
        <f t="shared" si="1"/>
        <v>0</v>
      </c>
      <c r="J19" s="257"/>
    </row>
    <row r="20" spans="1:10" x14ac:dyDescent="0.2">
      <c r="A20" s="261" t="s">
        <v>15</v>
      </c>
      <c r="B20" s="261"/>
      <c r="C20" s="259"/>
      <c r="D20" s="262"/>
      <c r="E20" s="259"/>
      <c r="F20" s="262"/>
      <c r="G20" s="262"/>
      <c r="H20" s="260"/>
      <c r="I20" s="260"/>
      <c r="J20" s="208" t="s">
        <v>111</v>
      </c>
    </row>
    <row r="21" spans="1:10" x14ac:dyDescent="0.2">
      <c r="A21" s="258" t="s">
        <v>16</v>
      </c>
      <c r="B21" s="258"/>
      <c r="C21" s="259"/>
      <c r="D21" s="259"/>
      <c r="E21" s="259"/>
      <c r="F21" s="259"/>
      <c r="G21" s="259"/>
      <c r="H21" s="260"/>
      <c r="I21" s="260">
        <f>SUM(C21:H21)</f>
        <v>0</v>
      </c>
      <c r="J21" s="257"/>
    </row>
    <row r="22" spans="1:10" x14ac:dyDescent="0.2">
      <c r="A22" s="258" t="s">
        <v>13</v>
      </c>
      <c r="B22" s="258"/>
      <c r="C22" s="259"/>
      <c r="D22" s="259"/>
      <c r="E22" s="259"/>
      <c r="F22" s="259"/>
      <c r="G22" s="259"/>
      <c r="H22" s="260"/>
      <c r="I22" s="260">
        <f>SUM(C22:H22)</f>
        <v>0</v>
      </c>
      <c r="J22" s="257"/>
    </row>
    <row r="23" spans="1:10" x14ac:dyDescent="0.2">
      <c r="A23" s="258" t="s">
        <v>14</v>
      </c>
      <c r="B23" s="258"/>
      <c r="C23" s="259"/>
      <c r="D23" s="259"/>
      <c r="E23" s="259"/>
      <c r="F23" s="259"/>
      <c r="G23" s="259"/>
      <c r="H23" s="260"/>
      <c r="I23" s="260">
        <f>SUM(C23:H23)</f>
        <v>0</v>
      </c>
      <c r="J23" s="257"/>
    </row>
    <row r="24" spans="1:10" x14ac:dyDescent="0.2">
      <c r="A24" s="209"/>
      <c r="B24" s="195"/>
      <c r="C24" s="195"/>
      <c r="D24" s="195"/>
      <c r="E24" s="195"/>
      <c r="F24" s="195"/>
      <c r="G24" s="195"/>
      <c r="H24" s="195"/>
      <c r="I24" s="195"/>
    </row>
    <row r="25" spans="1:10" x14ac:dyDescent="0.2">
      <c r="A25" s="202" t="s">
        <v>17</v>
      </c>
      <c r="B25" s="203"/>
      <c r="C25" s="203">
        <f>SUM(C24:C24)</f>
        <v>0</v>
      </c>
      <c r="D25" s="203">
        <f>SUM(D24:D24)</f>
        <v>0</v>
      </c>
      <c r="E25" s="203">
        <f>SUM(E24:E24)</f>
        <v>0</v>
      </c>
      <c r="F25" s="203">
        <f>SUM(F24:F24)</f>
        <v>0</v>
      </c>
      <c r="G25" s="203">
        <f>SUM(G24:G24)</f>
        <v>0</v>
      </c>
      <c r="H25" s="207" t="s">
        <v>1</v>
      </c>
      <c r="I25" s="203">
        <f>SUM(I24:I24)</f>
        <v>0</v>
      </c>
      <c r="J25" s="204"/>
    </row>
    <row r="26" spans="1:10" ht="15" x14ac:dyDescent="0.25">
      <c r="A26" s="191" t="s">
        <v>18</v>
      </c>
      <c r="B26" s="192"/>
      <c r="C26" s="192" t="s">
        <v>1</v>
      </c>
      <c r="D26" s="192" t="s">
        <v>1</v>
      </c>
      <c r="E26" s="192" t="s">
        <v>1</v>
      </c>
      <c r="F26" s="192"/>
      <c r="G26" s="192" t="s">
        <v>1</v>
      </c>
      <c r="H26" s="195"/>
      <c r="I26" s="195" t="s">
        <v>1</v>
      </c>
      <c r="J26" s="205"/>
    </row>
    <row r="27" spans="1:10" x14ac:dyDescent="0.2">
      <c r="A27" s="209"/>
      <c r="B27" s="210"/>
      <c r="C27" s="210"/>
      <c r="D27" s="210"/>
      <c r="E27" s="210"/>
      <c r="F27" s="210"/>
      <c r="G27" s="210"/>
      <c r="H27" s="195"/>
      <c r="I27" s="211"/>
      <c r="J27" s="212" t="s">
        <v>111</v>
      </c>
    </row>
    <row r="28" spans="1:10" x14ac:dyDescent="0.2">
      <c r="A28" s="202" t="s">
        <v>19</v>
      </c>
      <c r="B28" s="203"/>
      <c r="C28" s="203">
        <f>SUM(C27)</f>
        <v>0</v>
      </c>
      <c r="D28" s="203">
        <f>SUM(D27)</f>
        <v>0</v>
      </c>
      <c r="E28" s="203">
        <f>SUM(E27)</f>
        <v>0</v>
      </c>
      <c r="F28" s="203">
        <f>SUM(F27)</f>
        <v>0</v>
      </c>
      <c r="G28" s="203">
        <f>SUM(G27)</f>
        <v>0</v>
      </c>
      <c r="H28" s="203"/>
      <c r="I28" s="203">
        <f>SUM(I27)</f>
        <v>0</v>
      </c>
      <c r="J28" s="213"/>
    </row>
    <row r="29" spans="1:10" ht="15" x14ac:dyDescent="0.25">
      <c r="A29" s="191" t="s">
        <v>20</v>
      </c>
      <c r="B29" s="192"/>
      <c r="C29" s="192" t="s">
        <v>1</v>
      </c>
      <c r="D29" s="192" t="s">
        <v>1</v>
      </c>
      <c r="E29" s="192" t="s">
        <v>1</v>
      </c>
      <c r="F29" s="192"/>
      <c r="G29" s="192" t="s">
        <v>1</v>
      </c>
      <c r="H29" s="195"/>
      <c r="I29" s="195" t="s">
        <v>1</v>
      </c>
      <c r="J29" s="196"/>
    </row>
    <row r="30" spans="1:10" ht="28.5" x14ac:dyDescent="0.2">
      <c r="A30" s="253" t="s">
        <v>95</v>
      </c>
      <c r="B30" s="210"/>
      <c r="C30" s="210"/>
      <c r="D30" s="210"/>
      <c r="E30" s="210"/>
      <c r="F30" s="210"/>
      <c r="G30" s="210"/>
      <c r="H30" s="195"/>
      <c r="I30" s="211">
        <f>SUM(C30:H30)</f>
        <v>0</v>
      </c>
      <c r="J30" s="212" t="s">
        <v>111</v>
      </c>
    </row>
    <row r="31" spans="1:10" x14ac:dyDescent="0.2">
      <c r="A31" s="202" t="s">
        <v>21</v>
      </c>
      <c r="B31" s="203"/>
      <c r="C31" s="203">
        <f>SUM(C30)</f>
        <v>0</v>
      </c>
      <c r="D31" s="203">
        <f>SUM(D30)</f>
        <v>0</v>
      </c>
      <c r="E31" s="203">
        <f>SUM(E30)</f>
        <v>0</v>
      </c>
      <c r="F31" s="203">
        <f>SUM(F30)</f>
        <v>0</v>
      </c>
      <c r="G31" s="203">
        <f>SUM(G30)</f>
        <v>0</v>
      </c>
      <c r="H31" s="207" t="s">
        <v>1</v>
      </c>
      <c r="I31" s="203">
        <f>SUM(I30)</f>
        <v>0</v>
      </c>
      <c r="J31" s="213"/>
    </row>
    <row r="32" spans="1:10" ht="15" x14ac:dyDescent="0.25">
      <c r="A32" s="191" t="s">
        <v>22</v>
      </c>
      <c r="B32" s="192"/>
      <c r="C32" s="192"/>
      <c r="D32" s="192"/>
      <c r="E32" s="192"/>
      <c r="F32" s="192"/>
      <c r="G32" s="192"/>
      <c r="H32" s="195"/>
      <c r="I32" s="195" t="s">
        <v>1</v>
      </c>
      <c r="J32" s="196"/>
    </row>
    <row r="33" spans="1:10" s="188" customFormat="1" x14ac:dyDescent="0.2">
      <c r="A33" s="215" t="s">
        <v>236</v>
      </c>
      <c r="B33" s="216"/>
      <c r="C33" s="264">
        <v>4000000</v>
      </c>
      <c r="D33" s="264">
        <v>8000000</v>
      </c>
      <c r="E33" s="264">
        <v>9800000</v>
      </c>
      <c r="F33" s="264">
        <v>8000000</v>
      </c>
      <c r="G33" s="216"/>
      <c r="H33" s="217"/>
      <c r="I33" s="218">
        <f>SUM(C33:H33)</f>
        <v>29800000</v>
      </c>
      <c r="J33" s="263" t="s">
        <v>233</v>
      </c>
    </row>
    <row r="34" spans="1:10" s="188" customFormat="1" x14ac:dyDescent="0.2">
      <c r="A34" s="215"/>
      <c r="B34" s="216"/>
      <c r="C34" s="216"/>
      <c r="D34" s="216"/>
      <c r="E34" s="216"/>
      <c r="F34" s="216"/>
      <c r="G34" s="216"/>
      <c r="H34" s="216"/>
      <c r="I34" s="218">
        <f>SUM(C34:G34)</f>
        <v>0</v>
      </c>
      <c r="J34" s="219"/>
    </row>
    <row r="35" spans="1:10" s="188" customFormat="1" x14ac:dyDescent="0.2">
      <c r="A35" s="215"/>
      <c r="B35" s="216"/>
      <c r="C35" s="216"/>
      <c r="D35" s="216"/>
      <c r="E35" s="216"/>
      <c r="F35" s="216"/>
      <c r="G35" s="216"/>
      <c r="H35" s="217"/>
      <c r="I35" s="218">
        <f>SUM(C35:G35)</f>
        <v>0</v>
      </c>
      <c r="J35" s="219"/>
    </row>
    <row r="36" spans="1:10" x14ac:dyDescent="0.2">
      <c r="A36" s="202" t="s">
        <v>23</v>
      </c>
      <c r="B36" s="203"/>
      <c r="C36" s="203">
        <f>SUM(C33:C35)</f>
        <v>4000000</v>
      </c>
      <c r="D36" s="203">
        <f>SUM(D33:D35)</f>
        <v>8000000</v>
      </c>
      <c r="E36" s="203">
        <f>SUM(E33:E35)</f>
        <v>9800000</v>
      </c>
      <c r="F36" s="203">
        <f>SUM(F33:F35)</f>
        <v>8000000</v>
      </c>
      <c r="G36" s="203">
        <f>SUM(G33:G35)</f>
        <v>0</v>
      </c>
      <c r="H36" s="203"/>
      <c r="I36" s="203">
        <f>SUM(I33:I35)</f>
        <v>29800000</v>
      </c>
      <c r="J36" s="213"/>
    </row>
    <row r="37" spans="1:10" ht="15" x14ac:dyDescent="0.25">
      <c r="A37" s="220" t="s">
        <v>119</v>
      </c>
      <c r="B37" s="192"/>
      <c r="C37" s="192" t="s">
        <v>1</v>
      </c>
      <c r="D37" s="192" t="s">
        <v>1</v>
      </c>
      <c r="E37" s="192" t="s">
        <v>1</v>
      </c>
      <c r="F37" s="192"/>
      <c r="G37" s="192" t="s">
        <v>1</v>
      </c>
      <c r="H37" s="195"/>
      <c r="I37" s="195" t="s">
        <v>1</v>
      </c>
      <c r="J37" s="221"/>
    </row>
    <row r="38" spans="1:10" s="188" customFormat="1" x14ac:dyDescent="0.2">
      <c r="A38" s="222" t="s">
        <v>25</v>
      </c>
      <c r="B38" s="223"/>
      <c r="C38" s="223">
        <v>0</v>
      </c>
      <c r="D38" s="223">
        <v>0</v>
      </c>
      <c r="E38" s="223">
        <v>0</v>
      </c>
      <c r="F38" s="223">
        <v>0</v>
      </c>
      <c r="G38" s="223">
        <v>0</v>
      </c>
      <c r="H38" s="199"/>
      <c r="I38" s="206">
        <f>SUM(C38:G38)</f>
        <v>0</v>
      </c>
      <c r="J38" s="224" t="s">
        <v>111</v>
      </c>
    </row>
    <row r="39" spans="1:10" s="188" customFormat="1" x14ac:dyDescent="0.2">
      <c r="A39" s="225" t="s">
        <v>28</v>
      </c>
      <c r="B39" s="223"/>
      <c r="C39" s="223">
        <v>0</v>
      </c>
      <c r="D39" s="223">
        <v>0</v>
      </c>
      <c r="E39" s="223">
        <v>0</v>
      </c>
      <c r="F39" s="223">
        <v>0</v>
      </c>
      <c r="G39" s="223">
        <v>0</v>
      </c>
      <c r="H39" s="199"/>
      <c r="I39" s="206">
        <f>SUM(C39:G39)</f>
        <v>0</v>
      </c>
      <c r="J39" s="224" t="s">
        <v>111</v>
      </c>
    </row>
    <row r="40" spans="1:10" s="188" customFormat="1" ht="28.5" x14ac:dyDescent="0.2">
      <c r="A40" s="225" t="s">
        <v>120</v>
      </c>
      <c r="B40" s="223"/>
      <c r="C40" s="223">
        <v>0</v>
      </c>
      <c r="D40" s="223">
        <v>0</v>
      </c>
      <c r="E40" s="223">
        <v>0</v>
      </c>
      <c r="F40" s="223">
        <v>0</v>
      </c>
      <c r="G40" s="223">
        <v>0</v>
      </c>
      <c r="H40" s="199"/>
      <c r="I40" s="206">
        <f>SUM(C40:G40)</f>
        <v>0</v>
      </c>
      <c r="J40" s="224" t="s">
        <v>111</v>
      </c>
    </row>
    <row r="41" spans="1:10" s="188" customFormat="1" x14ac:dyDescent="0.2">
      <c r="A41" s="197" t="s">
        <v>121</v>
      </c>
      <c r="B41" s="223"/>
      <c r="C41" s="223">
        <v>0</v>
      </c>
      <c r="D41" s="223">
        <v>0</v>
      </c>
      <c r="E41" s="223">
        <v>0</v>
      </c>
      <c r="F41" s="223">
        <v>0</v>
      </c>
      <c r="G41" s="223">
        <v>0</v>
      </c>
      <c r="H41" s="199"/>
      <c r="I41" s="206">
        <f>SUM(C41:H41)</f>
        <v>0</v>
      </c>
      <c r="J41" s="224" t="s">
        <v>111</v>
      </c>
    </row>
    <row r="42" spans="1:10" x14ac:dyDescent="0.2">
      <c r="A42" s="226"/>
      <c r="B42" s="210"/>
      <c r="C42" s="210"/>
      <c r="D42" s="210"/>
      <c r="E42" s="210"/>
      <c r="F42" s="210"/>
      <c r="G42" s="210"/>
      <c r="H42" s="195"/>
      <c r="I42" s="211">
        <f>SUM(C42:H42)</f>
        <v>0</v>
      </c>
      <c r="J42" s="227"/>
    </row>
    <row r="43" spans="1:10" x14ac:dyDescent="0.2">
      <c r="A43" s="209"/>
      <c r="B43" s="210"/>
      <c r="C43" s="210"/>
      <c r="D43" s="210"/>
      <c r="E43" s="210"/>
      <c r="F43" s="210"/>
      <c r="G43" s="210"/>
      <c r="H43" s="195"/>
      <c r="I43" s="211">
        <f>SUM(C43:H43)</f>
        <v>0</v>
      </c>
      <c r="J43" s="214"/>
    </row>
    <row r="44" spans="1:10" x14ac:dyDescent="0.2">
      <c r="A44" s="228"/>
      <c r="B44" s="210"/>
      <c r="C44" s="210"/>
      <c r="D44" s="210"/>
      <c r="E44" s="210"/>
      <c r="F44" s="210"/>
      <c r="G44" s="210"/>
      <c r="H44" s="195"/>
      <c r="I44" s="211">
        <f>SUM(C44:H44)</f>
        <v>0</v>
      </c>
      <c r="J44" s="229"/>
    </row>
    <row r="45" spans="1:10" x14ac:dyDescent="0.2">
      <c r="A45" s="230"/>
      <c r="B45" s="231"/>
      <c r="C45" s="210"/>
      <c r="D45" s="210"/>
      <c r="E45" s="210"/>
      <c r="F45" s="210"/>
      <c r="G45" s="231"/>
      <c r="H45" s="232"/>
      <c r="I45" s="233">
        <f>SUM(C45:H45)</f>
        <v>0</v>
      </c>
      <c r="J45" s="234"/>
    </row>
    <row r="46" spans="1:10" x14ac:dyDescent="0.2">
      <c r="A46" s="202" t="s">
        <v>32</v>
      </c>
      <c r="B46" s="203"/>
      <c r="C46" s="203">
        <f>SUM(C38:C45)</f>
        <v>0</v>
      </c>
      <c r="D46" s="203">
        <f>SUM(D38:D45)</f>
        <v>0</v>
      </c>
      <c r="E46" s="203">
        <f>SUM(E38:E45)</f>
        <v>0</v>
      </c>
      <c r="F46" s="203">
        <f>SUM(F38:F45)</f>
        <v>0</v>
      </c>
      <c r="G46" s="235">
        <f>SUM(G38:G45)</f>
        <v>0</v>
      </c>
      <c r="H46" s="236"/>
      <c r="I46" s="235">
        <f>SUM(I38:I45)</f>
        <v>0</v>
      </c>
      <c r="J46" s="213"/>
    </row>
    <row r="47" spans="1:10" ht="15" x14ac:dyDescent="0.25">
      <c r="A47" s="191" t="s">
        <v>33</v>
      </c>
      <c r="B47" s="192"/>
      <c r="C47" s="237" t="s">
        <v>1</v>
      </c>
      <c r="D47" s="237" t="s">
        <v>1</v>
      </c>
      <c r="E47" s="237" t="s">
        <v>1</v>
      </c>
      <c r="F47" s="237"/>
      <c r="G47" s="238" t="s">
        <v>1</v>
      </c>
      <c r="H47" s="239"/>
      <c r="I47" s="239" t="s">
        <v>1</v>
      </c>
    </row>
    <row r="48" spans="1:10" x14ac:dyDescent="0.2">
      <c r="A48" s="240" t="s">
        <v>84</v>
      </c>
      <c r="B48" s="241"/>
      <c r="C48" s="242" t="s">
        <v>34</v>
      </c>
      <c r="D48" s="242" t="s">
        <v>35</v>
      </c>
      <c r="E48" s="242" t="s">
        <v>35</v>
      </c>
      <c r="F48" s="242"/>
      <c r="G48" s="242" t="s">
        <v>36</v>
      </c>
      <c r="H48" s="243"/>
      <c r="I48" s="243" t="s">
        <v>37</v>
      </c>
    </row>
    <row r="49" spans="1:15" x14ac:dyDescent="0.2">
      <c r="A49" s="228" t="s">
        <v>38</v>
      </c>
      <c r="B49" s="244"/>
      <c r="C49" s="244">
        <v>0</v>
      </c>
      <c r="D49" s="244">
        <v>0</v>
      </c>
      <c r="E49" s="244">
        <v>0</v>
      </c>
      <c r="F49" s="244">
        <v>0</v>
      </c>
      <c r="G49" s="244">
        <v>0</v>
      </c>
      <c r="H49" s="245" t="s">
        <v>1</v>
      </c>
      <c r="I49" s="246">
        <f>SUM(C49:H49)</f>
        <v>0</v>
      </c>
      <c r="J49" s="247" t="s">
        <v>195</v>
      </c>
      <c r="K49" s="248"/>
      <c r="L49" s="249"/>
      <c r="M49" s="249"/>
      <c r="N49" s="249"/>
      <c r="O49" s="249"/>
    </row>
    <row r="50" spans="1:15" x14ac:dyDescent="0.2">
      <c r="A50" s="202" t="s">
        <v>39</v>
      </c>
      <c r="B50" s="203"/>
      <c r="C50" s="203">
        <f>SUM(C49)</f>
        <v>0</v>
      </c>
      <c r="D50" s="203">
        <f>SUM(D49)</f>
        <v>0</v>
      </c>
      <c r="E50" s="203">
        <f>SUM(E49)</f>
        <v>0</v>
      </c>
      <c r="F50" s="203">
        <f>SUM(F49)</f>
        <v>0</v>
      </c>
      <c r="G50" s="203">
        <f>SUM(G49)</f>
        <v>0</v>
      </c>
      <c r="H50" s="250"/>
      <c r="I50" s="203">
        <f>SUM(I49)</f>
        <v>0</v>
      </c>
      <c r="K50" s="248"/>
      <c r="L50" s="249"/>
      <c r="M50" s="249"/>
      <c r="N50" s="249"/>
      <c r="O50" s="249"/>
    </row>
    <row r="51" spans="1:15" x14ac:dyDescent="0.2">
      <c r="A51" s="240" t="s">
        <v>40</v>
      </c>
      <c r="B51" s="210"/>
      <c r="C51" s="210">
        <f>C50+C46+C36+C31+C28+C25+C11+C7</f>
        <v>4000000</v>
      </c>
      <c r="D51" s="210">
        <f>D50+D46+D36+D31+D28+D25+D11+D7</f>
        <v>8000000</v>
      </c>
      <c r="E51" s="210">
        <f>E50+E46+E36+E31+E28+E25+E11+E7</f>
        <v>9800000</v>
      </c>
      <c r="F51" s="210">
        <f>F50+F46+F36+F31+F28+F25+F11+F7</f>
        <v>8000000</v>
      </c>
      <c r="G51" s="210">
        <f>G50+G46+G36+G31+G28+G25+G11+G7</f>
        <v>0</v>
      </c>
      <c r="H51" s="195"/>
      <c r="I51" s="210">
        <f>I50+I46+I36+I31+I28+I25+I11+I7</f>
        <v>29800000</v>
      </c>
      <c r="K51" s="248"/>
      <c r="L51" s="249"/>
      <c r="M51" s="249"/>
      <c r="N51" s="249"/>
      <c r="O51" s="249"/>
    </row>
    <row r="52" spans="1:15" x14ac:dyDescent="0.2">
      <c r="A52" s="240" t="s">
        <v>1</v>
      </c>
      <c r="B52" s="251"/>
      <c r="C52" s="251" t="s">
        <v>1</v>
      </c>
      <c r="D52" s="252" t="s">
        <v>1</v>
      </c>
      <c r="E52" s="252" t="s">
        <v>1</v>
      </c>
      <c r="F52" s="252"/>
      <c r="G52" s="251" t="s">
        <v>1</v>
      </c>
      <c r="K52" s="248"/>
      <c r="L52" s="249"/>
      <c r="M52" s="249"/>
      <c r="N52" s="249"/>
      <c r="O52" s="249"/>
    </row>
    <row r="53" spans="1:15" x14ac:dyDescent="0.2">
      <c r="D53" s="248"/>
      <c r="F53" s="248"/>
      <c r="G53" s="248"/>
      <c r="H53" s="248"/>
      <c r="K53" s="248"/>
      <c r="L53" s="249"/>
      <c r="M53" s="249"/>
      <c r="N53" s="249"/>
      <c r="O53" s="249"/>
    </row>
    <row r="54" spans="1:15" x14ac:dyDescent="0.2">
      <c r="D54" s="248"/>
      <c r="F54" s="248"/>
      <c r="G54" s="248"/>
      <c r="H54" s="248"/>
    </row>
    <row r="55" spans="1:15" x14ac:dyDescent="0.2">
      <c r="D55" s="248"/>
      <c r="F55" s="248"/>
      <c r="G55" s="248"/>
      <c r="H55" s="248"/>
    </row>
    <row r="56" spans="1:15" x14ac:dyDescent="0.2">
      <c r="D56" s="248"/>
      <c r="F56" s="248"/>
      <c r="G56" s="248"/>
      <c r="H56" s="248"/>
    </row>
    <row r="57" spans="1:15" x14ac:dyDescent="0.2">
      <c r="D57" s="248"/>
      <c r="F57" s="248"/>
      <c r="G57" s="248"/>
      <c r="H57" s="248"/>
    </row>
    <row r="58" spans="1:15" x14ac:dyDescent="0.2">
      <c r="D58" s="248"/>
      <c r="F58" s="248"/>
      <c r="G58" s="248"/>
      <c r="H58" s="248"/>
    </row>
    <row r="59" spans="1:15" x14ac:dyDescent="0.2">
      <c r="D59" s="248"/>
      <c r="F59" s="248"/>
      <c r="G59" s="248"/>
      <c r="H59" s="248"/>
    </row>
    <row r="60" spans="1:15" x14ac:dyDescent="0.2">
      <c r="D60" s="248"/>
      <c r="F60" s="248"/>
      <c r="G60" s="248"/>
      <c r="H60" s="248"/>
    </row>
    <row r="61" spans="1:15" x14ac:dyDescent="0.2">
      <c r="D61" s="248"/>
      <c r="F61" s="248"/>
      <c r="G61" s="248"/>
      <c r="H61" s="248"/>
    </row>
    <row r="62" spans="1:15" x14ac:dyDescent="0.2">
      <c r="D62" s="248"/>
      <c r="F62" s="248"/>
      <c r="G62" s="248"/>
      <c r="H62" s="248"/>
    </row>
    <row r="63" spans="1:15" x14ac:dyDescent="0.2">
      <c r="D63" s="248"/>
      <c r="F63" s="248"/>
      <c r="G63" s="248"/>
      <c r="H63" s="248"/>
    </row>
    <row r="64" spans="1:15" x14ac:dyDescent="0.2">
      <c r="D64" s="248"/>
      <c r="F64" s="248"/>
      <c r="G64" s="248"/>
      <c r="H64" s="248"/>
    </row>
    <row r="65" spans="4:8" x14ac:dyDescent="0.2">
      <c r="D65" s="248"/>
      <c r="F65" s="248"/>
      <c r="G65" s="248"/>
      <c r="H65" s="248"/>
    </row>
    <row r="66" spans="4:8" x14ac:dyDescent="0.2">
      <c r="D66" s="248"/>
      <c r="F66" s="248"/>
      <c r="G66" s="248"/>
      <c r="H66" s="248"/>
    </row>
    <row r="67" spans="4:8" x14ac:dyDescent="0.2">
      <c r="D67" s="248"/>
      <c r="F67" s="248"/>
      <c r="G67" s="248"/>
      <c r="H67" s="248"/>
    </row>
    <row r="68" spans="4:8" x14ac:dyDescent="0.2">
      <c r="D68" s="248"/>
      <c r="F68" s="248"/>
      <c r="G68" s="248"/>
      <c r="H68" s="248"/>
    </row>
    <row r="69" spans="4:8" x14ac:dyDescent="0.2">
      <c r="D69" s="248"/>
      <c r="F69" s="248"/>
      <c r="G69" s="248"/>
      <c r="H69" s="248"/>
    </row>
    <row r="70" spans="4:8" x14ac:dyDescent="0.2">
      <c r="D70" s="248"/>
      <c r="F70" s="248"/>
      <c r="G70" s="248"/>
      <c r="H70" s="248"/>
    </row>
    <row r="71" spans="4:8" x14ac:dyDescent="0.2">
      <c r="D71" s="248"/>
      <c r="F71" s="248"/>
      <c r="G71" s="248"/>
      <c r="H71" s="248"/>
    </row>
    <row r="72" spans="4:8" x14ac:dyDescent="0.2">
      <c r="D72" s="248"/>
      <c r="F72" s="248"/>
      <c r="G72" s="248"/>
      <c r="H72" s="248"/>
    </row>
    <row r="73" spans="4:8" x14ac:dyDescent="0.2">
      <c r="D73" s="248"/>
      <c r="F73" s="248"/>
      <c r="G73" s="248"/>
      <c r="H73" s="248"/>
    </row>
    <row r="74" spans="4:8" x14ac:dyDescent="0.2">
      <c r="D74" s="248"/>
      <c r="F74" s="248"/>
      <c r="G74" s="248"/>
      <c r="H74" s="248"/>
    </row>
    <row r="75" spans="4:8" x14ac:dyDescent="0.2">
      <c r="D75" s="248"/>
      <c r="F75" s="248"/>
      <c r="G75" s="248"/>
      <c r="H75" s="248"/>
    </row>
    <row r="76" spans="4:8" x14ac:dyDescent="0.2">
      <c r="D76" s="248"/>
      <c r="F76" s="248"/>
      <c r="G76" s="248"/>
      <c r="H76" s="248"/>
    </row>
    <row r="77" spans="4:8" x14ac:dyDescent="0.2">
      <c r="D77" s="248"/>
      <c r="F77" s="248"/>
      <c r="G77" s="248"/>
      <c r="H77" s="248"/>
    </row>
    <row r="78" spans="4:8" x14ac:dyDescent="0.2">
      <c r="D78" s="248"/>
      <c r="F78" s="248"/>
      <c r="G78" s="248"/>
      <c r="H78" s="248"/>
    </row>
    <row r="79" spans="4:8" x14ac:dyDescent="0.2">
      <c r="D79" s="248"/>
      <c r="F79" s="248"/>
      <c r="G79" s="248"/>
      <c r="H79" s="248"/>
    </row>
    <row r="80" spans="4:8" x14ac:dyDescent="0.2">
      <c r="D80" s="248"/>
      <c r="F80" s="248"/>
      <c r="G80" s="248"/>
      <c r="H80" s="248"/>
    </row>
    <row r="81" spans="4:8" x14ac:dyDescent="0.2">
      <c r="D81" s="248"/>
      <c r="F81" s="248"/>
      <c r="G81" s="248"/>
      <c r="H81" s="248"/>
    </row>
    <row r="82" spans="4:8" x14ac:dyDescent="0.2">
      <c r="D82" s="248"/>
      <c r="F82" s="248"/>
      <c r="G82" s="248"/>
      <c r="H82" s="248"/>
    </row>
    <row r="83" spans="4:8" x14ac:dyDescent="0.2">
      <c r="D83" s="248"/>
      <c r="F83" s="248"/>
      <c r="G83" s="248"/>
      <c r="H83" s="248"/>
    </row>
    <row r="84" spans="4:8" x14ac:dyDescent="0.2">
      <c r="D84" s="248"/>
      <c r="F84" s="248"/>
      <c r="G84" s="248"/>
      <c r="H84" s="248"/>
    </row>
    <row r="85" spans="4:8" x14ac:dyDescent="0.2">
      <c r="D85" s="248"/>
      <c r="F85" s="248"/>
      <c r="G85" s="248"/>
      <c r="H85" s="248"/>
    </row>
    <row r="86" spans="4:8" x14ac:dyDescent="0.2">
      <c r="D86" s="248"/>
      <c r="F86" s="248"/>
      <c r="G86" s="248"/>
      <c r="H86" s="248"/>
    </row>
    <row r="87" spans="4:8" x14ac:dyDescent="0.2">
      <c r="D87" s="248"/>
      <c r="F87" s="248"/>
      <c r="G87" s="248"/>
      <c r="H87" s="248"/>
    </row>
    <row r="88" spans="4:8" x14ac:dyDescent="0.2">
      <c r="D88" s="248"/>
      <c r="F88" s="248"/>
      <c r="G88" s="248"/>
      <c r="H88" s="248"/>
    </row>
    <row r="89" spans="4:8" x14ac:dyDescent="0.2">
      <c r="D89" s="248"/>
      <c r="F89" s="248"/>
      <c r="G89" s="248"/>
      <c r="H89" s="248"/>
    </row>
    <row r="90" spans="4:8" x14ac:dyDescent="0.2">
      <c r="D90" s="248"/>
      <c r="F90" s="248"/>
      <c r="G90" s="248"/>
      <c r="H90" s="248"/>
    </row>
    <row r="91" spans="4:8" x14ac:dyDescent="0.2">
      <c r="D91" s="248"/>
      <c r="F91" s="248"/>
      <c r="G91" s="248"/>
      <c r="H91" s="248"/>
    </row>
    <row r="92" spans="4:8" x14ac:dyDescent="0.2">
      <c r="D92" s="248"/>
      <c r="F92" s="248"/>
      <c r="G92" s="248"/>
      <c r="H92" s="248"/>
    </row>
    <row r="93" spans="4:8" x14ac:dyDescent="0.2">
      <c r="D93" s="248"/>
      <c r="F93" s="248"/>
      <c r="G93" s="248"/>
      <c r="H93" s="248"/>
    </row>
    <row r="94" spans="4:8" x14ac:dyDescent="0.2">
      <c r="D94" s="248"/>
      <c r="F94" s="248"/>
      <c r="G94" s="248"/>
      <c r="H94" s="248"/>
    </row>
    <row r="95" spans="4:8" x14ac:dyDescent="0.2">
      <c r="D95" s="248"/>
      <c r="F95" s="248"/>
      <c r="G95" s="248"/>
      <c r="H95" s="248"/>
    </row>
    <row r="96" spans="4:8" x14ac:dyDescent="0.2">
      <c r="D96" s="248"/>
      <c r="F96" s="248"/>
      <c r="G96" s="248"/>
      <c r="H96" s="248"/>
    </row>
    <row r="97" spans="4:8" x14ac:dyDescent="0.2">
      <c r="D97" s="248"/>
      <c r="F97" s="248"/>
      <c r="G97" s="248"/>
      <c r="H97" s="248"/>
    </row>
    <row r="98" spans="4:8" x14ac:dyDescent="0.2">
      <c r="D98" s="248"/>
      <c r="F98" s="248"/>
      <c r="G98" s="248"/>
      <c r="H98" s="248"/>
    </row>
    <row r="99" spans="4:8" x14ac:dyDescent="0.2">
      <c r="D99" s="248"/>
      <c r="F99" s="248"/>
      <c r="G99" s="248"/>
      <c r="H99" s="248"/>
    </row>
    <row r="100" spans="4:8" x14ac:dyDescent="0.2">
      <c r="D100" s="248"/>
      <c r="F100" s="248"/>
      <c r="G100" s="248"/>
      <c r="H100" s="248"/>
    </row>
    <row r="101" spans="4:8" x14ac:dyDescent="0.2">
      <c r="D101" s="248"/>
      <c r="F101" s="248"/>
      <c r="G101" s="248"/>
      <c r="H101" s="248"/>
    </row>
    <row r="102" spans="4:8" x14ac:dyDescent="0.2">
      <c r="D102" s="248"/>
      <c r="F102" s="248"/>
      <c r="G102" s="248"/>
      <c r="H102" s="248"/>
    </row>
    <row r="103" spans="4:8" x14ac:dyDescent="0.2">
      <c r="D103" s="248"/>
      <c r="F103" s="248"/>
      <c r="G103" s="248"/>
      <c r="H103" s="248"/>
    </row>
    <row r="104" spans="4:8" x14ac:dyDescent="0.2">
      <c r="D104" s="248"/>
      <c r="F104" s="248"/>
      <c r="G104" s="248"/>
      <c r="H104" s="248"/>
    </row>
    <row r="105" spans="4:8" x14ac:dyDescent="0.2">
      <c r="D105" s="248"/>
      <c r="F105" s="248"/>
      <c r="G105" s="248"/>
      <c r="H105" s="248"/>
    </row>
    <row r="106" spans="4:8" x14ac:dyDescent="0.2">
      <c r="D106" s="248"/>
      <c r="F106" s="248"/>
      <c r="G106" s="248"/>
      <c r="H106" s="248"/>
    </row>
    <row r="107" spans="4:8" x14ac:dyDescent="0.2">
      <c r="D107" s="248"/>
      <c r="F107" s="248"/>
      <c r="G107" s="248"/>
      <c r="H107" s="248"/>
    </row>
    <row r="108" spans="4:8" x14ac:dyDescent="0.2">
      <c r="D108" s="248"/>
      <c r="F108" s="248"/>
      <c r="G108" s="248"/>
      <c r="H108" s="248"/>
    </row>
    <row r="109" spans="4:8" x14ac:dyDescent="0.2">
      <c r="D109" s="248"/>
      <c r="F109" s="248"/>
      <c r="G109" s="248"/>
      <c r="H109" s="248"/>
    </row>
    <row r="110" spans="4:8" x14ac:dyDescent="0.2">
      <c r="D110" s="248"/>
      <c r="F110" s="248"/>
      <c r="G110" s="248"/>
      <c r="H110" s="248"/>
    </row>
    <row r="111" spans="4:8" x14ac:dyDescent="0.2">
      <c r="D111" s="248"/>
      <c r="F111" s="248"/>
      <c r="G111" s="248"/>
      <c r="H111" s="248"/>
    </row>
    <row r="112" spans="4:8" x14ac:dyDescent="0.2">
      <c r="D112" s="248"/>
      <c r="F112" s="248"/>
      <c r="G112" s="248"/>
      <c r="H112" s="248"/>
    </row>
    <row r="113" spans="4:8" x14ac:dyDescent="0.2">
      <c r="D113" s="248"/>
      <c r="F113" s="248"/>
      <c r="G113" s="248"/>
      <c r="H113" s="248"/>
    </row>
    <row r="114" spans="4:8" x14ac:dyDescent="0.2">
      <c r="D114" s="248"/>
      <c r="F114" s="248"/>
      <c r="G114" s="248"/>
      <c r="H114" s="248"/>
    </row>
    <row r="115" spans="4:8" x14ac:dyDescent="0.2">
      <c r="D115" s="248"/>
      <c r="F115" s="248"/>
      <c r="G115" s="248"/>
      <c r="H115" s="248"/>
    </row>
    <row r="116" spans="4:8" x14ac:dyDescent="0.2">
      <c r="D116" s="248"/>
      <c r="F116" s="248"/>
      <c r="G116" s="248"/>
      <c r="H116" s="248"/>
    </row>
    <row r="117" spans="4:8" x14ac:dyDescent="0.2">
      <c r="D117" s="248"/>
      <c r="F117" s="248"/>
      <c r="G117" s="248"/>
      <c r="H117" s="248"/>
    </row>
    <row r="118" spans="4:8" x14ac:dyDescent="0.2">
      <c r="D118" s="248"/>
      <c r="F118" s="248"/>
      <c r="G118" s="248"/>
      <c r="H118" s="248"/>
    </row>
    <row r="119" spans="4:8" x14ac:dyDescent="0.2">
      <c r="D119" s="248"/>
      <c r="F119" s="248"/>
      <c r="G119" s="248"/>
      <c r="H119" s="248"/>
    </row>
    <row r="120" spans="4:8" x14ac:dyDescent="0.2">
      <c r="D120" s="248"/>
      <c r="F120" s="248"/>
      <c r="G120" s="248"/>
      <c r="H120" s="248"/>
    </row>
    <row r="121" spans="4:8" x14ac:dyDescent="0.2">
      <c r="D121" s="248"/>
      <c r="F121" s="248"/>
      <c r="G121" s="248"/>
      <c r="H121" s="248"/>
    </row>
    <row r="122" spans="4:8" x14ac:dyDescent="0.2">
      <c r="D122" s="248"/>
      <c r="F122" s="248"/>
      <c r="G122" s="248"/>
      <c r="H122" s="248"/>
    </row>
    <row r="123" spans="4:8" x14ac:dyDescent="0.2">
      <c r="D123" s="248"/>
      <c r="F123" s="248"/>
      <c r="G123" s="248"/>
      <c r="H123" s="248"/>
    </row>
    <row r="124" spans="4:8" x14ac:dyDescent="0.2">
      <c r="D124" s="248"/>
      <c r="F124" s="248"/>
      <c r="G124" s="248"/>
      <c r="H124" s="248"/>
    </row>
    <row r="125" spans="4:8" x14ac:dyDescent="0.2">
      <c r="D125" s="248"/>
      <c r="F125" s="248"/>
      <c r="G125" s="248"/>
      <c r="H125" s="248"/>
    </row>
    <row r="126" spans="4:8" x14ac:dyDescent="0.2">
      <c r="D126" s="248"/>
      <c r="F126" s="248"/>
      <c r="G126" s="248"/>
      <c r="H126" s="248"/>
    </row>
    <row r="127" spans="4:8" x14ac:dyDescent="0.2">
      <c r="D127" s="248"/>
      <c r="F127" s="248"/>
      <c r="G127" s="248"/>
      <c r="H127" s="248"/>
    </row>
    <row r="128" spans="4:8" x14ac:dyDescent="0.2">
      <c r="D128" s="248"/>
      <c r="F128" s="248"/>
      <c r="G128" s="248"/>
      <c r="H128" s="248"/>
    </row>
    <row r="129" spans="4:8" x14ac:dyDescent="0.2">
      <c r="D129" s="248"/>
      <c r="F129" s="248"/>
      <c r="G129" s="248"/>
      <c r="H129" s="248"/>
    </row>
    <row r="130" spans="4:8" x14ac:dyDescent="0.2">
      <c r="D130" s="248"/>
      <c r="F130" s="248"/>
      <c r="G130" s="248"/>
      <c r="H130" s="248"/>
    </row>
    <row r="131" spans="4:8" x14ac:dyDescent="0.2">
      <c r="D131" s="248"/>
      <c r="F131" s="248"/>
      <c r="G131" s="248"/>
      <c r="H131" s="248"/>
    </row>
    <row r="132" spans="4:8" x14ac:dyDescent="0.2">
      <c r="D132" s="248"/>
      <c r="F132" s="248"/>
      <c r="G132" s="248"/>
      <c r="H132" s="248"/>
    </row>
    <row r="133" spans="4:8" x14ac:dyDescent="0.2">
      <c r="D133" s="248"/>
      <c r="F133" s="248"/>
      <c r="G133" s="248"/>
      <c r="H133" s="248"/>
    </row>
    <row r="134" spans="4:8" x14ac:dyDescent="0.2">
      <c r="D134" s="248"/>
      <c r="F134" s="248"/>
      <c r="G134" s="248"/>
      <c r="H134" s="248"/>
    </row>
    <row r="135" spans="4:8" x14ac:dyDescent="0.2">
      <c r="D135" s="248"/>
      <c r="F135" s="248"/>
      <c r="G135" s="248"/>
      <c r="H135" s="248"/>
    </row>
    <row r="136" spans="4:8" x14ac:dyDescent="0.2">
      <c r="D136" s="248"/>
      <c r="F136" s="248"/>
      <c r="G136" s="248"/>
      <c r="H136" s="248"/>
    </row>
    <row r="137" spans="4:8" x14ac:dyDescent="0.2">
      <c r="D137" s="248"/>
      <c r="F137" s="248"/>
      <c r="G137" s="248"/>
      <c r="H137" s="248"/>
    </row>
    <row r="138" spans="4:8" x14ac:dyDescent="0.2">
      <c r="D138" s="248"/>
      <c r="F138" s="248"/>
      <c r="G138" s="248"/>
      <c r="H138" s="248"/>
    </row>
    <row r="139" spans="4:8" x14ac:dyDescent="0.2">
      <c r="D139" s="248"/>
      <c r="F139" s="248"/>
      <c r="G139" s="248"/>
      <c r="H139" s="248"/>
    </row>
    <row r="140" spans="4:8" x14ac:dyDescent="0.2">
      <c r="D140" s="248"/>
      <c r="F140" s="248"/>
      <c r="G140" s="248"/>
      <c r="H140" s="248"/>
    </row>
    <row r="141" spans="4:8" x14ac:dyDescent="0.2">
      <c r="D141" s="248"/>
      <c r="F141" s="248"/>
      <c r="G141" s="248"/>
      <c r="H141" s="248"/>
    </row>
    <row r="142" spans="4:8" x14ac:dyDescent="0.2">
      <c r="D142" s="248"/>
      <c r="F142" s="248"/>
      <c r="G142" s="248"/>
      <c r="H142" s="248"/>
    </row>
    <row r="143" spans="4:8" x14ac:dyDescent="0.2">
      <c r="D143" s="248"/>
      <c r="F143" s="248"/>
      <c r="G143" s="248"/>
      <c r="H143" s="248"/>
    </row>
    <row r="144" spans="4:8" x14ac:dyDescent="0.2">
      <c r="D144" s="248"/>
      <c r="F144" s="248"/>
      <c r="G144" s="248"/>
      <c r="H144" s="248"/>
    </row>
    <row r="145" spans="4:8" x14ac:dyDescent="0.2">
      <c r="D145" s="248"/>
      <c r="F145" s="248"/>
      <c r="G145" s="248"/>
      <c r="H145" s="248"/>
    </row>
    <row r="146" spans="4:8" x14ac:dyDescent="0.2">
      <c r="D146" s="248"/>
      <c r="F146" s="248"/>
      <c r="G146" s="248"/>
      <c r="H146" s="248"/>
    </row>
    <row r="147" spans="4:8" x14ac:dyDescent="0.2">
      <c r="D147" s="248"/>
      <c r="F147" s="248"/>
      <c r="G147" s="248"/>
      <c r="H147" s="248"/>
    </row>
    <row r="148" spans="4:8" x14ac:dyDescent="0.2">
      <c r="D148" s="248"/>
      <c r="F148" s="248"/>
      <c r="G148" s="248"/>
      <c r="H148" s="248"/>
    </row>
    <row r="149" spans="4:8" x14ac:dyDescent="0.2">
      <c r="D149" s="248"/>
      <c r="F149" s="248"/>
      <c r="G149" s="248"/>
      <c r="H149" s="248"/>
    </row>
    <row r="150" spans="4:8" x14ac:dyDescent="0.2">
      <c r="D150" s="248"/>
      <c r="F150" s="248"/>
      <c r="G150" s="248"/>
      <c r="H150" s="248"/>
    </row>
    <row r="151" spans="4:8" x14ac:dyDescent="0.2">
      <c r="D151" s="248"/>
      <c r="F151" s="248"/>
      <c r="G151" s="248"/>
      <c r="H151" s="248"/>
    </row>
    <row r="152" spans="4:8" x14ac:dyDescent="0.2">
      <c r="D152" s="248"/>
      <c r="F152" s="248"/>
      <c r="G152" s="248"/>
      <c r="H152" s="248"/>
    </row>
    <row r="153" spans="4:8" x14ac:dyDescent="0.2">
      <c r="D153" s="248"/>
      <c r="F153" s="248"/>
      <c r="G153" s="248"/>
      <c r="H153" s="248"/>
    </row>
    <row r="154" spans="4:8" x14ac:dyDescent="0.2">
      <c r="D154" s="248"/>
      <c r="F154" s="248"/>
      <c r="G154" s="248"/>
      <c r="H154" s="248"/>
    </row>
    <row r="155" spans="4:8" x14ac:dyDescent="0.2">
      <c r="D155" s="248"/>
      <c r="F155" s="248"/>
      <c r="G155" s="248"/>
      <c r="H155" s="248"/>
    </row>
    <row r="156" spans="4:8" x14ac:dyDescent="0.2">
      <c r="D156" s="248"/>
      <c r="F156" s="248"/>
      <c r="G156" s="248"/>
      <c r="H156" s="248"/>
    </row>
    <row r="157" spans="4:8" x14ac:dyDescent="0.2">
      <c r="D157" s="248"/>
      <c r="F157" s="248"/>
      <c r="G157" s="248"/>
      <c r="H157" s="248"/>
    </row>
    <row r="158" spans="4:8" x14ac:dyDescent="0.2">
      <c r="D158" s="248"/>
      <c r="F158" s="248"/>
      <c r="G158" s="248"/>
      <c r="H158" s="248"/>
    </row>
    <row r="159" spans="4:8" x14ac:dyDescent="0.2">
      <c r="D159" s="248"/>
      <c r="F159" s="248"/>
      <c r="G159" s="248"/>
      <c r="H159" s="248"/>
    </row>
    <row r="160" spans="4:8" x14ac:dyDescent="0.2">
      <c r="D160" s="248"/>
      <c r="F160" s="248"/>
      <c r="G160" s="248"/>
      <c r="H160" s="248"/>
    </row>
    <row r="161" spans="4:8" x14ac:dyDescent="0.2">
      <c r="D161" s="248"/>
      <c r="F161" s="248"/>
      <c r="G161" s="248"/>
      <c r="H161" s="248"/>
    </row>
    <row r="162" spans="4:8" x14ac:dyDescent="0.2">
      <c r="D162" s="248"/>
      <c r="F162" s="248"/>
      <c r="G162" s="248"/>
      <c r="H162" s="248"/>
    </row>
    <row r="163" spans="4:8" x14ac:dyDescent="0.2">
      <c r="D163" s="248"/>
      <c r="F163" s="248"/>
      <c r="G163" s="248"/>
      <c r="H163" s="248"/>
    </row>
    <row r="164" spans="4:8" x14ac:dyDescent="0.2">
      <c r="D164" s="248"/>
      <c r="F164" s="248"/>
      <c r="G164" s="248"/>
      <c r="H164" s="248"/>
    </row>
    <row r="165" spans="4:8" x14ac:dyDescent="0.2">
      <c r="D165" s="248"/>
      <c r="F165" s="248"/>
      <c r="G165" s="248"/>
      <c r="H165" s="248"/>
    </row>
    <row r="166" spans="4:8" x14ac:dyDescent="0.2">
      <c r="D166" s="248"/>
      <c r="F166" s="248"/>
      <c r="G166" s="248"/>
      <c r="H166" s="248"/>
    </row>
    <row r="167" spans="4:8" x14ac:dyDescent="0.2">
      <c r="D167" s="248"/>
      <c r="F167" s="248"/>
      <c r="G167" s="248"/>
      <c r="H167" s="248"/>
    </row>
    <row r="168" spans="4:8" x14ac:dyDescent="0.2">
      <c r="D168" s="248"/>
      <c r="F168" s="248"/>
      <c r="G168" s="248"/>
      <c r="H168" s="248"/>
    </row>
    <row r="169" spans="4:8" x14ac:dyDescent="0.2">
      <c r="D169" s="248"/>
      <c r="F169" s="248"/>
      <c r="G169" s="248"/>
      <c r="H169" s="248"/>
    </row>
    <row r="170" spans="4:8" x14ac:dyDescent="0.2">
      <c r="D170" s="248"/>
      <c r="F170" s="248"/>
      <c r="G170" s="248"/>
      <c r="H170" s="248"/>
    </row>
    <row r="171" spans="4:8" x14ac:dyDescent="0.2">
      <c r="D171" s="248"/>
      <c r="F171" s="248"/>
      <c r="G171" s="248"/>
      <c r="H171" s="248"/>
    </row>
    <row r="172" spans="4:8" x14ac:dyDescent="0.2">
      <c r="D172" s="248"/>
      <c r="F172" s="248"/>
      <c r="G172" s="248"/>
      <c r="H172" s="248"/>
    </row>
    <row r="173" spans="4:8" x14ac:dyDescent="0.2">
      <c r="D173" s="248"/>
      <c r="F173" s="248"/>
      <c r="G173" s="248"/>
      <c r="H173" s="248"/>
    </row>
    <row r="174" spans="4:8" x14ac:dyDescent="0.2">
      <c r="D174" s="248"/>
      <c r="F174" s="248"/>
      <c r="G174" s="248"/>
      <c r="H174" s="248"/>
    </row>
    <row r="175" spans="4:8" x14ac:dyDescent="0.2">
      <c r="D175" s="248"/>
      <c r="F175" s="248"/>
      <c r="G175" s="248"/>
      <c r="H175" s="248"/>
    </row>
    <row r="176" spans="4:8" x14ac:dyDescent="0.2">
      <c r="D176" s="248"/>
      <c r="F176" s="248"/>
      <c r="G176" s="248"/>
      <c r="H176" s="248"/>
    </row>
    <row r="177" spans="4:8" x14ac:dyDescent="0.2">
      <c r="D177" s="248"/>
      <c r="F177" s="248"/>
      <c r="G177" s="248"/>
      <c r="H177" s="248"/>
    </row>
    <row r="178" spans="4:8" x14ac:dyDescent="0.2">
      <c r="D178" s="248"/>
      <c r="F178" s="248"/>
      <c r="G178" s="248"/>
      <c r="H178" s="248"/>
    </row>
    <row r="179" spans="4:8" x14ac:dyDescent="0.2">
      <c r="D179" s="248"/>
      <c r="F179" s="248"/>
      <c r="G179" s="248"/>
      <c r="H179" s="248"/>
    </row>
    <row r="180" spans="4:8" x14ac:dyDescent="0.2">
      <c r="D180" s="248"/>
      <c r="F180" s="248"/>
      <c r="G180" s="248"/>
      <c r="H180" s="248"/>
    </row>
    <row r="181" spans="4:8" x14ac:dyDescent="0.2">
      <c r="D181" s="248"/>
      <c r="F181" s="248"/>
      <c r="G181" s="248"/>
      <c r="H181" s="248"/>
    </row>
    <row r="182" spans="4:8" x14ac:dyDescent="0.2">
      <c r="D182" s="248"/>
      <c r="F182" s="248"/>
      <c r="G182" s="248"/>
      <c r="H182" s="248"/>
    </row>
    <row r="183" spans="4:8" x14ac:dyDescent="0.2">
      <c r="D183" s="248"/>
      <c r="F183" s="248"/>
      <c r="G183" s="248"/>
      <c r="H183" s="248"/>
    </row>
    <row r="184" spans="4:8" x14ac:dyDescent="0.2">
      <c r="D184" s="248"/>
      <c r="F184" s="248"/>
      <c r="G184" s="248"/>
      <c r="H184" s="248"/>
    </row>
    <row r="185" spans="4:8" x14ac:dyDescent="0.2">
      <c r="D185" s="248"/>
      <c r="F185" s="248"/>
      <c r="G185" s="248"/>
      <c r="H185" s="248"/>
    </row>
    <row r="186" spans="4:8" x14ac:dyDescent="0.2">
      <c r="D186" s="248"/>
      <c r="F186" s="248"/>
      <c r="G186" s="248"/>
      <c r="H186" s="248"/>
    </row>
    <row r="187" spans="4:8" x14ac:dyDescent="0.2">
      <c r="D187" s="248"/>
      <c r="F187" s="248"/>
      <c r="G187" s="248"/>
      <c r="H187" s="248"/>
    </row>
    <row r="188" spans="4:8" x14ac:dyDescent="0.2">
      <c r="D188" s="248"/>
      <c r="F188" s="248"/>
      <c r="G188" s="248"/>
      <c r="H188" s="248"/>
    </row>
    <row r="189" spans="4:8" x14ac:dyDescent="0.2">
      <c r="D189" s="248"/>
      <c r="F189" s="248"/>
      <c r="G189" s="248"/>
      <c r="H189" s="248"/>
    </row>
    <row r="190" spans="4:8" x14ac:dyDescent="0.2">
      <c r="D190" s="248"/>
      <c r="F190" s="248"/>
      <c r="G190" s="248"/>
      <c r="H190" s="248"/>
    </row>
    <row r="191" spans="4:8" x14ac:dyDescent="0.2">
      <c r="D191" s="248"/>
      <c r="F191" s="248"/>
      <c r="G191" s="248"/>
      <c r="H191" s="248"/>
    </row>
    <row r="192" spans="4:8" x14ac:dyDescent="0.2">
      <c r="D192" s="248"/>
      <c r="F192" s="248"/>
      <c r="G192" s="248"/>
      <c r="H192" s="248"/>
    </row>
    <row r="193" spans="4:8" x14ac:dyDescent="0.2">
      <c r="D193" s="248"/>
      <c r="F193" s="248"/>
      <c r="G193" s="248"/>
      <c r="H193" s="248"/>
    </row>
    <row r="194" spans="4:8" x14ac:dyDescent="0.2">
      <c r="D194" s="248"/>
      <c r="F194" s="248"/>
      <c r="G194" s="248"/>
      <c r="H194" s="248"/>
    </row>
    <row r="195" spans="4:8" x14ac:dyDescent="0.2">
      <c r="D195" s="248"/>
      <c r="F195" s="248"/>
      <c r="G195" s="248"/>
      <c r="H195" s="248"/>
    </row>
    <row r="196" spans="4:8" x14ac:dyDescent="0.2">
      <c r="D196" s="248"/>
      <c r="F196" s="248"/>
      <c r="G196" s="248"/>
      <c r="H196" s="248"/>
    </row>
    <row r="197" spans="4:8" x14ac:dyDescent="0.2">
      <c r="D197" s="248"/>
      <c r="F197" s="248"/>
      <c r="G197" s="248"/>
      <c r="H197" s="248"/>
    </row>
    <row r="198" spans="4:8" x14ac:dyDescent="0.2">
      <c r="D198" s="248"/>
      <c r="F198" s="248"/>
      <c r="G198" s="248"/>
      <c r="H198" s="248"/>
    </row>
    <row r="199" spans="4:8" x14ac:dyDescent="0.2">
      <c r="D199" s="248"/>
      <c r="F199" s="248"/>
      <c r="G199" s="248"/>
      <c r="H199" s="248"/>
    </row>
    <row r="200" spans="4:8" x14ac:dyDescent="0.2">
      <c r="D200" s="248"/>
      <c r="F200" s="248"/>
      <c r="G200" s="248"/>
      <c r="H200" s="248"/>
    </row>
    <row r="201" spans="4:8" x14ac:dyDescent="0.2">
      <c r="D201" s="248"/>
      <c r="F201" s="248"/>
      <c r="G201" s="248"/>
      <c r="H201" s="248"/>
    </row>
    <row r="202" spans="4:8" x14ac:dyDescent="0.2">
      <c r="D202" s="248"/>
      <c r="F202" s="248"/>
      <c r="G202" s="248"/>
      <c r="H202" s="248"/>
    </row>
    <row r="203" spans="4:8" x14ac:dyDescent="0.2">
      <c r="D203" s="248"/>
      <c r="F203" s="248"/>
      <c r="G203" s="248"/>
      <c r="H203" s="248"/>
    </row>
    <row r="204" spans="4:8" x14ac:dyDescent="0.2">
      <c r="D204" s="248"/>
      <c r="F204" s="248"/>
      <c r="G204" s="248"/>
      <c r="H204" s="248"/>
    </row>
    <row r="205" spans="4:8" x14ac:dyDescent="0.2">
      <c r="D205" s="248"/>
      <c r="F205" s="248"/>
      <c r="G205" s="248"/>
      <c r="H205" s="248"/>
    </row>
    <row r="206" spans="4:8" x14ac:dyDescent="0.2">
      <c r="D206" s="248"/>
      <c r="F206" s="248"/>
      <c r="G206" s="248"/>
      <c r="H206" s="248"/>
    </row>
    <row r="207" spans="4:8" x14ac:dyDescent="0.2">
      <c r="D207" s="248"/>
      <c r="F207" s="248"/>
      <c r="G207" s="248"/>
      <c r="H207" s="248"/>
    </row>
    <row r="208" spans="4:8" x14ac:dyDescent="0.2">
      <c r="D208" s="248"/>
      <c r="F208" s="248"/>
      <c r="G208" s="248"/>
      <c r="H208" s="248"/>
    </row>
    <row r="209" spans="4:8" x14ac:dyDescent="0.2">
      <c r="D209" s="248"/>
      <c r="F209" s="248"/>
      <c r="G209" s="248"/>
      <c r="H209" s="248"/>
    </row>
    <row r="210" spans="4:8" x14ac:dyDescent="0.2">
      <c r="D210" s="248"/>
      <c r="F210" s="248"/>
      <c r="G210" s="248"/>
      <c r="H210" s="248"/>
    </row>
    <row r="211" spans="4:8" x14ac:dyDescent="0.2">
      <c r="D211" s="248"/>
      <c r="F211" s="248"/>
      <c r="G211" s="248"/>
      <c r="H211" s="248"/>
    </row>
    <row r="212" spans="4:8" x14ac:dyDescent="0.2">
      <c r="D212" s="248"/>
      <c r="F212" s="248"/>
      <c r="G212" s="248"/>
      <c r="H212" s="248"/>
    </row>
    <row r="213" spans="4:8" x14ac:dyDescent="0.2">
      <c r="D213" s="248"/>
      <c r="F213" s="248"/>
      <c r="G213" s="248"/>
      <c r="H213" s="248"/>
    </row>
    <row r="214" spans="4:8" x14ac:dyDescent="0.2">
      <c r="D214" s="248"/>
      <c r="F214" s="248"/>
      <c r="G214" s="248"/>
      <c r="H214" s="248"/>
    </row>
    <row r="215" spans="4:8" x14ac:dyDescent="0.2">
      <c r="D215" s="248"/>
      <c r="F215" s="248"/>
      <c r="G215" s="248"/>
      <c r="H215" s="248"/>
    </row>
    <row r="216" spans="4:8" x14ac:dyDescent="0.2">
      <c r="D216" s="248"/>
      <c r="F216" s="248"/>
      <c r="G216" s="248"/>
      <c r="H216" s="248"/>
    </row>
    <row r="217" spans="4:8" x14ac:dyDescent="0.2">
      <c r="D217" s="248"/>
      <c r="F217" s="248"/>
      <c r="G217" s="248"/>
      <c r="H217" s="248"/>
    </row>
    <row r="218" spans="4:8" x14ac:dyDescent="0.2">
      <c r="D218" s="248"/>
      <c r="F218" s="248"/>
      <c r="G218" s="248"/>
      <c r="H218" s="248"/>
    </row>
    <row r="219" spans="4:8" x14ac:dyDescent="0.2">
      <c r="D219" s="248"/>
      <c r="F219" s="248"/>
      <c r="G219" s="248"/>
      <c r="H219" s="248"/>
    </row>
    <row r="220" spans="4:8" x14ac:dyDescent="0.2">
      <c r="D220" s="248"/>
      <c r="F220" s="248"/>
      <c r="G220" s="248"/>
      <c r="H220" s="248"/>
    </row>
    <row r="221" spans="4:8" x14ac:dyDescent="0.2">
      <c r="D221" s="248"/>
      <c r="F221" s="248"/>
      <c r="G221" s="248"/>
      <c r="H221" s="248"/>
    </row>
    <row r="222" spans="4:8" x14ac:dyDescent="0.2">
      <c r="D222" s="248"/>
      <c r="F222" s="248"/>
      <c r="G222" s="248"/>
      <c r="H222" s="248"/>
    </row>
    <row r="223" spans="4:8" x14ac:dyDescent="0.2">
      <c r="D223" s="248"/>
      <c r="F223" s="248"/>
      <c r="G223" s="248"/>
      <c r="H223" s="248"/>
    </row>
    <row r="224" spans="4:8" x14ac:dyDescent="0.2">
      <c r="D224" s="248"/>
      <c r="F224" s="248"/>
      <c r="G224" s="248"/>
      <c r="H224" s="248"/>
    </row>
    <row r="225" spans="4:8" x14ac:dyDescent="0.2">
      <c r="D225" s="248"/>
      <c r="F225" s="248"/>
      <c r="G225" s="248"/>
      <c r="H225" s="248"/>
    </row>
    <row r="226" spans="4:8" x14ac:dyDescent="0.2">
      <c r="D226" s="248"/>
      <c r="F226" s="248"/>
      <c r="G226" s="248"/>
      <c r="H226" s="248"/>
    </row>
    <row r="227" spans="4:8" x14ac:dyDescent="0.2">
      <c r="D227" s="248"/>
      <c r="F227" s="248"/>
      <c r="G227" s="248"/>
      <c r="H227" s="248"/>
    </row>
    <row r="228" spans="4:8" x14ac:dyDescent="0.2">
      <c r="D228" s="248"/>
      <c r="F228" s="248"/>
      <c r="G228" s="248"/>
      <c r="H228" s="248"/>
    </row>
    <row r="229" spans="4:8" x14ac:dyDescent="0.2">
      <c r="D229" s="248"/>
      <c r="F229" s="248"/>
      <c r="G229" s="248"/>
      <c r="H229" s="248"/>
    </row>
    <row r="230" spans="4:8" x14ac:dyDescent="0.2">
      <c r="D230" s="248"/>
      <c r="F230" s="248"/>
      <c r="G230" s="248"/>
      <c r="H230" s="248"/>
    </row>
    <row r="231" spans="4:8" x14ac:dyDescent="0.2">
      <c r="D231" s="248"/>
      <c r="F231" s="248"/>
      <c r="G231" s="248"/>
      <c r="H231" s="248"/>
    </row>
    <row r="232" spans="4:8" x14ac:dyDescent="0.2">
      <c r="D232" s="248"/>
      <c r="F232" s="248"/>
      <c r="G232" s="248"/>
      <c r="H232" s="248"/>
    </row>
    <row r="233" spans="4:8" x14ac:dyDescent="0.2">
      <c r="D233" s="248"/>
      <c r="F233" s="248"/>
      <c r="G233" s="248"/>
      <c r="H233" s="248"/>
    </row>
    <row r="234" spans="4:8" x14ac:dyDescent="0.2">
      <c r="D234" s="248"/>
      <c r="F234" s="248"/>
      <c r="G234" s="248"/>
      <c r="H234" s="248"/>
    </row>
    <row r="235" spans="4:8" x14ac:dyDescent="0.2">
      <c r="D235" s="248"/>
      <c r="F235" s="248"/>
      <c r="G235" s="248"/>
      <c r="H235" s="248"/>
    </row>
    <row r="236" spans="4:8" x14ac:dyDescent="0.2">
      <c r="D236" s="248"/>
      <c r="F236" s="248"/>
      <c r="G236" s="248"/>
      <c r="H236" s="248"/>
    </row>
    <row r="237" spans="4:8" x14ac:dyDescent="0.2">
      <c r="D237" s="248"/>
      <c r="F237" s="248"/>
      <c r="G237" s="248"/>
      <c r="H237" s="248"/>
    </row>
    <row r="238" spans="4:8" x14ac:dyDescent="0.2">
      <c r="D238" s="248"/>
      <c r="F238" s="248"/>
      <c r="G238" s="248"/>
      <c r="H238" s="248"/>
    </row>
    <row r="239" spans="4:8" x14ac:dyDescent="0.2">
      <c r="D239" s="248"/>
      <c r="F239" s="248"/>
      <c r="G239" s="248"/>
      <c r="H239" s="248"/>
    </row>
    <row r="240" spans="4:8" x14ac:dyDescent="0.2">
      <c r="D240" s="248"/>
      <c r="F240" s="248"/>
      <c r="G240" s="248"/>
      <c r="H240" s="248"/>
    </row>
    <row r="241" spans="4:8" x14ac:dyDescent="0.2">
      <c r="D241" s="248"/>
      <c r="F241" s="248"/>
      <c r="G241" s="248"/>
      <c r="H241" s="248"/>
    </row>
    <row r="242" spans="4:8" x14ac:dyDescent="0.2">
      <c r="D242" s="248"/>
      <c r="F242" s="248"/>
      <c r="G242" s="248"/>
      <c r="H242" s="248"/>
    </row>
    <row r="243" spans="4:8" x14ac:dyDescent="0.2">
      <c r="D243" s="248"/>
      <c r="F243" s="248"/>
      <c r="G243" s="248"/>
      <c r="H243" s="248"/>
    </row>
    <row r="244" spans="4:8" x14ac:dyDescent="0.2">
      <c r="D244" s="248"/>
      <c r="F244" s="248"/>
      <c r="G244" s="248"/>
      <c r="H244" s="248"/>
    </row>
    <row r="245" spans="4:8" x14ac:dyDescent="0.2">
      <c r="D245" s="248"/>
      <c r="F245" s="248"/>
      <c r="G245" s="248"/>
      <c r="H245" s="248"/>
    </row>
    <row r="246" spans="4:8" x14ac:dyDescent="0.2">
      <c r="D246" s="248"/>
      <c r="F246" s="248"/>
      <c r="G246" s="248"/>
      <c r="H246" s="248"/>
    </row>
    <row r="247" spans="4:8" x14ac:dyDescent="0.2">
      <c r="D247" s="248"/>
      <c r="F247" s="248"/>
      <c r="G247" s="248"/>
      <c r="H247" s="248"/>
    </row>
    <row r="248" spans="4:8" x14ac:dyDescent="0.2">
      <c r="D248" s="248"/>
      <c r="F248" s="248"/>
      <c r="G248" s="248"/>
      <c r="H248" s="248"/>
    </row>
    <row r="249" spans="4:8" x14ac:dyDescent="0.2">
      <c r="D249" s="248"/>
      <c r="F249" s="248"/>
      <c r="G249" s="248"/>
      <c r="H249" s="248"/>
    </row>
    <row r="250" spans="4:8" x14ac:dyDescent="0.2">
      <c r="D250" s="248"/>
      <c r="F250" s="248"/>
      <c r="G250" s="248"/>
      <c r="H250" s="248"/>
    </row>
    <row r="251" spans="4:8" x14ac:dyDescent="0.2">
      <c r="D251" s="248"/>
      <c r="F251" s="248"/>
      <c r="G251" s="248"/>
      <c r="H251" s="248"/>
    </row>
    <row r="252" spans="4:8" x14ac:dyDescent="0.2">
      <c r="D252" s="248"/>
      <c r="F252" s="248"/>
      <c r="G252" s="248"/>
      <c r="H252" s="248"/>
    </row>
    <row r="253" spans="4:8" x14ac:dyDescent="0.2">
      <c r="D253" s="248"/>
      <c r="F253" s="248"/>
      <c r="G253" s="248"/>
      <c r="H253" s="248"/>
    </row>
    <row r="254" spans="4:8" x14ac:dyDescent="0.2">
      <c r="D254" s="248"/>
      <c r="F254" s="248"/>
      <c r="G254" s="248"/>
      <c r="H254" s="248"/>
    </row>
    <row r="255" spans="4:8" x14ac:dyDescent="0.2">
      <c r="D255" s="248"/>
      <c r="F255" s="248"/>
      <c r="G255" s="248"/>
      <c r="H255" s="248"/>
    </row>
    <row r="256" spans="4:8" x14ac:dyDescent="0.2">
      <c r="D256" s="248"/>
      <c r="F256" s="248"/>
      <c r="G256" s="248"/>
      <c r="H256" s="248"/>
    </row>
    <row r="257" spans="4:8" x14ac:dyDescent="0.2">
      <c r="D257" s="248"/>
      <c r="F257" s="248"/>
      <c r="G257" s="248"/>
      <c r="H257" s="248"/>
    </row>
    <row r="258" spans="4:8" x14ac:dyDescent="0.2">
      <c r="D258" s="248"/>
      <c r="F258" s="248"/>
      <c r="G258" s="248"/>
      <c r="H258" s="248"/>
    </row>
    <row r="259" spans="4:8" x14ac:dyDescent="0.2">
      <c r="D259" s="248"/>
      <c r="F259" s="248"/>
      <c r="G259" s="248"/>
      <c r="H259" s="248"/>
    </row>
    <row r="260" spans="4:8" x14ac:dyDescent="0.2">
      <c r="D260" s="248"/>
      <c r="F260" s="248"/>
      <c r="G260" s="248"/>
      <c r="H260" s="248"/>
    </row>
    <row r="261" spans="4:8" x14ac:dyDescent="0.2">
      <c r="D261" s="248"/>
      <c r="F261" s="248"/>
      <c r="G261" s="248"/>
      <c r="H261" s="248"/>
    </row>
    <row r="262" spans="4:8" x14ac:dyDescent="0.2">
      <c r="D262" s="248"/>
      <c r="F262" s="248"/>
      <c r="G262" s="248"/>
      <c r="H262" s="248"/>
    </row>
    <row r="263" spans="4:8" x14ac:dyDescent="0.2">
      <c r="D263" s="248"/>
      <c r="F263" s="248"/>
      <c r="G263" s="248"/>
      <c r="H263" s="248"/>
    </row>
    <row r="264" spans="4:8" x14ac:dyDescent="0.2">
      <c r="D264" s="248"/>
      <c r="F264" s="248"/>
      <c r="G264" s="248"/>
      <c r="H264" s="248"/>
    </row>
    <row r="265" spans="4:8" x14ac:dyDescent="0.2">
      <c r="D265" s="248"/>
      <c r="F265" s="248"/>
      <c r="G265" s="248"/>
      <c r="H265" s="248"/>
    </row>
    <row r="266" spans="4:8" x14ac:dyDescent="0.2">
      <c r="D266" s="248"/>
      <c r="F266" s="248"/>
      <c r="G266" s="248"/>
      <c r="H266" s="248"/>
    </row>
    <row r="267" spans="4:8" x14ac:dyDescent="0.2">
      <c r="D267" s="248"/>
      <c r="F267" s="248"/>
      <c r="G267" s="248"/>
      <c r="H267" s="248"/>
    </row>
    <row r="268" spans="4:8" x14ac:dyDescent="0.2">
      <c r="D268" s="248"/>
      <c r="F268" s="248"/>
      <c r="G268" s="248"/>
      <c r="H268" s="248"/>
    </row>
    <row r="269" spans="4:8" x14ac:dyDescent="0.2">
      <c r="D269" s="248"/>
      <c r="F269" s="248"/>
      <c r="G269" s="248"/>
      <c r="H269" s="248"/>
    </row>
    <row r="270" spans="4:8" x14ac:dyDescent="0.2">
      <c r="D270" s="248"/>
      <c r="F270" s="248"/>
      <c r="G270" s="248"/>
      <c r="H270" s="248"/>
    </row>
    <row r="271" spans="4:8" x14ac:dyDescent="0.2">
      <c r="D271" s="248"/>
      <c r="F271" s="248"/>
      <c r="G271" s="248"/>
      <c r="H271" s="248"/>
    </row>
    <row r="272" spans="4:8" x14ac:dyDescent="0.2">
      <c r="D272" s="248"/>
      <c r="F272" s="248"/>
      <c r="G272" s="248"/>
      <c r="H272" s="248"/>
    </row>
    <row r="273" spans="4:8" x14ac:dyDescent="0.2">
      <c r="D273" s="248"/>
      <c r="F273" s="248"/>
      <c r="G273" s="248"/>
      <c r="H273" s="248"/>
    </row>
    <row r="274" spans="4:8" x14ac:dyDescent="0.2">
      <c r="D274" s="248"/>
      <c r="F274" s="248"/>
      <c r="G274" s="248"/>
      <c r="H274" s="248"/>
    </row>
    <row r="275" spans="4:8" x14ac:dyDescent="0.2">
      <c r="D275" s="248"/>
      <c r="F275" s="248"/>
      <c r="G275" s="248"/>
      <c r="H275" s="248"/>
    </row>
    <row r="276" spans="4:8" x14ac:dyDescent="0.2">
      <c r="D276" s="248"/>
      <c r="F276" s="248"/>
      <c r="G276" s="248"/>
      <c r="H276" s="248"/>
    </row>
    <row r="277" spans="4:8" x14ac:dyDescent="0.2">
      <c r="D277" s="248"/>
      <c r="F277" s="248"/>
      <c r="G277" s="248"/>
      <c r="H277" s="248"/>
    </row>
    <row r="278" spans="4:8" x14ac:dyDescent="0.2">
      <c r="D278" s="248"/>
      <c r="F278" s="248"/>
      <c r="G278" s="248"/>
      <c r="H278" s="248"/>
    </row>
    <row r="279" spans="4:8" x14ac:dyDescent="0.2">
      <c r="D279" s="248"/>
      <c r="F279" s="248"/>
      <c r="G279" s="248"/>
      <c r="H279" s="248"/>
    </row>
    <row r="280" spans="4:8" x14ac:dyDescent="0.2">
      <c r="D280" s="248"/>
      <c r="F280" s="248"/>
      <c r="G280" s="248"/>
      <c r="H280" s="248"/>
    </row>
    <row r="281" spans="4:8" x14ac:dyDescent="0.2">
      <c r="D281" s="248"/>
      <c r="F281" s="248"/>
      <c r="G281" s="248"/>
      <c r="H281" s="248"/>
    </row>
    <row r="282" spans="4:8" x14ac:dyDescent="0.2">
      <c r="D282" s="248"/>
      <c r="F282" s="248"/>
      <c r="G282" s="248"/>
      <c r="H282" s="248"/>
    </row>
    <row r="283" spans="4:8" x14ac:dyDescent="0.2">
      <c r="D283" s="248"/>
      <c r="F283" s="248"/>
      <c r="G283" s="248"/>
      <c r="H283" s="248"/>
    </row>
    <row r="284" spans="4:8" x14ac:dyDescent="0.2">
      <c r="D284" s="248"/>
      <c r="F284" s="248"/>
      <c r="G284" s="248"/>
      <c r="H284" s="248"/>
    </row>
    <row r="285" spans="4:8" x14ac:dyDescent="0.2">
      <c r="D285" s="248"/>
      <c r="F285" s="248"/>
      <c r="G285" s="248"/>
      <c r="H285" s="248"/>
    </row>
    <row r="286" spans="4:8" x14ac:dyDescent="0.2">
      <c r="D286" s="248"/>
      <c r="F286" s="248"/>
      <c r="G286" s="248"/>
      <c r="H286" s="248"/>
    </row>
    <row r="287" spans="4:8" x14ac:dyDescent="0.2">
      <c r="D287" s="248"/>
      <c r="F287" s="248"/>
      <c r="G287" s="248"/>
      <c r="H287" s="248"/>
    </row>
    <row r="288" spans="4:8" x14ac:dyDescent="0.2">
      <c r="D288" s="248"/>
      <c r="F288" s="248"/>
      <c r="G288" s="248"/>
      <c r="H288" s="248"/>
    </row>
    <row r="289" spans="4:8" x14ac:dyDescent="0.2">
      <c r="D289" s="248"/>
      <c r="F289" s="248"/>
      <c r="G289" s="248"/>
      <c r="H289" s="248"/>
    </row>
    <row r="290" spans="4:8" x14ac:dyDescent="0.2">
      <c r="D290" s="248"/>
      <c r="F290" s="248"/>
      <c r="G290" s="248"/>
      <c r="H290" s="248"/>
    </row>
    <row r="291" spans="4:8" x14ac:dyDescent="0.2">
      <c r="D291" s="248"/>
      <c r="F291" s="248"/>
      <c r="G291" s="248"/>
      <c r="H291" s="248"/>
    </row>
    <row r="292" spans="4:8" x14ac:dyDescent="0.2">
      <c r="D292" s="248"/>
      <c r="F292" s="248"/>
      <c r="G292" s="248"/>
      <c r="H292" s="248"/>
    </row>
    <row r="293" spans="4:8" x14ac:dyDescent="0.2">
      <c r="D293" s="248"/>
      <c r="F293" s="248"/>
      <c r="G293" s="248"/>
      <c r="H293" s="248"/>
    </row>
    <row r="294" spans="4:8" x14ac:dyDescent="0.2">
      <c r="D294" s="248"/>
      <c r="F294" s="248"/>
      <c r="G294" s="248"/>
      <c r="H294" s="248"/>
    </row>
    <row r="295" spans="4:8" x14ac:dyDescent="0.2">
      <c r="D295" s="248"/>
      <c r="F295" s="248"/>
      <c r="G295" s="248"/>
      <c r="H295" s="248"/>
    </row>
    <row r="296" spans="4:8" x14ac:dyDescent="0.2">
      <c r="D296" s="248"/>
      <c r="F296" s="248"/>
      <c r="G296" s="248"/>
      <c r="H296" s="248"/>
    </row>
    <row r="297" spans="4:8" x14ac:dyDescent="0.2">
      <c r="D297" s="248"/>
      <c r="F297" s="248"/>
      <c r="G297" s="248"/>
      <c r="H297" s="248"/>
    </row>
    <row r="298" spans="4:8" x14ac:dyDescent="0.2">
      <c r="D298" s="248"/>
      <c r="F298" s="248"/>
      <c r="G298" s="248"/>
      <c r="H298" s="248"/>
    </row>
    <row r="299" spans="4:8" x14ac:dyDescent="0.2">
      <c r="D299" s="248"/>
      <c r="F299" s="248"/>
      <c r="G299" s="248"/>
      <c r="H299" s="248"/>
    </row>
    <row r="300" spans="4:8" x14ac:dyDescent="0.2">
      <c r="D300" s="248"/>
      <c r="F300" s="248"/>
      <c r="G300" s="248"/>
      <c r="H300" s="248"/>
    </row>
    <row r="301" spans="4:8" x14ac:dyDescent="0.2">
      <c r="D301" s="248"/>
      <c r="F301" s="248"/>
      <c r="G301" s="248"/>
      <c r="H301" s="248"/>
    </row>
    <row r="302" spans="4:8" x14ac:dyDescent="0.2">
      <c r="D302" s="248"/>
      <c r="F302" s="248"/>
      <c r="G302" s="248"/>
      <c r="H302" s="248"/>
    </row>
    <row r="303" spans="4:8" x14ac:dyDescent="0.2">
      <c r="D303" s="248"/>
      <c r="F303" s="248"/>
      <c r="G303" s="248"/>
      <c r="H303" s="248"/>
    </row>
    <row r="304" spans="4:8" x14ac:dyDescent="0.2">
      <c r="D304" s="248"/>
      <c r="F304" s="248"/>
      <c r="G304" s="248"/>
      <c r="H304" s="248"/>
    </row>
    <row r="305" spans="4:8" x14ac:dyDescent="0.2">
      <c r="D305" s="248"/>
      <c r="F305" s="248"/>
      <c r="G305" s="248"/>
      <c r="H305" s="248"/>
    </row>
    <row r="306" spans="4:8" x14ac:dyDescent="0.2">
      <c r="D306" s="248"/>
      <c r="F306" s="248"/>
      <c r="G306" s="248"/>
      <c r="H306" s="248"/>
    </row>
    <row r="307" spans="4:8" x14ac:dyDescent="0.2">
      <c r="D307" s="248"/>
      <c r="F307" s="248"/>
      <c r="G307" s="248"/>
      <c r="H307" s="248"/>
    </row>
    <row r="308" spans="4:8" x14ac:dyDescent="0.2">
      <c r="D308" s="248"/>
      <c r="F308" s="248"/>
      <c r="G308" s="248"/>
      <c r="H308" s="248"/>
    </row>
    <row r="309" spans="4:8" x14ac:dyDescent="0.2">
      <c r="D309" s="248"/>
      <c r="F309" s="248"/>
      <c r="G309" s="248"/>
      <c r="H309" s="248"/>
    </row>
    <row r="310" spans="4:8" x14ac:dyDescent="0.2">
      <c r="D310" s="248"/>
      <c r="F310" s="248"/>
      <c r="G310" s="248"/>
      <c r="H310" s="248"/>
    </row>
    <row r="311" spans="4:8" x14ac:dyDescent="0.2">
      <c r="D311" s="248"/>
      <c r="F311" s="248"/>
      <c r="G311" s="248"/>
      <c r="H311" s="248"/>
    </row>
    <row r="312" spans="4:8" x14ac:dyDescent="0.2">
      <c r="D312" s="248"/>
      <c r="F312" s="248"/>
      <c r="G312" s="248"/>
      <c r="H312" s="248"/>
    </row>
    <row r="313" spans="4:8" x14ac:dyDescent="0.2">
      <c r="D313" s="248"/>
      <c r="F313" s="248"/>
      <c r="G313" s="248"/>
      <c r="H313" s="248"/>
    </row>
    <row r="314" spans="4:8" x14ac:dyDescent="0.2">
      <c r="D314" s="248"/>
      <c r="F314" s="248"/>
      <c r="G314" s="248"/>
      <c r="H314" s="248"/>
    </row>
    <row r="315" spans="4:8" x14ac:dyDescent="0.2">
      <c r="D315" s="248"/>
      <c r="F315" s="248"/>
      <c r="G315" s="248"/>
      <c r="H315" s="248"/>
    </row>
    <row r="316" spans="4:8" x14ac:dyDescent="0.2">
      <c r="D316" s="248"/>
      <c r="F316" s="248"/>
      <c r="G316" s="248"/>
      <c r="H316" s="248"/>
    </row>
    <row r="317" spans="4:8" x14ac:dyDescent="0.2">
      <c r="D317" s="248"/>
      <c r="F317" s="248"/>
      <c r="G317" s="248"/>
      <c r="H317" s="248"/>
    </row>
    <row r="318" spans="4:8" x14ac:dyDescent="0.2">
      <c r="D318" s="248"/>
      <c r="F318" s="248"/>
      <c r="G318" s="248"/>
      <c r="H318" s="248"/>
    </row>
    <row r="319" spans="4:8" x14ac:dyDescent="0.2">
      <c r="D319" s="248"/>
      <c r="F319" s="248"/>
      <c r="G319" s="248"/>
      <c r="H319" s="248"/>
    </row>
    <row r="320" spans="4:8" x14ac:dyDescent="0.2">
      <c r="D320" s="248"/>
      <c r="F320" s="248"/>
      <c r="G320" s="248"/>
      <c r="H320" s="248"/>
    </row>
    <row r="321" spans="4:8" x14ac:dyDescent="0.2">
      <c r="D321" s="248"/>
      <c r="F321" s="248"/>
      <c r="G321" s="248"/>
      <c r="H321" s="248"/>
    </row>
    <row r="322" spans="4:8" x14ac:dyDescent="0.2">
      <c r="D322" s="248"/>
      <c r="F322" s="248"/>
      <c r="G322" s="248"/>
      <c r="H322" s="248"/>
    </row>
    <row r="323" spans="4:8" x14ac:dyDescent="0.2">
      <c r="D323" s="248"/>
      <c r="F323" s="248"/>
      <c r="G323" s="248"/>
      <c r="H323" s="248"/>
    </row>
    <row r="324" spans="4:8" x14ac:dyDescent="0.2">
      <c r="D324" s="248"/>
      <c r="F324" s="248"/>
      <c r="G324" s="248"/>
      <c r="H324" s="248"/>
    </row>
    <row r="325" spans="4:8" x14ac:dyDescent="0.2">
      <c r="D325" s="248"/>
      <c r="F325" s="248"/>
      <c r="G325" s="248"/>
      <c r="H325" s="248"/>
    </row>
    <row r="326" spans="4:8" x14ac:dyDescent="0.2">
      <c r="D326" s="248"/>
      <c r="F326" s="248"/>
      <c r="G326" s="248"/>
      <c r="H326" s="248"/>
    </row>
    <row r="327" spans="4:8" x14ac:dyDescent="0.2">
      <c r="D327" s="248"/>
      <c r="F327" s="248"/>
      <c r="G327" s="248"/>
      <c r="H327" s="248"/>
    </row>
    <row r="328" spans="4:8" x14ac:dyDescent="0.2">
      <c r="D328" s="248"/>
      <c r="F328" s="248"/>
      <c r="G328" s="248"/>
      <c r="H328" s="248"/>
    </row>
    <row r="329" spans="4:8" x14ac:dyDescent="0.2">
      <c r="D329" s="248"/>
      <c r="F329" s="248"/>
      <c r="G329" s="248"/>
      <c r="H329" s="248"/>
    </row>
    <row r="330" spans="4:8" x14ac:dyDescent="0.2">
      <c r="D330" s="248"/>
      <c r="F330" s="248"/>
      <c r="G330" s="248"/>
      <c r="H330" s="248"/>
    </row>
    <row r="331" spans="4:8" x14ac:dyDescent="0.2">
      <c r="D331" s="248"/>
      <c r="F331" s="248"/>
      <c r="G331" s="248"/>
      <c r="H331" s="248"/>
    </row>
    <row r="332" spans="4:8" x14ac:dyDescent="0.2">
      <c r="D332" s="248"/>
      <c r="F332" s="248"/>
      <c r="G332" s="248"/>
      <c r="H332" s="248"/>
    </row>
    <row r="333" spans="4:8" x14ac:dyDescent="0.2">
      <c r="D333" s="248"/>
      <c r="F333" s="248"/>
      <c r="G333" s="248"/>
      <c r="H333" s="248"/>
    </row>
    <row r="334" spans="4:8" x14ac:dyDescent="0.2">
      <c r="D334" s="248"/>
      <c r="F334" s="248"/>
      <c r="G334" s="248"/>
      <c r="H334" s="248"/>
    </row>
    <row r="335" spans="4:8" x14ac:dyDescent="0.2">
      <c r="D335" s="248"/>
      <c r="F335" s="248"/>
      <c r="G335" s="248"/>
      <c r="H335" s="248"/>
    </row>
    <row r="336" spans="4:8" x14ac:dyDescent="0.2">
      <c r="D336" s="248"/>
      <c r="F336" s="248"/>
      <c r="G336" s="248"/>
      <c r="H336" s="248"/>
    </row>
    <row r="337" spans="4:8" x14ac:dyDescent="0.2">
      <c r="D337" s="248"/>
      <c r="F337" s="248"/>
      <c r="G337" s="248"/>
      <c r="H337" s="248"/>
    </row>
    <row r="338" spans="4:8" x14ac:dyDescent="0.2">
      <c r="D338" s="248"/>
      <c r="F338" s="248"/>
      <c r="G338" s="248"/>
      <c r="H338" s="248"/>
    </row>
    <row r="339" spans="4:8" x14ac:dyDescent="0.2">
      <c r="D339" s="248"/>
      <c r="F339" s="248"/>
      <c r="G339" s="248"/>
      <c r="H339" s="248"/>
    </row>
    <row r="340" spans="4:8" x14ac:dyDescent="0.2">
      <c r="D340" s="248"/>
      <c r="F340" s="248"/>
      <c r="G340" s="248"/>
      <c r="H340" s="248"/>
    </row>
    <row r="341" spans="4:8" x14ac:dyDescent="0.2">
      <c r="D341" s="248"/>
      <c r="F341" s="248"/>
      <c r="G341" s="248"/>
      <c r="H341" s="248"/>
    </row>
    <row r="342" spans="4:8" x14ac:dyDescent="0.2">
      <c r="D342" s="248"/>
      <c r="F342" s="248"/>
      <c r="G342" s="248"/>
      <c r="H342" s="248"/>
    </row>
    <row r="343" spans="4:8" x14ac:dyDescent="0.2">
      <c r="D343" s="248"/>
      <c r="F343" s="248"/>
      <c r="G343" s="248"/>
      <c r="H343" s="248"/>
    </row>
    <row r="344" spans="4:8" x14ac:dyDescent="0.2">
      <c r="D344" s="248"/>
      <c r="F344" s="248"/>
      <c r="G344" s="248"/>
      <c r="H344" s="248"/>
    </row>
    <row r="345" spans="4:8" x14ac:dyDescent="0.2">
      <c r="D345" s="248"/>
      <c r="F345" s="248"/>
      <c r="G345" s="248"/>
      <c r="H345" s="248"/>
    </row>
    <row r="346" spans="4:8" x14ac:dyDescent="0.2">
      <c r="D346" s="248"/>
      <c r="F346" s="248"/>
      <c r="G346" s="248"/>
      <c r="H346" s="248"/>
    </row>
    <row r="347" spans="4:8" x14ac:dyDescent="0.2">
      <c r="D347" s="248"/>
      <c r="F347" s="248"/>
      <c r="G347" s="248"/>
      <c r="H347" s="248"/>
    </row>
    <row r="348" spans="4:8" x14ac:dyDescent="0.2">
      <c r="D348" s="248"/>
      <c r="F348" s="248"/>
      <c r="G348" s="248"/>
      <c r="H348" s="248"/>
    </row>
    <row r="349" spans="4:8" x14ac:dyDescent="0.2">
      <c r="D349" s="248"/>
      <c r="F349" s="248"/>
      <c r="G349" s="248"/>
      <c r="H349" s="248"/>
    </row>
    <row r="350" spans="4:8" x14ac:dyDescent="0.2">
      <c r="D350" s="248"/>
      <c r="F350" s="248"/>
      <c r="G350" s="248"/>
      <c r="H350" s="248"/>
    </row>
    <row r="351" spans="4:8" x14ac:dyDescent="0.2">
      <c r="D351" s="248"/>
      <c r="F351" s="248"/>
      <c r="G351" s="248"/>
      <c r="H351" s="248"/>
    </row>
    <row r="352" spans="4:8" x14ac:dyDescent="0.2">
      <c r="D352" s="248"/>
      <c r="F352" s="248"/>
      <c r="G352" s="248"/>
      <c r="H352" s="248"/>
    </row>
    <row r="353" spans="4:8" x14ac:dyDescent="0.2">
      <c r="D353" s="248"/>
      <c r="F353" s="248"/>
      <c r="G353" s="248"/>
      <c r="H353" s="248"/>
    </row>
    <row r="354" spans="4:8" x14ac:dyDescent="0.2">
      <c r="D354" s="248"/>
      <c r="F354" s="248"/>
      <c r="G354" s="248"/>
      <c r="H354" s="248"/>
    </row>
    <row r="355" spans="4:8" x14ac:dyDescent="0.2">
      <c r="D355" s="248"/>
      <c r="F355" s="248"/>
      <c r="G355" s="248"/>
      <c r="H355" s="248"/>
    </row>
    <row r="356" spans="4:8" x14ac:dyDescent="0.2">
      <c r="D356" s="248"/>
      <c r="F356" s="248"/>
      <c r="G356" s="248"/>
      <c r="H356" s="248"/>
    </row>
    <row r="357" spans="4:8" x14ac:dyDescent="0.2">
      <c r="D357" s="248"/>
      <c r="F357" s="248"/>
      <c r="G357" s="248"/>
      <c r="H357" s="248"/>
    </row>
    <row r="358" spans="4:8" x14ac:dyDescent="0.2">
      <c r="D358" s="248"/>
      <c r="F358" s="248"/>
      <c r="G358" s="248"/>
      <c r="H358" s="248"/>
    </row>
    <row r="359" spans="4:8" x14ac:dyDescent="0.2">
      <c r="D359" s="248"/>
      <c r="F359" s="248"/>
      <c r="G359" s="248"/>
      <c r="H359" s="248"/>
    </row>
    <row r="360" spans="4:8" x14ac:dyDescent="0.2">
      <c r="D360" s="248"/>
      <c r="F360" s="248"/>
      <c r="G360" s="248"/>
      <c r="H360" s="248"/>
    </row>
    <row r="361" spans="4:8" x14ac:dyDescent="0.2">
      <c r="D361" s="248"/>
      <c r="F361" s="248"/>
      <c r="G361" s="248"/>
      <c r="H361" s="248"/>
    </row>
    <row r="362" spans="4:8" x14ac:dyDescent="0.2">
      <c r="D362" s="248"/>
      <c r="F362" s="248"/>
      <c r="G362" s="248"/>
      <c r="H362" s="248"/>
    </row>
    <row r="363" spans="4:8" x14ac:dyDescent="0.2">
      <c r="D363" s="248"/>
      <c r="F363" s="248"/>
      <c r="G363" s="248"/>
      <c r="H363" s="248"/>
    </row>
    <row r="364" spans="4:8" x14ac:dyDescent="0.2">
      <c r="D364" s="248"/>
      <c r="F364" s="248"/>
      <c r="G364" s="248"/>
      <c r="H364" s="248"/>
    </row>
    <row r="365" spans="4:8" x14ac:dyDescent="0.2">
      <c r="D365" s="248"/>
      <c r="F365" s="248"/>
      <c r="G365" s="248"/>
      <c r="H365" s="248"/>
    </row>
    <row r="366" spans="4:8" x14ac:dyDescent="0.2">
      <c r="D366" s="248"/>
      <c r="F366" s="248"/>
      <c r="G366" s="248"/>
      <c r="H366" s="248"/>
    </row>
    <row r="367" spans="4:8" x14ac:dyDescent="0.2">
      <c r="D367" s="248"/>
      <c r="F367" s="248"/>
      <c r="G367" s="248"/>
      <c r="H367" s="248"/>
    </row>
    <row r="368" spans="4:8" x14ac:dyDescent="0.2">
      <c r="D368" s="248"/>
      <c r="F368" s="248"/>
      <c r="G368" s="248"/>
      <c r="H368" s="248"/>
    </row>
    <row r="369" spans="4:8" x14ac:dyDescent="0.2">
      <c r="D369" s="248"/>
      <c r="F369" s="248"/>
      <c r="G369" s="248"/>
      <c r="H369" s="248"/>
    </row>
    <row r="370" spans="4:8" x14ac:dyDescent="0.2">
      <c r="D370" s="248"/>
      <c r="F370" s="248"/>
      <c r="G370" s="248"/>
      <c r="H370" s="248"/>
    </row>
    <row r="371" spans="4:8" x14ac:dyDescent="0.2">
      <c r="D371" s="248"/>
      <c r="F371" s="248"/>
      <c r="G371" s="248"/>
      <c r="H371" s="248"/>
    </row>
    <row r="372" spans="4:8" x14ac:dyDescent="0.2">
      <c r="D372" s="248"/>
      <c r="F372" s="248"/>
      <c r="G372" s="248"/>
      <c r="H372" s="248"/>
    </row>
    <row r="373" spans="4:8" x14ac:dyDescent="0.2">
      <c r="D373" s="248"/>
      <c r="F373" s="248"/>
      <c r="G373" s="248"/>
      <c r="H373" s="248"/>
    </row>
    <row r="374" spans="4:8" x14ac:dyDescent="0.2">
      <c r="D374" s="248"/>
      <c r="F374" s="248"/>
      <c r="G374" s="248"/>
      <c r="H374" s="248"/>
    </row>
    <row r="375" spans="4:8" x14ac:dyDescent="0.2">
      <c r="D375" s="248"/>
      <c r="F375" s="248"/>
      <c r="G375" s="248"/>
      <c r="H375" s="248"/>
    </row>
    <row r="376" spans="4:8" x14ac:dyDescent="0.2">
      <c r="D376" s="248"/>
      <c r="F376" s="248"/>
      <c r="G376" s="248"/>
      <c r="H376" s="248"/>
    </row>
    <row r="377" spans="4:8" x14ac:dyDescent="0.2">
      <c r="D377" s="248"/>
      <c r="F377" s="248"/>
      <c r="G377" s="248"/>
      <c r="H377" s="248"/>
    </row>
    <row r="378" spans="4:8" x14ac:dyDescent="0.2">
      <c r="D378" s="248"/>
      <c r="F378" s="248"/>
      <c r="G378" s="248"/>
      <c r="H378" s="248"/>
    </row>
    <row r="379" spans="4:8" x14ac:dyDescent="0.2">
      <c r="D379" s="248"/>
      <c r="F379" s="248"/>
      <c r="G379" s="248"/>
      <c r="H379" s="248"/>
    </row>
    <row r="380" spans="4:8" x14ac:dyDescent="0.2">
      <c r="D380" s="248"/>
      <c r="F380" s="248"/>
      <c r="G380" s="248"/>
      <c r="H380" s="248"/>
    </row>
    <row r="381" spans="4:8" x14ac:dyDescent="0.2">
      <c r="D381" s="248"/>
      <c r="F381" s="248"/>
      <c r="G381" s="248"/>
      <c r="H381" s="248"/>
    </row>
    <row r="382" spans="4:8" x14ac:dyDescent="0.2">
      <c r="D382" s="248"/>
      <c r="F382" s="248"/>
      <c r="G382" s="248"/>
      <c r="H382" s="248"/>
    </row>
    <row r="383" spans="4:8" x14ac:dyDescent="0.2">
      <c r="D383" s="248"/>
      <c r="F383" s="248"/>
      <c r="G383" s="248"/>
      <c r="H383" s="248"/>
    </row>
    <row r="384" spans="4:8" x14ac:dyDescent="0.2">
      <c r="D384" s="248"/>
      <c r="F384" s="248"/>
      <c r="G384" s="248"/>
      <c r="H384" s="248"/>
    </row>
    <row r="385" spans="4:8" x14ac:dyDescent="0.2">
      <c r="D385" s="248"/>
      <c r="F385" s="248"/>
      <c r="G385" s="248"/>
      <c r="H385" s="248"/>
    </row>
    <row r="386" spans="4:8" x14ac:dyDescent="0.2">
      <c r="D386" s="248"/>
      <c r="F386" s="248"/>
      <c r="G386" s="248"/>
      <c r="H386" s="248"/>
    </row>
    <row r="387" spans="4:8" x14ac:dyDescent="0.2">
      <c r="D387" s="248"/>
      <c r="F387" s="248"/>
      <c r="G387" s="248"/>
      <c r="H387" s="248"/>
    </row>
    <row r="388" spans="4:8" x14ac:dyDescent="0.2">
      <c r="D388" s="248"/>
      <c r="F388" s="248"/>
      <c r="G388" s="248"/>
      <c r="H388" s="248"/>
    </row>
    <row r="389" spans="4:8" x14ac:dyDescent="0.2">
      <c r="D389" s="248"/>
      <c r="F389" s="248"/>
      <c r="G389" s="248"/>
      <c r="H389" s="248"/>
    </row>
    <row r="390" spans="4:8" x14ac:dyDescent="0.2">
      <c r="D390" s="248"/>
      <c r="F390" s="248"/>
      <c r="G390" s="248"/>
      <c r="H390" s="248"/>
    </row>
    <row r="391" spans="4:8" x14ac:dyDescent="0.2">
      <c r="D391" s="248"/>
      <c r="F391" s="248"/>
      <c r="G391" s="248"/>
      <c r="H391" s="248"/>
    </row>
    <row r="392" spans="4:8" x14ac:dyDescent="0.2">
      <c r="D392" s="248"/>
      <c r="F392" s="248"/>
      <c r="G392" s="248"/>
      <c r="H392" s="248"/>
    </row>
    <row r="393" spans="4:8" x14ac:dyDescent="0.2">
      <c r="D393" s="248"/>
      <c r="F393" s="248"/>
      <c r="G393" s="248"/>
      <c r="H393" s="248"/>
    </row>
    <row r="394" spans="4:8" x14ac:dyDescent="0.2">
      <c r="D394" s="248"/>
      <c r="F394" s="248"/>
      <c r="G394" s="248"/>
      <c r="H394" s="248"/>
    </row>
    <row r="395" spans="4:8" x14ac:dyDescent="0.2">
      <c r="D395" s="248"/>
      <c r="F395" s="248"/>
      <c r="G395" s="248"/>
      <c r="H395" s="248"/>
    </row>
    <row r="396" spans="4:8" x14ac:dyDescent="0.2">
      <c r="D396" s="248"/>
      <c r="F396" s="248"/>
      <c r="G396" s="248"/>
      <c r="H396" s="248"/>
    </row>
    <row r="397" spans="4:8" x14ac:dyDescent="0.2">
      <c r="D397" s="248"/>
      <c r="F397" s="248"/>
      <c r="G397" s="248"/>
      <c r="H397" s="248"/>
    </row>
    <row r="398" spans="4:8" x14ac:dyDescent="0.2">
      <c r="D398" s="248"/>
      <c r="F398" s="248"/>
      <c r="G398" s="248"/>
      <c r="H398" s="248"/>
    </row>
    <row r="399" spans="4:8" x14ac:dyDescent="0.2">
      <c r="D399" s="248"/>
      <c r="F399" s="248"/>
      <c r="G399" s="248"/>
      <c r="H399" s="248"/>
    </row>
    <row r="400" spans="4:8" x14ac:dyDescent="0.2">
      <c r="D400" s="248"/>
      <c r="F400" s="248"/>
      <c r="G400" s="248"/>
      <c r="H400" s="248"/>
    </row>
    <row r="401" spans="4:8" x14ac:dyDescent="0.2">
      <c r="D401" s="248"/>
      <c r="F401" s="248"/>
      <c r="G401" s="248"/>
      <c r="H401" s="248"/>
    </row>
    <row r="402" spans="4:8" x14ac:dyDescent="0.2">
      <c r="D402" s="248"/>
      <c r="F402" s="248"/>
      <c r="G402" s="248"/>
      <c r="H402" s="248"/>
    </row>
    <row r="403" spans="4:8" x14ac:dyDescent="0.2">
      <c r="D403" s="248"/>
      <c r="F403" s="248"/>
      <c r="G403" s="248"/>
      <c r="H403" s="248"/>
    </row>
    <row r="404" spans="4:8" x14ac:dyDescent="0.2">
      <c r="D404" s="248"/>
      <c r="F404" s="248"/>
      <c r="G404" s="248"/>
      <c r="H404" s="248"/>
    </row>
    <row r="405" spans="4:8" x14ac:dyDescent="0.2">
      <c r="D405" s="248"/>
      <c r="F405" s="248"/>
      <c r="G405" s="248"/>
      <c r="H405" s="248"/>
    </row>
    <row r="406" spans="4:8" x14ac:dyDescent="0.2">
      <c r="D406" s="248"/>
      <c r="F406" s="248"/>
      <c r="G406" s="248"/>
      <c r="H406" s="248"/>
    </row>
    <row r="407" spans="4:8" x14ac:dyDescent="0.2">
      <c r="D407" s="248"/>
      <c r="F407" s="248"/>
      <c r="G407" s="248"/>
      <c r="H407" s="248"/>
    </row>
    <row r="408" spans="4:8" x14ac:dyDescent="0.2">
      <c r="D408" s="248"/>
      <c r="F408" s="248"/>
      <c r="G408" s="248"/>
      <c r="H408" s="248"/>
    </row>
    <row r="409" spans="4:8" x14ac:dyDescent="0.2">
      <c r="D409" s="248"/>
      <c r="F409" s="248"/>
      <c r="G409" s="248"/>
      <c r="H409" s="248"/>
    </row>
    <row r="410" spans="4:8" x14ac:dyDescent="0.2">
      <c r="D410" s="248"/>
      <c r="F410" s="248"/>
      <c r="G410" s="248"/>
      <c r="H410" s="248"/>
    </row>
    <row r="411" spans="4:8" x14ac:dyDescent="0.2">
      <c r="D411" s="248"/>
      <c r="F411" s="248"/>
      <c r="G411" s="248"/>
      <c r="H411" s="248"/>
    </row>
    <row r="412" spans="4:8" x14ac:dyDescent="0.2">
      <c r="D412" s="248"/>
      <c r="F412" s="248"/>
      <c r="G412" s="248"/>
      <c r="H412" s="248"/>
    </row>
    <row r="413" spans="4:8" x14ac:dyDescent="0.2">
      <c r="D413" s="248"/>
      <c r="F413" s="248"/>
      <c r="G413" s="248"/>
      <c r="H413" s="248"/>
    </row>
    <row r="414" spans="4:8" x14ac:dyDescent="0.2">
      <c r="D414" s="248"/>
      <c r="F414" s="248"/>
      <c r="G414" s="248"/>
      <c r="H414" s="248"/>
    </row>
    <row r="415" spans="4:8" x14ac:dyDescent="0.2">
      <c r="D415" s="248"/>
      <c r="F415" s="248"/>
      <c r="G415" s="248"/>
      <c r="H415" s="248"/>
    </row>
    <row r="416" spans="4:8" x14ac:dyDescent="0.2">
      <c r="D416" s="248"/>
      <c r="F416" s="248"/>
      <c r="G416" s="248"/>
      <c r="H416" s="248"/>
    </row>
    <row r="417" spans="4:8" x14ac:dyDescent="0.2">
      <c r="D417" s="248"/>
      <c r="F417" s="248"/>
      <c r="G417" s="248"/>
      <c r="H417" s="248"/>
    </row>
    <row r="418" spans="4:8" x14ac:dyDescent="0.2">
      <c r="D418" s="248"/>
      <c r="F418" s="248"/>
      <c r="G418" s="248"/>
      <c r="H418" s="248"/>
    </row>
    <row r="419" spans="4:8" x14ac:dyDescent="0.2">
      <c r="D419" s="248"/>
      <c r="F419" s="248"/>
      <c r="G419" s="248"/>
      <c r="H419" s="248"/>
    </row>
    <row r="420" spans="4:8" x14ac:dyDescent="0.2">
      <c r="D420" s="248"/>
      <c r="F420" s="248"/>
      <c r="G420" s="248"/>
      <c r="H420" s="248"/>
    </row>
    <row r="421" spans="4:8" x14ac:dyDescent="0.2">
      <c r="D421" s="248"/>
      <c r="F421" s="248"/>
      <c r="G421" s="248"/>
      <c r="H421" s="248"/>
    </row>
    <row r="422" spans="4:8" x14ac:dyDescent="0.2">
      <c r="D422" s="248"/>
      <c r="F422" s="248"/>
      <c r="G422" s="248"/>
      <c r="H422" s="248"/>
    </row>
    <row r="423" spans="4:8" x14ac:dyDescent="0.2">
      <c r="D423" s="248"/>
      <c r="F423" s="248"/>
      <c r="G423" s="248"/>
      <c r="H423" s="248"/>
    </row>
    <row r="424" spans="4:8" x14ac:dyDescent="0.2">
      <c r="D424" s="248"/>
      <c r="F424" s="248"/>
      <c r="G424" s="248"/>
      <c r="H424" s="248"/>
    </row>
    <row r="425" spans="4:8" x14ac:dyDescent="0.2">
      <c r="D425" s="248"/>
      <c r="F425" s="248"/>
      <c r="G425" s="248"/>
      <c r="H425" s="248"/>
    </row>
    <row r="426" spans="4:8" x14ac:dyDescent="0.2">
      <c r="D426" s="248"/>
      <c r="F426" s="248"/>
      <c r="G426" s="248"/>
      <c r="H426" s="248"/>
    </row>
    <row r="427" spans="4:8" x14ac:dyDescent="0.2">
      <c r="D427" s="248"/>
      <c r="F427" s="248"/>
      <c r="G427" s="248"/>
      <c r="H427" s="248"/>
    </row>
    <row r="428" spans="4:8" x14ac:dyDescent="0.2">
      <c r="D428" s="248"/>
      <c r="F428" s="248"/>
      <c r="G428" s="248"/>
      <c r="H428" s="248"/>
    </row>
    <row r="429" spans="4:8" x14ac:dyDescent="0.2">
      <c r="D429" s="248"/>
      <c r="F429" s="248"/>
      <c r="G429" s="248"/>
      <c r="H429" s="248"/>
    </row>
    <row r="430" spans="4:8" x14ac:dyDescent="0.2">
      <c r="D430" s="248"/>
      <c r="F430" s="248"/>
      <c r="G430" s="248"/>
      <c r="H430" s="248"/>
    </row>
    <row r="431" spans="4:8" x14ac:dyDescent="0.2">
      <c r="D431" s="248"/>
      <c r="F431" s="248"/>
      <c r="G431" s="248"/>
      <c r="H431" s="248"/>
    </row>
    <row r="432" spans="4:8" x14ac:dyDescent="0.2">
      <c r="D432" s="248"/>
      <c r="F432" s="248"/>
      <c r="G432" s="248"/>
      <c r="H432" s="248"/>
    </row>
    <row r="433" spans="4:8" x14ac:dyDescent="0.2">
      <c r="D433" s="248"/>
      <c r="F433" s="248"/>
      <c r="G433" s="248"/>
      <c r="H433" s="248"/>
    </row>
    <row r="434" spans="4:8" x14ac:dyDescent="0.2">
      <c r="D434" s="248"/>
      <c r="F434" s="248"/>
      <c r="G434" s="248"/>
      <c r="H434" s="248"/>
    </row>
    <row r="435" spans="4:8" x14ac:dyDescent="0.2">
      <c r="D435" s="248"/>
      <c r="F435" s="248"/>
      <c r="G435" s="248"/>
      <c r="H435" s="248"/>
    </row>
    <row r="436" spans="4:8" x14ac:dyDescent="0.2">
      <c r="D436" s="248"/>
      <c r="F436" s="248"/>
      <c r="G436" s="248"/>
      <c r="H436" s="248"/>
    </row>
    <row r="437" spans="4:8" x14ac:dyDescent="0.2">
      <c r="D437" s="248"/>
      <c r="F437" s="248"/>
      <c r="G437" s="248"/>
      <c r="H437" s="248"/>
    </row>
    <row r="438" spans="4:8" x14ac:dyDescent="0.2">
      <c r="D438" s="248"/>
      <c r="F438" s="248"/>
      <c r="G438" s="248"/>
      <c r="H438" s="248"/>
    </row>
    <row r="439" spans="4:8" x14ac:dyDescent="0.2">
      <c r="D439" s="248"/>
      <c r="F439" s="248"/>
      <c r="G439" s="248"/>
      <c r="H439" s="248"/>
    </row>
    <row r="440" spans="4:8" x14ac:dyDescent="0.2">
      <c r="D440" s="248"/>
      <c r="F440" s="248"/>
      <c r="G440" s="248"/>
      <c r="H440" s="248"/>
    </row>
    <row r="441" spans="4:8" x14ac:dyDescent="0.2">
      <c r="D441" s="248"/>
      <c r="F441" s="248"/>
      <c r="G441" s="248"/>
      <c r="H441" s="248"/>
    </row>
    <row r="442" spans="4:8" x14ac:dyDescent="0.2">
      <c r="D442" s="248"/>
      <c r="F442" s="248"/>
      <c r="G442" s="248"/>
      <c r="H442" s="248"/>
    </row>
    <row r="443" spans="4:8" x14ac:dyDescent="0.2">
      <c r="D443" s="248"/>
      <c r="F443" s="248"/>
      <c r="G443" s="248"/>
      <c r="H443" s="248"/>
    </row>
    <row r="444" spans="4:8" x14ac:dyDescent="0.2">
      <c r="D444" s="248"/>
      <c r="F444" s="248"/>
      <c r="G444" s="248"/>
      <c r="H444" s="248"/>
    </row>
    <row r="445" spans="4:8" x14ac:dyDescent="0.2">
      <c r="D445" s="248"/>
      <c r="F445" s="248"/>
      <c r="G445" s="248"/>
      <c r="H445" s="248"/>
    </row>
    <row r="446" spans="4:8" x14ac:dyDescent="0.2">
      <c r="D446" s="248"/>
      <c r="F446" s="248"/>
      <c r="G446" s="248"/>
      <c r="H446" s="248"/>
    </row>
    <row r="447" spans="4:8" x14ac:dyDescent="0.2">
      <c r="D447" s="248"/>
      <c r="F447" s="248"/>
      <c r="G447" s="248"/>
      <c r="H447" s="248"/>
    </row>
    <row r="448" spans="4:8" x14ac:dyDescent="0.2">
      <c r="D448" s="248"/>
      <c r="F448" s="248"/>
      <c r="G448" s="248"/>
      <c r="H448" s="248"/>
    </row>
    <row r="449" spans="4:8" x14ac:dyDescent="0.2">
      <c r="D449" s="248"/>
      <c r="F449" s="248"/>
      <c r="G449" s="248"/>
      <c r="H449" s="248"/>
    </row>
    <row r="450" spans="4:8" x14ac:dyDescent="0.2">
      <c r="D450" s="248"/>
      <c r="F450" s="248"/>
      <c r="G450" s="248"/>
      <c r="H450" s="248"/>
    </row>
    <row r="451" spans="4:8" x14ac:dyDescent="0.2">
      <c r="D451" s="248"/>
      <c r="F451" s="248"/>
      <c r="G451" s="248"/>
      <c r="H451" s="248"/>
    </row>
    <row r="452" spans="4:8" x14ac:dyDescent="0.2">
      <c r="D452" s="248"/>
      <c r="F452" s="248"/>
      <c r="G452" s="248"/>
      <c r="H452" s="248"/>
    </row>
    <row r="453" spans="4:8" x14ac:dyDescent="0.2">
      <c r="D453" s="248"/>
      <c r="F453" s="248"/>
      <c r="G453" s="248"/>
      <c r="H453" s="248"/>
    </row>
    <row r="454" spans="4:8" x14ac:dyDescent="0.2">
      <c r="D454" s="248"/>
      <c r="F454" s="248"/>
      <c r="G454" s="248"/>
      <c r="H454" s="248"/>
    </row>
    <row r="455" spans="4:8" x14ac:dyDescent="0.2">
      <c r="D455" s="248"/>
      <c r="F455" s="248"/>
      <c r="G455" s="248"/>
      <c r="H455" s="248"/>
    </row>
    <row r="456" spans="4:8" x14ac:dyDescent="0.2">
      <c r="D456" s="248"/>
      <c r="F456" s="248"/>
      <c r="G456" s="248"/>
      <c r="H456" s="248"/>
    </row>
    <row r="457" spans="4:8" x14ac:dyDescent="0.2">
      <c r="D457" s="248"/>
      <c r="F457" s="248"/>
      <c r="G457" s="248"/>
      <c r="H457" s="248"/>
    </row>
    <row r="458" spans="4:8" x14ac:dyDescent="0.2">
      <c r="D458" s="248"/>
      <c r="F458" s="248"/>
      <c r="G458" s="248"/>
      <c r="H458" s="248"/>
    </row>
    <row r="459" spans="4:8" x14ac:dyDescent="0.2">
      <c r="D459" s="248"/>
      <c r="F459" s="248"/>
      <c r="G459" s="248"/>
      <c r="H459" s="248"/>
    </row>
    <row r="460" spans="4:8" x14ac:dyDescent="0.2">
      <c r="D460" s="248"/>
      <c r="F460" s="248"/>
      <c r="G460" s="248"/>
      <c r="H460" s="248"/>
    </row>
    <row r="461" spans="4:8" x14ac:dyDescent="0.2">
      <c r="D461" s="248"/>
      <c r="F461" s="248"/>
      <c r="G461" s="248"/>
      <c r="H461" s="248"/>
    </row>
    <row r="462" spans="4:8" x14ac:dyDescent="0.2">
      <c r="D462" s="248"/>
      <c r="F462" s="248"/>
      <c r="G462" s="248"/>
      <c r="H462" s="248"/>
    </row>
    <row r="463" spans="4:8" x14ac:dyDescent="0.2">
      <c r="D463" s="248"/>
      <c r="F463" s="248"/>
      <c r="G463" s="248"/>
      <c r="H463" s="248"/>
    </row>
    <row r="464" spans="4:8" x14ac:dyDescent="0.2">
      <c r="D464" s="248"/>
      <c r="F464" s="248"/>
      <c r="G464" s="248"/>
      <c r="H464" s="248"/>
    </row>
    <row r="465" spans="4:8" x14ac:dyDescent="0.2">
      <c r="D465" s="248"/>
      <c r="F465" s="248"/>
      <c r="G465" s="248"/>
      <c r="H465" s="248"/>
    </row>
    <row r="466" spans="4:8" x14ac:dyDescent="0.2">
      <c r="D466" s="248"/>
      <c r="F466" s="248"/>
      <c r="G466" s="248"/>
      <c r="H466" s="248"/>
    </row>
    <row r="467" spans="4:8" x14ac:dyDescent="0.2">
      <c r="D467" s="248"/>
      <c r="F467" s="248"/>
      <c r="G467" s="248"/>
      <c r="H467" s="248"/>
    </row>
    <row r="468" spans="4:8" x14ac:dyDescent="0.2">
      <c r="D468" s="248"/>
      <c r="F468" s="248"/>
      <c r="G468" s="248"/>
      <c r="H468" s="248"/>
    </row>
    <row r="469" spans="4:8" x14ac:dyDescent="0.2">
      <c r="D469" s="248"/>
      <c r="F469" s="248"/>
      <c r="G469" s="248"/>
      <c r="H469" s="248"/>
    </row>
    <row r="470" spans="4:8" x14ac:dyDescent="0.2">
      <c r="D470" s="248"/>
      <c r="F470" s="248"/>
      <c r="G470" s="248"/>
      <c r="H470" s="248"/>
    </row>
    <row r="471" spans="4:8" x14ac:dyDescent="0.2">
      <c r="D471" s="248"/>
      <c r="F471" s="248"/>
      <c r="G471" s="248"/>
      <c r="H471" s="248"/>
    </row>
    <row r="472" spans="4:8" x14ac:dyDescent="0.2">
      <c r="D472" s="248"/>
      <c r="F472" s="248"/>
      <c r="G472" s="248"/>
      <c r="H472" s="248"/>
    </row>
    <row r="473" spans="4:8" x14ac:dyDescent="0.2">
      <c r="D473" s="248"/>
      <c r="F473" s="248"/>
      <c r="G473" s="248"/>
      <c r="H473" s="248"/>
    </row>
    <row r="474" spans="4:8" x14ac:dyDescent="0.2">
      <c r="D474" s="248"/>
      <c r="F474" s="248"/>
      <c r="G474" s="248"/>
      <c r="H474" s="248"/>
    </row>
    <row r="475" spans="4:8" x14ac:dyDescent="0.2">
      <c r="D475" s="248"/>
      <c r="F475" s="248"/>
      <c r="G475" s="248"/>
      <c r="H475" s="248"/>
    </row>
    <row r="476" spans="4:8" x14ac:dyDescent="0.2">
      <c r="D476" s="248"/>
      <c r="F476" s="248"/>
      <c r="G476" s="248"/>
      <c r="H476" s="248"/>
    </row>
    <row r="477" spans="4:8" x14ac:dyDescent="0.2">
      <c r="D477" s="248"/>
      <c r="F477" s="248"/>
      <c r="G477" s="248"/>
      <c r="H477" s="248"/>
    </row>
    <row r="478" spans="4:8" x14ac:dyDescent="0.2">
      <c r="D478" s="248"/>
      <c r="F478" s="248"/>
      <c r="G478" s="248"/>
      <c r="H478" s="248"/>
    </row>
    <row r="479" spans="4:8" x14ac:dyDescent="0.2">
      <c r="D479" s="248"/>
      <c r="F479" s="248"/>
      <c r="G479" s="248"/>
      <c r="H479" s="248"/>
    </row>
    <row r="480" spans="4:8" x14ac:dyDescent="0.2">
      <c r="D480" s="248"/>
      <c r="F480" s="248"/>
      <c r="G480" s="248"/>
      <c r="H480" s="248"/>
    </row>
    <row r="481" spans="4:8" x14ac:dyDescent="0.2">
      <c r="D481" s="248"/>
      <c r="F481" s="248"/>
      <c r="G481" s="248"/>
      <c r="H481" s="248"/>
    </row>
    <row r="482" spans="4:8" x14ac:dyDescent="0.2">
      <c r="D482" s="248"/>
      <c r="F482" s="248"/>
      <c r="G482" s="248"/>
      <c r="H482" s="248"/>
    </row>
    <row r="483" spans="4:8" x14ac:dyDescent="0.2">
      <c r="D483" s="248"/>
      <c r="F483" s="248"/>
      <c r="G483" s="248"/>
      <c r="H483" s="248"/>
    </row>
    <row r="484" spans="4:8" x14ac:dyDescent="0.2">
      <c r="D484" s="248"/>
      <c r="F484" s="248"/>
      <c r="G484" s="248"/>
      <c r="H484" s="248"/>
    </row>
    <row r="485" spans="4:8" x14ac:dyDescent="0.2">
      <c r="D485" s="248"/>
      <c r="F485" s="248"/>
      <c r="G485" s="248"/>
      <c r="H485" s="248"/>
    </row>
    <row r="486" spans="4:8" x14ac:dyDescent="0.2">
      <c r="D486" s="248"/>
      <c r="F486" s="248"/>
      <c r="G486" s="248"/>
      <c r="H486" s="248"/>
    </row>
    <row r="487" spans="4:8" x14ac:dyDescent="0.2">
      <c r="D487" s="248"/>
      <c r="F487" s="248"/>
      <c r="G487" s="248"/>
      <c r="H487" s="248"/>
    </row>
    <row r="488" spans="4:8" x14ac:dyDescent="0.2">
      <c r="D488" s="248"/>
      <c r="F488" s="248"/>
      <c r="G488" s="248"/>
      <c r="H488" s="248"/>
    </row>
    <row r="489" spans="4:8" x14ac:dyDescent="0.2">
      <c r="D489" s="248"/>
      <c r="F489" s="248"/>
      <c r="G489" s="248"/>
      <c r="H489" s="248"/>
    </row>
    <row r="490" spans="4:8" x14ac:dyDescent="0.2">
      <c r="D490" s="248"/>
      <c r="F490" s="248"/>
      <c r="G490" s="248"/>
      <c r="H490" s="248"/>
    </row>
    <row r="491" spans="4:8" x14ac:dyDescent="0.2">
      <c r="D491" s="248"/>
      <c r="F491" s="248"/>
      <c r="G491" s="248"/>
      <c r="H491" s="248"/>
    </row>
    <row r="492" spans="4:8" x14ac:dyDescent="0.2">
      <c r="D492" s="248"/>
      <c r="F492" s="248"/>
      <c r="G492" s="248"/>
      <c r="H492" s="248"/>
    </row>
    <row r="493" spans="4:8" x14ac:dyDescent="0.2">
      <c r="D493" s="248"/>
      <c r="F493" s="248"/>
      <c r="G493" s="248"/>
      <c r="H493" s="248"/>
    </row>
    <row r="494" spans="4:8" x14ac:dyDescent="0.2">
      <c r="D494" s="248"/>
      <c r="F494" s="248"/>
      <c r="G494" s="248"/>
      <c r="H494" s="248"/>
    </row>
    <row r="495" spans="4:8" x14ac:dyDescent="0.2">
      <c r="D495" s="248"/>
      <c r="F495" s="248"/>
      <c r="G495" s="248"/>
      <c r="H495" s="248"/>
    </row>
    <row r="496" spans="4:8" x14ac:dyDescent="0.2">
      <c r="D496" s="248"/>
      <c r="F496" s="248"/>
      <c r="G496" s="248"/>
      <c r="H496" s="248"/>
    </row>
    <row r="497" spans="4:8" x14ac:dyDescent="0.2">
      <c r="D497" s="248"/>
      <c r="F497" s="248"/>
      <c r="G497" s="248"/>
      <c r="H497" s="248"/>
    </row>
    <row r="498" spans="4:8" x14ac:dyDescent="0.2">
      <c r="D498" s="248"/>
      <c r="F498" s="248"/>
      <c r="G498" s="248"/>
      <c r="H498" s="248"/>
    </row>
    <row r="499" spans="4:8" x14ac:dyDescent="0.2">
      <c r="D499" s="248"/>
      <c r="F499" s="248"/>
      <c r="G499" s="248"/>
      <c r="H499" s="248"/>
    </row>
    <row r="500" spans="4:8" x14ac:dyDescent="0.2">
      <c r="D500" s="248"/>
      <c r="F500" s="248"/>
      <c r="G500" s="248"/>
      <c r="H500" s="248"/>
    </row>
    <row r="501" spans="4:8" x14ac:dyDescent="0.2">
      <c r="D501" s="248"/>
      <c r="F501" s="248"/>
      <c r="G501" s="248"/>
      <c r="H501" s="248"/>
    </row>
    <row r="502" spans="4:8" x14ac:dyDescent="0.2">
      <c r="D502" s="248"/>
      <c r="F502" s="248"/>
      <c r="G502" s="248"/>
      <c r="H502" s="248"/>
    </row>
    <row r="503" spans="4:8" x14ac:dyDescent="0.2">
      <c r="D503" s="248"/>
      <c r="F503" s="248"/>
      <c r="G503" s="248"/>
      <c r="H503" s="248"/>
    </row>
    <row r="504" spans="4:8" x14ac:dyDescent="0.2">
      <c r="D504" s="248"/>
      <c r="F504" s="248"/>
      <c r="G504" s="248"/>
      <c r="H504" s="248"/>
    </row>
    <row r="505" spans="4:8" x14ac:dyDescent="0.2">
      <c r="D505" s="248"/>
      <c r="F505" s="248"/>
      <c r="G505" s="248"/>
      <c r="H505" s="248"/>
    </row>
    <row r="506" spans="4:8" x14ac:dyDescent="0.2">
      <c r="D506" s="248"/>
      <c r="F506" s="248"/>
      <c r="G506" s="248"/>
      <c r="H506" s="248"/>
    </row>
    <row r="507" spans="4:8" x14ac:dyDescent="0.2">
      <c r="D507" s="248"/>
      <c r="F507" s="248"/>
      <c r="G507" s="248"/>
      <c r="H507" s="248"/>
    </row>
    <row r="508" spans="4:8" x14ac:dyDescent="0.2">
      <c r="D508" s="248"/>
      <c r="F508" s="248"/>
      <c r="G508" s="248"/>
      <c r="H508" s="248"/>
    </row>
    <row r="509" spans="4:8" x14ac:dyDescent="0.2">
      <c r="D509" s="248"/>
      <c r="F509" s="248"/>
      <c r="G509" s="248"/>
      <c r="H509" s="248"/>
    </row>
    <row r="510" spans="4:8" x14ac:dyDescent="0.2">
      <c r="D510" s="248"/>
      <c r="F510" s="248"/>
      <c r="G510" s="248"/>
      <c r="H510" s="248"/>
    </row>
    <row r="511" spans="4:8" x14ac:dyDescent="0.2">
      <c r="D511" s="248"/>
      <c r="F511" s="248"/>
      <c r="G511" s="248"/>
      <c r="H511" s="248"/>
    </row>
    <row r="512" spans="4:8" x14ac:dyDescent="0.2">
      <c r="D512" s="248"/>
      <c r="F512" s="248"/>
      <c r="G512" s="248"/>
      <c r="H512" s="248"/>
    </row>
    <row r="513" spans="4:8" x14ac:dyDescent="0.2">
      <c r="D513" s="248"/>
      <c r="F513" s="248"/>
      <c r="G513" s="248"/>
      <c r="H513" s="248"/>
    </row>
    <row r="514" spans="4:8" x14ac:dyDescent="0.2">
      <c r="D514" s="248"/>
      <c r="F514" s="248"/>
      <c r="G514" s="248"/>
      <c r="H514" s="248"/>
    </row>
    <row r="515" spans="4:8" x14ac:dyDescent="0.2">
      <c r="D515" s="248"/>
      <c r="F515" s="248"/>
      <c r="G515" s="248"/>
      <c r="H515" s="248"/>
    </row>
    <row r="516" spans="4:8" x14ac:dyDescent="0.2">
      <c r="D516" s="248"/>
      <c r="F516" s="248"/>
      <c r="G516" s="248"/>
      <c r="H516" s="248"/>
    </row>
    <row r="517" spans="4:8" x14ac:dyDescent="0.2">
      <c r="D517" s="248"/>
      <c r="F517" s="248"/>
      <c r="G517" s="248"/>
      <c r="H517" s="248"/>
    </row>
    <row r="518" spans="4:8" x14ac:dyDescent="0.2">
      <c r="D518" s="248"/>
      <c r="F518" s="248"/>
      <c r="G518" s="248"/>
      <c r="H518" s="248"/>
    </row>
    <row r="519" spans="4:8" x14ac:dyDescent="0.2">
      <c r="D519" s="248"/>
      <c r="F519" s="248"/>
      <c r="G519" s="248"/>
      <c r="H519" s="248"/>
    </row>
    <row r="520" spans="4:8" x14ac:dyDescent="0.2">
      <c r="D520" s="248"/>
      <c r="F520" s="248"/>
      <c r="G520" s="248"/>
      <c r="H520" s="248"/>
    </row>
    <row r="521" spans="4:8" x14ac:dyDescent="0.2">
      <c r="D521" s="248"/>
      <c r="F521" s="248"/>
      <c r="G521" s="248"/>
      <c r="H521" s="248"/>
    </row>
    <row r="522" spans="4:8" x14ac:dyDescent="0.2">
      <c r="D522" s="248"/>
      <c r="F522" s="248"/>
      <c r="G522" s="248"/>
      <c r="H522" s="248"/>
    </row>
    <row r="523" spans="4:8" x14ac:dyDescent="0.2">
      <c r="D523" s="248"/>
      <c r="F523" s="248"/>
      <c r="G523" s="248"/>
      <c r="H523" s="248"/>
    </row>
    <row r="524" spans="4:8" x14ac:dyDescent="0.2">
      <c r="D524" s="248"/>
      <c r="F524" s="248"/>
      <c r="G524" s="248"/>
      <c r="H524" s="248"/>
    </row>
    <row r="525" spans="4:8" x14ac:dyDescent="0.2">
      <c r="D525" s="248"/>
      <c r="F525" s="248"/>
      <c r="G525" s="248"/>
      <c r="H525" s="248"/>
    </row>
    <row r="526" spans="4:8" x14ac:dyDescent="0.2">
      <c r="D526" s="248"/>
      <c r="F526" s="248"/>
      <c r="G526" s="248"/>
      <c r="H526" s="248"/>
    </row>
    <row r="527" spans="4:8" x14ac:dyDescent="0.2">
      <c r="D527" s="248"/>
      <c r="F527" s="248"/>
      <c r="G527" s="248"/>
      <c r="H527" s="248"/>
    </row>
    <row r="528" spans="4:8" x14ac:dyDescent="0.2">
      <c r="D528" s="248"/>
      <c r="F528" s="248"/>
      <c r="G528" s="248"/>
      <c r="H528" s="248"/>
    </row>
    <row r="529" spans="4:8" x14ac:dyDescent="0.2">
      <c r="D529" s="248"/>
      <c r="F529" s="248"/>
      <c r="G529" s="248"/>
      <c r="H529" s="248"/>
    </row>
    <row r="530" spans="4:8" x14ac:dyDescent="0.2">
      <c r="D530" s="248"/>
      <c r="F530" s="248"/>
      <c r="G530" s="248"/>
      <c r="H530" s="248"/>
    </row>
    <row r="531" spans="4:8" x14ac:dyDescent="0.2">
      <c r="D531" s="248"/>
      <c r="F531" s="248"/>
      <c r="G531" s="248"/>
      <c r="H531" s="248"/>
    </row>
    <row r="532" spans="4:8" x14ac:dyDescent="0.2">
      <c r="D532" s="248"/>
      <c r="F532" s="248"/>
      <c r="G532" s="248"/>
      <c r="H532" s="248"/>
    </row>
    <row r="533" spans="4:8" x14ac:dyDescent="0.2">
      <c r="D533" s="248"/>
      <c r="F533" s="248"/>
      <c r="G533" s="248"/>
      <c r="H533" s="248"/>
    </row>
    <row r="534" spans="4:8" x14ac:dyDescent="0.2">
      <c r="D534" s="248"/>
      <c r="F534" s="248"/>
      <c r="G534" s="248"/>
      <c r="H534" s="248"/>
    </row>
    <row r="535" spans="4:8" x14ac:dyDescent="0.2">
      <c r="D535" s="248"/>
      <c r="F535" s="248"/>
      <c r="G535" s="248"/>
      <c r="H535" s="248"/>
    </row>
    <row r="536" spans="4:8" x14ac:dyDescent="0.2">
      <c r="D536" s="248"/>
      <c r="F536" s="248"/>
      <c r="G536" s="248"/>
      <c r="H536" s="248"/>
    </row>
    <row r="537" spans="4:8" x14ac:dyDescent="0.2">
      <c r="D537" s="248"/>
      <c r="F537" s="248"/>
      <c r="G537" s="248"/>
      <c r="H537" s="248"/>
    </row>
    <row r="538" spans="4:8" x14ac:dyDescent="0.2">
      <c r="D538" s="248"/>
      <c r="F538" s="248"/>
      <c r="G538" s="248"/>
      <c r="H538" s="248"/>
    </row>
    <row r="539" spans="4:8" x14ac:dyDescent="0.2">
      <c r="D539" s="248"/>
      <c r="F539" s="248"/>
      <c r="G539" s="248"/>
      <c r="H539" s="248"/>
    </row>
    <row r="540" spans="4:8" x14ac:dyDescent="0.2">
      <c r="D540" s="248"/>
      <c r="F540" s="248"/>
      <c r="G540" s="248"/>
      <c r="H540" s="248"/>
    </row>
    <row r="541" spans="4:8" x14ac:dyDescent="0.2">
      <c r="D541" s="248"/>
      <c r="F541" s="248"/>
      <c r="G541" s="248"/>
      <c r="H541" s="248"/>
    </row>
    <row r="542" spans="4:8" x14ac:dyDescent="0.2">
      <c r="D542" s="248"/>
      <c r="F542" s="248"/>
      <c r="G542" s="248"/>
      <c r="H542" s="248"/>
    </row>
    <row r="543" spans="4:8" x14ac:dyDescent="0.2">
      <c r="D543" s="248"/>
      <c r="F543" s="248"/>
      <c r="G543" s="248"/>
      <c r="H543" s="248"/>
    </row>
    <row r="544" spans="4:8" x14ac:dyDescent="0.2">
      <c r="D544" s="248"/>
      <c r="F544" s="248"/>
      <c r="G544" s="248"/>
      <c r="H544" s="248"/>
    </row>
    <row r="545" spans="4:8" x14ac:dyDescent="0.2">
      <c r="D545" s="248"/>
      <c r="F545" s="248"/>
      <c r="G545" s="248"/>
      <c r="H545" s="248"/>
    </row>
    <row r="546" spans="4:8" x14ac:dyDescent="0.2">
      <c r="D546" s="248"/>
      <c r="F546" s="248"/>
      <c r="G546" s="248"/>
      <c r="H546" s="248"/>
    </row>
    <row r="547" spans="4:8" x14ac:dyDescent="0.2">
      <c r="D547" s="248"/>
      <c r="F547" s="248"/>
      <c r="G547" s="248"/>
      <c r="H547" s="248"/>
    </row>
    <row r="548" spans="4:8" x14ac:dyDescent="0.2">
      <c r="D548" s="248"/>
      <c r="F548" s="248"/>
      <c r="G548" s="248"/>
      <c r="H548" s="248"/>
    </row>
    <row r="549" spans="4:8" x14ac:dyDescent="0.2">
      <c r="D549" s="248"/>
      <c r="F549" s="248"/>
      <c r="G549" s="248"/>
      <c r="H549" s="248"/>
    </row>
    <row r="550" spans="4:8" x14ac:dyDescent="0.2">
      <c r="D550" s="248"/>
      <c r="F550" s="248"/>
      <c r="G550" s="248"/>
      <c r="H550" s="248"/>
    </row>
    <row r="551" spans="4:8" x14ac:dyDescent="0.2">
      <c r="D551" s="248"/>
      <c r="F551" s="248"/>
      <c r="G551" s="248"/>
      <c r="H551" s="248"/>
    </row>
    <row r="552" spans="4:8" x14ac:dyDescent="0.2">
      <c r="D552" s="248"/>
      <c r="F552" s="248"/>
      <c r="G552" s="248"/>
      <c r="H552" s="248"/>
    </row>
    <row r="553" spans="4:8" x14ac:dyDescent="0.2">
      <c r="D553" s="248"/>
      <c r="F553" s="248"/>
      <c r="G553" s="248"/>
      <c r="H553" s="248"/>
    </row>
    <row r="554" spans="4:8" x14ac:dyDescent="0.2">
      <c r="D554" s="248"/>
      <c r="F554" s="248"/>
      <c r="G554" s="248"/>
      <c r="H554" s="248"/>
    </row>
    <row r="555" spans="4:8" x14ac:dyDescent="0.2">
      <c r="D555" s="248"/>
      <c r="F555" s="248"/>
      <c r="G555" s="248"/>
      <c r="H555" s="248"/>
    </row>
    <row r="556" spans="4:8" x14ac:dyDescent="0.2">
      <c r="D556" s="248"/>
      <c r="F556" s="248"/>
      <c r="G556" s="248"/>
      <c r="H556" s="248"/>
    </row>
    <row r="557" spans="4:8" x14ac:dyDescent="0.2">
      <c r="D557" s="248"/>
      <c r="F557" s="248"/>
      <c r="G557" s="248"/>
      <c r="H557" s="248"/>
    </row>
    <row r="558" spans="4:8" x14ac:dyDescent="0.2">
      <c r="D558" s="248"/>
      <c r="F558" s="248"/>
      <c r="G558" s="248"/>
      <c r="H558" s="248"/>
    </row>
    <row r="559" spans="4:8" x14ac:dyDescent="0.2">
      <c r="D559" s="248"/>
      <c r="F559" s="248"/>
      <c r="G559" s="248"/>
      <c r="H559" s="248"/>
    </row>
    <row r="560" spans="4:8" x14ac:dyDescent="0.2">
      <c r="D560" s="248"/>
      <c r="F560" s="248"/>
      <c r="G560" s="248"/>
      <c r="H560" s="248"/>
    </row>
    <row r="561" spans="4:8" x14ac:dyDescent="0.2">
      <c r="D561" s="248"/>
      <c r="F561" s="248"/>
      <c r="G561" s="248"/>
      <c r="H561" s="248"/>
    </row>
    <row r="562" spans="4:8" x14ac:dyDescent="0.2">
      <c r="D562" s="248"/>
      <c r="F562" s="248"/>
      <c r="G562" s="248"/>
      <c r="H562" s="248"/>
    </row>
    <row r="563" spans="4:8" x14ac:dyDescent="0.2">
      <c r="D563" s="248"/>
      <c r="F563" s="248"/>
      <c r="G563" s="248"/>
      <c r="H563" s="248"/>
    </row>
    <row r="564" spans="4:8" x14ac:dyDescent="0.2">
      <c r="D564" s="248"/>
      <c r="F564" s="248"/>
      <c r="G564" s="248"/>
      <c r="H564" s="248"/>
    </row>
    <row r="565" spans="4:8" x14ac:dyDescent="0.2">
      <c r="D565" s="248"/>
      <c r="F565" s="248"/>
      <c r="G565" s="248"/>
      <c r="H565" s="248"/>
    </row>
    <row r="566" spans="4:8" x14ac:dyDescent="0.2">
      <c r="D566" s="248"/>
      <c r="F566" s="248"/>
      <c r="G566" s="248"/>
      <c r="H566" s="248"/>
    </row>
    <row r="567" spans="4:8" x14ac:dyDescent="0.2">
      <c r="D567" s="248"/>
      <c r="F567" s="248"/>
      <c r="G567" s="248"/>
      <c r="H567" s="248"/>
    </row>
    <row r="568" spans="4:8" x14ac:dyDescent="0.2">
      <c r="D568" s="248"/>
      <c r="F568" s="248"/>
      <c r="G568" s="248"/>
      <c r="H568" s="248"/>
    </row>
    <row r="569" spans="4:8" x14ac:dyDescent="0.2">
      <c r="D569" s="248"/>
      <c r="F569" s="248"/>
      <c r="G569" s="248"/>
      <c r="H569" s="248"/>
    </row>
    <row r="570" spans="4:8" x14ac:dyDescent="0.2">
      <c r="D570" s="248"/>
      <c r="F570" s="248"/>
      <c r="G570" s="248"/>
      <c r="H570" s="248"/>
    </row>
    <row r="571" spans="4:8" x14ac:dyDescent="0.2">
      <c r="D571" s="248"/>
      <c r="F571" s="248"/>
      <c r="G571" s="248"/>
      <c r="H571" s="248"/>
    </row>
    <row r="572" spans="4:8" x14ac:dyDescent="0.2">
      <c r="D572" s="248"/>
      <c r="F572" s="248"/>
      <c r="G572" s="248"/>
      <c r="H572" s="248"/>
    </row>
    <row r="573" spans="4:8" x14ac:dyDescent="0.2">
      <c r="D573" s="248"/>
      <c r="F573" s="248"/>
      <c r="G573" s="248"/>
      <c r="H573" s="248"/>
    </row>
    <row r="574" spans="4:8" x14ac:dyDescent="0.2">
      <c r="D574" s="248"/>
      <c r="F574" s="248"/>
      <c r="G574" s="248"/>
      <c r="H574" s="248"/>
    </row>
    <row r="575" spans="4:8" x14ac:dyDescent="0.2">
      <c r="D575" s="248"/>
      <c r="F575" s="248"/>
      <c r="G575" s="248"/>
      <c r="H575" s="248"/>
    </row>
    <row r="576" spans="4:8" x14ac:dyDescent="0.2">
      <c r="D576" s="248"/>
      <c r="F576" s="248"/>
      <c r="G576" s="248"/>
      <c r="H576" s="248"/>
    </row>
    <row r="577" spans="4:8" x14ac:dyDescent="0.2">
      <c r="D577" s="248"/>
      <c r="F577" s="248"/>
      <c r="G577" s="248"/>
      <c r="H577" s="248"/>
    </row>
    <row r="578" spans="4:8" x14ac:dyDescent="0.2">
      <c r="D578" s="248"/>
      <c r="F578" s="248"/>
      <c r="G578" s="248"/>
      <c r="H578" s="248"/>
    </row>
    <row r="579" spans="4:8" x14ac:dyDescent="0.2">
      <c r="D579" s="248"/>
      <c r="F579" s="248"/>
      <c r="G579" s="248"/>
      <c r="H579" s="248"/>
    </row>
    <row r="580" spans="4:8" x14ac:dyDescent="0.2">
      <c r="D580" s="248"/>
      <c r="F580" s="248"/>
      <c r="G580" s="248"/>
      <c r="H580" s="248"/>
    </row>
    <row r="581" spans="4:8" x14ac:dyDescent="0.2">
      <c r="D581" s="248"/>
      <c r="F581" s="248"/>
      <c r="G581" s="248"/>
      <c r="H581" s="248"/>
    </row>
    <row r="582" spans="4:8" x14ac:dyDescent="0.2">
      <c r="D582" s="248"/>
      <c r="F582" s="248"/>
      <c r="G582" s="248"/>
      <c r="H582" s="248"/>
    </row>
    <row r="583" spans="4:8" x14ac:dyDescent="0.2">
      <c r="D583" s="248"/>
      <c r="F583" s="248"/>
      <c r="G583" s="248"/>
      <c r="H583" s="248"/>
    </row>
    <row r="584" spans="4:8" x14ac:dyDescent="0.2">
      <c r="D584" s="248"/>
      <c r="F584" s="248"/>
      <c r="G584" s="248"/>
      <c r="H584" s="248"/>
    </row>
    <row r="585" spans="4:8" x14ac:dyDescent="0.2">
      <c r="D585" s="248"/>
      <c r="F585" s="248"/>
      <c r="G585" s="248"/>
      <c r="H585" s="248"/>
    </row>
    <row r="586" spans="4:8" x14ac:dyDescent="0.2">
      <c r="D586" s="248"/>
      <c r="F586" s="248"/>
      <c r="G586" s="248"/>
      <c r="H586" s="248"/>
    </row>
    <row r="587" spans="4:8" x14ac:dyDescent="0.2">
      <c r="D587" s="248"/>
      <c r="F587" s="248"/>
      <c r="G587" s="248"/>
      <c r="H587" s="248"/>
    </row>
    <row r="588" spans="4:8" x14ac:dyDescent="0.2">
      <c r="D588" s="248"/>
      <c r="F588" s="248"/>
      <c r="G588" s="248"/>
      <c r="H588" s="248"/>
    </row>
    <row r="589" spans="4:8" x14ac:dyDescent="0.2">
      <c r="D589" s="248"/>
      <c r="F589" s="248"/>
      <c r="G589" s="248"/>
      <c r="H589" s="248"/>
    </row>
    <row r="590" spans="4:8" x14ac:dyDescent="0.2">
      <c r="D590" s="248"/>
      <c r="F590" s="248"/>
      <c r="G590" s="248"/>
      <c r="H590" s="248"/>
    </row>
    <row r="591" spans="4:8" x14ac:dyDescent="0.2">
      <c r="D591" s="248"/>
      <c r="F591" s="248"/>
      <c r="G591" s="248"/>
      <c r="H591" s="248"/>
    </row>
    <row r="592" spans="4:8" x14ac:dyDescent="0.2">
      <c r="D592" s="248"/>
      <c r="F592" s="248"/>
      <c r="G592" s="248"/>
      <c r="H592" s="248"/>
    </row>
    <row r="593" spans="4:8" x14ac:dyDescent="0.2">
      <c r="D593" s="248"/>
      <c r="F593" s="248"/>
      <c r="G593" s="248"/>
      <c r="H593" s="248"/>
    </row>
    <row r="594" spans="4:8" x14ac:dyDescent="0.2">
      <c r="D594" s="248"/>
      <c r="F594" s="248"/>
      <c r="G594" s="248"/>
      <c r="H594" s="248"/>
    </row>
    <row r="595" spans="4:8" x14ac:dyDescent="0.2">
      <c r="D595" s="248"/>
      <c r="F595" s="248"/>
      <c r="G595" s="248"/>
      <c r="H595" s="248"/>
    </row>
    <row r="596" spans="4:8" x14ac:dyDescent="0.2">
      <c r="D596" s="248"/>
      <c r="F596" s="248"/>
      <c r="G596" s="248"/>
      <c r="H596" s="248"/>
    </row>
    <row r="597" spans="4:8" x14ac:dyDescent="0.2">
      <c r="D597" s="248"/>
      <c r="F597" s="248"/>
      <c r="G597" s="248"/>
      <c r="H597" s="248"/>
    </row>
    <row r="598" spans="4:8" x14ac:dyDescent="0.2">
      <c r="D598" s="248"/>
      <c r="F598" s="248"/>
      <c r="G598" s="248"/>
      <c r="H598" s="248"/>
    </row>
    <row r="599" spans="4:8" x14ac:dyDescent="0.2">
      <c r="D599" s="248"/>
      <c r="F599" s="248"/>
      <c r="G599" s="248"/>
      <c r="H599" s="248"/>
    </row>
    <row r="600" spans="4:8" x14ac:dyDescent="0.2">
      <c r="D600" s="248"/>
      <c r="F600" s="248"/>
      <c r="G600" s="248"/>
      <c r="H600" s="248"/>
    </row>
    <row r="601" spans="4:8" x14ac:dyDescent="0.2">
      <c r="D601" s="248"/>
      <c r="F601" s="248"/>
      <c r="G601" s="248"/>
      <c r="H601" s="248"/>
    </row>
    <row r="602" spans="4:8" x14ac:dyDescent="0.2">
      <c r="D602" s="248"/>
      <c r="F602" s="248"/>
      <c r="G602" s="248"/>
      <c r="H602" s="248"/>
    </row>
    <row r="603" spans="4:8" x14ac:dyDescent="0.2">
      <c r="D603" s="248"/>
      <c r="F603" s="248"/>
      <c r="G603" s="248"/>
      <c r="H603" s="248"/>
    </row>
    <row r="604" spans="4:8" x14ac:dyDescent="0.2">
      <c r="D604" s="248"/>
      <c r="F604" s="248"/>
      <c r="G604" s="248"/>
      <c r="H604" s="248"/>
    </row>
    <row r="605" spans="4:8" x14ac:dyDescent="0.2">
      <c r="D605" s="248"/>
      <c r="F605" s="248"/>
      <c r="G605" s="248"/>
      <c r="H605" s="248"/>
    </row>
    <row r="606" spans="4:8" x14ac:dyDescent="0.2">
      <c r="D606" s="248"/>
      <c r="F606" s="248"/>
      <c r="G606" s="248"/>
      <c r="H606" s="248"/>
    </row>
    <row r="607" spans="4:8" x14ac:dyDescent="0.2">
      <c r="D607" s="248"/>
      <c r="F607" s="248"/>
      <c r="G607" s="248"/>
      <c r="H607" s="248"/>
    </row>
    <row r="608" spans="4:8" x14ac:dyDescent="0.2">
      <c r="D608" s="248"/>
      <c r="F608" s="248"/>
      <c r="G608" s="248"/>
      <c r="H608" s="248"/>
    </row>
    <row r="609" spans="4:8" x14ac:dyDescent="0.2">
      <c r="D609" s="248"/>
      <c r="F609" s="248"/>
      <c r="G609" s="248"/>
      <c r="H609" s="248"/>
    </row>
    <row r="610" spans="4:8" x14ac:dyDescent="0.2">
      <c r="D610" s="248"/>
      <c r="F610" s="248"/>
      <c r="G610" s="248"/>
      <c r="H610" s="248"/>
    </row>
    <row r="611" spans="4:8" x14ac:dyDescent="0.2">
      <c r="D611" s="248"/>
      <c r="F611" s="248"/>
      <c r="G611" s="248"/>
      <c r="H611" s="248"/>
    </row>
    <row r="612" spans="4:8" x14ac:dyDescent="0.2">
      <c r="D612" s="248"/>
      <c r="F612" s="248"/>
      <c r="G612" s="248"/>
      <c r="H612" s="248"/>
    </row>
    <row r="613" spans="4:8" x14ac:dyDescent="0.2">
      <c r="D613" s="248"/>
      <c r="F613" s="248"/>
      <c r="G613" s="248"/>
      <c r="H613" s="248"/>
    </row>
    <row r="614" spans="4:8" x14ac:dyDescent="0.2">
      <c r="D614" s="248"/>
      <c r="F614" s="248"/>
      <c r="G614" s="248"/>
      <c r="H614" s="248"/>
    </row>
    <row r="615" spans="4:8" x14ac:dyDescent="0.2">
      <c r="D615" s="248"/>
      <c r="F615" s="248"/>
      <c r="G615" s="248"/>
      <c r="H615" s="248"/>
    </row>
    <row r="616" spans="4:8" x14ac:dyDescent="0.2">
      <c r="D616" s="248"/>
      <c r="F616" s="248"/>
      <c r="G616" s="248"/>
      <c r="H616" s="248"/>
    </row>
    <row r="617" spans="4:8" x14ac:dyDescent="0.2">
      <c r="D617" s="248"/>
      <c r="F617" s="248"/>
      <c r="G617" s="248"/>
      <c r="H617" s="248"/>
    </row>
    <row r="618" spans="4:8" x14ac:dyDescent="0.2">
      <c r="D618" s="248"/>
      <c r="F618" s="248"/>
      <c r="G618" s="248"/>
      <c r="H618" s="248"/>
    </row>
    <row r="619" spans="4:8" x14ac:dyDescent="0.2">
      <c r="D619" s="248"/>
      <c r="F619" s="248"/>
      <c r="G619" s="248"/>
      <c r="H619" s="248"/>
    </row>
    <row r="620" spans="4:8" x14ac:dyDescent="0.2">
      <c r="D620" s="248"/>
      <c r="F620" s="248"/>
      <c r="G620" s="248"/>
      <c r="H620" s="248"/>
    </row>
    <row r="621" spans="4:8" x14ac:dyDescent="0.2">
      <c r="D621" s="248"/>
      <c r="F621" s="248"/>
      <c r="G621" s="248"/>
      <c r="H621" s="248"/>
    </row>
    <row r="622" spans="4:8" x14ac:dyDescent="0.2">
      <c r="D622" s="248"/>
      <c r="F622" s="248"/>
      <c r="G622" s="248"/>
      <c r="H622" s="248"/>
    </row>
    <row r="623" spans="4:8" x14ac:dyDescent="0.2">
      <c r="D623" s="248"/>
      <c r="F623" s="248"/>
      <c r="G623" s="248"/>
      <c r="H623" s="248"/>
    </row>
    <row r="624" spans="4:8" x14ac:dyDescent="0.2">
      <c r="D624" s="248"/>
      <c r="F624" s="248"/>
      <c r="G624" s="248"/>
      <c r="H624" s="248"/>
    </row>
    <row r="625" spans="4:8" x14ac:dyDescent="0.2">
      <c r="D625" s="248"/>
      <c r="F625" s="248"/>
      <c r="G625" s="248"/>
      <c r="H625" s="248"/>
    </row>
    <row r="626" spans="4:8" x14ac:dyDescent="0.2">
      <c r="D626" s="248"/>
      <c r="F626" s="248"/>
      <c r="G626" s="248"/>
      <c r="H626" s="248"/>
    </row>
    <row r="627" spans="4:8" x14ac:dyDescent="0.2">
      <c r="D627" s="248"/>
      <c r="F627" s="248"/>
      <c r="G627" s="248"/>
      <c r="H627" s="248"/>
    </row>
    <row r="628" spans="4:8" x14ac:dyDescent="0.2">
      <c r="D628" s="248"/>
      <c r="F628" s="248"/>
      <c r="G628" s="248"/>
      <c r="H628" s="248"/>
    </row>
    <row r="629" spans="4:8" x14ac:dyDescent="0.2">
      <c r="D629" s="248"/>
      <c r="F629" s="248"/>
      <c r="G629" s="248"/>
      <c r="H629" s="248"/>
    </row>
    <row r="630" spans="4:8" x14ac:dyDescent="0.2">
      <c r="D630" s="248"/>
      <c r="F630" s="248"/>
      <c r="G630" s="248"/>
      <c r="H630" s="248"/>
    </row>
    <row r="631" spans="4:8" x14ac:dyDescent="0.2">
      <c r="D631" s="248"/>
      <c r="F631" s="248"/>
      <c r="G631" s="248"/>
      <c r="H631" s="248"/>
    </row>
    <row r="632" spans="4:8" x14ac:dyDescent="0.2">
      <c r="D632" s="248"/>
      <c r="F632" s="248"/>
      <c r="G632" s="248"/>
      <c r="H632" s="248"/>
    </row>
    <row r="633" spans="4:8" x14ac:dyDescent="0.2">
      <c r="D633" s="248"/>
      <c r="F633" s="248"/>
      <c r="G633" s="248"/>
      <c r="H633" s="248"/>
    </row>
    <row r="634" spans="4:8" x14ac:dyDescent="0.2">
      <c r="D634" s="248"/>
      <c r="F634" s="248"/>
      <c r="G634" s="248"/>
      <c r="H634" s="248"/>
    </row>
    <row r="635" spans="4:8" x14ac:dyDescent="0.2">
      <c r="D635" s="248"/>
      <c r="F635" s="248"/>
      <c r="G635" s="248"/>
      <c r="H635" s="248"/>
    </row>
    <row r="636" spans="4:8" x14ac:dyDescent="0.2">
      <c r="D636" s="248"/>
      <c r="F636" s="248"/>
      <c r="G636" s="248"/>
      <c r="H636" s="248"/>
    </row>
    <row r="637" spans="4:8" x14ac:dyDescent="0.2">
      <c r="D637" s="248"/>
      <c r="F637" s="248"/>
      <c r="G637" s="248"/>
      <c r="H637" s="248"/>
    </row>
    <row r="638" spans="4:8" x14ac:dyDescent="0.2">
      <c r="D638" s="248"/>
      <c r="F638" s="248"/>
      <c r="G638" s="248"/>
      <c r="H638" s="248"/>
    </row>
    <row r="639" spans="4:8" x14ac:dyDescent="0.2">
      <c r="D639" s="248"/>
      <c r="F639" s="248"/>
      <c r="G639" s="248"/>
      <c r="H639" s="248"/>
    </row>
    <row r="640" spans="4:8" x14ac:dyDescent="0.2">
      <c r="D640" s="248"/>
      <c r="F640" s="248"/>
      <c r="G640" s="248"/>
      <c r="H640" s="248"/>
    </row>
    <row r="641" spans="4:8" x14ac:dyDescent="0.2">
      <c r="D641" s="248"/>
      <c r="F641" s="248"/>
      <c r="G641" s="248"/>
      <c r="H641" s="248"/>
    </row>
    <row r="642" spans="4:8" x14ac:dyDescent="0.2">
      <c r="D642" s="248"/>
      <c r="F642" s="248"/>
      <c r="G642" s="248"/>
      <c r="H642" s="248"/>
    </row>
    <row r="643" spans="4:8" x14ac:dyDescent="0.2">
      <c r="D643" s="248"/>
      <c r="F643" s="248"/>
      <c r="G643" s="248"/>
      <c r="H643" s="248"/>
    </row>
    <row r="644" spans="4:8" x14ac:dyDescent="0.2">
      <c r="D644" s="248"/>
      <c r="F644" s="248"/>
      <c r="G644" s="248"/>
      <c r="H644" s="248"/>
    </row>
    <row r="645" spans="4:8" x14ac:dyDescent="0.2">
      <c r="D645" s="248"/>
      <c r="F645" s="248"/>
      <c r="G645" s="248"/>
      <c r="H645" s="248"/>
    </row>
    <row r="646" spans="4:8" x14ac:dyDescent="0.2">
      <c r="D646" s="248"/>
      <c r="F646" s="248"/>
      <c r="G646" s="248"/>
      <c r="H646" s="248"/>
    </row>
    <row r="647" spans="4:8" x14ac:dyDescent="0.2">
      <c r="D647" s="248"/>
      <c r="F647" s="248"/>
      <c r="G647" s="248"/>
      <c r="H647" s="248"/>
    </row>
    <row r="648" spans="4:8" x14ac:dyDescent="0.2">
      <c r="D648" s="248"/>
      <c r="F648" s="248"/>
      <c r="G648" s="248"/>
      <c r="H648" s="248"/>
    </row>
    <row r="649" spans="4:8" x14ac:dyDescent="0.2">
      <c r="D649" s="248"/>
      <c r="F649" s="248"/>
      <c r="G649" s="248"/>
      <c r="H649" s="248"/>
    </row>
    <row r="650" spans="4:8" x14ac:dyDescent="0.2">
      <c r="D650" s="248"/>
      <c r="F650" s="248"/>
      <c r="G650" s="248"/>
      <c r="H650" s="248"/>
    </row>
    <row r="651" spans="4:8" x14ac:dyDescent="0.2">
      <c r="D651" s="248"/>
      <c r="F651" s="248"/>
      <c r="G651" s="248"/>
      <c r="H651" s="248"/>
    </row>
    <row r="652" spans="4:8" x14ac:dyDescent="0.2">
      <c r="D652" s="248"/>
      <c r="F652" s="248"/>
      <c r="G652" s="248"/>
      <c r="H652" s="248"/>
    </row>
    <row r="653" spans="4:8" x14ac:dyDescent="0.2">
      <c r="D653" s="248"/>
      <c r="F653" s="248"/>
      <c r="G653" s="248"/>
      <c r="H653" s="248"/>
    </row>
    <row r="654" spans="4:8" x14ac:dyDescent="0.2">
      <c r="D654" s="248"/>
      <c r="F654" s="248"/>
      <c r="G654" s="248"/>
      <c r="H654" s="248"/>
    </row>
    <row r="655" spans="4:8" x14ac:dyDescent="0.2">
      <c r="D655" s="248"/>
      <c r="F655" s="248"/>
      <c r="G655" s="248"/>
      <c r="H655" s="248"/>
    </row>
    <row r="656" spans="4:8" x14ac:dyDescent="0.2">
      <c r="D656" s="248"/>
      <c r="F656" s="248"/>
      <c r="G656" s="248"/>
      <c r="H656" s="248"/>
    </row>
    <row r="657" spans="4:8" x14ac:dyDescent="0.2">
      <c r="D657" s="248"/>
      <c r="F657" s="248"/>
      <c r="G657" s="248"/>
      <c r="H657" s="248"/>
    </row>
    <row r="658" spans="4:8" x14ac:dyDescent="0.2">
      <c r="D658" s="248"/>
      <c r="F658" s="248"/>
      <c r="G658" s="248"/>
      <c r="H658" s="248"/>
    </row>
    <row r="659" spans="4:8" x14ac:dyDescent="0.2">
      <c r="D659" s="248"/>
      <c r="F659" s="248"/>
      <c r="G659" s="248"/>
      <c r="H659" s="248"/>
    </row>
    <row r="660" spans="4:8" x14ac:dyDescent="0.2">
      <c r="D660" s="248"/>
      <c r="F660" s="248"/>
      <c r="G660" s="248"/>
      <c r="H660" s="248"/>
    </row>
    <row r="661" spans="4:8" x14ac:dyDescent="0.2">
      <c r="D661" s="248"/>
      <c r="F661" s="248"/>
      <c r="G661" s="248"/>
      <c r="H661" s="248"/>
    </row>
    <row r="662" spans="4:8" x14ac:dyDescent="0.2">
      <c r="D662" s="248"/>
      <c r="F662" s="248"/>
      <c r="G662" s="248"/>
      <c r="H662" s="248"/>
    </row>
    <row r="663" spans="4:8" x14ac:dyDescent="0.2">
      <c r="D663" s="248"/>
      <c r="F663" s="248"/>
      <c r="G663" s="248"/>
      <c r="H663" s="248"/>
    </row>
    <row r="664" spans="4:8" x14ac:dyDescent="0.2">
      <c r="D664" s="248"/>
      <c r="F664" s="248"/>
      <c r="G664" s="248"/>
      <c r="H664" s="248"/>
    </row>
    <row r="665" spans="4:8" x14ac:dyDescent="0.2">
      <c r="D665" s="248"/>
      <c r="F665" s="248"/>
      <c r="G665" s="248"/>
      <c r="H665" s="248"/>
    </row>
    <row r="666" spans="4:8" x14ac:dyDescent="0.2">
      <c r="D666" s="248"/>
      <c r="F666" s="248"/>
      <c r="G666" s="248"/>
      <c r="H666" s="248"/>
    </row>
    <row r="667" spans="4:8" x14ac:dyDescent="0.2">
      <c r="D667" s="248"/>
      <c r="F667" s="248"/>
      <c r="G667" s="248"/>
      <c r="H667" s="248"/>
    </row>
    <row r="668" spans="4:8" x14ac:dyDescent="0.2">
      <c r="D668" s="248"/>
      <c r="F668" s="248"/>
      <c r="G668" s="248"/>
      <c r="H668" s="248"/>
    </row>
    <row r="669" spans="4:8" x14ac:dyDescent="0.2">
      <c r="D669" s="248"/>
      <c r="F669" s="248"/>
      <c r="G669" s="248"/>
      <c r="H669" s="248"/>
    </row>
    <row r="670" spans="4:8" x14ac:dyDescent="0.2">
      <c r="D670" s="248"/>
      <c r="F670" s="248"/>
      <c r="G670" s="248"/>
      <c r="H670" s="248"/>
    </row>
    <row r="671" spans="4:8" x14ac:dyDescent="0.2">
      <c r="D671" s="248"/>
      <c r="F671" s="248"/>
      <c r="G671" s="248"/>
      <c r="H671" s="248"/>
    </row>
    <row r="672" spans="4:8" x14ac:dyDescent="0.2">
      <c r="D672" s="248"/>
      <c r="F672" s="248"/>
      <c r="G672" s="248"/>
      <c r="H672" s="248"/>
    </row>
    <row r="673" spans="4:8" x14ac:dyDescent="0.2">
      <c r="D673" s="248"/>
      <c r="F673" s="248"/>
      <c r="G673" s="248"/>
      <c r="H673" s="248"/>
    </row>
    <row r="674" spans="4:8" x14ac:dyDescent="0.2">
      <c r="D674" s="248"/>
      <c r="F674" s="248"/>
      <c r="G674" s="248"/>
      <c r="H674" s="248"/>
    </row>
    <row r="675" spans="4:8" x14ac:dyDescent="0.2">
      <c r="D675" s="248"/>
      <c r="F675" s="248"/>
      <c r="G675" s="248"/>
      <c r="H675" s="248"/>
    </row>
    <row r="676" spans="4:8" x14ac:dyDescent="0.2">
      <c r="D676" s="248"/>
      <c r="F676" s="248"/>
      <c r="G676" s="248"/>
      <c r="H676" s="248"/>
    </row>
    <row r="677" spans="4:8" x14ac:dyDescent="0.2">
      <c r="D677" s="248"/>
      <c r="F677" s="248"/>
      <c r="G677" s="248"/>
      <c r="H677" s="248"/>
    </row>
    <row r="678" spans="4:8" x14ac:dyDescent="0.2">
      <c r="D678" s="248"/>
      <c r="F678" s="248"/>
      <c r="G678" s="248"/>
      <c r="H678" s="248"/>
    </row>
    <row r="679" spans="4:8" x14ac:dyDescent="0.2">
      <c r="D679" s="248"/>
      <c r="F679" s="248"/>
      <c r="G679" s="248"/>
      <c r="H679" s="248"/>
    </row>
    <row r="680" spans="4:8" x14ac:dyDescent="0.2">
      <c r="D680" s="248"/>
      <c r="F680" s="248"/>
      <c r="G680" s="248"/>
      <c r="H680" s="248"/>
    </row>
    <row r="681" spans="4:8" x14ac:dyDescent="0.2">
      <c r="D681" s="248"/>
      <c r="F681" s="248"/>
      <c r="G681" s="248"/>
      <c r="H681" s="248"/>
    </row>
    <row r="682" spans="4:8" x14ac:dyDescent="0.2">
      <c r="D682" s="248"/>
      <c r="F682" s="248"/>
      <c r="G682" s="248"/>
      <c r="H682" s="248"/>
    </row>
    <row r="683" spans="4:8" x14ac:dyDescent="0.2">
      <c r="D683" s="248"/>
      <c r="F683" s="248"/>
      <c r="G683" s="248"/>
      <c r="H683" s="248"/>
    </row>
    <row r="684" spans="4:8" x14ac:dyDescent="0.2">
      <c r="D684" s="248"/>
      <c r="F684" s="248"/>
      <c r="G684" s="248"/>
      <c r="H684" s="248"/>
    </row>
    <row r="685" spans="4:8" x14ac:dyDescent="0.2">
      <c r="D685" s="248"/>
      <c r="F685" s="248"/>
      <c r="G685" s="248"/>
      <c r="H685" s="248"/>
    </row>
    <row r="686" spans="4:8" x14ac:dyDescent="0.2">
      <c r="D686" s="248"/>
      <c r="F686" s="248"/>
      <c r="G686" s="248"/>
      <c r="H686" s="248"/>
    </row>
    <row r="687" spans="4:8" x14ac:dyDescent="0.2">
      <c r="D687" s="248"/>
      <c r="F687" s="248"/>
      <c r="G687" s="248"/>
      <c r="H687" s="248"/>
    </row>
    <row r="688" spans="4:8" x14ac:dyDescent="0.2">
      <c r="D688" s="248"/>
      <c r="F688" s="248"/>
      <c r="G688" s="248"/>
      <c r="H688" s="248"/>
    </row>
    <row r="689" spans="4:8" x14ac:dyDescent="0.2">
      <c r="D689" s="248"/>
      <c r="F689" s="248"/>
      <c r="G689" s="248"/>
      <c r="H689" s="248"/>
    </row>
    <row r="690" spans="4:8" x14ac:dyDescent="0.2">
      <c r="D690" s="248"/>
      <c r="F690" s="248"/>
      <c r="G690" s="248"/>
      <c r="H690" s="248"/>
    </row>
    <row r="691" spans="4:8" x14ac:dyDescent="0.2">
      <c r="D691" s="248"/>
      <c r="F691" s="248"/>
      <c r="G691" s="248"/>
      <c r="H691" s="248"/>
    </row>
    <row r="692" spans="4:8" x14ac:dyDescent="0.2">
      <c r="D692" s="248"/>
      <c r="F692" s="248"/>
      <c r="G692" s="248"/>
      <c r="H692" s="248"/>
    </row>
    <row r="693" spans="4:8" x14ac:dyDescent="0.2">
      <c r="D693" s="248"/>
      <c r="F693" s="248"/>
      <c r="G693" s="248"/>
      <c r="H693" s="248"/>
    </row>
    <row r="694" spans="4:8" x14ac:dyDescent="0.2">
      <c r="D694" s="248"/>
      <c r="F694" s="248"/>
      <c r="G694" s="248"/>
      <c r="H694" s="248"/>
    </row>
    <row r="695" spans="4:8" x14ac:dyDescent="0.2">
      <c r="D695" s="248"/>
      <c r="F695" s="248"/>
      <c r="G695" s="248"/>
      <c r="H695" s="248"/>
    </row>
    <row r="696" spans="4:8" x14ac:dyDescent="0.2">
      <c r="D696" s="248"/>
      <c r="F696" s="248"/>
      <c r="G696" s="248"/>
      <c r="H696" s="248"/>
    </row>
    <row r="697" spans="4:8" x14ac:dyDescent="0.2">
      <c r="D697" s="248"/>
      <c r="F697" s="248"/>
      <c r="G697" s="248"/>
      <c r="H697" s="248"/>
    </row>
    <row r="698" spans="4:8" x14ac:dyDescent="0.2">
      <c r="D698" s="248"/>
      <c r="F698" s="248"/>
      <c r="G698" s="248"/>
      <c r="H698" s="248"/>
    </row>
    <row r="699" spans="4:8" x14ac:dyDescent="0.2">
      <c r="D699" s="248"/>
      <c r="F699" s="248"/>
      <c r="G699" s="248"/>
      <c r="H699" s="248"/>
    </row>
    <row r="700" spans="4:8" x14ac:dyDescent="0.2">
      <c r="D700" s="248"/>
      <c r="F700" s="248"/>
      <c r="G700" s="248"/>
      <c r="H700" s="248"/>
    </row>
    <row r="701" spans="4:8" x14ac:dyDescent="0.2">
      <c r="D701" s="248"/>
      <c r="F701" s="248"/>
      <c r="G701" s="248"/>
      <c r="H701" s="248"/>
    </row>
    <row r="702" spans="4:8" x14ac:dyDescent="0.2">
      <c r="D702" s="248"/>
      <c r="F702" s="248"/>
      <c r="G702" s="248"/>
      <c r="H702" s="248"/>
    </row>
    <row r="703" spans="4:8" x14ac:dyDescent="0.2">
      <c r="D703" s="248"/>
      <c r="F703" s="248"/>
      <c r="G703" s="248"/>
      <c r="H703" s="248"/>
    </row>
    <row r="704" spans="4:8" x14ac:dyDescent="0.2">
      <c r="D704" s="248"/>
      <c r="F704" s="248"/>
      <c r="G704" s="248"/>
      <c r="H704" s="248"/>
    </row>
    <row r="705" spans="4:8" x14ac:dyDescent="0.2">
      <c r="D705" s="248"/>
      <c r="F705" s="248"/>
      <c r="G705" s="248"/>
      <c r="H705" s="248"/>
    </row>
    <row r="706" spans="4:8" x14ac:dyDescent="0.2">
      <c r="D706" s="248"/>
      <c r="F706" s="248"/>
      <c r="G706" s="248"/>
      <c r="H706" s="248"/>
    </row>
    <row r="707" spans="4:8" x14ac:dyDescent="0.2">
      <c r="D707" s="248"/>
      <c r="F707" s="248"/>
      <c r="G707" s="248"/>
      <c r="H707" s="248"/>
    </row>
    <row r="708" spans="4:8" x14ac:dyDescent="0.2">
      <c r="D708" s="248"/>
      <c r="F708" s="248"/>
      <c r="G708" s="248"/>
      <c r="H708" s="248"/>
    </row>
    <row r="709" spans="4:8" x14ac:dyDescent="0.2">
      <c r="D709" s="248"/>
      <c r="F709" s="248"/>
      <c r="G709" s="248"/>
      <c r="H709" s="248"/>
    </row>
    <row r="710" spans="4:8" x14ac:dyDescent="0.2">
      <c r="D710" s="248"/>
      <c r="F710" s="248"/>
      <c r="G710" s="248"/>
      <c r="H710" s="248"/>
    </row>
    <row r="711" spans="4:8" x14ac:dyDescent="0.2">
      <c r="D711" s="248"/>
      <c r="F711" s="248"/>
      <c r="G711" s="248"/>
      <c r="H711" s="248"/>
    </row>
    <row r="712" spans="4:8" x14ac:dyDescent="0.2">
      <c r="D712" s="248"/>
      <c r="F712" s="248"/>
      <c r="G712" s="248"/>
      <c r="H712" s="248"/>
    </row>
    <row r="713" spans="4:8" x14ac:dyDescent="0.2">
      <c r="D713" s="248"/>
      <c r="F713" s="248"/>
      <c r="G713" s="248"/>
      <c r="H713" s="248"/>
    </row>
    <row r="714" spans="4:8" x14ac:dyDescent="0.2">
      <c r="D714" s="248"/>
      <c r="F714" s="248"/>
      <c r="G714" s="248"/>
      <c r="H714" s="248"/>
    </row>
    <row r="715" spans="4:8" x14ac:dyDescent="0.2">
      <c r="D715" s="248"/>
      <c r="F715" s="248"/>
      <c r="G715" s="248"/>
      <c r="H715" s="248"/>
    </row>
    <row r="716" spans="4:8" x14ac:dyDescent="0.2">
      <c r="D716" s="248"/>
      <c r="F716" s="248"/>
      <c r="G716" s="248"/>
      <c r="H716" s="248"/>
    </row>
    <row r="717" spans="4:8" x14ac:dyDescent="0.2">
      <c r="D717" s="248"/>
      <c r="F717" s="248"/>
      <c r="G717" s="248"/>
      <c r="H717" s="248"/>
    </row>
    <row r="718" spans="4:8" x14ac:dyDescent="0.2">
      <c r="D718" s="248"/>
      <c r="F718" s="248"/>
      <c r="G718" s="248"/>
      <c r="H718" s="248"/>
    </row>
    <row r="719" spans="4:8" x14ac:dyDescent="0.2">
      <c r="D719" s="248"/>
      <c r="F719" s="248"/>
      <c r="G719" s="248"/>
      <c r="H719" s="248"/>
    </row>
    <row r="720" spans="4:8" x14ac:dyDescent="0.2">
      <c r="D720" s="248"/>
      <c r="F720" s="248"/>
      <c r="G720" s="248"/>
      <c r="H720" s="248"/>
    </row>
    <row r="721" spans="4:8" x14ac:dyDescent="0.2">
      <c r="D721" s="248"/>
      <c r="F721" s="248"/>
      <c r="G721" s="248"/>
      <c r="H721" s="248"/>
    </row>
    <row r="722" spans="4:8" x14ac:dyDescent="0.2">
      <c r="D722" s="248"/>
      <c r="F722" s="248"/>
      <c r="G722" s="248"/>
      <c r="H722" s="248"/>
    </row>
    <row r="723" spans="4:8" x14ac:dyDescent="0.2">
      <c r="D723" s="248"/>
      <c r="F723" s="248"/>
      <c r="G723" s="248"/>
      <c r="H723" s="248"/>
    </row>
    <row r="724" spans="4:8" x14ac:dyDescent="0.2">
      <c r="D724" s="248"/>
      <c r="F724" s="248"/>
      <c r="G724" s="248"/>
      <c r="H724" s="248"/>
    </row>
    <row r="725" spans="4:8" x14ac:dyDescent="0.2">
      <c r="D725" s="248"/>
      <c r="F725" s="248"/>
      <c r="G725" s="248"/>
      <c r="H725" s="248"/>
    </row>
    <row r="726" spans="4:8" x14ac:dyDescent="0.2">
      <c r="D726" s="248"/>
      <c r="F726" s="248"/>
      <c r="G726" s="248"/>
      <c r="H726" s="248"/>
    </row>
    <row r="727" spans="4:8" x14ac:dyDescent="0.2">
      <c r="D727" s="248"/>
      <c r="F727" s="248"/>
      <c r="G727" s="248"/>
      <c r="H727" s="248"/>
    </row>
    <row r="728" spans="4:8" x14ac:dyDescent="0.2">
      <c r="D728" s="248"/>
      <c r="F728" s="248"/>
      <c r="G728" s="248"/>
      <c r="H728" s="248"/>
    </row>
    <row r="729" spans="4:8" x14ac:dyDescent="0.2">
      <c r="D729" s="248"/>
      <c r="F729" s="248"/>
      <c r="G729" s="248"/>
      <c r="H729" s="248"/>
    </row>
    <row r="730" spans="4:8" x14ac:dyDescent="0.2">
      <c r="D730" s="248"/>
      <c r="F730" s="248"/>
      <c r="G730" s="248"/>
      <c r="H730" s="248"/>
    </row>
    <row r="731" spans="4:8" x14ac:dyDescent="0.2">
      <c r="D731" s="248"/>
      <c r="F731" s="248"/>
      <c r="G731" s="248"/>
      <c r="H731" s="248"/>
    </row>
    <row r="732" spans="4:8" x14ac:dyDescent="0.2">
      <c r="D732" s="248"/>
      <c r="F732" s="248"/>
      <c r="G732" s="248"/>
      <c r="H732" s="248"/>
    </row>
    <row r="733" spans="4:8" x14ac:dyDescent="0.2">
      <c r="D733" s="248"/>
      <c r="F733" s="248"/>
      <c r="G733" s="248"/>
      <c r="H733" s="248"/>
    </row>
    <row r="734" spans="4:8" x14ac:dyDescent="0.2">
      <c r="D734" s="248"/>
      <c r="F734" s="248"/>
      <c r="G734" s="248"/>
      <c r="H734" s="248"/>
    </row>
    <row r="735" spans="4:8" x14ac:dyDescent="0.2">
      <c r="D735" s="248"/>
      <c r="F735" s="248"/>
      <c r="G735" s="248"/>
      <c r="H735" s="248"/>
    </row>
    <row r="736" spans="4:8" x14ac:dyDescent="0.2">
      <c r="D736" s="248"/>
      <c r="F736" s="248"/>
      <c r="G736" s="248"/>
      <c r="H736" s="248"/>
    </row>
    <row r="737" spans="4:8" x14ac:dyDescent="0.2">
      <c r="D737" s="248"/>
      <c r="F737" s="248"/>
      <c r="G737" s="248"/>
      <c r="H737" s="248"/>
    </row>
    <row r="738" spans="4:8" x14ac:dyDescent="0.2">
      <c r="D738" s="248"/>
      <c r="F738" s="248"/>
      <c r="G738" s="248"/>
      <c r="H738" s="248"/>
    </row>
    <row r="739" spans="4:8" x14ac:dyDescent="0.2">
      <c r="D739" s="248"/>
      <c r="F739" s="248"/>
      <c r="G739" s="248"/>
      <c r="H739" s="248"/>
    </row>
    <row r="740" spans="4:8" x14ac:dyDescent="0.2">
      <c r="D740" s="248"/>
      <c r="F740" s="248"/>
      <c r="G740" s="248"/>
      <c r="H740" s="248"/>
    </row>
    <row r="741" spans="4:8" x14ac:dyDescent="0.2">
      <c r="D741" s="248"/>
      <c r="F741" s="248"/>
      <c r="G741" s="248"/>
      <c r="H741" s="248"/>
    </row>
    <row r="742" spans="4:8" x14ac:dyDescent="0.2">
      <c r="D742" s="248"/>
      <c r="F742" s="248"/>
      <c r="G742" s="248"/>
      <c r="H742" s="248"/>
    </row>
    <row r="743" spans="4:8" x14ac:dyDescent="0.2">
      <c r="D743" s="248"/>
      <c r="F743" s="248"/>
      <c r="G743" s="248"/>
      <c r="H743" s="248"/>
    </row>
    <row r="744" spans="4:8" x14ac:dyDescent="0.2">
      <c r="D744" s="248"/>
      <c r="F744" s="248"/>
      <c r="G744" s="248"/>
      <c r="H744" s="248"/>
    </row>
    <row r="745" spans="4:8" x14ac:dyDescent="0.2">
      <c r="D745" s="248"/>
      <c r="F745" s="248"/>
      <c r="G745" s="248"/>
      <c r="H745" s="248"/>
    </row>
    <row r="746" spans="4:8" x14ac:dyDescent="0.2">
      <c r="D746" s="248"/>
      <c r="F746" s="248"/>
      <c r="G746" s="248"/>
      <c r="H746" s="248"/>
    </row>
    <row r="747" spans="4:8" x14ac:dyDescent="0.2">
      <c r="D747" s="248"/>
      <c r="F747" s="248"/>
      <c r="G747" s="248"/>
      <c r="H747" s="248"/>
    </row>
    <row r="748" spans="4:8" x14ac:dyDescent="0.2">
      <c r="D748" s="248"/>
      <c r="F748" s="248"/>
      <c r="G748" s="248"/>
      <c r="H748" s="248"/>
    </row>
    <row r="749" spans="4:8" x14ac:dyDescent="0.2">
      <c r="D749" s="248"/>
      <c r="F749" s="248"/>
      <c r="G749" s="248"/>
      <c r="H749" s="248"/>
    </row>
    <row r="750" spans="4:8" x14ac:dyDescent="0.2">
      <c r="D750" s="248"/>
      <c r="F750" s="248"/>
      <c r="G750" s="248"/>
      <c r="H750" s="248"/>
    </row>
    <row r="751" spans="4:8" x14ac:dyDescent="0.2">
      <c r="D751" s="248"/>
      <c r="F751" s="248"/>
      <c r="G751" s="248"/>
      <c r="H751" s="248"/>
    </row>
    <row r="752" spans="4:8" x14ac:dyDescent="0.2">
      <c r="D752" s="248"/>
      <c r="F752" s="248"/>
      <c r="G752" s="248"/>
      <c r="H752" s="248"/>
    </row>
    <row r="753" spans="4:8" x14ac:dyDescent="0.2">
      <c r="D753" s="248"/>
      <c r="F753" s="248"/>
      <c r="G753" s="248"/>
      <c r="H753" s="248"/>
    </row>
    <row r="754" spans="4:8" x14ac:dyDescent="0.2">
      <c r="D754" s="248"/>
      <c r="F754" s="248"/>
      <c r="G754" s="248"/>
      <c r="H754" s="248"/>
    </row>
    <row r="755" spans="4:8" x14ac:dyDescent="0.2">
      <c r="D755" s="248"/>
      <c r="F755" s="248"/>
      <c r="G755" s="248"/>
      <c r="H755" s="248"/>
    </row>
    <row r="756" spans="4:8" x14ac:dyDescent="0.2">
      <c r="D756" s="248"/>
      <c r="F756" s="248"/>
      <c r="G756" s="248"/>
      <c r="H756" s="248"/>
    </row>
    <row r="757" spans="4:8" x14ac:dyDescent="0.2">
      <c r="D757" s="248"/>
      <c r="F757" s="248"/>
      <c r="G757" s="248"/>
      <c r="H757" s="248"/>
    </row>
    <row r="758" spans="4:8" x14ac:dyDescent="0.2">
      <c r="D758" s="248"/>
      <c r="F758" s="248"/>
      <c r="G758" s="248"/>
      <c r="H758" s="248"/>
    </row>
    <row r="759" spans="4:8" x14ac:dyDescent="0.2">
      <c r="D759" s="248"/>
      <c r="F759" s="248"/>
      <c r="G759" s="248"/>
      <c r="H759" s="248"/>
    </row>
    <row r="760" spans="4:8" x14ac:dyDescent="0.2">
      <c r="D760" s="248"/>
      <c r="F760" s="248"/>
      <c r="G760" s="248"/>
      <c r="H760" s="248"/>
    </row>
    <row r="761" spans="4:8" x14ac:dyDescent="0.2">
      <c r="D761" s="248"/>
      <c r="F761" s="248"/>
      <c r="G761" s="248"/>
      <c r="H761" s="248"/>
    </row>
    <row r="762" spans="4:8" x14ac:dyDescent="0.2">
      <c r="D762" s="248"/>
      <c r="F762" s="248"/>
      <c r="G762" s="248"/>
      <c r="H762" s="248"/>
    </row>
    <row r="763" spans="4:8" x14ac:dyDescent="0.2">
      <c r="D763" s="248"/>
      <c r="F763" s="248"/>
      <c r="G763" s="248"/>
      <c r="H763" s="248"/>
    </row>
    <row r="764" spans="4:8" x14ac:dyDescent="0.2">
      <c r="D764" s="248"/>
      <c r="F764" s="248"/>
      <c r="G764" s="248"/>
      <c r="H764" s="248"/>
    </row>
    <row r="765" spans="4:8" x14ac:dyDescent="0.2">
      <c r="D765" s="248"/>
      <c r="F765" s="248"/>
      <c r="G765" s="248"/>
      <c r="H765" s="248"/>
    </row>
    <row r="766" spans="4:8" x14ac:dyDescent="0.2">
      <c r="D766" s="248"/>
      <c r="F766" s="248"/>
      <c r="G766" s="248"/>
      <c r="H766" s="248"/>
    </row>
    <row r="767" spans="4:8" x14ac:dyDescent="0.2">
      <c r="D767" s="248"/>
      <c r="F767" s="248"/>
      <c r="G767" s="248"/>
      <c r="H767" s="248"/>
    </row>
    <row r="768" spans="4:8" x14ac:dyDescent="0.2">
      <c r="D768" s="248"/>
      <c r="F768" s="248"/>
      <c r="G768" s="248"/>
      <c r="H768" s="248"/>
    </row>
    <row r="769" spans="4:8" x14ac:dyDescent="0.2">
      <c r="D769" s="248"/>
      <c r="F769" s="248"/>
      <c r="G769" s="248"/>
      <c r="H769" s="248"/>
    </row>
    <row r="770" spans="4:8" x14ac:dyDescent="0.2">
      <c r="D770" s="248"/>
      <c r="F770" s="248"/>
      <c r="G770" s="248"/>
      <c r="H770" s="248"/>
    </row>
    <row r="771" spans="4:8" x14ac:dyDescent="0.2">
      <c r="D771" s="248"/>
      <c r="F771" s="248"/>
      <c r="G771" s="248"/>
      <c r="H771" s="248"/>
    </row>
    <row r="772" spans="4:8" x14ac:dyDescent="0.2">
      <c r="D772" s="248"/>
      <c r="F772" s="248"/>
      <c r="G772" s="248"/>
      <c r="H772" s="248"/>
    </row>
    <row r="773" spans="4:8" x14ac:dyDescent="0.2">
      <c r="D773" s="248"/>
      <c r="F773" s="248"/>
      <c r="G773" s="248"/>
      <c r="H773" s="248"/>
    </row>
    <row r="774" spans="4:8" x14ac:dyDescent="0.2">
      <c r="D774" s="248"/>
      <c r="F774" s="248"/>
      <c r="G774" s="248"/>
      <c r="H774" s="248"/>
    </row>
    <row r="775" spans="4:8" x14ac:dyDescent="0.2">
      <c r="D775" s="248"/>
      <c r="F775" s="248"/>
      <c r="G775" s="248"/>
      <c r="H775" s="248"/>
    </row>
    <row r="776" spans="4:8" x14ac:dyDescent="0.2">
      <c r="D776" s="248"/>
      <c r="F776" s="248"/>
      <c r="G776" s="248"/>
      <c r="H776" s="248"/>
    </row>
    <row r="777" spans="4:8" x14ac:dyDescent="0.2">
      <c r="D777" s="248"/>
      <c r="F777" s="248"/>
      <c r="G777" s="248"/>
      <c r="H777" s="248"/>
    </row>
    <row r="778" spans="4:8" x14ac:dyDescent="0.2">
      <c r="D778" s="248"/>
      <c r="F778" s="248"/>
      <c r="G778" s="248"/>
      <c r="H778" s="248"/>
    </row>
    <row r="779" spans="4:8" x14ac:dyDescent="0.2">
      <c r="D779" s="248"/>
      <c r="F779" s="248"/>
      <c r="G779" s="248"/>
      <c r="H779" s="248"/>
    </row>
    <row r="780" spans="4:8" x14ac:dyDescent="0.2">
      <c r="D780" s="248"/>
      <c r="F780" s="248"/>
      <c r="G780" s="248"/>
      <c r="H780" s="248"/>
    </row>
    <row r="781" spans="4:8" x14ac:dyDescent="0.2">
      <c r="D781" s="248"/>
      <c r="F781" s="248"/>
      <c r="G781" s="248"/>
      <c r="H781" s="248"/>
    </row>
    <row r="782" spans="4:8" x14ac:dyDescent="0.2">
      <c r="D782" s="248"/>
      <c r="F782" s="248"/>
      <c r="G782" s="248"/>
      <c r="H782" s="248"/>
    </row>
    <row r="783" spans="4:8" x14ac:dyDescent="0.2">
      <c r="D783" s="248"/>
      <c r="F783" s="248"/>
      <c r="G783" s="248"/>
      <c r="H783" s="248"/>
    </row>
    <row r="784" spans="4:8" x14ac:dyDescent="0.2">
      <c r="D784" s="248"/>
      <c r="F784" s="248"/>
      <c r="G784" s="248"/>
      <c r="H784" s="248"/>
    </row>
    <row r="785" spans="4:8" x14ac:dyDescent="0.2">
      <c r="D785" s="248"/>
      <c r="F785" s="248"/>
      <c r="G785" s="248"/>
      <c r="H785" s="248"/>
    </row>
    <row r="786" spans="4:8" x14ac:dyDescent="0.2">
      <c r="D786" s="248"/>
      <c r="F786" s="248"/>
      <c r="G786" s="248"/>
      <c r="H786" s="248"/>
    </row>
    <row r="787" spans="4:8" x14ac:dyDescent="0.2">
      <c r="D787" s="248"/>
      <c r="F787" s="248"/>
      <c r="G787" s="248"/>
      <c r="H787" s="248"/>
    </row>
    <row r="788" spans="4:8" x14ac:dyDescent="0.2">
      <c r="D788" s="248"/>
      <c r="F788" s="248"/>
      <c r="G788" s="248"/>
      <c r="H788" s="248"/>
    </row>
    <row r="789" spans="4:8" x14ac:dyDescent="0.2">
      <c r="D789" s="248"/>
      <c r="F789" s="248"/>
      <c r="G789" s="248"/>
      <c r="H789" s="248"/>
    </row>
    <row r="790" spans="4:8" x14ac:dyDescent="0.2">
      <c r="D790" s="248"/>
      <c r="F790" s="248"/>
      <c r="G790" s="248"/>
      <c r="H790" s="248"/>
    </row>
    <row r="791" spans="4:8" x14ac:dyDescent="0.2">
      <c r="D791" s="248"/>
      <c r="F791" s="248"/>
      <c r="G791" s="248"/>
      <c r="H791" s="248"/>
    </row>
    <row r="792" spans="4:8" x14ac:dyDescent="0.2">
      <c r="D792" s="248"/>
      <c r="F792" s="248"/>
      <c r="G792" s="248"/>
      <c r="H792" s="248"/>
    </row>
    <row r="793" spans="4:8" x14ac:dyDescent="0.2">
      <c r="D793" s="248"/>
      <c r="F793" s="248"/>
      <c r="G793" s="248"/>
      <c r="H793" s="248"/>
    </row>
    <row r="794" spans="4:8" x14ac:dyDescent="0.2">
      <c r="D794" s="248"/>
      <c r="F794" s="248"/>
      <c r="G794" s="248"/>
      <c r="H794" s="248"/>
    </row>
    <row r="795" spans="4:8" x14ac:dyDescent="0.2">
      <c r="D795" s="248"/>
      <c r="F795" s="248"/>
      <c r="G795" s="248"/>
      <c r="H795" s="248"/>
    </row>
    <row r="796" spans="4:8" x14ac:dyDescent="0.2">
      <c r="D796" s="248"/>
      <c r="F796" s="248"/>
      <c r="G796" s="248"/>
      <c r="H796" s="248"/>
    </row>
    <row r="797" spans="4:8" x14ac:dyDescent="0.2">
      <c r="D797" s="248"/>
      <c r="F797" s="248"/>
      <c r="G797" s="248"/>
      <c r="H797" s="248"/>
    </row>
    <row r="798" spans="4:8" x14ac:dyDescent="0.2">
      <c r="D798" s="248"/>
      <c r="F798" s="248"/>
      <c r="G798" s="248"/>
      <c r="H798" s="248"/>
    </row>
    <row r="799" spans="4:8" x14ac:dyDescent="0.2">
      <c r="D799" s="248"/>
      <c r="F799" s="248"/>
      <c r="G799" s="248"/>
      <c r="H799" s="248"/>
    </row>
    <row r="800" spans="4:8" x14ac:dyDescent="0.2">
      <c r="D800" s="248"/>
      <c r="F800" s="248"/>
      <c r="G800" s="248"/>
      <c r="H800" s="248"/>
    </row>
    <row r="801" spans="4:8" x14ac:dyDescent="0.2">
      <c r="D801" s="248"/>
      <c r="F801" s="248"/>
      <c r="G801" s="248"/>
      <c r="H801" s="248"/>
    </row>
    <row r="802" spans="4:8" x14ac:dyDescent="0.2">
      <c r="D802" s="248"/>
      <c r="F802" s="248"/>
      <c r="G802" s="248"/>
      <c r="H802" s="248"/>
    </row>
    <row r="803" spans="4:8" x14ac:dyDescent="0.2">
      <c r="D803" s="248"/>
      <c r="F803" s="248"/>
      <c r="G803" s="248"/>
      <c r="H803" s="248"/>
    </row>
    <row r="804" spans="4:8" x14ac:dyDescent="0.2">
      <c r="D804" s="248"/>
      <c r="F804" s="248"/>
      <c r="G804" s="248"/>
      <c r="H804" s="248"/>
    </row>
    <row r="805" spans="4:8" x14ac:dyDescent="0.2">
      <c r="D805" s="248"/>
      <c r="F805" s="248"/>
      <c r="G805" s="248"/>
      <c r="H805" s="248"/>
    </row>
    <row r="806" spans="4:8" x14ac:dyDescent="0.2">
      <c r="D806" s="248"/>
      <c r="F806" s="248"/>
      <c r="G806" s="248"/>
      <c r="H806" s="248"/>
    </row>
    <row r="807" spans="4:8" x14ac:dyDescent="0.2">
      <c r="D807" s="248"/>
      <c r="F807" s="248"/>
      <c r="G807" s="248"/>
      <c r="H807" s="248"/>
    </row>
    <row r="808" spans="4:8" x14ac:dyDescent="0.2">
      <c r="D808" s="248"/>
      <c r="F808" s="248"/>
      <c r="G808" s="248"/>
      <c r="H808" s="248"/>
    </row>
    <row r="809" spans="4:8" x14ac:dyDescent="0.2">
      <c r="D809" s="248"/>
      <c r="F809" s="248"/>
      <c r="G809" s="248"/>
      <c r="H809" s="248"/>
    </row>
    <row r="810" spans="4:8" x14ac:dyDescent="0.2">
      <c r="D810" s="248"/>
      <c r="F810" s="248"/>
      <c r="G810" s="248"/>
      <c r="H810" s="248"/>
    </row>
    <row r="811" spans="4:8" x14ac:dyDescent="0.2">
      <c r="D811" s="248"/>
      <c r="F811" s="248"/>
      <c r="G811" s="248"/>
      <c r="H811" s="248"/>
    </row>
    <row r="812" spans="4:8" x14ac:dyDescent="0.2">
      <c r="D812" s="248"/>
      <c r="F812" s="248"/>
      <c r="G812" s="248"/>
      <c r="H812" s="248"/>
    </row>
    <row r="813" spans="4:8" x14ac:dyDescent="0.2">
      <c r="D813" s="248"/>
      <c r="F813" s="248"/>
      <c r="G813" s="248"/>
      <c r="H813" s="248"/>
    </row>
    <row r="814" spans="4:8" x14ac:dyDescent="0.2">
      <c r="D814" s="248"/>
      <c r="F814" s="248"/>
      <c r="G814" s="248"/>
      <c r="H814" s="248"/>
    </row>
    <row r="815" spans="4:8" x14ac:dyDescent="0.2">
      <c r="D815" s="248"/>
      <c r="F815" s="248"/>
      <c r="G815" s="248"/>
      <c r="H815" s="248"/>
    </row>
    <row r="816" spans="4:8" x14ac:dyDescent="0.2">
      <c r="D816" s="248"/>
      <c r="F816" s="248"/>
      <c r="G816" s="248"/>
      <c r="H816" s="248"/>
    </row>
    <row r="817" spans="4:8" x14ac:dyDescent="0.2">
      <c r="D817" s="248"/>
      <c r="F817" s="248"/>
      <c r="G817" s="248"/>
      <c r="H817" s="248"/>
    </row>
    <row r="818" spans="4:8" x14ac:dyDescent="0.2">
      <c r="D818" s="248"/>
      <c r="F818" s="248"/>
      <c r="G818" s="248"/>
      <c r="H818" s="248"/>
    </row>
    <row r="819" spans="4:8" x14ac:dyDescent="0.2">
      <c r="D819" s="248"/>
      <c r="F819" s="248"/>
      <c r="G819" s="248"/>
      <c r="H819" s="248"/>
    </row>
    <row r="820" spans="4:8" x14ac:dyDescent="0.2">
      <c r="D820" s="248"/>
      <c r="F820" s="248"/>
      <c r="G820" s="248"/>
      <c r="H820" s="248"/>
    </row>
    <row r="821" spans="4:8" x14ac:dyDescent="0.2">
      <c r="D821" s="248"/>
      <c r="F821" s="248"/>
      <c r="G821" s="248"/>
      <c r="H821" s="248"/>
    </row>
    <row r="822" spans="4:8" x14ac:dyDescent="0.2">
      <c r="D822" s="248"/>
      <c r="F822" s="248"/>
      <c r="G822" s="248"/>
      <c r="H822" s="248"/>
    </row>
    <row r="823" spans="4:8" x14ac:dyDescent="0.2">
      <c r="D823" s="248"/>
      <c r="F823" s="248"/>
      <c r="G823" s="248"/>
      <c r="H823" s="248"/>
    </row>
    <row r="824" spans="4:8" x14ac:dyDescent="0.2">
      <c r="D824" s="248"/>
      <c r="F824" s="248"/>
      <c r="G824" s="248"/>
      <c r="H824" s="248"/>
    </row>
    <row r="825" spans="4:8" x14ac:dyDescent="0.2">
      <c r="D825" s="248"/>
      <c r="F825" s="248"/>
      <c r="G825" s="248"/>
      <c r="H825" s="248"/>
    </row>
    <row r="826" spans="4:8" x14ac:dyDescent="0.2">
      <c r="D826" s="248"/>
      <c r="F826" s="248"/>
      <c r="G826" s="248"/>
      <c r="H826" s="248"/>
    </row>
    <row r="827" spans="4:8" x14ac:dyDescent="0.2">
      <c r="D827" s="248"/>
      <c r="F827" s="248"/>
      <c r="G827" s="248"/>
      <c r="H827" s="248"/>
    </row>
    <row r="828" spans="4:8" x14ac:dyDescent="0.2">
      <c r="D828" s="248"/>
      <c r="F828" s="248"/>
      <c r="G828" s="248"/>
      <c r="H828" s="248"/>
    </row>
    <row r="829" spans="4:8" x14ac:dyDescent="0.2">
      <c r="D829" s="248"/>
      <c r="F829" s="248"/>
      <c r="G829" s="248"/>
      <c r="H829" s="248"/>
    </row>
    <row r="830" spans="4:8" x14ac:dyDescent="0.2">
      <c r="D830" s="248"/>
      <c r="F830" s="248"/>
      <c r="G830" s="248"/>
      <c r="H830" s="248"/>
    </row>
    <row r="831" spans="4:8" x14ac:dyDescent="0.2">
      <c r="D831" s="248"/>
      <c r="F831" s="248"/>
      <c r="G831" s="248"/>
      <c r="H831" s="248"/>
    </row>
    <row r="832" spans="4:8" x14ac:dyDescent="0.2">
      <c r="D832" s="248"/>
      <c r="F832" s="248"/>
      <c r="G832" s="248"/>
      <c r="H832" s="248"/>
    </row>
    <row r="833" spans="4:8" x14ac:dyDescent="0.2">
      <c r="D833" s="248"/>
      <c r="F833" s="248"/>
      <c r="G833" s="248"/>
      <c r="H833" s="248"/>
    </row>
    <row r="834" spans="4:8" x14ac:dyDescent="0.2">
      <c r="D834" s="248"/>
      <c r="F834" s="248"/>
      <c r="G834" s="248"/>
      <c r="H834" s="248"/>
    </row>
    <row r="835" spans="4:8" x14ac:dyDescent="0.2">
      <c r="D835" s="248"/>
      <c r="F835" s="248"/>
      <c r="G835" s="248"/>
      <c r="H835" s="248"/>
    </row>
    <row r="836" spans="4:8" x14ac:dyDescent="0.2">
      <c r="D836" s="248"/>
      <c r="F836" s="248"/>
      <c r="G836" s="248"/>
      <c r="H836" s="248"/>
    </row>
    <row r="837" spans="4:8" x14ac:dyDescent="0.2">
      <c r="D837" s="248"/>
      <c r="F837" s="248"/>
      <c r="G837" s="248"/>
      <c r="H837" s="248"/>
    </row>
    <row r="838" spans="4:8" x14ac:dyDescent="0.2">
      <c r="D838" s="248"/>
      <c r="F838" s="248"/>
      <c r="G838" s="248"/>
      <c r="H838" s="248"/>
    </row>
    <row r="839" spans="4:8" x14ac:dyDescent="0.2">
      <c r="D839" s="248"/>
      <c r="F839" s="248"/>
      <c r="G839" s="248"/>
      <c r="H839" s="248"/>
    </row>
    <row r="840" spans="4:8" x14ac:dyDescent="0.2">
      <c r="D840" s="248"/>
      <c r="F840" s="248"/>
      <c r="G840" s="248"/>
      <c r="H840" s="248"/>
    </row>
    <row r="841" spans="4:8" x14ac:dyDescent="0.2">
      <c r="D841" s="248"/>
      <c r="F841" s="248"/>
      <c r="G841" s="248"/>
      <c r="H841" s="248"/>
    </row>
    <row r="842" spans="4:8" x14ac:dyDescent="0.2">
      <c r="D842" s="248"/>
      <c r="F842" s="248"/>
      <c r="G842" s="248"/>
      <c r="H842" s="248"/>
    </row>
    <row r="843" spans="4:8" x14ac:dyDescent="0.2">
      <c r="D843" s="248"/>
      <c r="F843" s="248"/>
      <c r="G843" s="248"/>
      <c r="H843" s="248"/>
    </row>
    <row r="844" spans="4:8" x14ac:dyDescent="0.2">
      <c r="D844" s="248"/>
      <c r="F844" s="248"/>
      <c r="G844" s="248"/>
      <c r="H844" s="248"/>
    </row>
    <row r="845" spans="4:8" x14ac:dyDescent="0.2">
      <c r="D845" s="248"/>
      <c r="F845" s="248"/>
      <c r="G845" s="248"/>
      <c r="H845" s="248"/>
    </row>
    <row r="846" spans="4:8" x14ac:dyDescent="0.2">
      <c r="D846" s="248"/>
      <c r="F846" s="248"/>
      <c r="G846" s="248"/>
      <c r="H846" s="248"/>
    </row>
    <row r="847" spans="4:8" x14ac:dyDescent="0.2">
      <c r="D847" s="248"/>
      <c r="F847" s="248"/>
      <c r="G847" s="248"/>
      <c r="H847" s="248"/>
    </row>
    <row r="848" spans="4:8" x14ac:dyDescent="0.2">
      <c r="D848" s="248"/>
      <c r="F848" s="248"/>
      <c r="G848" s="248"/>
      <c r="H848" s="248"/>
    </row>
    <row r="849" spans="4:8" x14ac:dyDescent="0.2">
      <c r="D849" s="248"/>
      <c r="F849" s="248"/>
      <c r="G849" s="248"/>
      <c r="H849" s="248"/>
    </row>
    <row r="850" spans="4:8" x14ac:dyDescent="0.2">
      <c r="D850" s="248"/>
      <c r="F850" s="248"/>
      <c r="G850" s="248"/>
      <c r="H850" s="248"/>
    </row>
    <row r="851" spans="4:8" x14ac:dyDescent="0.2">
      <c r="D851" s="248"/>
      <c r="F851" s="248"/>
      <c r="G851" s="248"/>
      <c r="H851" s="248"/>
    </row>
    <row r="852" spans="4:8" x14ac:dyDescent="0.2">
      <c r="D852" s="248"/>
      <c r="F852" s="248"/>
      <c r="G852" s="248"/>
      <c r="H852" s="248"/>
    </row>
    <row r="853" spans="4:8" x14ac:dyDescent="0.2">
      <c r="D853" s="248"/>
      <c r="F853" s="248"/>
      <c r="G853" s="248"/>
      <c r="H853" s="248"/>
    </row>
    <row r="854" spans="4:8" x14ac:dyDescent="0.2">
      <c r="D854" s="248"/>
      <c r="F854" s="248"/>
      <c r="G854" s="248"/>
      <c r="H854" s="248"/>
    </row>
    <row r="855" spans="4:8" x14ac:dyDescent="0.2">
      <c r="D855" s="248"/>
      <c r="F855" s="248"/>
      <c r="G855" s="248"/>
      <c r="H855" s="248"/>
    </row>
    <row r="856" spans="4:8" x14ac:dyDescent="0.2">
      <c r="D856" s="248"/>
      <c r="F856" s="248"/>
      <c r="G856" s="248"/>
      <c r="H856" s="248"/>
    </row>
    <row r="857" spans="4:8" x14ac:dyDescent="0.2">
      <c r="D857" s="248"/>
      <c r="F857" s="248"/>
      <c r="G857" s="248"/>
      <c r="H857" s="248"/>
    </row>
    <row r="858" spans="4:8" x14ac:dyDescent="0.2">
      <c r="D858" s="248"/>
      <c r="F858" s="248"/>
      <c r="G858" s="248"/>
      <c r="H858" s="248"/>
    </row>
    <row r="859" spans="4:8" x14ac:dyDescent="0.2">
      <c r="D859" s="248"/>
      <c r="F859" s="248"/>
      <c r="G859" s="248"/>
      <c r="H859" s="248"/>
    </row>
    <row r="860" spans="4:8" x14ac:dyDescent="0.2">
      <c r="D860" s="248"/>
      <c r="F860" s="248"/>
      <c r="G860" s="248"/>
      <c r="H860" s="248"/>
    </row>
    <row r="861" spans="4:8" x14ac:dyDescent="0.2">
      <c r="D861" s="248"/>
      <c r="F861" s="248"/>
      <c r="G861" s="248"/>
      <c r="H861" s="248"/>
    </row>
    <row r="862" spans="4:8" x14ac:dyDescent="0.2">
      <c r="D862" s="248"/>
      <c r="F862" s="248"/>
      <c r="G862" s="248"/>
      <c r="H862" s="248"/>
    </row>
    <row r="863" spans="4:8" x14ac:dyDescent="0.2">
      <c r="D863" s="248"/>
      <c r="F863" s="248"/>
      <c r="G863" s="248"/>
      <c r="H863" s="248"/>
    </row>
    <row r="864" spans="4:8" x14ac:dyDescent="0.2">
      <c r="D864" s="248"/>
      <c r="F864" s="248"/>
      <c r="G864" s="248"/>
      <c r="H864" s="248"/>
    </row>
    <row r="865" spans="4:8" x14ac:dyDescent="0.2">
      <c r="D865" s="248"/>
      <c r="F865" s="248"/>
      <c r="G865" s="248"/>
      <c r="H865" s="248"/>
    </row>
    <row r="866" spans="4:8" x14ac:dyDescent="0.2">
      <c r="D866" s="248"/>
      <c r="F866" s="248"/>
      <c r="G866" s="248"/>
      <c r="H866" s="248"/>
    </row>
    <row r="867" spans="4:8" x14ac:dyDescent="0.2">
      <c r="D867" s="248"/>
      <c r="F867" s="248"/>
      <c r="G867" s="248"/>
      <c r="H867" s="248"/>
    </row>
    <row r="868" spans="4:8" x14ac:dyDescent="0.2">
      <c r="D868" s="248"/>
      <c r="F868" s="248"/>
      <c r="G868" s="248"/>
      <c r="H868" s="248"/>
    </row>
    <row r="869" spans="4:8" x14ac:dyDescent="0.2">
      <c r="D869" s="248"/>
      <c r="F869" s="248"/>
      <c r="G869" s="248"/>
      <c r="H869" s="248"/>
    </row>
    <row r="870" spans="4:8" x14ac:dyDescent="0.2">
      <c r="D870" s="248"/>
      <c r="F870" s="248"/>
      <c r="G870" s="248"/>
      <c r="H870" s="248"/>
    </row>
    <row r="871" spans="4:8" x14ac:dyDescent="0.2">
      <c r="D871" s="248"/>
      <c r="F871" s="248"/>
      <c r="G871" s="248"/>
      <c r="H871" s="248"/>
    </row>
    <row r="872" spans="4:8" x14ac:dyDescent="0.2">
      <c r="D872" s="248"/>
      <c r="F872" s="248"/>
      <c r="G872" s="248"/>
      <c r="H872" s="248"/>
    </row>
    <row r="873" spans="4:8" x14ac:dyDescent="0.2">
      <c r="D873" s="248"/>
      <c r="F873" s="248"/>
      <c r="G873" s="248"/>
      <c r="H873" s="248"/>
    </row>
    <row r="874" spans="4:8" x14ac:dyDescent="0.2">
      <c r="D874" s="248"/>
      <c r="F874" s="248"/>
      <c r="G874" s="248"/>
      <c r="H874" s="248"/>
    </row>
    <row r="875" spans="4:8" x14ac:dyDescent="0.2">
      <c r="D875" s="248"/>
      <c r="F875" s="248"/>
      <c r="G875" s="248"/>
      <c r="H875" s="248"/>
    </row>
    <row r="876" spans="4:8" x14ac:dyDescent="0.2">
      <c r="D876" s="248"/>
      <c r="F876" s="248"/>
      <c r="G876" s="248"/>
      <c r="H876" s="248"/>
    </row>
    <row r="877" spans="4:8" x14ac:dyDescent="0.2">
      <c r="D877" s="248"/>
      <c r="F877" s="248"/>
      <c r="G877" s="248"/>
      <c r="H877" s="248"/>
    </row>
    <row r="878" spans="4:8" x14ac:dyDescent="0.2">
      <c r="D878" s="248"/>
      <c r="F878" s="248"/>
      <c r="G878" s="248"/>
      <c r="H878" s="248"/>
    </row>
    <row r="879" spans="4:8" x14ac:dyDescent="0.2">
      <c r="D879" s="248"/>
      <c r="F879" s="248"/>
      <c r="G879" s="248"/>
      <c r="H879" s="248"/>
    </row>
    <row r="880" spans="4:8" x14ac:dyDescent="0.2">
      <c r="D880" s="248"/>
      <c r="F880" s="248"/>
      <c r="G880" s="248"/>
      <c r="H880" s="248"/>
    </row>
    <row r="881" spans="4:8" x14ac:dyDescent="0.2">
      <c r="D881" s="248"/>
      <c r="F881" s="248"/>
      <c r="G881" s="248"/>
      <c r="H881" s="248"/>
    </row>
    <row r="882" spans="4:8" x14ac:dyDescent="0.2">
      <c r="D882" s="248"/>
      <c r="F882" s="248"/>
      <c r="G882" s="248"/>
      <c r="H882" s="248"/>
    </row>
    <row r="883" spans="4:8" x14ac:dyDescent="0.2">
      <c r="D883" s="248"/>
      <c r="F883" s="248"/>
      <c r="G883" s="248"/>
      <c r="H883" s="248"/>
    </row>
    <row r="884" spans="4:8" x14ac:dyDescent="0.2">
      <c r="D884" s="248"/>
      <c r="F884" s="248"/>
      <c r="G884" s="248"/>
      <c r="H884" s="248"/>
    </row>
    <row r="885" spans="4:8" x14ac:dyDescent="0.2">
      <c r="D885" s="248"/>
      <c r="F885" s="248"/>
      <c r="G885" s="248"/>
      <c r="H885" s="248"/>
    </row>
    <row r="886" spans="4:8" x14ac:dyDescent="0.2">
      <c r="D886" s="248"/>
      <c r="F886" s="248"/>
      <c r="G886" s="248"/>
      <c r="H886" s="248"/>
    </row>
    <row r="887" spans="4:8" x14ac:dyDescent="0.2">
      <c r="D887" s="248"/>
      <c r="F887" s="248"/>
      <c r="G887" s="248"/>
      <c r="H887" s="248"/>
    </row>
    <row r="888" spans="4:8" x14ac:dyDescent="0.2">
      <c r="D888" s="248"/>
      <c r="F888" s="248"/>
      <c r="G888" s="248"/>
      <c r="H888" s="248"/>
    </row>
    <row r="889" spans="4:8" x14ac:dyDescent="0.2">
      <c r="D889" s="248"/>
      <c r="F889" s="248"/>
      <c r="G889" s="248"/>
      <c r="H889" s="248"/>
    </row>
    <row r="890" spans="4:8" x14ac:dyDescent="0.2">
      <c r="D890" s="248"/>
      <c r="F890" s="248"/>
      <c r="G890" s="248"/>
      <c r="H890" s="248"/>
    </row>
    <row r="891" spans="4:8" x14ac:dyDescent="0.2">
      <c r="D891" s="248"/>
      <c r="F891" s="248"/>
      <c r="G891" s="248"/>
      <c r="H891" s="248"/>
    </row>
    <row r="892" spans="4:8" x14ac:dyDescent="0.2">
      <c r="D892" s="248"/>
      <c r="F892" s="248"/>
      <c r="G892" s="248"/>
      <c r="H892" s="248"/>
    </row>
    <row r="893" spans="4:8" x14ac:dyDescent="0.2">
      <c r="D893" s="248"/>
      <c r="F893" s="248"/>
      <c r="G893" s="248"/>
      <c r="H893" s="248"/>
    </row>
    <row r="894" spans="4:8" x14ac:dyDescent="0.2">
      <c r="D894" s="248"/>
      <c r="F894" s="248"/>
      <c r="G894" s="248"/>
      <c r="H894" s="248"/>
    </row>
    <row r="895" spans="4:8" x14ac:dyDescent="0.2">
      <c r="D895" s="248"/>
      <c r="F895" s="248"/>
      <c r="G895" s="248"/>
      <c r="H895" s="248"/>
    </row>
    <row r="896" spans="4:8" x14ac:dyDescent="0.2">
      <c r="D896" s="248"/>
      <c r="F896" s="248"/>
      <c r="G896" s="248"/>
      <c r="H896" s="248"/>
    </row>
    <row r="897" spans="4:8" x14ac:dyDescent="0.2">
      <c r="D897" s="248"/>
      <c r="F897" s="248"/>
      <c r="G897" s="248"/>
      <c r="H897" s="248"/>
    </row>
    <row r="898" spans="4:8" x14ac:dyDescent="0.2">
      <c r="D898" s="248"/>
      <c r="F898" s="248"/>
      <c r="G898" s="248"/>
      <c r="H898" s="248"/>
    </row>
    <row r="899" spans="4:8" x14ac:dyDescent="0.2">
      <c r="D899" s="248"/>
      <c r="F899" s="248"/>
      <c r="G899" s="248"/>
      <c r="H899" s="248"/>
    </row>
    <row r="900" spans="4:8" x14ac:dyDescent="0.2">
      <c r="D900" s="248"/>
      <c r="F900" s="248"/>
      <c r="G900" s="248"/>
      <c r="H900" s="248"/>
    </row>
    <row r="901" spans="4:8" x14ac:dyDescent="0.2">
      <c r="D901" s="248"/>
      <c r="F901" s="248"/>
      <c r="G901" s="248"/>
      <c r="H901" s="248"/>
    </row>
    <row r="902" spans="4:8" x14ac:dyDescent="0.2">
      <c r="D902" s="248"/>
      <c r="F902" s="248"/>
      <c r="G902" s="248"/>
      <c r="H902" s="248"/>
    </row>
    <row r="903" spans="4:8" x14ac:dyDescent="0.2">
      <c r="D903" s="248"/>
      <c r="F903" s="248"/>
      <c r="G903" s="248"/>
      <c r="H903" s="248"/>
    </row>
    <row r="904" spans="4:8" x14ac:dyDescent="0.2">
      <c r="D904" s="248"/>
      <c r="F904" s="248"/>
      <c r="G904" s="248"/>
      <c r="H904" s="248"/>
    </row>
    <row r="905" spans="4:8" x14ac:dyDescent="0.2">
      <c r="D905" s="248"/>
      <c r="F905" s="248"/>
      <c r="G905" s="248"/>
      <c r="H905" s="248"/>
    </row>
    <row r="906" spans="4:8" x14ac:dyDescent="0.2">
      <c r="D906" s="248"/>
      <c r="F906" s="248"/>
      <c r="G906" s="248"/>
      <c r="H906" s="248"/>
    </row>
    <row r="907" spans="4:8" x14ac:dyDescent="0.2">
      <c r="D907" s="248"/>
      <c r="F907" s="248"/>
      <c r="G907" s="248"/>
      <c r="H907" s="248"/>
    </row>
    <row r="908" spans="4:8" x14ac:dyDescent="0.2">
      <c r="D908" s="248"/>
      <c r="F908" s="248"/>
      <c r="G908" s="248"/>
      <c r="H908" s="248"/>
    </row>
    <row r="909" spans="4:8" x14ac:dyDescent="0.2">
      <c r="D909" s="248"/>
      <c r="F909" s="248"/>
      <c r="G909" s="248"/>
      <c r="H909" s="248"/>
    </row>
    <row r="910" spans="4:8" x14ac:dyDescent="0.2">
      <c r="D910" s="248"/>
      <c r="F910" s="248"/>
      <c r="G910" s="248"/>
      <c r="H910" s="248"/>
    </row>
    <row r="911" spans="4:8" x14ac:dyDescent="0.2">
      <c r="D911" s="248"/>
      <c r="F911" s="248"/>
      <c r="G911" s="248"/>
      <c r="H911" s="248"/>
    </row>
    <row r="912" spans="4:8" x14ac:dyDescent="0.2">
      <c r="D912" s="248"/>
      <c r="F912" s="248"/>
      <c r="G912" s="248"/>
      <c r="H912" s="248"/>
    </row>
    <row r="913" spans="4:8" x14ac:dyDescent="0.2">
      <c r="D913" s="248"/>
      <c r="F913" s="248"/>
      <c r="G913" s="248"/>
      <c r="H913" s="248"/>
    </row>
    <row r="914" spans="4:8" x14ac:dyDescent="0.2">
      <c r="D914" s="248"/>
      <c r="F914" s="248"/>
      <c r="G914" s="248"/>
      <c r="H914" s="248"/>
    </row>
    <row r="915" spans="4:8" x14ac:dyDescent="0.2">
      <c r="D915" s="248"/>
      <c r="F915" s="248"/>
      <c r="G915" s="248"/>
      <c r="H915" s="248"/>
    </row>
    <row r="916" spans="4:8" x14ac:dyDescent="0.2">
      <c r="D916" s="248"/>
      <c r="F916" s="248"/>
      <c r="G916" s="248"/>
      <c r="H916" s="248"/>
    </row>
    <row r="917" spans="4:8" x14ac:dyDescent="0.2">
      <c r="D917" s="248"/>
      <c r="F917" s="248"/>
      <c r="G917" s="248"/>
      <c r="H917" s="248"/>
    </row>
    <row r="918" spans="4:8" x14ac:dyDescent="0.2">
      <c r="D918" s="248"/>
      <c r="F918" s="248"/>
      <c r="G918" s="248"/>
      <c r="H918" s="248"/>
    </row>
    <row r="919" spans="4:8" x14ac:dyDescent="0.2">
      <c r="D919" s="248"/>
      <c r="F919" s="248"/>
      <c r="G919" s="248"/>
      <c r="H919" s="248"/>
    </row>
    <row r="920" spans="4:8" x14ac:dyDescent="0.2">
      <c r="D920" s="248"/>
      <c r="F920" s="248"/>
      <c r="G920" s="248"/>
      <c r="H920" s="248"/>
    </row>
    <row r="921" spans="4:8" x14ac:dyDescent="0.2">
      <c r="D921" s="248"/>
      <c r="F921" s="248"/>
      <c r="G921" s="248"/>
      <c r="H921" s="248"/>
    </row>
    <row r="922" spans="4:8" x14ac:dyDescent="0.2">
      <c r="D922" s="248"/>
      <c r="F922" s="248"/>
      <c r="G922" s="248"/>
      <c r="H922" s="248"/>
    </row>
    <row r="923" spans="4:8" x14ac:dyDescent="0.2">
      <c r="D923" s="248"/>
      <c r="F923" s="248"/>
      <c r="G923" s="248"/>
      <c r="H923" s="248"/>
    </row>
    <row r="924" spans="4:8" x14ac:dyDescent="0.2">
      <c r="D924" s="248"/>
      <c r="F924" s="248"/>
      <c r="G924" s="248"/>
      <c r="H924" s="248"/>
    </row>
    <row r="925" spans="4:8" x14ac:dyDescent="0.2">
      <c r="D925" s="248"/>
      <c r="F925" s="248"/>
      <c r="G925" s="248"/>
      <c r="H925" s="248"/>
    </row>
    <row r="926" spans="4:8" x14ac:dyDescent="0.2">
      <c r="D926" s="248"/>
      <c r="F926" s="248"/>
      <c r="G926" s="248"/>
      <c r="H926" s="248"/>
    </row>
    <row r="927" spans="4:8" x14ac:dyDescent="0.2">
      <c r="D927" s="248"/>
      <c r="F927" s="248"/>
      <c r="G927" s="248"/>
      <c r="H927" s="248"/>
    </row>
    <row r="928" spans="4:8" x14ac:dyDescent="0.2">
      <c r="D928" s="248"/>
      <c r="F928" s="248"/>
      <c r="G928" s="248"/>
      <c r="H928" s="248"/>
    </row>
    <row r="929" spans="4:8" x14ac:dyDescent="0.2">
      <c r="D929" s="248"/>
      <c r="F929" s="248"/>
      <c r="G929" s="248"/>
      <c r="H929" s="248"/>
    </row>
    <row r="930" spans="4:8" x14ac:dyDescent="0.2">
      <c r="D930" s="248"/>
      <c r="F930" s="248"/>
      <c r="G930" s="248"/>
      <c r="H930" s="248"/>
    </row>
    <row r="931" spans="4:8" x14ac:dyDescent="0.2">
      <c r="D931" s="248"/>
      <c r="F931" s="248"/>
      <c r="G931" s="248"/>
      <c r="H931" s="248"/>
    </row>
    <row r="932" spans="4:8" x14ac:dyDescent="0.2">
      <c r="D932" s="248"/>
      <c r="F932" s="248"/>
      <c r="G932" s="248"/>
      <c r="H932" s="248"/>
    </row>
    <row r="933" spans="4:8" x14ac:dyDescent="0.2">
      <c r="D933" s="248"/>
      <c r="F933" s="248"/>
      <c r="G933" s="248"/>
      <c r="H933" s="248"/>
    </row>
    <row r="934" spans="4:8" x14ac:dyDescent="0.2">
      <c r="D934" s="248"/>
      <c r="F934" s="248"/>
      <c r="G934" s="248"/>
      <c r="H934" s="248"/>
    </row>
    <row r="935" spans="4:8" x14ac:dyDescent="0.2">
      <c r="D935" s="248"/>
      <c r="F935" s="248"/>
      <c r="G935" s="248"/>
      <c r="H935" s="248"/>
    </row>
    <row r="936" spans="4:8" x14ac:dyDescent="0.2">
      <c r="D936" s="248"/>
      <c r="F936" s="248"/>
      <c r="G936" s="248"/>
      <c r="H936" s="248"/>
    </row>
    <row r="937" spans="4:8" x14ac:dyDescent="0.2">
      <c r="D937" s="248"/>
      <c r="F937" s="248"/>
      <c r="G937" s="248"/>
      <c r="H937" s="248"/>
    </row>
    <row r="938" spans="4:8" x14ac:dyDescent="0.2">
      <c r="D938" s="248"/>
      <c r="F938" s="248"/>
      <c r="G938" s="248"/>
      <c r="H938" s="248"/>
    </row>
    <row r="939" spans="4:8" x14ac:dyDescent="0.2">
      <c r="D939" s="248"/>
      <c r="F939" s="248"/>
      <c r="G939" s="248"/>
      <c r="H939" s="248"/>
    </row>
    <row r="940" spans="4:8" x14ac:dyDescent="0.2">
      <c r="D940" s="248"/>
      <c r="F940" s="248"/>
      <c r="G940" s="248"/>
      <c r="H940" s="248"/>
    </row>
    <row r="941" spans="4:8" x14ac:dyDescent="0.2">
      <c r="D941" s="248"/>
      <c r="F941" s="248"/>
      <c r="G941" s="248"/>
      <c r="H941" s="248"/>
    </row>
    <row r="942" spans="4:8" x14ac:dyDescent="0.2">
      <c r="D942" s="248"/>
      <c r="F942" s="248"/>
      <c r="G942" s="248"/>
      <c r="H942" s="248"/>
    </row>
    <row r="943" spans="4:8" x14ac:dyDescent="0.2">
      <c r="D943" s="248"/>
      <c r="F943" s="248"/>
      <c r="G943" s="248"/>
      <c r="H943" s="248"/>
    </row>
    <row r="944" spans="4:8" x14ac:dyDescent="0.2">
      <c r="D944" s="248"/>
      <c r="F944" s="248"/>
      <c r="G944" s="248"/>
      <c r="H944" s="248"/>
    </row>
    <row r="945" spans="4:8" x14ac:dyDescent="0.2">
      <c r="D945" s="248"/>
      <c r="F945" s="248"/>
      <c r="G945" s="248"/>
      <c r="H945" s="248"/>
    </row>
    <row r="946" spans="4:8" x14ac:dyDescent="0.2">
      <c r="D946" s="248"/>
      <c r="F946" s="248"/>
      <c r="G946" s="248"/>
      <c r="H946" s="248"/>
    </row>
    <row r="947" spans="4:8" x14ac:dyDescent="0.2">
      <c r="D947" s="248"/>
      <c r="F947" s="248"/>
      <c r="G947" s="248"/>
      <c r="H947" s="248"/>
    </row>
    <row r="948" spans="4:8" x14ac:dyDescent="0.2">
      <c r="D948" s="248"/>
      <c r="F948" s="248"/>
      <c r="G948" s="248"/>
      <c r="H948" s="248"/>
    </row>
    <row r="949" spans="4:8" x14ac:dyDescent="0.2">
      <c r="D949" s="248"/>
      <c r="F949" s="248"/>
      <c r="G949" s="248"/>
      <c r="H949" s="248"/>
    </row>
    <row r="950" spans="4:8" x14ac:dyDescent="0.2">
      <c r="D950" s="248"/>
      <c r="F950" s="248"/>
      <c r="G950" s="248"/>
      <c r="H950" s="248"/>
    </row>
    <row r="951" spans="4:8" x14ac:dyDescent="0.2">
      <c r="D951" s="248"/>
      <c r="F951" s="248"/>
      <c r="G951" s="248"/>
      <c r="H951" s="248"/>
    </row>
    <row r="952" spans="4:8" x14ac:dyDescent="0.2">
      <c r="D952" s="248"/>
      <c r="F952" s="248"/>
      <c r="G952" s="248"/>
      <c r="H952" s="248"/>
    </row>
    <row r="953" spans="4:8" x14ac:dyDescent="0.2">
      <c r="D953" s="248"/>
      <c r="F953" s="248"/>
      <c r="G953" s="248"/>
      <c r="H953" s="248"/>
    </row>
    <row r="954" spans="4:8" x14ac:dyDescent="0.2">
      <c r="D954" s="248"/>
      <c r="F954" s="248"/>
      <c r="G954" s="248"/>
      <c r="H954" s="248"/>
    </row>
    <row r="955" spans="4:8" x14ac:dyDescent="0.2">
      <c r="D955" s="248"/>
      <c r="F955" s="248"/>
      <c r="G955" s="248"/>
      <c r="H955" s="248"/>
    </row>
    <row r="956" spans="4:8" x14ac:dyDescent="0.2">
      <c r="D956" s="248"/>
      <c r="F956" s="248"/>
      <c r="G956" s="248"/>
      <c r="H956" s="248"/>
    </row>
    <row r="957" spans="4:8" x14ac:dyDescent="0.2">
      <c r="D957" s="248"/>
      <c r="F957" s="248"/>
      <c r="G957" s="248"/>
      <c r="H957" s="248"/>
    </row>
    <row r="958" spans="4:8" x14ac:dyDescent="0.2">
      <c r="D958" s="248"/>
      <c r="F958" s="248"/>
      <c r="G958" s="248"/>
      <c r="H958" s="248"/>
    </row>
    <row r="959" spans="4:8" x14ac:dyDescent="0.2">
      <c r="D959" s="248"/>
      <c r="F959" s="248"/>
      <c r="G959" s="248"/>
      <c r="H959" s="248"/>
    </row>
    <row r="960" spans="4:8" x14ac:dyDescent="0.2">
      <c r="D960" s="248"/>
      <c r="F960" s="248"/>
      <c r="G960" s="248"/>
      <c r="H960" s="248"/>
    </row>
    <row r="961" spans="4:8" x14ac:dyDescent="0.2">
      <c r="D961" s="248"/>
      <c r="F961" s="248"/>
      <c r="G961" s="248"/>
      <c r="H961" s="248"/>
    </row>
    <row r="962" spans="4:8" x14ac:dyDescent="0.2">
      <c r="D962" s="248"/>
      <c r="F962" s="248"/>
      <c r="G962" s="248"/>
      <c r="H962" s="248"/>
    </row>
    <row r="963" spans="4:8" x14ac:dyDescent="0.2">
      <c r="D963" s="248"/>
      <c r="F963" s="248"/>
      <c r="G963" s="248"/>
      <c r="H963" s="248"/>
    </row>
    <row r="964" spans="4:8" x14ac:dyDescent="0.2">
      <c r="D964" s="248"/>
      <c r="F964" s="248"/>
      <c r="G964" s="248"/>
      <c r="H964" s="248"/>
    </row>
    <row r="965" spans="4:8" x14ac:dyDescent="0.2">
      <c r="D965" s="248"/>
      <c r="F965" s="248"/>
      <c r="G965" s="248"/>
      <c r="H965" s="248"/>
    </row>
    <row r="966" spans="4:8" x14ac:dyDescent="0.2">
      <c r="D966" s="248"/>
      <c r="F966" s="248"/>
      <c r="G966" s="248"/>
      <c r="H966" s="248"/>
    </row>
    <row r="967" spans="4:8" x14ac:dyDescent="0.2">
      <c r="D967" s="248"/>
      <c r="F967" s="248"/>
      <c r="G967" s="248"/>
      <c r="H967" s="248"/>
    </row>
    <row r="968" spans="4:8" x14ac:dyDescent="0.2">
      <c r="D968" s="248"/>
      <c r="F968" s="248"/>
      <c r="G968" s="248"/>
      <c r="H968" s="248"/>
    </row>
    <row r="969" spans="4:8" x14ac:dyDescent="0.2">
      <c r="D969" s="248"/>
      <c r="F969" s="248"/>
      <c r="G969" s="248"/>
      <c r="H969" s="248"/>
    </row>
    <row r="970" spans="4:8" x14ac:dyDescent="0.2">
      <c r="D970" s="248"/>
      <c r="F970" s="248"/>
      <c r="G970" s="248"/>
      <c r="H970" s="248"/>
    </row>
    <row r="971" spans="4:8" x14ac:dyDescent="0.2">
      <c r="D971" s="248"/>
      <c r="F971" s="248"/>
      <c r="G971" s="248"/>
      <c r="H971" s="248"/>
    </row>
    <row r="972" spans="4:8" x14ac:dyDescent="0.2">
      <c r="D972" s="248"/>
      <c r="F972" s="248"/>
      <c r="G972" s="248"/>
      <c r="H972" s="248"/>
    </row>
    <row r="973" spans="4:8" x14ac:dyDescent="0.2">
      <c r="D973" s="248"/>
      <c r="F973" s="248"/>
      <c r="G973" s="248"/>
      <c r="H973" s="248"/>
    </row>
    <row r="974" spans="4:8" x14ac:dyDescent="0.2">
      <c r="D974" s="248"/>
      <c r="F974" s="248"/>
      <c r="G974" s="248"/>
      <c r="H974" s="248"/>
    </row>
    <row r="975" spans="4:8" x14ac:dyDescent="0.2">
      <c r="D975" s="248"/>
      <c r="F975" s="248"/>
      <c r="G975" s="248"/>
      <c r="H975" s="248"/>
    </row>
    <row r="976" spans="4:8" x14ac:dyDescent="0.2">
      <c r="D976" s="248"/>
      <c r="F976" s="248"/>
      <c r="G976" s="248"/>
      <c r="H976" s="248"/>
    </row>
    <row r="977" spans="4:8" x14ac:dyDescent="0.2">
      <c r="D977" s="248"/>
      <c r="F977" s="248"/>
      <c r="G977" s="248"/>
      <c r="H977" s="248"/>
    </row>
    <row r="978" spans="4:8" x14ac:dyDescent="0.2">
      <c r="D978" s="248"/>
      <c r="F978" s="248"/>
      <c r="G978" s="248"/>
      <c r="H978" s="248"/>
    </row>
    <row r="979" spans="4:8" x14ac:dyDescent="0.2">
      <c r="D979" s="248"/>
      <c r="F979" s="248"/>
      <c r="G979" s="248"/>
      <c r="H979" s="248"/>
    </row>
    <row r="980" spans="4:8" x14ac:dyDescent="0.2">
      <c r="D980" s="248"/>
      <c r="F980" s="248"/>
      <c r="G980" s="248"/>
      <c r="H980" s="248"/>
    </row>
    <row r="981" spans="4:8" x14ac:dyDescent="0.2">
      <c r="D981" s="248"/>
      <c r="F981" s="248"/>
      <c r="G981" s="248"/>
      <c r="H981" s="248"/>
    </row>
    <row r="982" spans="4:8" x14ac:dyDescent="0.2">
      <c r="D982" s="248"/>
      <c r="F982" s="248"/>
      <c r="G982" s="248"/>
      <c r="H982" s="248"/>
    </row>
    <row r="983" spans="4:8" x14ac:dyDescent="0.2">
      <c r="D983" s="248"/>
      <c r="F983" s="248"/>
      <c r="G983" s="248"/>
      <c r="H983" s="248"/>
    </row>
    <row r="984" spans="4:8" x14ac:dyDescent="0.2">
      <c r="D984" s="248"/>
      <c r="F984" s="248"/>
      <c r="G984" s="248"/>
      <c r="H984" s="248"/>
    </row>
    <row r="985" spans="4:8" x14ac:dyDescent="0.2">
      <c r="D985" s="248"/>
      <c r="F985" s="248"/>
      <c r="G985" s="248"/>
      <c r="H985" s="248"/>
    </row>
    <row r="986" spans="4:8" x14ac:dyDescent="0.2">
      <c r="D986" s="248"/>
      <c r="F986" s="248"/>
      <c r="G986" s="248"/>
      <c r="H986" s="248"/>
    </row>
    <row r="987" spans="4:8" x14ac:dyDescent="0.2">
      <c r="D987" s="248"/>
      <c r="F987" s="248"/>
      <c r="G987" s="248"/>
      <c r="H987" s="248"/>
    </row>
    <row r="988" spans="4:8" x14ac:dyDescent="0.2">
      <c r="D988" s="248"/>
      <c r="F988" s="248"/>
      <c r="G988" s="248"/>
      <c r="H988" s="248"/>
    </row>
    <row r="989" spans="4:8" x14ac:dyDescent="0.2">
      <c r="D989" s="248"/>
      <c r="F989" s="248"/>
      <c r="G989" s="248"/>
      <c r="H989" s="248"/>
    </row>
    <row r="990" spans="4:8" x14ac:dyDescent="0.2">
      <c r="D990" s="248"/>
      <c r="F990" s="248"/>
      <c r="G990" s="248"/>
      <c r="H990" s="248"/>
    </row>
    <row r="991" spans="4:8" x14ac:dyDescent="0.2">
      <c r="D991" s="248"/>
      <c r="F991" s="248"/>
      <c r="G991" s="248"/>
      <c r="H991" s="248"/>
    </row>
    <row r="992" spans="4:8" x14ac:dyDescent="0.2">
      <c r="D992" s="248"/>
      <c r="F992" s="248"/>
      <c r="G992" s="248"/>
      <c r="H992" s="248"/>
    </row>
    <row r="993" spans="4:8" x14ac:dyDescent="0.2">
      <c r="D993" s="248"/>
      <c r="F993" s="248"/>
      <c r="G993" s="248"/>
      <c r="H993" s="248"/>
    </row>
    <row r="994" spans="4:8" x14ac:dyDescent="0.2">
      <c r="D994" s="248"/>
      <c r="F994" s="248"/>
      <c r="G994" s="248"/>
      <c r="H994" s="248"/>
    </row>
    <row r="995" spans="4:8" x14ac:dyDescent="0.2">
      <c r="D995" s="248"/>
      <c r="F995" s="248"/>
      <c r="G995" s="248"/>
      <c r="H995" s="248"/>
    </row>
    <row r="996" spans="4:8" x14ac:dyDescent="0.2">
      <c r="D996" s="248"/>
      <c r="F996" s="248"/>
      <c r="G996" s="248"/>
      <c r="H996" s="248"/>
    </row>
  </sheetData>
  <mergeCells count="10">
    <mergeCell ref="J2:J3"/>
    <mergeCell ref="A1:I1"/>
    <mergeCell ref="A2:A3"/>
    <mergeCell ref="C2:C3"/>
    <mergeCell ref="D2:D3"/>
    <mergeCell ref="E2:E3"/>
    <mergeCell ref="F2:F3"/>
    <mergeCell ref="G2:G3"/>
    <mergeCell ref="H2:H3"/>
    <mergeCell ref="I2:I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E8FE5C-30BF-4815-A94B-8DB5B04AC314}">
  <sheetPr codeName="Sheet14">
    <tabColor theme="9" tint="0.79998168889431442"/>
    <pageSetUpPr fitToPage="1"/>
  </sheetPr>
  <dimension ref="B2:J84"/>
  <sheetViews>
    <sheetView showGridLines="0" topLeftCell="A31" zoomScale="70" zoomScaleNormal="70" workbookViewId="0">
      <selection activeCell="C65" sqref="C65"/>
    </sheetView>
  </sheetViews>
  <sheetFormatPr defaultColWidth="9.42578125" defaultRowHeight="14.25" x14ac:dyDescent="0.2"/>
  <cols>
    <col min="1" max="1" width="3.42578125" style="137" customWidth="1"/>
    <col min="2" max="2" width="10.42578125" style="137" customWidth="1"/>
    <col min="3" max="3" width="50.7109375" style="137" customWidth="1"/>
    <col min="4" max="4" width="15.28515625" style="144" bestFit="1" customWidth="1"/>
    <col min="5" max="5" width="16.7109375" style="145" bestFit="1" customWidth="1"/>
    <col min="6" max="6" width="16.7109375" style="137" bestFit="1" customWidth="1"/>
    <col min="7" max="7" width="17.140625" style="137" bestFit="1" customWidth="1"/>
    <col min="8" max="8" width="15.28515625" style="145" bestFit="1" customWidth="1"/>
    <col min="9" max="9" width="1.5703125" style="137" customWidth="1"/>
    <col min="10" max="10" width="17.7109375" style="137" bestFit="1" customWidth="1"/>
    <col min="11" max="11" width="10.42578125" style="137" customWidth="1"/>
    <col min="12" max="16384" width="9.42578125" style="137"/>
  </cols>
  <sheetData>
    <row r="2" spans="2:10" ht="15" x14ac:dyDescent="0.25">
      <c r="B2" s="170" t="s">
        <v>132</v>
      </c>
    </row>
    <row r="3" spans="2:10" x14ac:dyDescent="0.2">
      <c r="B3" s="137" t="s">
        <v>133</v>
      </c>
    </row>
    <row r="5" spans="2:10" ht="15" x14ac:dyDescent="0.25">
      <c r="B5" s="171" t="s">
        <v>134</v>
      </c>
      <c r="C5" s="146"/>
      <c r="D5" s="146"/>
      <c r="E5" s="146"/>
      <c r="F5" s="146"/>
      <c r="G5" s="146"/>
      <c r="H5" s="146"/>
      <c r="I5" s="146"/>
      <c r="J5" s="147"/>
    </row>
    <row r="6" spans="2:10" ht="30" x14ac:dyDescent="0.25">
      <c r="B6" s="148" t="s">
        <v>135</v>
      </c>
      <c r="C6" s="148" t="s">
        <v>136</v>
      </c>
      <c r="D6" s="148" t="s">
        <v>137</v>
      </c>
      <c r="E6" s="149" t="s">
        <v>138</v>
      </c>
      <c r="F6" s="149" t="s">
        <v>139</v>
      </c>
      <c r="G6" s="149" t="s">
        <v>140</v>
      </c>
      <c r="H6" s="150" t="s">
        <v>141</v>
      </c>
      <c r="I6" s="151"/>
      <c r="J6" s="152" t="s">
        <v>142</v>
      </c>
    </row>
    <row r="7" spans="2:10" ht="30" x14ac:dyDescent="0.2">
      <c r="B7" s="153" t="s">
        <v>143</v>
      </c>
      <c r="C7" s="154" t="s">
        <v>144</v>
      </c>
      <c r="D7" s="155" t="s">
        <v>1</v>
      </c>
      <c r="E7" s="155" t="s">
        <v>1</v>
      </c>
      <c r="F7" s="155" t="s">
        <v>1</v>
      </c>
      <c r="G7" s="155"/>
      <c r="H7" s="155" t="s">
        <v>1</v>
      </c>
      <c r="J7" s="156" t="s">
        <v>1</v>
      </c>
    </row>
    <row r="8" spans="2:10" x14ac:dyDescent="0.2">
      <c r="B8" s="157"/>
      <c r="C8" s="158" t="s">
        <v>145</v>
      </c>
      <c r="D8" s="159">
        <v>82112</v>
      </c>
      <c r="E8" s="159">
        <v>95271</v>
      </c>
      <c r="F8" s="159">
        <v>97176</v>
      </c>
      <c r="G8" s="159">
        <v>99120</v>
      </c>
      <c r="H8" s="159">
        <v>101102</v>
      </c>
      <c r="I8" s="160"/>
      <c r="J8" s="159">
        <f>SUM(D8:H8)</f>
        <v>474781</v>
      </c>
    </row>
    <row r="9" spans="2:10" x14ac:dyDescent="0.2">
      <c r="B9" s="157"/>
      <c r="C9" s="158" t="s">
        <v>146</v>
      </c>
      <c r="D9" s="159">
        <v>3861</v>
      </c>
      <c r="E9" s="159">
        <v>1576</v>
      </c>
      <c r="F9" s="159">
        <v>1607</v>
      </c>
      <c r="G9" s="159">
        <v>1639</v>
      </c>
      <c r="H9" s="159">
        <v>1672</v>
      </c>
      <c r="I9" s="160"/>
      <c r="J9" s="159">
        <f>SUM(D9:H9)</f>
        <v>10355</v>
      </c>
    </row>
    <row r="10" spans="2:10" x14ac:dyDescent="0.2">
      <c r="B10" s="157"/>
      <c r="C10" s="158" t="s">
        <v>147</v>
      </c>
      <c r="D10" s="159">
        <v>1251</v>
      </c>
      <c r="E10" s="159">
        <v>638</v>
      </c>
      <c r="F10" s="159">
        <v>651</v>
      </c>
      <c r="G10" s="159">
        <v>664</v>
      </c>
      <c r="H10" s="159">
        <v>677</v>
      </c>
      <c r="I10" s="160"/>
      <c r="J10" s="159">
        <f t="shared" ref="J10:J11" si="0">SUM(D10:H10)</f>
        <v>3881</v>
      </c>
    </row>
    <row r="11" spans="2:10" x14ac:dyDescent="0.2">
      <c r="B11" s="157"/>
      <c r="C11" s="158" t="s">
        <v>148</v>
      </c>
      <c r="D11" s="159">
        <v>772</v>
      </c>
      <c r="E11" s="159">
        <v>158</v>
      </c>
      <c r="F11" s="159">
        <v>161</v>
      </c>
      <c r="G11" s="159">
        <v>164</v>
      </c>
      <c r="H11" s="159">
        <v>168</v>
      </c>
      <c r="I11" s="160"/>
      <c r="J11" s="159">
        <f t="shared" si="0"/>
        <v>1423</v>
      </c>
    </row>
    <row r="12" spans="2:10" x14ac:dyDescent="0.2">
      <c r="B12" s="157"/>
      <c r="C12" s="158" t="s">
        <v>149</v>
      </c>
      <c r="D12" s="159">
        <v>641</v>
      </c>
      <c r="E12" s="159">
        <v>131</v>
      </c>
      <c r="F12" s="159">
        <v>134</v>
      </c>
      <c r="G12" s="159">
        <v>137</v>
      </c>
      <c r="H12" s="159">
        <v>139</v>
      </c>
      <c r="J12" s="159">
        <f>SUM(D12:H12)</f>
        <v>1182</v>
      </c>
    </row>
    <row r="13" spans="2:10" x14ac:dyDescent="0.2">
      <c r="B13" s="157"/>
      <c r="C13" s="158" t="s">
        <v>150</v>
      </c>
      <c r="D13" s="159">
        <v>433</v>
      </c>
      <c r="E13" s="159">
        <v>441</v>
      </c>
      <c r="F13" s="159">
        <v>450</v>
      </c>
      <c r="G13" s="159">
        <v>459</v>
      </c>
      <c r="H13" s="159">
        <v>468</v>
      </c>
      <c r="J13" s="159">
        <f>SUM(D13:H13)</f>
        <v>2251</v>
      </c>
    </row>
    <row r="14" spans="2:10" x14ac:dyDescent="0.2">
      <c r="B14" s="157"/>
      <c r="C14" s="158" t="s">
        <v>151</v>
      </c>
      <c r="D14" s="159">
        <v>33738</v>
      </c>
      <c r="E14" s="159">
        <v>34413</v>
      </c>
      <c r="F14" s="159">
        <v>35101</v>
      </c>
      <c r="G14" s="159">
        <v>35803</v>
      </c>
      <c r="H14" s="159">
        <v>36519</v>
      </c>
      <c r="J14" s="159">
        <f>SUM(D14:H14)</f>
        <v>175574</v>
      </c>
    </row>
    <row r="15" spans="2:10" x14ac:dyDescent="0.2">
      <c r="B15" s="157"/>
      <c r="C15" s="161" t="s">
        <v>152</v>
      </c>
      <c r="D15" s="162">
        <f>SUM(D8:D14)</f>
        <v>122808</v>
      </c>
      <c r="E15" s="162">
        <f>SUM(E8:E14)</f>
        <v>132628</v>
      </c>
      <c r="F15" s="162">
        <f>SUM(F8:F14)</f>
        <v>135280</v>
      </c>
      <c r="G15" s="162">
        <f>SUM(G8:G14)</f>
        <v>137986</v>
      </c>
      <c r="H15" s="162">
        <f>SUM(H8:H14)</f>
        <v>140745</v>
      </c>
      <c r="J15" s="162">
        <f>SUM(J8:J14)</f>
        <v>669447</v>
      </c>
    </row>
    <row r="16" spans="2:10" ht="15" x14ac:dyDescent="0.25">
      <c r="B16" s="157"/>
      <c r="C16" s="163" t="s">
        <v>9</v>
      </c>
      <c r="D16" s="155" t="s">
        <v>1</v>
      </c>
      <c r="E16" s="155"/>
      <c r="F16" s="155"/>
      <c r="G16" s="155"/>
      <c r="H16" s="155"/>
      <c r="J16" s="156" t="s">
        <v>1</v>
      </c>
    </row>
    <row r="17" spans="2:10" x14ac:dyDescent="0.2">
      <c r="B17" s="157"/>
      <c r="C17" s="172" t="s">
        <v>153</v>
      </c>
      <c r="D17" s="159">
        <f>ROUNDUP(SUM(D8:D13)*0.476,0)</f>
        <v>42398</v>
      </c>
      <c r="E17" s="159">
        <f t="shared" ref="E17:H17" si="1">ROUNDUP(SUM(E8:E13)*0.476,0)</f>
        <v>46751</v>
      </c>
      <c r="F17" s="159">
        <f t="shared" si="1"/>
        <v>47686</v>
      </c>
      <c r="G17" s="159">
        <f t="shared" si="1"/>
        <v>48640</v>
      </c>
      <c r="H17" s="159">
        <f t="shared" si="1"/>
        <v>49612</v>
      </c>
      <c r="J17" s="159">
        <f>SUM(D17:H17)</f>
        <v>235087</v>
      </c>
    </row>
    <row r="18" spans="2:10" x14ac:dyDescent="0.2">
      <c r="B18" s="157"/>
      <c r="C18" s="172" t="s">
        <v>154</v>
      </c>
      <c r="D18" s="159"/>
      <c r="E18" s="159"/>
      <c r="F18" s="159"/>
      <c r="G18" s="159"/>
      <c r="H18" s="159"/>
      <c r="J18" s="159"/>
    </row>
    <row r="19" spans="2:10" x14ac:dyDescent="0.2">
      <c r="B19" s="157"/>
      <c r="C19" s="172" t="s">
        <v>155</v>
      </c>
      <c r="D19" s="159"/>
      <c r="E19" s="159"/>
      <c r="F19" s="159"/>
      <c r="G19" s="159"/>
      <c r="H19" s="159"/>
      <c r="J19" s="159"/>
    </row>
    <row r="20" spans="2:10" x14ac:dyDescent="0.2">
      <c r="B20" s="157"/>
      <c r="C20" s="172" t="s">
        <v>156</v>
      </c>
      <c r="D20" s="155"/>
      <c r="E20" s="155"/>
      <c r="F20" s="155"/>
      <c r="G20" s="155"/>
      <c r="H20" s="155"/>
      <c r="J20" s="156"/>
    </row>
    <row r="21" spans="2:10" x14ac:dyDescent="0.2">
      <c r="B21" s="157"/>
      <c r="C21" s="172" t="s">
        <v>157</v>
      </c>
      <c r="D21" s="155"/>
      <c r="E21" s="155"/>
      <c r="F21" s="155"/>
      <c r="G21" s="155"/>
      <c r="H21" s="155"/>
      <c r="J21" s="156"/>
    </row>
    <row r="22" spans="2:10" x14ac:dyDescent="0.2">
      <c r="B22" s="157"/>
      <c r="C22" s="172" t="s">
        <v>158</v>
      </c>
      <c r="D22" s="155"/>
      <c r="E22" s="155"/>
      <c r="F22" s="155"/>
      <c r="G22" s="155"/>
      <c r="H22" s="155"/>
      <c r="J22" s="156"/>
    </row>
    <row r="23" spans="2:10" x14ac:dyDescent="0.2">
      <c r="B23" s="157"/>
      <c r="C23" s="172" t="s">
        <v>159</v>
      </c>
      <c r="D23" s="155"/>
      <c r="E23" s="155"/>
      <c r="F23" s="155"/>
      <c r="G23" s="155"/>
      <c r="H23" s="155"/>
      <c r="J23" s="156"/>
    </row>
    <row r="24" spans="2:10" x14ac:dyDescent="0.2">
      <c r="B24" s="157"/>
      <c r="C24" s="172" t="s">
        <v>160</v>
      </c>
      <c r="D24" s="155"/>
      <c r="E24" s="155"/>
      <c r="F24" s="155"/>
      <c r="G24" s="155"/>
      <c r="H24" s="155"/>
      <c r="J24" s="156"/>
    </row>
    <row r="25" spans="2:10" x14ac:dyDescent="0.2">
      <c r="B25" s="157"/>
      <c r="C25" s="172" t="s">
        <v>161</v>
      </c>
      <c r="D25" s="155"/>
      <c r="E25" s="155"/>
      <c r="F25" s="155"/>
      <c r="G25" s="155"/>
      <c r="H25" s="155"/>
      <c r="J25" s="156"/>
    </row>
    <row r="26" spans="2:10" x14ac:dyDescent="0.2">
      <c r="B26" s="157"/>
      <c r="C26" s="172" t="s">
        <v>162</v>
      </c>
      <c r="D26" s="155"/>
      <c r="E26" s="155"/>
      <c r="F26" s="155"/>
      <c r="G26" s="155"/>
      <c r="H26" s="155"/>
      <c r="J26" s="156"/>
    </row>
    <row r="27" spans="2:10" x14ac:dyDescent="0.2">
      <c r="B27" s="157"/>
      <c r="C27" s="172" t="s">
        <v>163</v>
      </c>
      <c r="D27" s="155"/>
      <c r="E27" s="155"/>
      <c r="F27" s="155"/>
      <c r="G27" s="155"/>
      <c r="H27" s="155"/>
      <c r="J27" s="156"/>
    </row>
    <row r="28" spans="2:10" x14ac:dyDescent="0.2">
      <c r="B28" s="157"/>
      <c r="C28" s="172" t="s">
        <v>164</v>
      </c>
      <c r="D28" s="155"/>
      <c r="E28" s="155"/>
      <c r="F28" s="155"/>
      <c r="G28" s="155"/>
      <c r="H28" s="155"/>
      <c r="J28" s="156"/>
    </row>
    <row r="29" spans="2:10" x14ac:dyDescent="0.2">
      <c r="B29" s="157"/>
      <c r="C29" s="172" t="s">
        <v>165</v>
      </c>
      <c r="D29" s="155"/>
      <c r="E29" s="155"/>
      <c r="F29" s="155"/>
      <c r="G29" s="155"/>
      <c r="H29" s="155"/>
      <c r="J29" s="156"/>
    </row>
    <row r="30" spans="2:10" x14ac:dyDescent="0.2">
      <c r="B30" s="157"/>
      <c r="C30" s="172" t="s">
        <v>166</v>
      </c>
      <c r="D30" s="155"/>
      <c r="E30" s="155"/>
      <c r="F30" s="155"/>
      <c r="G30" s="155"/>
      <c r="H30" s="155"/>
      <c r="J30" s="156"/>
    </row>
    <row r="31" spans="2:10" x14ac:dyDescent="0.2">
      <c r="B31" s="157"/>
      <c r="C31" s="172" t="s">
        <v>167</v>
      </c>
      <c r="D31" s="155"/>
      <c r="E31" s="155"/>
      <c r="F31" s="155"/>
      <c r="G31" s="155"/>
      <c r="H31" s="155"/>
      <c r="J31" s="156"/>
    </row>
    <row r="32" spans="2:10" x14ac:dyDescent="0.2">
      <c r="B32" s="157"/>
      <c r="C32" s="172"/>
      <c r="D32" s="155"/>
      <c r="E32" s="155"/>
      <c r="F32" s="155"/>
      <c r="G32" s="155"/>
      <c r="H32" s="155"/>
      <c r="J32" s="156"/>
    </row>
    <row r="33" spans="2:10" x14ac:dyDescent="0.2">
      <c r="B33" s="157"/>
      <c r="C33" s="172" t="s">
        <v>168</v>
      </c>
      <c r="D33" s="159">
        <f>ROUND(D14*0.0877,0)</f>
        <v>2959</v>
      </c>
      <c r="E33" s="159">
        <f>ROUND(E14*0.0877,0)</f>
        <v>3018</v>
      </c>
      <c r="F33" s="159">
        <f>ROUND(F14*0.0877,0)</f>
        <v>3078</v>
      </c>
      <c r="G33" s="159">
        <f>ROUND(G14*0.0877,0)</f>
        <v>3140</v>
      </c>
      <c r="H33" s="159">
        <f>ROUND(H14*0.0877,0)</f>
        <v>3203</v>
      </c>
      <c r="I33" s="160"/>
      <c r="J33" s="164">
        <f>SUM(D33:H33)</f>
        <v>15398</v>
      </c>
    </row>
    <row r="34" spans="2:10" x14ac:dyDescent="0.2">
      <c r="B34" s="157"/>
      <c r="C34" s="172" t="s">
        <v>169</v>
      </c>
      <c r="D34" s="155"/>
      <c r="E34" s="155"/>
      <c r="F34" s="155"/>
      <c r="G34" s="155"/>
      <c r="H34" s="155"/>
      <c r="J34" s="156"/>
    </row>
    <row r="35" spans="2:10" x14ac:dyDescent="0.2">
      <c r="B35" s="157"/>
      <c r="C35" s="172" t="s">
        <v>170</v>
      </c>
      <c r="D35" s="155"/>
      <c r="E35" s="155"/>
      <c r="F35" s="155"/>
      <c r="G35" s="155"/>
      <c r="H35" s="155"/>
      <c r="J35" s="156"/>
    </row>
    <row r="36" spans="2:10" x14ac:dyDescent="0.2">
      <c r="B36" s="157"/>
      <c r="C36" s="172" t="s">
        <v>171</v>
      </c>
      <c r="D36" s="155"/>
      <c r="E36" s="155"/>
      <c r="F36" s="155"/>
      <c r="G36" s="155"/>
      <c r="H36" s="155"/>
      <c r="J36" s="156"/>
    </row>
    <row r="37" spans="2:10" x14ac:dyDescent="0.2">
      <c r="B37" s="157"/>
      <c r="C37" s="172"/>
      <c r="D37" s="155"/>
      <c r="E37" s="155"/>
      <c r="F37" s="155"/>
      <c r="G37" s="155"/>
      <c r="H37" s="155"/>
      <c r="J37" s="156"/>
    </row>
    <row r="38" spans="2:10" x14ac:dyDescent="0.2">
      <c r="B38" s="157"/>
      <c r="C38" s="161" t="s">
        <v>10</v>
      </c>
      <c r="D38" s="162">
        <f>SUM(D17:D19, D33)</f>
        <v>45357</v>
      </c>
      <c r="E38" s="162">
        <f t="shared" ref="E38:H38" si="2">SUM(E17:E19, E33)</f>
        <v>49769</v>
      </c>
      <c r="F38" s="162">
        <f t="shared" si="2"/>
        <v>50764</v>
      </c>
      <c r="G38" s="162">
        <f t="shared" si="2"/>
        <v>51780</v>
      </c>
      <c r="H38" s="162">
        <f t="shared" si="2"/>
        <v>52815</v>
      </c>
      <c r="J38" s="162">
        <f>SUM(J17:J37)</f>
        <v>250485</v>
      </c>
    </row>
    <row r="39" spans="2:10" ht="15" x14ac:dyDescent="0.25">
      <c r="B39" s="157"/>
      <c r="C39" s="163" t="s">
        <v>11</v>
      </c>
      <c r="D39" s="155" t="s">
        <v>1</v>
      </c>
      <c r="E39" s="155"/>
      <c r="F39" s="155"/>
      <c r="G39" s="155"/>
      <c r="H39" s="155"/>
      <c r="J39" s="156" t="s">
        <v>1</v>
      </c>
    </row>
    <row r="40" spans="2:10" ht="114" x14ac:dyDescent="0.2">
      <c r="B40" s="157"/>
      <c r="C40" s="158" t="s">
        <v>209</v>
      </c>
      <c r="D40" s="159">
        <v>4000</v>
      </c>
      <c r="E40" s="159">
        <v>4000</v>
      </c>
      <c r="F40" s="159">
        <v>4000</v>
      </c>
      <c r="G40" s="159">
        <v>4000</v>
      </c>
      <c r="H40" s="159">
        <v>4000</v>
      </c>
      <c r="J40" s="159">
        <f>SUM(D40:H40)</f>
        <v>20000</v>
      </c>
    </row>
    <row r="41" spans="2:10" x14ac:dyDescent="0.2">
      <c r="B41" s="157"/>
      <c r="C41" s="158"/>
      <c r="D41" s="159"/>
      <c r="E41" s="159"/>
      <c r="F41" s="159"/>
      <c r="G41" s="159"/>
      <c r="H41" s="159"/>
      <c r="I41" s="160"/>
      <c r="J41" s="159">
        <f>SUM(D41:H41)</f>
        <v>0</v>
      </c>
    </row>
    <row r="42" spans="2:10" x14ac:dyDescent="0.2">
      <c r="B42" s="157"/>
      <c r="C42" s="161" t="s">
        <v>17</v>
      </c>
      <c r="D42" s="162">
        <f>SUM(D40:D41)</f>
        <v>4000</v>
      </c>
      <c r="E42" s="162">
        <f t="shared" ref="E42:H42" si="3">SUM(E40:E41)</f>
        <v>4000</v>
      </c>
      <c r="F42" s="162">
        <f t="shared" si="3"/>
        <v>4000</v>
      </c>
      <c r="G42" s="162">
        <f t="shared" si="3"/>
        <v>4000</v>
      </c>
      <c r="H42" s="162">
        <f t="shared" si="3"/>
        <v>4000</v>
      </c>
      <c r="J42" s="162">
        <f>SUM(J40:J41)</f>
        <v>20000</v>
      </c>
    </row>
    <row r="43" spans="2:10" ht="15" x14ac:dyDescent="0.25">
      <c r="B43" s="157"/>
      <c r="C43" s="163" t="s">
        <v>18</v>
      </c>
      <c r="D43" s="159"/>
      <c r="E43" s="155"/>
      <c r="F43" s="155"/>
      <c r="G43" s="155"/>
      <c r="H43" s="155"/>
      <c r="J43" s="159" t="s">
        <v>172</v>
      </c>
    </row>
    <row r="44" spans="2:10" x14ac:dyDescent="0.2">
      <c r="B44" s="157"/>
      <c r="C44" s="158"/>
      <c r="D44" s="159"/>
      <c r="E44" s="155"/>
      <c r="F44" s="155"/>
      <c r="G44" s="155"/>
      <c r="H44" s="155"/>
      <c r="J44" s="159">
        <f>SUM(D44:H44)</f>
        <v>0</v>
      </c>
    </row>
    <row r="45" spans="2:10" x14ac:dyDescent="0.2">
      <c r="B45" s="157" t="s">
        <v>173</v>
      </c>
      <c r="C45" s="155" t="s">
        <v>173</v>
      </c>
      <c r="D45" s="155" t="s">
        <v>1</v>
      </c>
      <c r="E45" s="155"/>
      <c r="F45" s="155"/>
      <c r="G45" s="155"/>
      <c r="H45" s="155"/>
      <c r="J45" s="159">
        <f>SUM(D45:H45)</f>
        <v>0</v>
      </c>
    </row>
    <row r="46" spans="2:10" x14ac:dyDescent="0.2">
      <c r="B46" s="157"/>
      <c r="C46" s="161" t="s">
        <v>19</v>
      </c>
      <c r="D46" s="165">
        <f>SUM(D44:D45)</f>
        <v>0</v>
      </c>
      <c r="E46" s="165">
        <f t="shared" ref="E46:H46" si="4">SUM(E44:E45)</f>
        <v>0</v>
      </c>
      <c r="F46" s="165">
        <f t="shared" si="4"/>
        <v>0</v>
      </c>
      <c r="G46" s="165">
        <f t="shared" si="4"/>
        <v>0</v>
      </c>
      <c r="H46" s="165">
        <f t="shared" si="4"/>
        <v>0</v>
      </c>
      <c r="J46" s="162">
        <f>SUM(J44:J45)</f>
        <v>0</v>
      </c>
    </row>
    <row r="47" spans="2:10" ht="15" x14ac:dyDescent="0.25">
      <c r="B47" s="157"/>
      <c r="C47" s="163" t="s">
        <v>20</v>
      </c>
      <c r="D47" s="155" t="s">
        <v>1</v>
      </c>
      <c r="E47" s="155"/>
      <c r="F47" s="155"/>
      <c r="G47" s="155"/>
      <c r="H47" s="155"/>
      <c r="J47" s="159"/>
    </row>
    <row r="48" spans="2:10" ht="28.5" x14ac:dyDescent="0.2">
      <c r="B48" s="157"/>
      <c r="C48" s="158" t="s">
        <v>174</v>
      </c>
      <c r="D48" s="159">
        <v>4836</v>
      </c>
      <c r="E48" s="159">
        <v>1500</v>
      </c>
      <c r="F48" s="159">
        <v>1500</v>
      </c>
      <c r="G48" s="159">
        <v>1500</v>
      </c>
      <c r="H48" s="159">
        <v>1500</v>
      </c>
      <c r="I48" s="160"/>
      <c r="J48" s="159">
        <f>SUM(D48:H48)</f>
        <v>10836</v>
      </c>
    </row>
    <row r="49" spans="2:10" x14ac:dyDescent="0.2">
      <c r="B49" s="157"/>
      <c r="C49" s="158"/>
      <c r="D49" s="159"/>
      <c r="E49" s="159"/>
      <c r="F49" s="159"/>
      <c r="G49" s="159"/>
      <c r="H49" s="159"/>
      <c r="J49" s="159">
        <f>SUM(D49:H49)</f>
        <v>0</v>
      </c>
    </row>
    <row r="50" spans="2:10" x14ac:dyDescent="0.2">
      <c r="B50" s="157"/>
      <c r="C50" s="161" t="s">
        <v>21</v>
      </c>
      <c r="D50" s="162">
        <f>SUM(D48:D49)</f>
        <v>4836</v>
      </c>
      <c r="E50" s="162">
        <f t="shared" ref="E50:H50" si="5">SUM(E48:E49)</f>
        <v>1500</v>
      </c>
      <c r="F50" s="162">
        <f t="shared" si="5"/>
        <v>1500</v>
      </c>
      <c r="G50" s="162">
        <f t="shared" si="5"/>
        <v>1500</v>
      </c>
      <c r="H50" s="162">
        <f t="shared" si="5"/>
        <v>1500</v>
      </c>
      <c r="J50" s="162">
        <f>SUM(J48:J49)</f>
        <v>10836</v>
      </c>
    </row>
    <row r="51" spans="2:10" ht="15" x14ac:dyDescent="0.25">
      <c r="B51" s="157"/>
      <c r="C51" s="163" t="s">
        <v>22</v>
      </c>
      <c r="D51" s="155" t="s">
        <v>1</v>
      </c>
      <c r="E51" s="155"/>
      <c r="F51" s="155"/>
      <c r="G51" s="155"/>
      <c r="H51" s="155"/>
      <c r="J51" s="159"/>
    </row>
    <row r="52" spans="2:10" x14ac:dyDescent="0.2">
      <c r="B52" s="157"/>
      <c r="C52" s="158"/>
      <c r="D52" s="159"/>
      <c r="E52" s="159"/>
      <c r="F52" s="159"/>
      <c r="G52" s="159"/>
      <c r="H52" s="159"/>
      <c r="I52" s="160"/>
      <c r="J52" s="159">
        <f>SUM(D52:H52)</f>
        <v>0</v>
      </c>
    </row>
    <row r="53" spans="2:10" x14ac:dyDescent="0.2">
      <c r="B53" s="157"/>
      <c r="C53" s="158"/>
      <c r="D53" s="159"/>
      <c r="E53" s="159"/>
      <c r="F53" s="159"/>
      <c r="G53" s="159"/>
      <c r="H53" s="159"/>
      <c r="I53" s="160"/>
      <c r="J53" s="159">
        <f>SUM(D53:H53)</f>
        <v>0</v>
      </c>
    </row>
    <row r="54" spans="2:10" x14ac:dyDescent="0.2">
      <c r="B54" s="157"/>
      <c r="C54" s="158"/>
      <c r="D54" s="159"/>
      <c r="E54" s="159"/>
      <c r="F54" s="159"/>
      <c r="G54" s="159"/>
      <c r="H54" s="159"/>
      <c r="I54" s="160"/>
      <c r="J54" s="159">
        <f>SUM(D54:H54)</f>
        <v>0</v>
      </c>
    </row>
    <row r="55" spans="2:10" x14ac:dyDescent="0.2">
      <c r="B55" s="157"/>
      <c r="C55" s="158"/>
      <c r="D55" s="159"/>
      <c r="E55" s="159"/>
      <c r="F55" s="159"/>
      <c r="G55" s="159"/>
      <c r="H55" s="159"/>
      <c r="J55" s="159">
        <f>SUM(D55:H55)</f>
        <v>0</v>
      </c>
    </row>
    <row r="56" spans="2:10" x14ac:dyDescent="0.2">
      <c r="B56" s="157"/>
      <c r="C56" s="161" t="s">
        <v>23</v>
      </c>
      <c r="D56" s="162">
        <f>SUM(D52:D55)</f>
        <v>0</v>
      </c>
      <c r="E56" s="162">
        <f t="shared" ref="E56:H56" si="6">SUM(E52:E55)</f>
        <v>0</v>
      </c>
      <c r="F56" s="162">
        <f t="shared" si="6"/>
        <v>0</v>
      </c>
      <c r="G56" s="162">
        <f t="shared" si="6"/>
        <v>0</v>
      </c>
      <c r="H56" s="162">
        <f t="shared" si="6"/>
        <v>0</v>
      </c>
      <c r="J56" s="162">
        <f>SUM(J52:J55)</f>
        <v>0</v>
      </c>
    </row>
    <row r="57" spans="2:10" ht="15" x14ac:dyDescent="0.25">
      <c r="B57" s="157"/>
      <c r="C57" s="163" t="s">
        <v>175</v>
      </c>
      <c r="D57" s="155" t="s">
        <v>1</v>
      </c>
      <c r="E57" s="155"/>
      <c r="F57" s="155"/>
      <c r="G57" s="155"/>
      <c r="H57" s="155"/>
      <c r="J57" s="159"/>
    </row>
    <row r="58" spans="2:10" ht="28.5" x14ac:dyDescent="0.2">
      <c r="B58" s="157"/>
      <c r="C58" s="158" t="s">
        <v>222</v>
      </c>
      <c r="D58" s="159">
        <v>5000</v>
      </c>
      <c r="E58" s="159">
        <v>5000</v>
      </c>
      <c r="F58" s="159">
        <v>5000</v>
      </c>
      <c r="G58" s="159">
        <v>5000</v>
      </c>
      <c r="H58" s="159">
        <v>5000</v>
      </c>
      <c r="J58" s="159">
        <f>SUM(D58:H58)</f>
        <v>25000</v>
      </c>
    </row>
    <row r="59" spans="2:10" x14ac:dyDescent="0.2">
      <c r="B59" s="157"/>
      <c r="C59" s="158" t="s">
        <v>176</v>
      </c>
      <c r="D59" s="159">
        <v>234000</v>
      </c>
      <c r="E59" s="159">
        <v>585000</v>
      </c>
      <c r="F59" s="159">
        <v>585000</v>
      </c>
      <c r="G59" s="159">
        <v>585000</v>
      </c>
      <c r="H59" s="159">
        <v>351000</v>
      </c>
      <c r="J59" s="159">
        <f>SUM(D59:H59)</f>
        <v>2340000</v>
      </c>
    </row>
    <row r="60" spans="2:10" x14ac:dyDescent="0.2">
      <c r="B60" s="157"/>
      <c r="C60" s="158" t="s">
        <v>177</v>
      </c>
      <c r="D60" s="159">
        <v>232500</v>
      </c>
      <c r="E60" s="159">
        <v>585000</v>
      </c>
      <c r="F60" s="159">
        <v>585000</v>
      </c>
      <c r="G60" s="159">
        <v>585000</v>
      </c>
      <c r="H60" s="159">
        <v>350000</v>
      </c>
      <c r="J60" s="159">
        <f>SUM(D60:H60)</f>
        <v>2337500</v>
      </c>
    </row>
    <row r="61" spans="2:10" x14ac:dyDescent="0.2">
      <c r="B61" s="166"/>
      <c r="C61" s="161" t="s">
        <v>178</v>
      </c>
      <c r="D61" s="162">
        <f>SUM(D58:D60)</f>
        <v>471500</v>
      </c>
      <c r="E61" s="162">
        <f>SUM(E58:E60)</f>
        <v>1175000</v>
      </c>
      <c r="F61" s="162">
        <f>SUM(F58:F60)</f>
        <v>1175000</v>
      </c>
      <c r="G61" s="162">
        <f>SUM(G58:G60)</f>
        <v>1175000</v>
      </c>
      <c r="H61" s="162">
        <f>SUM(H58:H60)</f>
        <v>706000</v>
      </c>
      <c r="J61" s="162">
        <f>SUM(J58:J60)</f>
        <v>4702500</v>
      </c>
    </row>
    <row r="62" spans="2:10" x14ac:dyDescent="0.2">
      <c r="B62" s="166"/>
      <c r="C62" s="161" t="s">
        <v>179</v>
      </c>
      <c r="D62" s="162">
        <f>SUM(D61,D56,D50,D46,D42,D38,D15)</f>
        <v>648501</v>
      </c>
      <c r="E62" s="162">
        <f>SUM(E61,E56,E50,E46,E42,E38,E15)</f>
        <v>1362897</v>
      </c>
      <c r="F62" s="162">
        <f>SUM(F61,F56,F50,F46,F42,F38,F15)</f>
        <v>1366544</v>
      </c>
      <c r="G62" s="162">
        <f>SUM(G61,G56,G50,G46,G42,G38,G15)</f>
        <v>1370266</v>
      </c>
      <c r="H62" s="162">
        <f>SUM(H61,H56,H50,H46,H42,H38,H15)</f>
        <v>905060</v>
      </c>
      <c r="J62" s="162">
        <f>SUM(D62:H62)</f>
        <v>5653268</v>
      </c>
    </row>
    <row r="63" spans="2:10" x14ac:dyDescent="0.2">
      <c r="B63" s="144"/>
      <c r="D63" s="137"/>
      <c r="E63" s="137"/>
      <c r="H63" s="137"/>
      <c r="J63" s="137" t="s">
        <v>172</v>
      </c>
    </row>
    <row r="64" spans="2:10" ht="30" x14ac:dyDescent="0.25">
      <c r="B64" s="153" t="s">
        <v>180</v>
      </c>
      <c r="C64" s="167" t="s">
        <v>180</v>
      </c>
      <c r="D64" s="156"/>
      <c r="E64" s="156"/>
      <c r="F64" s="156"/>
      <c r="G64" s="156"/>
      <c r="H64" s="156"/>
      <c r="J64" s="156" t="s">
        <v>172</v>
      </c>
    </row>
    <row r="65" spans="2:10" x14ac:dyDescent="0.2">
      <c r="B65" s="157"/>
      <c r="C65" s="158" t="s">
        <v>181</v>
      </c>
      <c r="D65" s="159">
        <f>ROUNDUP((D15+D38)*0.1595,0)</f>
        <v>26823</v>
      </c>
      <c r="E65" s="159">
        <f t="shared" ref="E65:H65" si="7">ROUNDUP((E15+E38)*0.1595,0)</f>
        <v>29093</v>
      </c>
      <c r="F65" s="159">
        <f t="shared" si="7"/>
        <v>29675</v>
      </c>
      <c r="G65" s="159">
        <f t="shared" si="7"/>
        <v>30268</v>
      </c>
      <c r="H65" s="159">
        <f t="shared" si="7"/>
        <v>30873</v>
      </c>
      <c r="J65" s="159">
        <f>SUM(D65:H65)</f>
        <v>146732</v>
      </c>
    </row>
    <row r="66" spans="2:10" x14ac:dyDescent="0.2">
      <c r="B66" s="157"/>
      <c r="C66" s="158"/>
      <c r="D66" s="155"/>
      <c r="E66" s="155"/>
      <c r="F66" s="155"/>
      <c r="G66" s="155"/>
      <c r="H66" s="155"/>
      <c r="J66" s="159">
        <f>SUM(D66:H66)</f>
        <v>0</v>
      </c>
    </row>
    <row r="67" spans="2:10" x14ac:dyDescent="0.2">
      <c r="B67" s="166"/>
      <c r="C67" s="161" t="s">
        <v>39</v>
      </c>
      <c r="D67" s="162">
        <f>SUM(D65:D66)</f>
        <v>26823</v>
      </c>
      <c r="E67" s="162">
        <f t="shared" ref="E67:H67" si="8">SUM(E65:E66)</f>
        <v>29093</v>
      </c>
      <c r="F67" s="162">
        <f t="shared" si="8"/>
        <v>29675</v>
      </c>
      <c r="G67" s="162">
        <f t="shared" si="8"/>
        <v>30268</v>
      </c>
      <c r="H67" s="162">
        <f t="shared" si="8"/>
        <v>30873</v>
      </c>
      <c r="J67" s="162">
        <f>SUM(J65:J66)</f>
        <v>146732</v>
      </c>
    </row>
    <row r="68" spans="2:10" ht="15" thickBot="1" x14ac:dyDescent="0.25">
      <c r="B68" s="144"/>
      <c r="D68" s="137"/>
      <c r="E68" s="137"/>
      <c r="H68" s="137"/>
      <c r="J68" s="137" t="s">
        <v>172</v>
      </c>
    </row>
    <row r="69" spans="2:10" s="170" customFormat="1" ht="45.75" thickBot="1" x14ac:dyDescent="0.3">
      <c r="B69" s="168" t="s">
        <v>40</v>
      </c>
      <c r="C69" s="168"/>
      <c r="D69" s="169">
        <f>SUM(D67,D62)</f>
        <v>675324</v>
      </c>
      <c r="E69" s="169">
        <f t="shared" ref="E69:J69" si="9">SUM(E67,E62)</f>
        <v>1391990</v>
      </c>
      <c r="F69" s="169">
        <f t="shared" si="9"/>
        <v>1396219</v>
      </c>
      <c r="G69" s="169">
        <f t="shared" si="9"/>
        <v>1400534</v>
      </c>
      <c r="H69" s="169">
        <f t="shared" si="9"/>
        <v>935933</v>
      </c>
      <c r="I69" s="137"/>
      <c r="J69" s="169">
        <f t="shared" si="9"/>
        <v>5800000</v>
      </c>
    </row>
    <row r="70" spans="2:10" x14ac:dyDescent="0.2">
      <c r="B70" s="144"/>
    </row>
    <row r="71" spans="2:10" x14ac:dyDescent="0.2">
      <c r="B71" s="144"/>
    </row>
    <row r="72" spans="2:10" x14ac:dyDescent="0.2">
      <c r="B72" s="144"/>
    </row>
    <row r="73" spans="2:10" x14ac:dyDescent="0.2">
      <c r="B73" s="144"/>
    </row>
    <row r="74" spans="2:10" x14ac:dyDescent="0.2">
      <c r="B74" s="144"/>
    </row>
    <row r="75" spans="2:10" x14ac:dyDescent="0.2">
      <c r="B75" s="144"/>
    </row>
    <row r="76" spans="2:10" x14ac:dyDescent="0.2">
      <c r="B76" s="144"/>
    </row>
    <row r="77" spans="2:10" x14ac:dyDescent="0.2">
      <c r="B77" s="144"/>
    </row>
    <row r="78" spans="2:10" x14ac:dyDescent="0.2">
      <c r="B78" s="144"/>
    </row>
    <row r="79" spans="2:10" x14ac:dyDescent="0.2">
      <c r="B79" s="144"/>
    </row>
    <row r="80" spans="2:10" x14ac:dyDescent="0.2">
      <c r="B80" s="144"/>
    </row>
    <row r="81" spans="2:2" x14ac:dyDescent="0.2">
      <c r="B81" s="144"/>
    </row>
    <row r="82" spans="2:2" x14ac:dyDescent="0.2">
      <c r="B82" s="144"/>
    </row>
    <row r="83" spans="2:2" x14ac:dyDescent="0.2">
      <c r="B83" s="144"/>
    </row>
    <row r="84" spans="2:2" x14ac:dyDescent="0.2">
      <c r="B84" s="144"/>
    </row>
  </sheetData>
  <pageMargins left="0.7" right="0.7" top="0.75" bottom="0.75" header="0.3" footer="0.3"/>
  <pageSetup scale="97"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D1BE5-3F08-49AE-BB4C-27F1ED3CFCD5}">
  <sheetPr>
    <tabColor theme="5" tint="0.79998168889431442"/>
  </sheetPr>
  <dimension ref="A1:O996"/>
  <sheetViews>
    <sheetView zoomScale="70" zoomScaleNormal="70" workbookViewId="0">
      <selection activeCell="C4" sqref="C4:G4"/>
    </sheetView>
  </sheetViews>
  <sheetFormatPr defaultColWidth="12.5703125" defaultRowHeight="14.25" x14ac:dyDescent="0.2"/>
  <cols>
    <col min="1" max="1" width="48.42578125" style="187" customWidth="1"/>
    <col min="2" max="2" width="10.5703125" style="187" customWidth="1"/>
    <col min="3" max="9" width="12.5703125" style="187" bestFit="1"/>
    <col min="10" max="10" width="106.28515625" style="187" bestFit="1" customWidth="1"/>
    <col min="11" max="16384" width="12.5703125" style="187"/>
  </cols>
  <sheetData>
    <row r="1" spans="1:10" ht="15" x14ac:dyDescent="0.25">
      <c r="A1" s="280" t="s">
        <v>103</v>
      </c>
      <c r="B1" s="280"/>
      <c r="C1" s="280"/>
      <c r="D1" s="280"/>
      <c r="E1" s="280"/>
      <c r="F1" s="280"/>
      <c r="G1" s="280"/>
      <c r="H1" s="280"/>
      <c r="I1" s="280"/>
      <c r="J1" s="189" t="s">
        <v>0</v>
      </c>
    </row>
    <row r="2" spans="1:10" ht="15" x14ac:dyDescent="0.25">
      <c r="A2" s="281" t="s">
        <v>1</v>
      </c>
      <c r="B2" s="190"/>
      <c r="C2" s="282" t="s">
        <v>2</v>
      </c>
      <c r="D2" s="282" t="s">
        <v>3</v>
      </c>
      <c r="E2" s="282" t="s">
        <v>4</v>
      </c>
      <c r="F2" s="282" t="s">
        <v>104</v>
      </c>
      <c r="G2" s="282" t="s">
        <v>105</v>
      </c>
      <c r="H2" s="282"/>
      <c r="I2" s="283" t="s">
        <v>6</v>
      </c>
      <c r="J2" s="279" t="s">
        <v>106</v>
      </c>
    </row>
    <row r="3" spans="1:10" ht="30" customHeight="1" x14ac:dyDescent="0.25">
      <c r="A3" s="281"/>
      <c r="B3" s="190" t="s">
        <v>107</v>
      </c>
      <c r="C3" s="282"/>
      <c r="D3" s="282"/>
      <c r="E3" s="282"/>
      <c r="F3" s="282"/>
      <c r="G3" s="282"/>
      <c r="H3" s="282"/>
      <c r="I3" s="283"/>
      <c r="J3" s="279"/>
    </row>
    <row r="4" spans="1:10" ht="15" x14ac:dyDescent="0.25">
      <c r="A4" s="191" t="s">
        <v>7</v>
      </c>
      <c r="B4" s="192"/>
      <c r="C4" s="193">
        <v>2025</v>
      </c>
      <c r="D4" s="193">
        <v>2026</v>
      </c>
      <c r="E4" s="193">
        <v>2027</v>
      </c>
      <c r="F4" s="193">
        <v>2028</v>
      </c>
      <c r="G4" s="193">
        <v>2029</v>
      </c>
      <c r="H4" s="194"/>
      <c r="I4" s="195" t="s">
        <v>1</v>
      </c>
      <c r="J4" s="196"/>
    </row>
    <row r="5" spans="1:10" x14ac:dyDescent="0.2">
      <c r="A5" s="197" t="s">
        <v>94</v>
      </c>
      <c r="B5" s="198"/>
      <c r="C5" s="198">
        <v>0</v>
      </c>
      <c r="D5" s="198">
        <v>0</v>
      </c>
      <c r="E5" s="198">
        <v>0</v>
      </c>
      <c r="F5" s="198">
        <v>0</v>
      </c>
      <c r="G5" s="198">
        <v>0</v>
      </c>
      <c r="H5" s="199"/>
      <c r="I5" s="200">
        <f>SUM(C5:H5)</f>
        <v>0</v>
      </c>
      <c r="J5" s="201" t="s">
        <v>111</v>
      </c>
    </row>
    <row r="6" spans="1:10" x14ac:dyDescent="0.2">
      <c r="A6" s="197" t="s">
        <v>205</v>
      </c>
      <c r="B6" s="198"/>
      <c r="C6" s="198">
        <v>0</v>
      </c>
      <c r="D6" s="198">
        <v>0</v>
      </c>
      <c r="E6" s="198">
        <v>0</v>
      </c>
      <c r="F6" s="198">
        <v>0</v>
      </c>
      <c r="G6" s="198">
        <v>0</v>
      </c>
      <c r="H6" s="199"/>
      <c r="I6" s="200">
        <f>SUM(C6:H6)</f>
        <v>0</v>
      </c>
      <c r="J6" s="201" t="s">
        <v>111</v>
      </c>
    </row>
    <row r="7" spans="1:10" x14ac:dyDescent="0.2">
      <c r="A7" s="202" t="s">
        <v>8</v>
      </c>
      <c r="B7" s="203"/>
      <c r="C7" s="203">
        <f t="shared" ref="C7:I7" si="0">SUM(C5:C6)</f>
        <v>0</v>
      </c>
      <c r="D7" s="203">
        <f t="shared" si="0"/>
        <v>0</v>
      </c>
      <c r="E7" s="203">
        <f t="shared" si="0"/>
        <v>0</v>
      </c>
      <c r="F7" s="203">
        <f t="shared" si="0"/>
        <v>0</v>
      </c>
      <c r="G7" s="203">
        <f t="shared" si="0"/>
        <v>0</v>
      </c>
      <c r="H7" s="203">
        <f t="shared" si="0"/>
        <v>0</v>
      </c>
      <c r="I7" s="203">
        <f t="shared" si="0"/>
        <v>0</v>
      </c>
      <c r="J7" s="204"/>
    </row>
    <row r="8" spans="1:10" ht="15" x14ac:dyDescent="0.25">
      <c r="A8" s="191" t="s">
        <v>9</v>
      </c>
      <c r="B8" s="192"/>
      <c r="C8" s="192" t="s">
        <v>1</v>
      </c>
      <c r="D8" s="192" t="s">
        <v>1</v>
      </c>
      <c r="E8" s="192" t="s">
        <v>1</v>
      </c>
      <c r="F8" s="192"/>
      <c r="G8" s="192" t="s">
        <v>1</v>
      </c>
      <c r="H8" s="195"/>
      <c r="I8" s="195" t="s">
        <v>1</v>
      </c>
      <c r="J8" s="205"/>
    </row>
    <row r="9" spans="1:10" x14ac:dyDescent="0.2">
      <c r="A9" s="197" t="s">
        <v>94</v>
      </c>
      <c r="B9" s="198"/>
      <c r="C9" s="198">
        <f>ROUND(0.3913*C5,-2)</f>
        <v>0</v>
      </c>
      <c r="D9" s="198">
        <f>ROUND(0.3913*D5,-2)</f>
        <v>0</v>
      </c>
      <c r="E9" s="198">
        <f>ROUND(0.3913*E5,-2)</f>
        <v>0</v>
      </c>
      <c r="F9" s="198">
        <f>ROUND(0.3913*F5,-2)</f>
        <v>0</v>
      </c>
      <c r="G9" s="198">
        <f>ROUND(0.3913*G5,-2)</f>
        <v>0</v>
      </c>
      <c r="H9" s="199"/>
      <c r="I9" s="206">
        <f>SUM(C9:H9)</f>
        <v>0</v>
      </c>
      <c r="J9" s="201" t="s">
        <v>111</v>
      </c>
    </row>
    <row r="10" spans="1:10" x14ac:dyDescent="0.2">
      <c r="A10" s="197" t="s">
        <v>205</v>
      </c>
      <c r="B10" s="198"/>
      <c r="C10" s="198">
        <f>ROUND(0.0765*C6,-2)</f>
        <v>0</v>
      </c>
      <c r="D10" s="198">
        <f>ROUND(0.0765*D6,-2)</f>
        <v>0</v>
      </c>
      <c r="E10" s="198">
        <f>ROUND(0.0765*E6,-2)</f>
        <v>0</v>
      </c>
      <c r="F10" s="198">
        <f>ROUND(0.0765*F6,-2)</f>
        <v>0</v>
      </c>
      <c r="G10" s="198">
        <f>ROUND(0.0765*G6,-2)</f>
        <v>0</v>
      </c>
      <c r="H10" s="199"/>
      <c r="I10" s="206">
        <f>SUM(C10:H10)</f>
        <v>0</v>
      </c>
      <c r="J10" s="201" t="s">
        <v>111</v>
      </c>
    </row>
    <row r="11" spans="1:10" x14ac:dyDescent="0.2">
      <c r="A11" s="202" t="s">
        <v>10</v>
      </c>
      <c r="B11" s="203"/>
      <c r="C11" s="203">
        <f>SUM(C9:C10)</f>
        <v>0</v>
      </c>
      <c r="D11" s="203">
        <f>SUM(D9:D10)</f>
        <v>0</v>
      </c>
      <c r="E11" s="203">
        <f>SUM(E9:E10)</f>
        <v>0</v>
      </c>
      <c r="F11" s="203">
        <f>SUM(F9:F10)</f>
        <v>0</v>
      </c>
      <c r="G11" s="203">
        <f>SUM(G9:G10)</f>
        <v>0</v>
      </c>
      <c r="H11" s="207" t="s">
        <v>1</v>
      </c>
      <c r="I11" s="203">
        <f>SUM(I9:I10)</f>
        <v>0</v>
      </c>
      <c r="J11" s="204"/>
    </row>
    <row r="12" spans="1:10" ht="15" x14ac:dyDescent="0.25">
      <c r="A12" s="191" t="s">
        <v>11</v>
      </c>
      <c r="B12" s="192"/>
      <c r="C12" s="192"/>
      <c r="D12" s="192" t="s">
        <v>1</v>
      </c>
      <c r="E12" s="195"/>
      <c r="F12" s="195" t="s">
        <v>1</v>
      </c>
      <c r="G12" s="208"/>
    </row>
    <row r="13" spans="1:10" x14ac:dyDescent="0.2">
      <c r="A13" s="254" t="s">
        <v>12</v>
      </c>
      <c r="B13" s="254"/>
      <c r="C13" s="255"/>
      <c r="D13" s="255"/>
      <c r="E13" s="255"/>
      <c r="F13" s="255"/>
      <c r="G13" s="255"/>
      <c r="H13" s="256"/>
      <c r="I13" s="256"/>
      <c r="J13" s="208" t="s">
        <v>111</v>
      </c>
    </row>
    <row r="14" spans="1:10" x14ac:dyDescent="0.2">
      <c r="A14" s="258" t="s">
        <v>90</v>
      </c>
      <c r="B14" s="258"/>
      <c r="C14" s="259"/>
      <c r="D14" s="259"/>
      <c r="E14" s="259"/>
      <c r="F14" s="259"/>
      <c r="G14" s="259"/>
      <c r="H14" s="260"/>
      <c r="I14" s="260">
        <f t="shared" ref="I14:I19" si="1">SUM(C14:H14)</f>
        <v>0</v>
      </c>
      <c r="J14" s="257"/>
    </row>
    <row r="15" spans="1:10" x14ac:dyDescent="0.2">
      <c r="A15" s="258" t="s">
        <v>13</v>
      </c>
      <c r="B15" s="258"/>
      <c r="C15" s="259"/>
      <c r="D15" s="259"/>
      <c r="E15" s="259"/>
      <c r="F15" s="259"/>
      <c r="G15" s="259"/>
      <c r="H15" s="260"/>
      <c r="I15" s="260">
        <f t="shared" si="1"/>
        <v>0</v>
      </c>
      <c r="J15" s="257"/>
    </row>
    <row r="16" spans="1:10" x14ac:dyDescent="0.2">
      <c r="A16" s="258" t="s">
        <v>14</v>
      </c>
      <c r="B16" s="258"/>
      <c r="C16" s="259"/>
      <c r="D16" s="259"/>
      <c r="E16" s="259"/>
      <c r="F16" s="259"/>
      <c r="G16" s="259"/>
      <c r="H16" s="260"/>
      <c r="I16" s="260">
        <f t="shared" si="1"/>
        <v>0</v>
      </c>
      <c r="J16" s="257"/>
    </row>
    <row r="17" spans="1:10" x14ac:dyDescent="0.2">
      <c r="A17" s="258" t="s">
        <v>90</v>
      </c>
      <c r="B17" s="258"/>
      <c r="C17" s="259"/>
      <c r="D17" s="259"/>
      <c r="E17" s="259"/>
      <c r="F17" s="259"/>
      <c r="G17" s="259"/>
      <c r="H17" s="260"/>
      <c r="I17" s="260">
        <f t="shared" si="1"/>
        <v>0</v>
      </c>
      <c r="J17" s="257"/>
    </row>
    <row r="18" spans="1:10" x14ac:dyDescent="0.2">
      <c r="A18" s="258" t="s">
        <v>13</v>
      </c>
      <c r="B18" s="258"/>
      <c r="C18" s="259"/>
      <c r="D18" s="259"/>
      <c r="E18" s="259"/>
      <c r="F18" s="259"/>
      <c r="G18" s="259"/>
      <c r="H18" s="260"/>
      <c r="I18" s="260">
        <f t="shared" si="1"/>
        <v>0</v>
      </c>
      <c r="J18" s="257"/>
    </row>
    <row r="19" spans="1:10" x14ac:dyDescent="0.2">
      <c r="A19" s="258" t="s">
        <v>14</v>
      </c>
      <c r="B19" s="258"/>
      <c r="C19" s="259"/>
      <c r="D19" s="259"/>
      <c r="E19" s="259"/>
      <c r="F19" s="259"/>
      <c r="G19" s="259"/>
      <c r="H19" s="260"/>
      <c r="I19" s="260">
        <f t="shared" si="1"/>
        <v>0</v>
      </c>
      <c r="J19" s="257"/>
    </row>
    <row r="20" spans="1:10" x14ac:dyDescent="0.2">
      <c r="A20" s="261" t="s">
        <v>15</v>
      </c>
      <c r="B20" s="261"/>
      <c r="C20" s="259"/>
      <c r="D20" s="262"/>
      <c r="E20" s="259"/>
      <c r="F20" s="262"/>
      <c r="G20" s="262"/>
      <c r="H20" s="260"/>
      <c r="I20" s="260"/>
      <c r="J20" s="208" t="s">
        <v>111</v>
      </c>
    </row>
    <row r="21" spans="1:10" x14ac:dyDescent="0.2">
      <c r="A21" s="258" t="s">
        <v>16</v>
      </c>
      <c r="B21" s="258"/>
      <c r="C21" s="259"/>
      <c r="D21" s="259"/>
      <c r="E21" s="259"/>
      <c r="F21" s="259"/>
      <c r="G21" s="259"/>
      <c r="H21" s="260"/>
      <c r="I21" s="260">
        <f>SUM(C21:H21)</f>
        <v>0</v>
      </c>
      <c r="J21" s="257"/>
    </row>
    <row r="22" spans="1:10" x14ac:dyDescent="0.2">
      <c r="A22" s="258" t="s">
        <v>13</v>
      </c>
      <c r="B22" s="258"/>
      <c r="C22" s="259"/>
      <c r="D22" s="259"/>
      <c r="E22" s="259"/>
      <c r="F22" s="259"/>
      <c r="G22" s="259"/>
      <c r="H22" s="260"/>
      <c r="I22" s="260">
        <f>SUM(C22:H22)</f>
        <v>0</v>
      </c>
      <c r="J22" s="257"/>
    </row>
    <row r="23" spans="1:10" x14ac:dyDescent="0.2">
      <c r="A23" s="258" t="s">
        <v>14</v>
      </c>
      <c r="B23" s="258"/>
      <c r="C23" s="259"/>
      <c r="D23" s="259"/>
      <c r="E23" s="259"/>
      <c r="F23" s="259"/>
      <c r="G23" s="259"/>
      <c r="H23" s="260"/>
      <c r="I23" s="260">
        <f>SUM(C23:H23)</f>
        <v>0</v>
      </c>
      <c r="J23" s="257"/>
    </row>
    <row r="24" spans="1:10" x14ac:dyDescent="0.2">
      <c r="A24" s="209"/>
      <c r="B24" s="195"/>
      <c r="C24" s="195"/>
      <c r="D24" s="195"/>
      <c r="E24" s="195"/>
      <c r="F24" s="195"/>
      <c r="G24" s="195"/>
      <c r="H24" s="195"/>
      <c r="I24" s="195"/>
    </row>
    <row r="25" spans="1:10" x14ac:dyDescent="0.2">
      <c r="A25" s="202" t="s">
        <v>17</v>
      </c>
      <c r="B25" s="203"/>
      <c r="C25" s="203">
        <f>SUM(C24:C24)</f>
        <v>0</v>
      </c>
      <c r="D25" s="203">
        <f>SUM(D24:D24)</f>
        <v>0</v>
      </c>
      <c r="E25" s="203">
        <f>SUM(E24:E24)</f>
        <v>0</v>
      </c>
      <c r="F25" s="203">
        <f>SUM(F24:F24)</f>
        <v>0</v>
      </c>
      <c r="G25" s="203">
        <f>SUM(G24:G24)</f>
        <v>0</v>
      </c>
      <c r="H25" s="207" t="s">
        <v>1</v>
      </c>
      <c r="I25" s="203">
        <f>SUM(I24:I24)</f>
        <v>0</v>
      </c>
      <c r="J25" s="204"/>
    </row>
    <row r="26" spans="1:10" ht="15" x14ac:dyDescent="0.25">
      <c r="A26" s="191" t="s">
        <v>18</v>
      </c>
      <c r="B26" s="192"/>
      <c r="C26" s="192" t="s">
        <v>1</v>
      </c>
      <c r="D26" s="192" t="s">
        <v>1</v>
      </c>
      <c r="E26" s="192" t="s">
        <v>1</v>
      </c>
      <c r="F26" s="192"/>
      <c r="G26" s="192" t="s">
        <v>1</v>
      </c>
      <c r="H26" s="195"/>
      <c r="I26" s="195" t="s">
        <v>1</v>
      </c>
      <c r="J26" s="205"/>
    </row>
    <row r="27" spans="1:10" x14ac:dyDescent="0.2">
      <c r="A27" s="209"/>
      <c r="B27" s="210"/>
      <c r="C27" s="210"/>
      <c r="D27" s="210"/>
      <c r="E27" s="210"/>
      <c r="F27" s="210"/>
      <c r="G27" s="210"/>
      <c r="H27" s="195"/>
      <c r="I27" s="211"/>
      <c r="J27" s="212" t="s">
        <v>111</v>
      </c>
    </row>
    <row r="28" spans="1:10" x14ac:dyDescent="0.2">
      <c r="A28" s="202" t="s">
        <v>19</v>
      </c>
      <c r="B28" s="203"/>
      <c r="C28" s="203">
        <f>SUM(C27)</f>
        <v>0</v>
      </c>
      <c r="D28" s="203">
        <f>SUM(D27)</f>
        <v>0</v>
      </c>
      <c r="E28" s="203">
        <f>SUM(E27)</f>
        <v>0</v>
      </c>
      <c r="F28" s="203">
        <f>SUM(F27)</f>
        <v>0</v>
      </c>
      <c r="G28" s="203">
        <f>SUM(G27)</f>
        <v>0</v>
      </c>
      <c r="H28" s="203"/>
      <c r="I28" s="203">
        <f>SUM(I27)</f>
        <v>0</v>
      </c>
      <c r="J28" s="213"/>
    </row>
    <row r="29" spans="1:10" ht="15" x14ac:dyDescent="0.25">
      <c r="A29" s="191" t="s">
        <v>20</v>
      </c>
      <c r="B29" s="192"/>
      <c r="C29" s="192" t="s">
        <v>1</v>
      </c>
      <c r="D29" s="192" t="s">
        <v>1</v>
      </c>
      <c r="E29" s="192" t="s">
        <v>1</v>
      </c>
      <c r="F29" s="192"/>
      <c r="G29" s="192" t="s">
        <v>1</v>
      </c>
      <c r="H29" s="195"/>
      <c r="I29" s="195" t="s">
        <v>1</v>
      </c>
      <c r="J29" s="196"/>
    </row>
    <row r="30" spans="1:10" ht="28.5" x14ac:dyDescent="0.2">
      <c r="A30" s="253" t="s">
        <v>95</v>
      </c>
      <c r="B30" s="210"/>
      <c r="C30" s="210"/>
      <c r="D30" s="210"/>
      <c r="E30" s="210"/>
      <c r="F30" s="210"/>
      <c r="G30" s="210"/>
      <c r="H30" s="195"/>
      <c r="I30" s="211">
        <f>SUM(C30:H30)</f>
        <v>0</v>
      </c>
      <c r="J30" s="212" t="s">
        <v>111</v>
      </c>
    </row>
    <row r="31" spans="1:10" x14ac:dyDescent="0.2">
      <c r="A31" s="202" t="s">
        <v>21</v>
      </c>
      <c r="B31" s="203"/>
      <c r="C31" s="203">
        <f>SUM(C30)</f>
        <v>0</v>
      </c>
      <c r="D31" s="203">
        <f>SUM(D30)</f>
        <v>0</v>
      </c>
      <c r="E31" s="203">
        <f>SUM(E30)</f>
        <v>0</v>
      </c>
      <c r="F31" s="203">
        <f>SUM(F30)</f>
        <v>0</v>
      </c>
      <c r="G31" s="203">
        <f>SUM(G30)</f>
        <v>0</v>
      </c>
      <c r="H31" s="207" t="s">
        <v>1</v>
      </c>
      <c r="I31" s="203">
        <f>SUM(I30)</f>
        <v>0</v>
      </c>
      <c r="J31" s="213"/>
    </row>
    <row r="32" spans="1:10" ht="15" x14ac:dyDescent="0.25">
      <c r="A32" s="191" t="s">
        <v>22</v>
      </c>
      <c r="B32" s="192"/>
      <c r="C32" s="192"/>
      <c r="D32" s="192"/>
      <c r="E32" s="192"/>
      <c r="F32" s="192"/>
      <c r="G32" s="192"/>
      <c r="H32" s="195"/>
      <c r="I32" s="195" t="s">
        <v>1</v>
      </c>
      <c r="J32" s="196"/>
    </row>
    <row r="33" spans="1:10" s="188" customFormat="1" x14ac:dyDescent="0.2">
      <c r="A33" s="215" t="s">
        <v>236</v>
      </c>
      <c r="B33" s="216"/>
      <c r="C33" s="265">
        <v>5000000</v>
      </c>
      <c r="D33" s="265">
        <v>7000000</v>
      </c>
      <c r="E33" s="265">
        <v>7000000</v>
      </c>
      <c r="F33" s="265">
        <v>6000000</v>
      </c>
      <c r="G33" s="265">
        <v>5000000</v>
      </c>
      <c r="H33" s="217"/>
      <c r="I33" s="218">
        <f>SUM(C33:H33)</f>
        <v>30000000</v>
      </c>
      <c r="J33" s="263" t="s">
        <v>208</v>
      </c>
    </row>
    <row r="34" spans="1:10" s="188" customFormat="1" x14ac:dyDescent="0.2">
      <c r="A34" s="215"/>
      <c r="B34" s="216"/>
      <c r="C34" s="216"/>
      <c r="D34" s="216"/>
      <c r="E34" s="216"/>
      <c r="F34" s="216"/>
      <c r="G34" s="216"/>
      <c r="H34" s="216"/>
      <c r="I34" s="218">
        <f>SUM(C34:G34)</f>
        <v>0</v>
      </c>
      <c r="J34" s="219"/>
    </row>
    <row r="35" spans="1:10" s="188" customFormat="1" x14ac:dyDescent="0.2">
      <c r="A35" s="215"/>
      <c r="B35" s="216"/>
      <c r="C35" s="216"/>
      <c r="D35" s="216"/>
      <c r="E35" s="216"/>
      <c r="F35" s="216"/>
      <c r="G35" s="216"/>
      <c r="H35" s="217"/>
      <c r="I35" s="218">
        <f>SUM(C35:G35)</f>
        <v>0</v>
      </c>
      <c r="J35" s="219"/>
    </row>
    <row r="36" spans="1:10" x14ac:dyDescent="0.2">
      <c r="A36" s="202" t="s">
        <v>23</v>
      </c>
      <c r="B36" s="203"/>
      <c r="C36" s="203">
        <f>SUM(C33:C35)</f>
        <v>5000000</v>
      </c>
      <c r="D36" s="203">
        <f>SUM(D33:D35)</f>
        <v>7000000</v>
      </c>
      <c r="E36" s="203">
        <f>SUM(E33:E35)</f>
        <v>7000000</v>
      </c>
      <c r="F36" s="203">
        <f>SUM(F33:F35)</f>
        <v>6000000</v>
      </c>
      <c r="G36" s="203">
        <f>SUM(G33:G35)</f>
        <v>5000000</v>
      </c>
      <c r="H36" s="203"/>
      <c r="I36" s="203">
        <f>SUM(I33:I35)</f>
        <v>30000000</v>
      </c>
      <c r="J36" s="213"/>
    </row>
    <row r="37" spans="1:10" ht="15" x14ac:dyDescent="0.25">
      <c r="A37" s="220" t="s">
        <v>119</v>
      </c>
      <c r="B37" s="192"/>
      <c r="C37" s="192" t="s">
        <v>1</v>
      </c>
      <c r="D37" s="192" t="s">
        <v>1</v>
      </c>
      <c r="E37" s="192" t="s">
        <v>1</v>
      </c>
      <c r="F37" s="192"/>
      <c r="G37" s="192" t="s">
        <v>1</v>
      </c>
      <c r="H37" s="195"/>
      <c r="I37" s="195" t="s">
        <v>1</v>
      </c>
      <c r="J37" s="221"/>
    </row>
    <row r="38" spans="1:10" s="188" customFormat="1" x14ac:dyDescent="0.2">
      <c r="A38" s="222" t="s">
        <v>25</v>
      </c>
      <c r="B38" s="223"/>
      <c r="C38" s="223">
        <v>0</v>
      </c>
      <c r="D38" s="223">
        <v>0</v>
      </c>
      <c r="E38" s="223">
        <v>0</v>
      </c>
      <c r="F38" s="223">
        <v>0</v>
      </c>
      <c r="G38" s="223">
        <v>0</v>
      </c>
      <c r="H38" s="199"/>
      <c r="I38" s="206">
        <f>SUM(C38:G38)</f>
        <v>0</v>
      </c>
      <c r="J38" s="224" t="s">
        <v>111</v>
      </c>
    </row>
    <row r="39" spans="1:10" s="188" customFormat="1" x14ac:dyDescent="0.2">
      <c r="A39" s="225" t="s">
        <v>28</v>
      </c>
      <c r="B39" s="223"/>
      <c r="C39" s="223">
        <v>0</v>
      </c>
      <c r="D39" s="223">
        <v>0</v>
      </c>
      <c r="E39" s="223">
        <v>0</v>
      </c>
      <c r="F39" s="223">
        <v>0</v>
      </c>
      <c r="G39" s="223">
        <v>0</v>
      </c>
      <c r="H39" s="199"/>
      <c r="I39" s="206">
        <f>SUM(C39:G39)</f>
        <v>0</v>
      </c>
      <c r="J39" s="224" t="s">
        <v>111</v>
      </c>
    </row>
    <row r="40" spans="1:10" s="188" customFormat="1" ht="28.5" x14ac:dyDescent="0.2">
      <c r="A40" s="225" t="s">
        <v>120</v>
      </c>
      <c r="B40" s="223"/>
      <c r="C40" s="223">
        <v>0</v>
      </c>
      <c r="D40" s="223">
        <v>0</v>
      </c>
      <c r="E40" s="223">
        <v>0</v>
      </c>
      <c r="F40" s="223">
        <v>0</v>
      </c>
      <c r="G40" s="223">
        <v>0</v>
      </c>
      <c r="H40" s="199"/>
      <c r="I40" s="206">
        <f>SUM(C40:G40)</f>
        <v>0</v>
      </c>
      <c r="J40" s="224" t="s">
        <v>111</v>
      </c>
    </row>
    <row r="41" spans="1:10" s="188" customFormat="1" x14ac:dyDescent="0.2">
      <c r="A41" s="197" t="s">
        <v>121</v>
      </c>
      <c r="B41" s="223"/>
      <c r="C41" s="223">
        <v>0</v>
      </c>
      <c r="D41" s="223">
        <v>0</v>
      </c>
      <c r="E41" s="223">
        <v>0</v>
      </c>
      <c r="F41" s="223">
        <v>0</v>
      </c>
      <c r="G41" s="223">
        <v>0</v>
      </c>
      <c r="H41" s="199"/>
      <c r="I41" s="206">
        <f>SUM(C41:H41)</f>
        <v>0</v>
      </c>
      <c r="J41" s="224" t="s">
        <v>111</v>
      </c>
    </row>
    <row r="42" spans="1:10" x14ac:dyDescent="0.2">
      <c r="A42" s="226"/>
      <c r="B42" s="210"/>
      <c r="C42" s="210"/>
      <c r="D42" s="210"/>
      <c r="E42" s="210"/>
      <c r="F42" s="210"/>
      <c r="G42" s="210"/>
      <c r="H42" s="195"/>
      <c r="I42" s="211">
        <f>SUM(C42:H42)</f>
        <v>0</v>
      </c>
      <c r="J42" s="227"/>
    </row>
    <row r="43" spans="1:10" x14ac:dyDescent="0.2">
      <c r="A43" s="209"/>
      <c r="B43" s="210"/>
      <c r="C43" s="210"/>
      <c r="D43" s="210"/>
      <c r="E43" s="210"/>
      <c r="F43" s="210"/>
      <c r="G43" s="210"/>
      <c r="H43" s="195"/>
      <c r="I43" s="211">
        <f>SUM(C43:H43)</f>
        <v>0</v>
      </c>
      <c r="J43" s="214"/>
    </row>
    <row r="44" spans="1:10" x14ac:dyDescent="0.2">
      <c r="A44" s="228"/>
      <c r="B44" s="210"/>
      <c r="C44" s="210"/>
      <c r="D44" s="210"/>
      <c r="E44" s="210"/>
      <c r="F44" s="210"/>
      <c r="G44" s="210"/>
      <c r="H44" s="195"/>
      <c r="I44" s="211">
        <f>SUM(C44:H44)</f>
        <v>0</v>
      </c>
      <c r="J44" s="229"/>
    </row>
    <row r="45" spans="1:10" x14ac:dyDescent="0.2">
      <c r="A45" s="230"/>
      <c r="B45" s="231"/>
      <c r="C45" s="210"/>
      <c r="D45" s="210"/>
      <c r="E45" s="210"/>
      <c r="F45" s="210"/>
      <c r="G45" s="231"/>
      <c r="H45" s="232"/>
      <c r="I45" s="233">
        <f>SUM(C45:H45)</f>
        <v>0</v>
      </c>
      <c r="J45" s="234"/>
    </row>
    <row r="46" spans="1:10" x14ac:dyDescent="0.2">
      <c r="A46" s="202" t="s">
        <v>32</v>
      </c>
      <c r="B46" s="203"/>
      <c r="C46" s="203">
        <f>SUM(C38:C45)</f>
        <v>0</v>
      </c>
      <c r="D46" s="203">
        <f>SUM(D38:D45)</f>
        <v>0</v>
      </c>
      <c r="E46" s="203">
        <f>SUM(E38:E45)</f>
        <v>0</v>
      </c>
      <c r="F46" s="203">
        <f>SUM(F38:F45)</f>
        <v>0</v>
      </c>
      <c r="G46" s="235">
        <f>SUM(G38:G45)</f>
        <v>0</v>
      </c>
      <c r="H46" s="236"/>
      <c r="I46" s="235">
        <f>SUM(I38:I45)</f>
        <v>0</v>
      </c>
      <c r="J46" s="213"/>
    </row>
    <row r="47" spans="1:10" ht="15" x14ac:dyDescent="0.25">
      <c r="A47" s="191" t="s">
        <v>33</v>
      </c>
      <c r="B47" s="192"/>
      <c r="C47" s="237" t="s">
        <v>1</v>
      </c>
      <c r="D47" s="237" t="s">
        <v>1</v>
      </c>
      <c r="E47" s="237" t="s">
        <v>1</v>
      </c>
      <c r="F47" s="237"/>
      <c r="G47" s="238" t="s">
        <v>1</v>
      </c>
      <c r="H47" s="239"/>
      <c r="I47" s="239" t="s">
        <v>1</v>
      </c>
    </row>
    <row r="48" spans="1:10" x14ac:dyDescent="0.2">
      <c r="A48" s="240" t="s">
        <v>84</v>
      </c>
      <c r="B48" s="241"/>
      <c r="C48" s="242" t="s">
        <v>34</v>
      </c>
      <c r="D48" s="242" t="s">
        <v>35</v>
      </c>
      <c r="E48" s="242" t="s">
        <v>35</v>
      </c>
      <c r="F48" s="242"/>
      <c r="G48" s="242" t="s">
        <v>36</v>
      </c>
      <c r="H48" s="243"/>
      <c r="I48" s="243" t="s">
        <v>37</v>
      </c>
    </row>
    <row r="49" spans="1:15" x14ac:dyDescent="0.2">
      <c r="A49" s="228" t="s">
        <v>38</v>
      </c>
      <c r="B49" s="244"/>
      <c r="C49" s="244">
        <v>0</v>
      </c>
      <c r="D49" s="244">
        <v>0</v>
      </c>
      <c r="E49" s="244">
        <v>0</v>
      </c>
      <c r="F49" s="244">
        <v>0</v>
      </c>
      <c r="G49" s="244">
        <v>0</v>
      </c>
      <c r="H49" s="245" t="s">
        <v>1</v>
      </c>
      <c r="I49" s="246">
        <f>SUM(C49:H49)</f>
        <v>0</v>
      </c>
      <c r="J49" s="247" t="s">
        <v>195</v>
      </c>
      <c r="K49" s="248"/>
      <c r="L49" s="249"/>
      <c r="M49" s="249"/>
      <c r="N49" s="249"/>
      <c r="O49" s="249"/>
    </row>
    <row r="50" spans="1:15" x14ac:dyDescent="0.2">
      <c r="A50" s="202" t="s">
        <v>39</v>
      </c>
      <c r="B50" s="203"/>
      <c r="C50" s="203">
        <f>SUM(C49)</f>
        <v>0</v>
      </c>
      <c r="D50" s="203">
        <f>SUM(D49)</f>
        <v>0</v>
      </c>
      <c r="E50" s="203">
        <f>SUM(E49)</f>
        <v>0</v>
      </c>
      <c r="F50" s="203">
        <f>SUM(F49)</f>
        <v>0</v>
      </c>
      <c r="G50" s="203">
        <f>SUM(G49)</f>
        <v>0</v>
      </c>
      <c r="H50" s="250"/>
      <c r="I50" s="203">
        <f>SUM(I49)</f>
        <v>0</v>
      </c>
      <c r="K50" s="248"/>
      <c r="L50" s="249"/>
      <c r="M50" s="249"/>
      <c r="N50" s="249"/>
      <c r="O50" s="249"/>
    </row>
    <row r="51" spans="1:15" x14ac:dyDescent="0.2">
      <c r="A51" s="240" t="s">
        <v>40</v>
      </c>
      <c r="B51" s="210"/>
      <c r="C51" s="210">
        <f>C50+C46+C36+C31+C28+C25+C11+C7</f>
        <v>5000000</v>
      </c>
      <c r="D51" s="210">
        <f>D50+D46+D36+D31+D28+D25+D11+D7</f>
        <v>7000000</v>
      </c>
      <c r="E51" s="210">
        <f>E50+E46+E36+E31+E28+E25+E11+E7</f>
        <v>7000000</v>
      </c>
      <c r="F51" s="210">
        <f>F50+F46+F36+F31+F28+F25+F11+F7</f>
        <v>6000000</v>
      </c>
      <c r="G51" s="210">
        <f>G50+G46+G36+G31+G28+G25+G11+G7</f>
        <v>5000000</v>
      </c>
      <c r="H51" s="195"/>
      <c r="I51" s="210">
        <f>I50+I46+I36+I31+I28+I25+I11+I7</f>
        <v>30000000</v>
      </c>
      <c r="K51" s="248"/>
      <c r="L51" s="249"/>
      <c r="M51" s="249"/>
      <c r="N51" s="249"/>
      <c r="O51" s="249"/>
    </row>
    <row r="52" spans="1:15" x14ac:dyDescent="0.2">
      <c r="A52" s="240" t="s">
        <v>1</v>
      </c>
      <c r="B52" s="251"/>
      <c r="C52" s="251" t="s">
        <v>1</v>
      </c>
      <c r="D52" s="252" t="s">
        <v>1</v>
      </c>
      <c r="E52" s="252" t="s">
        <v>1</v>
      </c>
      <c r="F52" s="252"/>
      <c r="G52" s="251" t="s">
        <v>1</v>
      </c>
      <c r="K52" s="248"/>
      <c r="L52" s="249"/>
      <c r="M52" s="249"/>
      <c r="N52" s="249"/>
      <c r="O52" s="249"/>
    </row>
    <row r="53" spans="1:15" x14ac:dyDescent="0.2">
      <c r="D53" s="248"/>
      <c r="F53" s="248"/>
      <c r="G53" s="248"/>
      <c r="H53" s="248"/>
      <c r="K53" s="248"/>
      <c r="L53" s="249"/>
      <c r="M53" s="249"/>
      <c r="N53" s="249"/>
      <c r="O53" s="249"/>
    </row>
    <row r="54" spans="1:15" x14ac:dyDescent="0.2">
      <c r="D54" s="248"/>
      <c r="F54" s="248"/>
      <c r="G54" s="248"/>
      <c r="H54" s="248"/>
    </row>
    <row r="55" spans="1:15" x14ac:dyDescent="0.2">
      <c r="D55" s="248"/>
      <c r="F55" s="248"/>
      <c r="G55" s="248"/>
      <c r="H55" s="248"/>
    </row>
    <row r="56" spans="1:15" x14ac:dyDescent="0.2">
      <c r="D56" s="248"/>
      <c r="F56" s="248"/>
      <c r="G56" s="248"/>
      <c r="H56" s="248"/>
    </row>
    <row r="57" spans="1:15" x14ac:dyDescent="0.2">
      <c r="D57" s="248"/>
      <c r="F57" s="248"/>
      <c r="G57" s="248"/>
      <c r="H57" s="248"/>
    </row>
    <row r="58" spans="1:15" x14ac:dyDescent="0.2">
      <c r="D58" s="248"/>
      <c r="F58" s="248"/>
      <c r="G58" s="248"/>
      <c r="H58" s="248"/>
    </row>
    <row r="59" spans="1:15" x14ac:dyDescent="0.2">
      <c r="D59" s="248"/>
      <c r="F59" s="248"/>
      <c r="G59" s="248"/>
      <c r="H59" s="248"/>
    </row>
    <row r="60" spans="1:15" x14ac:dyDescent="0.2">
      <c r="D60" s="248"/>
      <c r="F60" s="248"/>
      <c r="G60" s="248"/>
      <c r="H60" s="248"/>
    </row>
    <row r="61" spans="1:15" x14ac:dyDescent="0.2">
      <c r="D61" s="248"/>
      <c r="F61" s="248"/>
      <c r="G61" s="248"/>
      <c r="H61" s="248"/>
    </row>
    <row r="62" spans="1:15" x14ac:dyDescent="0.2">
      <c r="D62" s="248"/>
      <c r="F62" s="248"/>
      <c r="G62" s="248"/>
      <c r="H62" s="248"/>
    </row>
    <row r="63" spans="1:15" x14ac:dyDescent="0.2">
      <c r="D63" s="248"/>
      <c r="F63" s="248"/>
      <c r="G63" s="248"/>
      <c r="H63" s="248"/>
    </row>
    <row r="64" spans="1:15" x14ac:dyDescent="0.2">
      <c r="D64" s="248"/>
      <c r="F64" s="248"/>
      <c r="G64" s="248"/>
      <c r="H64" s="248"/>
    </row>
    <row r="65" spans="4:8" x14ac:dyDescent="0.2">
      <c r="D65" s="248"/>
      <c r="F65" s="248"/>
      <c r="G65" s="248"/>
      <c r="H65" s="248"/>
    </row>
    <row r="66" spans="4:8" x14ac:dyDescent="0.2">
      <c r="D66" s="248"/>
      <c r="F66" s="248"/>
      <c r="G66" s="248"/>
      <c r="H66" s="248"/>
    </row>
    <row r="67" spans="4:8" x14ac:dyDescent="0.2">
      <c r="D67" s="248"/>
      <c r="F67" s="248"/>
      <c r="G67" s="248"/>
      <c r="H67" s="248"/>
    </row>
    <row r="68" spans="4:8" x14ac:dyDescent="0.2">
      <c r="D68" s="248"/>
      <c r="F68" s="248"/>
      <c r="G68" s="248"/>
      <c r="H68" s="248"/>
    </row>
    <row r="69" spans="4:8" x14ac:dyDescent="0.2">
      <c r="D69" s="248"/>
      <c r="F69" s="248"/>
      <c r="G69" s="248"/>
      <c r="H69" s="248"/>
    </row>
    <row r="70" spans="4:8" x14ac:dyDescent="0.2">
      <c r="D70" s="248"/>
      <c r="F70" s="248"/>
      <c r="G70" s="248"/>
      <c r="H70" s="248"/>
    </row>
    <row r="71" spans="4:8" x14ac:dyDescent="0.2">
      <c r="D71" s="248"/>
      <c r="F71" s="248"/>
      <c r="G71" s="248"/>
      <c r="H71" s="248"/>
    </row>
    <row r="72" spans="4:8" x14ac:dyDescent="0.2">
      <c r="D72" s="248"/>
      <c r="F72" s="248"/>
      <c r="G72" s="248"/>
      <c r="H72" s="248"/>
    </row>
    <row r="73" spans="4:8" x14ac:dyDescent="0.2">
      <c r="D73" s="248"/>
      <c r="F73" s="248"/>
      <c r="G73" s="248"/>
      <c r="H73" s="248"/>
    </row>
    <row r="74" spans="4:8" x14ac:dyDescent="0.2">
      <c r="D74" s="248"/>
      <c r="F74" s="248"/>
      <c r="G74" s="248"/>
      <c r="H74" s="248"/>
    </row>
    <row r="75" spans="4:8" x14ac:dyDescent="0.2">
      <c r="D75" s="248"/>
      <c r="F75" s="248"/>
      <c r="G75" s="248"/>
      <c r="H75" s="248"/>
    </row>
    <row r="76" spans="4:8" x14ac:dyDescent="0.2">
      <c r="D76" s="248"/>
      <c r="F76" s="248"/>
      <c r="G76" s="248"/>
      <c r="H76" s="248"/>
    </row>
    <row r="77" spans="4:8" x14ac:dyDescent="0.2">
      <c r="D77" s="248"/>
      <c r="F77" s="248"/>
      <c r="G77" s="248"/>
      <c r="H77" s="248"/>
    </row>
    <row r="78" spans="4:8" x14ac:dyDescent="0.2">
      <c r="D78" s="248"/>
      <c r="F78" s="248"/>
      <c r="G78" s="248"/>
      <c r="H78" s="248"/>
    </row>
    <row r="79" spans="4:8" x14ac:dyDescent="0.2">
      <c r="D79" s="248"/>
      <c r="F79" s="248"/>
      <c r="G79" s="248"/>
      <c r="H79" s="248"/>
    </row>
    <row r="80" spans="4:8" x14ac:dyDescent="0.2">
      <c r="D80" s="248"/>
      <c r="F80" s="248"/>
      <c r="G80" s="248"/>
      <c r="H80" s="248"/>
    </row>
    <row r="81" spans="4:8" x14ac:dyDescent="0.2">
      <c r="D81" s="248"/>
      <c r="F81" s="248"/>
      <c r="G81" s="248"/>
      <c r="H81" s="248"/>
    </row>
    <row r="82" spans="4:8" x14ac:dyDescent="0.2">
      <c r="D82" s="248"/>
      <c r="F82" s="248"/>
      <c r="G82" s="248"/>
      <c r="H82" s="248"/>
    </row>
    <row r="83" spans="4:8" x14ac:dyDescent="0.2">
      <c r="D83" s="248"/>
      <c r="F83" s="248"/>
      <c r="G83" s="248"/>
      <c r="H83" s="248"/>
    </row>
    <row r="84" spans="4:8" x14ac:dyDescent="0.2">
      <c r="D84" s="248"/>
      <c r="F84" s="248"/>
      <c r="G84" s="248"/>
      <c r="H84" s="248"/>
    </row>
    <row r="85" spans="4:8" x14ac:dyDescent="0.2">
      <c r="D85" s="248"/>
      <c r="F85" s="248"/>
      <c r="G85" s="248"/>
      <c r="H85" s="248"/>
    </row>
    <row r="86" spans="4:8" x14ac:dyDescent="0.2">
      <c r="D86" s="248"/>
      <c r="F86" s="248"/>
      <c r="G86" s="248"/>
      <c r="H86" s="248"/>
    </row>
    <row r="87" spans="4:8" x14ac:dyDescent="0.2">
      <c r="D87" s="248"/>
      <c r="F87" s="248"/>
      <c r="G87" s="248"/>
      <c r="H87" s="248"/>
    </row>
    <row r="88" spans="4:8" x14ac:dyDescent="0.2">
      <c r="D88" s="248"/>
      <c r="F88" s="248"/>
      <c r="G88" s="248"/>
      <c r="H88" s="248"/>
    </row>
    <row r="89" spans="4:8" x14ac:dyDescent="0.2">
      <c r="D89" s="248"/>
      <c r="F89" s="248"/>
      <c r="G89" s="248"/>
      <c r="H89" s="248"/>
    </row>
    <row r="90" spans="4:8" x14ac:dyDescent="0.2">
      <c r="D90" s="248"/>
      <c r="F90" s="248"/>
      <c r="G90" s="248"/>
      <c r="H90" s="248"/>
    </row>
    <row r="91" spans="4:8" x14ac:dyDescent="0.2">
      <c r="D91" s="248"/>
      <c r="F91" s="248"/>
      <c r="G91" s="248"/>
      <c r="H91" s="248"/>
    </row>
    <row r="92" spans="4:8" x14ac:dyDescent="0.2">
      <c r="D92" s="248"/>
      <c r="F92" s="248"/>
      <c r="G92" s="248"/>
      <c r="H92" s="248"/>
    </row>
    <row r="93" spans="4:8" x14ac:dyDescent="0.2">
      <c r="D93" s="248"/>
      <c r="F93" s="248"/>
      <c r="G93" s="248"/>
      <c r="H93" s="248"/>
    </row>
    <row r="94" spans="4:8" x14ac:dyDescent="0.2">
      <c r="D94" s="248"/>
      <c r="F94" s="248"/>
      <c r="G94" s="248"/>
      <c r="H94" s="248"/>
    </row>
    <row r="95" spans="4:8" x14ac:dyDescent="0.2">
      <c r="D95" s="248"/>
      <c r="F95" s="248"/>
      <c r="G95" s="248"/>
      <c r="H95" s="248"/>
    </row>
    <row r="96" spans="4:8" x14ac:dyDescent="0.2">
      <c r="D96" s="248"/>
      <c r="F96" s="248"/>
      <c r="G96" s="248"/>
      <c r="H96" s="248"/>
    </row>
    <row r="97" spans="4:8" x14ac:dyDescent="0.2">
      <c r="D97" s="248"/>
      <c r="F97" s="248"/>
      <c r="G97" s="248"/>
      <c r="H97" s="248"/>
    </row>
    <row r="98" spans="4:8" x14ac:dyDescent="0.2">
      <c r="D98" s="248"/>
      <c r="F98" s="248"/>
      <c r="G98" s="248"/>
      <c r="H98" s="248"/>
    </row>
    <row r="99" spans="4:8" x14ac:dyDescent="0.2">
      <c r="D99" s="248"/>
      <c r="F99" s="248"/>
      <c r="G99" s="248"/>
      <c r="H99" s="248"/>
    </row>
    <row r="100" spans="4:8" x14ac:dyDescent="0.2">
      <c r="D100" s="248"/>
      <c r="F100" s="248"/>
      <c r="G100" s="248"/>
      <c r="H100" s="248"/>
    </row>
    <row r="101" spans="4:8" x14ac:dyDescent="0.2">
      <c r="D101" s="248"/>
      <c r="F101" s="248"/>
      <c r="G101" s="248"/>
      <c r="H101" s="248"/>
    </row>
    <row r="102" spans="4:8" x14ac:dyDescent="0.2">
      <c r="D102" s="248"/>
      <c r="F102" s="248"/>
      <c r="G102" s="248"/>
      <c r="H102" s="248"/>
    </row>
    <row r="103" spans="4:8" x14ac:dyDescent="0.2">
      <c r="D103" s="248"/>
      <c r="F103" s="248"/>
      <c r="G103" s="248"/>
      <c r="H103" s="248"/>
    </row>
    <row r="104" spans="4:8" x14ac:dyDescent="0.2">
      <c r="D104" s="248"/>
      <c r="F104" s="248"/>
      <c r="G104" s="248"/>
      <c r="H104" s="248"/>
    </row>
    <row r="105" spans="4:8" x14ac:dyDescent="0.2">
      <c r="D105" s="248"/>
      <c r="F105" s="248"/>
      <c r="G105" s="248"/>
      <c r="H105" s="248"/>
    </row>
    <row r="106" spans="4:8" x14ac:dyDescent="0.2">
      <c r="D106" s="248"/>
      <c r="F106" s="248"/>
      <c r="G106" s="248"/>
      <c r="H106" s="248"/>
    </row>
    <row r="107" spans="4:8" x14ac:dyDescent="0.2">
      <c r="D107" s="248"/>
      <c r="F107" s="248"/>
      <c r="G107" s="248"/>
      <c r="H107" s="248"/>
    </row>
    <row r="108" spans="4:8" x14ac:dyDescent="0.2">
      <c r="D108" s="248"/>
      <c r="F108" s="248"/>
      <c r="G108" s="248"/>
      <c r="H108" s="248"/>
    </row>
    <row r="109" spans="4:8" x14ac:dyDescent="0.2">
      <c r="D109" s="248"/>
      <c r="F109" s="248"/>
      <c r="G109" s="248"/>
      <c r="H109" s="248"/>
    </row>
    <row r="110" spans="4:8" x14ac:dyDescent="0.2">
      <c r="D110" s="248"/>
      <c r="F110" s="248"/>
      <c r="G110" s="248"/>
      <c r="H110" s="248"/>
    </row>
    <row r="111" spans="4:8" x14ac:dyDescent="0.2">
      <c r="D111" s="248"/>
      <c r="F111" s="248"/>
      <c r="G111" s="248"/>
      <c r="H111" s="248"/>
    </row>
    <row r="112" spans="4:8" x14ac:dyDescent="0.2">
      <c r="D112" s="248"/>
      <c r="F112" s="248"/>
      <c r="G112" s="248"/>
      <c r="H112" s="248"/>
    </row>
    <row r="113" spans="4:8" x14ac:dyDescent="0.2">
      <c r="D113" s="248"/>
      <c r="F113" s="248"/>
      <c r="G113" s="248"/>
      <c r="H113" s="248"/>
    </row>
    <row r="114" spans="4:8" x14ac:dyDescent="0.2">
      <c r="D114" s="248"/>
      <c r="F114" s="248"/>
      <c r="G114" s="248"/>
      <c r="H114" s="248"/>
    </row>
    <row r="115" spans="4:8" x14ac:dyDescent="0.2">
      <c r="D115" s="248"/>
      <c r="F115" s="248"/>
      <c r="G115" s="248"/>
      <c r="H115" s="248"/>
    </row>
    <row r="116" spans="4:8" x14ac:dyDescent="0.2">
      <c r="D116" s="248"/>
      <c r="F116" s="248"/>
      <c r="G116" s="248"/>
      <c r="H116" s="248"/>
    </row>
    <row r="117" spans="4:8" x14ac:dyDescent="0.2">
      <c r="D117" s="248"/>
      <c r="F117" s="248"/>
      <c r="G117" s="248"/>
      <c r="H117" s="248"/>
    </row>
    <row r="118" spans="4:8" x14ac:dyDescent="0.2">
      <c r="D118" s="248"/>
      <c r="F118" s="248"/>
      <c r="G118" s="248"/>
      <c r="H118" s="248"/>
    </row>
    <row r="119" spans="4:8" x14ac:dyDescent="0.2">
      <c r="D119" s="248"/>
      <c r="F119" s="248"/>
      <c r="G119" s="248"/>
      <c r="H119" s="248"/>
    </row>
    <row r="120" spans="4:8" x14ac:dyDescent="0.2">
      <c r="D120" s="248"/>
      <c r="F120" s="248"/>
      <c r="G120" s="248"/>
      <c r="H120" s="248"/>
    </row>
    <row r="121" spans="4:8" x14ac:dyDescent="0.2">
      <c r="D121" s="248"/>
      <c r="F121" s="248"/>
      <c r="G121" s="248"/>
      <c r="H121" s="248"/>
    </row>
    <row r="122" spans="4:8" x14ac:dyDescent="0.2">
      <c r="D122" s="248"/>
      <c r="F122" s="248"/>
      <c r="G122" s="248"/>
      <c r="H122" s="248"/>
    </row>
    <row r="123" spans="4:8" x14ac:dyDescent="0.2">
      <c r="D123" s="248"/>
      <c r="F123" s="248"/>
      <c r="G123" s="248"/>
      <c r="H123" s="248"/>
    </row>
    <row r="124" spans="4:8" x14ac:dyDescent="0.2">
      <c r="D124" s="248"/>
      <c r="F124" s="248"/>
      <c r="G124" s="248"/>
      <c r="H124" s="248"/>
    </row>
    <row r="125" spans="4:8" x14ac:dyDescent="0.2">
      <c r="D125" s="248"/>
      <c r="F125" s="248"/>
      <c r="G125" s="248"/>
      <c r="H125" s="248"/>
    </row>
    <row r="126" spans="4:8" x14ac:dyDescent="0.2">
      <c r="D126" s="248"/>
      <c r="F126" s="248"/>
      <c r="G126" s="248"/>
      <c r="H126" s="248"/>
    </row>
    <row r="127" spans="4:8" x14ac:dyDescent="0.2">
      <c r="D127" s="248"/>
      <c r="F127" s="248"/>
      <c r="G127" s="248"/>
      <c r="H127" s="248"/>
    </row>
    <row r="128" spans="4:8" x14ac:dyDescent="0.2">
      <c r="D128" s="248"/>
      <c r="F128" s="248"/>
      <c r="G128" s="248"/>
      <c r="H128" s="248"/>
    </row>
    <row r="129" spans="4:8" x14ac:dyDescent="0.2">
      <c r="D129" s="248"/>
      <c r="F129" s="248"/>
      <c r="G129" s="248"/>
      <c r="H129" s="248"/>
    </row>
    <row r="130" spans="4:8" x14ac:dyDescent="0.2">
      <c r="D130" s="248"/>
      <c r="F130" s="248"/>
      <c r="G130" s="248"/>
      <c r="H130" s="248"/>
    </row>
    <row r="131" spans="4:8" x14ac:dyDescent="0.2">
      <c r="D131" s="248"/>
      <c r="F131" s="248"/>
      <c r="G131" s="248"/>
      <c r="H131" s="248"/>
    </row>
    <row r="132" spans="4:8" x14ac:dyDescent="0.2">
      <c r="D132" s="248"/>
      <c r="F132" s="248"/>
      <c r="G132" s="248"/>
      <c r="H132" s="248"/>
    </row>
    <row r="133" spans="4:8" x14ac:dyDescent="0.2">
      <c r="D133" s="248"/>
      <c r="F133" s="248"/>
      <c r="G133" s="248"/>
      <c r="H133" s="248"/>
    </row>
    <row r="134" spans="4:8" x14ac:dyDescent="0.2">
      <c r="D134" s="248"/>
      <c r="F134" s="248"/>
      <c r="G134" s="248"/>
      <c r="H134" s="248"/>
    </row>
    <row r="135" spans="4:8" x14ac:dyDescent="0.2">
      <c r="D135" s="248"/>
      <c r="F135" s="248"/>
      <c r="G135" s="248"/>
      <c r="H135" s="248"/>
    </row>
    <row r="136" spans="4:8" x14ac:dyDescent="0.2">
      <c r="D136" s="248"/>
      <c r="F136" s="248"/>
      <c r="G136" s="248"/>
      <c r="H136" s="248"/>
    </row>
    <row r="137" spans="4:8" x14ac:dyDescent="0.2">
      <c r="D137" s="248"/>
      <c r="F137" s="248"/>
      <c r="G137" s="248"/>
      <c r="H137" s="248"/>
    </row>
    <row r="138" spans="4:8" x14ac:dyDescent="0.2">
      <c r="D138" s="248"/>
      <c r="F138" s="248"/>
      <c r="G138" s="248"/>
      <c r="H138" s="248"/>
    </row>
    <row r="139" spans="4:8" x14ac:dyDescent="0.2">
      <c r="D139" s="248"/>
      <c r="F139" s="248"/>
      <c r="G139" s="248"/>
      <c r="H139" s="248"/>
    </row>
    <row r="140" spans="4:8" x14ac:dyDescent="0.2">
      <c r="D140" s="248"/>
      <c r="F140" s="248"/>
      <c r="G140" s="248"/>
      <c r="H140" s="248"/>
    </row>
    <row r="141" spans="4:8" x14ac:dyDescent="0.2">
      <c r="D141" s="248"/>
      <c r="F141" s="248"/>
      <c r="G141" s="248"/>
      <c r="H141" s="248"/>
    </row>
    <row r="142" spans="4:8" x14ac:dyDescent="0.2">
      <c r="D142" s="248"/>
      <c r="F142" s="248"/>
      <c r="G142" s="248"/>
      <c r="H142" s="248"/>
    </row>
    <row r="143" spans="4:8" x14ac:dyDescent="0.2">
      <c r="D143" s="248"/>
      <c r="F143" s="248"/>
      <c r="G143" s="248"/>
      <c r="H143" s="248"/>
    </row>
    <row r="144" spans="4:8" x14ac:dyDescent="0.2">
      <c r="D144" s="248"/>
      <c r="F144" s="248"/>
      <c r="G144" s="248"/>
      <c r="H144" s="248"/>
    </row>
    <row r="145" spans="4:8" x14ac:dyDescent="0.2">
      <c r="D145" s="248"/>
      <c r="F145" s="248"/>
      <c r="G145" s="248"/>
      <c r="H145" s="248"/>
    </row>
    <row r="146" spans="4:8" x14ac:dyDescent="0.2">
      <c r="D146" s="248"/>
      <c r="F146" s="248"/>
      <c r="G146" s="248"/>
      <c r="H146" s="248"/>
    </row>
    <row r="147" spans="4:8" x14ac:dyDescent="0.2">
      <c r="D147" s="248"/>
      <c r="F147" s="248"/>
      <c r="G147" s="248"/>
      <c r="H147" s="248"/>
    </row>
    <row r="148" spans="4:8" x14ac:dyDescent="0.2">
      <c r="D148" s="248"/>
      <c r="F148" s="248"/>
      <c r="G148" s="248"/>
      <c r="H148" s="248"/>
    </row>
    <row r="149" spans="4:8" x14ac:dyDescent="0.2">
      <c r="D149" s="248"/>
      <c r="F149" s="248"/>
      <c r="G149" s="248"/>
      <c r="H149" s="248"/>
    </row>
    <row r="150" spans="4:8" x14ac:dyDescent="0.2">
      <c r="D150" s="248"/>
      <c r="F150" s="248"/>
      <c r="G150" s="248"/>
      <c r="H150" s="248"/>
    </row>
    <row r="151" spans="4:8" x14ac:dyDescent="0.2">
      <c r="D151" s="248"/>
      <c r="F151" s="248"/>
      <c r="G151" s="248"/>
      <c r="H151" s="248"/>
    </row>
    <row r="152" spans="4:8" x14ac:dyDescent="0.2">
      <c r="D152" s="248"/>
      <c r="F152" s="248"/>
      <c r="G152" s="248"/>
      <c r="H152" s="248"/>
    </row>
    <row r="153" spans="4:8" x14ac:dyDescent="0.2">
      <c r="D153" s="248"/>
      <c r="F153" s="248"/>
      <c r="G153" s="248"/>
      <c r="H153" s="248"/>
    </row>
    <row r="154" spans="4:8" x14ac:dyDescent="0.2">
      <c r="D154" s="248"/>
      <c r="F154" s="248"/>
      <c r="G154" s="248"/>
      <c r="H154" s="248"/>
    </row>
    <row r="155" spans="4:8" x14ac:dyDescent="0.2">
      <c r="D155" s="248"/>
      <c r="F155" s="248"/>
      <c r="G155" s="248"/>
      <c r="H155" s="248"/>
    </row>
    <row r="156" spans="4:8" x14ac:dyDescent="0.2">
      <c r="D156" s="248"/>
      <c r="F156" s="248"/>
      <c r="G156" s="248"/>
      <c r="H156" s="248"/>
    </row>
    <row r="157" spans="4:8" x14ac:dyDescent="0.2">
      <c r="D157" s="248"/>
      <c r="F157" s="248"/>
      <c r="G157" s="248"/>
      <c r="H157" s="248"/>
    </row>
    <row r="158" spans="4:8" x14ac:dyDescent="0.2">
      <c r="D158" s="248"/>
      <c r="F158" s="248"/>
      <c r="G158" s="248"/>
      <c r="H158" s="248"/>
    </row>
    <row r="159" spans="4:8" x14ac:dyDescent="0.2">
      <c r="D159" s="248"/>
      <c r="F159" s="248"/>
      <c r="G159" s="248"/>
      <c r="H159" s="248"/>
    </row>
    <row r="160" spans="4:8" x14ac:dyDescent="0.2">
      <c r="D160" s="248"/>
      <c r="F160" s="248"/>
      <c r="G160" s="248"/>
      <c r="H160" s="248"/>
    </row>
    <row r="161" spans="4:8" x14ac:dyDescent="0.2">
      <c r="D161" s="248"/>
      <c r="F161" s="248"/>
      <c r="G161" s="248"/>
      <c r="H161" s="248"/>
    </row>
    <row r="162" spans="4:8" x14ac:dyDescent="0.2">
      <c r="D162" s="248"/>
      <c r="F162" s="248"/>
      <c r="G162" s="248"/>
      <c r="H162" s="248"/>
    </row>
    <row r="163" spans="4:8" x14ac:dyDescent="0.2">
      <c r="D163" s="248"/>
      <c r="F163" s="248"/>
      <c r="G163" s="248"/>
      <c r="H163" s="248"/>
    </row>
    <row r="164" spans="4:8" x14ac:dyDescent="0.2">
      <c r="D164" s="248"/>
      <c r="F164" s="248"/>
      <c r="G164" s="248"/>
      <c r="H164" s="248"/>
    </row>
    <row r="165" spans="4:8" x14ac:dyDescent="0.2">
      <c r="D165" s="248"/>
      <c r="F165" s="248"/>
      <c r="G165" s="248"/>
      <c r="H165" s="248"/>
    </row>
    <row r="166" spans="4:8" x14ac:dyDescent="0.2">
      <c r="D166" s="248"/>
      <c r="F166" s="248"/>
      <c r="G166" s="248"/>
      <c r="H166" s="248"/>
    </row>
    <row r="167" spans="4:8" x14ac:dyDescent="0.2">
      <c r="D167" s="248"/>
      <c r="F167" s="248"/>
      <c r="G167" s="248"/>
      <c r="H167" s="248"/>
    </row>
    <row r="168" spans="4:8" x14ac:dyDescent="0.2">
      <c r="D168" s="248"/>
      <c r="F168" s="248"/>
      <c r="G168" s="248"/>
      <c r="H168" s="248"/>
    </row>
    <row r="169" spans="4:8" x14ac:dyDescent="0.2">
      <c r="D169" s="248"/>
      <c r="F169" s="248"/>
      <c r="G169" s="248"/>
      <c r="H169" s="248"/>
    </row>
    <row r="170" spans="4:8" x14ac:dyDescent="0.2">
      <c r="D170" s="248"/>
      <c r="F170" s="248"/>
      <c r="G170" s="248"/>
      <c r="H170" s="248"/>
    </row>
    <row r="171" spans="4:8" x14ac:dyDescent="0.2">
      <c r="D171" s="248"/>
      <c r="F171" s="248"/>
      <c r="G171" s="248"/>
      <c r="H171" s="248"/>
    </row>
    <row r="172" spans="4:8" x14ac:dyDescent="0.2">
      <c r="D172" s="248"/>
      <c r="F172" s="248"/>
      <c r="G172" s="248"/>
      <c r="H172" s="248"/>
    </row>
    <row r="173" spans="4:8" x14ac:dyDescent="0.2">
      <c r="D173" s="248"/>
      <c r="F173" s="248"/>
      <c r="G173" s="248"/>
      <c r="H173" s="248"/>
    </row>
    <row r="174" spans="4:8" x14ac:dyDescent="0.2">
      <c r="D174" s="248"/>
      <c r="F174" s="248"/>
      <c r="G174" s="248"/>
      <c r="H174" s="248"/>
    </row>
    <row r="175" spans="4:8" x14ac:dyDescent="0.2">
      <c r="D175" s="248"/>
      <c r="F175" s="248"/>
      <c r="G175" s="248"/>
      <c r="H175" s="248"/>
    </row>
    <row r="176" spans="4:8" x14ac:dyDescent="0.2">
      <c r="D176" s="248"/>
      <c r="F176" s="248"/>
      <c r="G176" s="248"/>
      <c r="H176" s="248"/>
    </row>
    <row r="177" spans="4:8" x14ac:dyDescent="0.2">
      <c r="D177" s="248"/>
      <c r="F177" s="248"/>
      <c r="G177" s="248"/>
      <c r="H177" s="248"/>
    </row>
    <row r="178" spans="4:8" x14ac:dyDescent="0.2">
      <c r="D178" s="248"/>
      <c r="F178" s="248"/>
      <c r="G178" s="248"/>
      <c r="H178" s="248"/>
    </row>
    <row r="179" spans="4:8" x14ac:dyDescent="0.2">
      <c r="D179" s="248"/>
      <c r="F179" s="248"/>
      <c r="G179" s="248"/>
      <c r="H179" s="248"/>
    </row>
    <row r="180" spans="4:8" x14ac:dyDescent="0.2">
      <c r="D180" s="248"/>
      <c r="F180" s="248"/>
      <c r="G180" s="248"/>
      <c r="H180" s="248"/>
    </row>
    <row r="181" spans="4:8" x14ac:dyDescent="0.2">
      <c r="D181" s="248"/>
      <c r="F181" s="248"/>
      <c r="G181" s="248"/>
      <c r="H181" s="248"/>
    </row>
    <row r="182" spans="4:8" x14ac:dyDescent="0.2">
      <c r="D182" s="248"/>
      <c r="F182" s="248"/>
      <c r="G182" s="248"/>
      <c r="H182" s="248"/>
    </row>
    <row r="183" spans="4:8" x14ac:dyDescent="0.2">
      <c r="D183" s="248"/>
      <c r="F183" s="248"/>
      <c r="G183" s="248"/>
      <c r="H183" s="248"/>
    </row>
    <row r="184" spans="4:8" x14ac:dyDescent="0.2">
      <c r="D184" s="248"/>
      <c r="F184" s="248"/>
      <c r="G184" s="248"/>
      <c r="H184" s="248"/>
    </row>
    <row r="185" spans="4:8" x14ac:dyDescent="0.2">
      <c r="D185" s="248"/>
      <c r="F185" s="248"/>
      <c r="G185" s="248"/>
      <c r="H185" s="248"/>
    </row>
    <row r="186" spans="4:8" x14ac:dyDescent="0.2">
      <c r="D186" s="248"/>
      <c r="F186" s="248"/>
      <c r="G186" s="248"/>
      <c r="H186" s="248"/>
    </row>
    <row r="187" spans="4:8" x14ac:dyDescent="0.2">
      <c r="D187" s="248"/>
      <c r="F187" s="248"/>
      <c r="G187" s="248"/>
      <c r="H187" s="248"/>
    </row>
    <row r="188" spans="4:8" x14ac:dyDescent="0.2">
      <c r="D188" s="248"/>
      <c r="F188" s="248"/>
      <c r="G188" s="248"/>
      <c r="H188" s="248"/>
    </row>
    <row r="189" spans="4:8" x14ac:dyDescent="0.2">
      <c r="D189" s="248"/>
      <c r="F189" s="248"/>
      <c r="G189" s="248"/>
      <c r="H189" s="248"/>
    </row>
    <row r="190" spans="4:8" x14ac:dyDescent="0.2">
      <c r="D190" s="248"/>
      <c r="F190" s="248"/>
      <c r="G190" s="248"/>
      <c r="H190" s="248"/>
    </row>
    <row r="191" spans="4:8" x14ac:dyDescent="0.2">
      <c r="D191" s="248"/>
      <c r="F191" s="248"/>
      <c r="G191" s="248"/>
      <c r="H191" s="248"/>
    </row>
    <row r="192" spans="4:8" x14ac:dyDescent="0.2">
      <c r="D192" s="248"/>
      <c r="F192" s="248"/>
      <c r="G192" s="248"/>
      <c r="H192" s="248"/>
    </row>
    <row r="193" spans="4:8" x14ac:dyDescent="0.2">
      <c r="D193" s="248"/>
      <c r="F193" s="248"/>
      <c r="G193" s="248"/>
      <c r="H193" s="248"/>
    </row>
    <row r="194" spans="4:8" x14ac:dyDescent="0.2">
      <c r="D194" s="248"/>
      <c r="F194" s="248"/>
      <c r="G194" s="248"/>
      <c r="H194" s="248"/>
    </row>
    <row r="195" spans="4:8" x14ac:dyDescent="0.2">
      <c r="D195" s="248"/>
      <c r="F195" s="248"/>
      <c r="G195" s="248"/>
      <c r="H195" s="248"/>
    </row>
    <row r="196" spans="4:8" x14ac:dyDescent="0.2">
      <c r="D196" s="248"/>
      <c r="F196" s="248"/>
      <c r="G196" s="248"/>
      <c r="H196" s="248"/>
    </row>
    <row r="197" spans="4:8" x14ac:dyDescent="0.2">
      <c r="D197" s="248"/>
      <c r="F197" s="248"/>
      <c r="G197" s="248"/>
      <c r="H197" s="248"/>
    </row>
    <row r="198" spans="4:8" x14ac:dyDescent="0.2">
      <c r="D198" s="248"/>
      <c r="F198" s="248"/>
      <c r="G198" s="248"/>
      <c r="H198" s="248"/>
    </row>
    <row r="199" spans="4:8" x14ac:dyDescent="0.2">
      <c r="D199" s="248"/>
      <c r="F199" s="248"/>
      <c r="G199" s="248"/>
      <c r="H199" s="248"/>
    </row>
    <row r="200" spans="4:8" x14ac:dyDescent="0.2">
      <c r="D200" s="248"/>
      <c r="F200" s="248"/>
      <c r="G200" s="248"/>
      <c r="H200" s="248"/>
    </row>
    <row r="201" spans="4:8" x14ac:dyDescent="0.2">
      <c r="D201" s="248"/>
      <c r="F201" s="248"/>
      <c r="G201" s="248"/>
      <c r="H201" s="248"/>
    </row>
    <row r="202" spans="4:8" x14ac:dyDescent="0.2">
      <c r="D202" s="248"/>
      <c r="F202" s="248"/>
      <c r="G202" s="248"/>
      <c r="H202" s="248"/>
    </row>
    <row r="203" spans="4:8" x14ac:dyDescent="0.2">
      <c r="D203" s="248"/>
      <c r="F203" s="248"/>
      <c r="G203" s="248"/>
      <c r="H203" s="248"/>
    </row>
    <row r="204" spans="4:8" x14ac:dyDescent="0.2">
      <c r="D204" s="248"/>
      <c r="F204" s="248"/>
      <c r="G204" s="248"/>
      <c r="H204" s="248"/>
    </row>
    <row r="205" spans="4:8" x14ac:dyDescent="0.2">
      <c r="D205" s="248"/>
      <c r="F205" s="248"/>
      <c r="G205" s="248"/>
      <c r="H205" s="248"/>
    </row>
    <row r="206" spans="4:8" x14ac:dyDescent="0.2">
      <c r="D206" s="248"/>
      <c r="F206" s="248"/>
      <c r="G206" s="248"/>
      <c r="H206" s="248"/>
    </row>
    <row r="207" spans="4:8" x14ac:dyDescent="0.2">
      <c r="D207" s="248"/>
      <c r="F207" s="248"/>
      <c r="G207" s="248"/>
      <c r="H207" s="248"/>
    </row>
    <row r="208" spans="4:8" x14ac:dyDescent="0.2">
      <c r="D208" s="248"/>
      <c r="F208" s="248"/>
      <c r="G208" s="248"/>
      <c r="H208" s="248"/>
    </row>
    <row r="209" spans="4:8" x14ac:dyDescent="0.2">
      <c r="D209" s="248"/>
      <c r="F209" s="248"/>
      <c r="G209" s="248"/>
      <c r="H209" s="248"/>
    </row>
    <row r="210" spans="4:8" x14ac:dyDescent="0.2">
      <c r="D210" s="248"/>
      <c r="F210" s="248"/>
      <c r="G210" s="248"/>
      <c r="H210" s="248"/>
    </row>
    <row r="211" spans="4:8" x14ac:dyDescent="0.2">
      <c r="D211" s="248"/>
      <c r="F211" s="248"/>
      <c r="G211" s="248"/>
      <c r="H211" s="248"/>
    </row>
    <row r="212" spans="4:8" x14ac:dyDescent="0.2">
      <c r="D212" s="248"/>
      <c r="F212" s="248"/>
      <c r="G212" s="248"/>
      <c r="H212" s="248"/>
    </row>
    <row r="213" spans="4:8" x14ac:dyDescent="0.2">
      <c r="D213" s="248"/>
      <c r="F213" s="248"/>
      <c r="G213" s="248"/>
      <c r="H213" s="248"/>
    </row>
    <row r="214" spans="4:8" x14ac:dyDescent="0.2">
      <c r="D214" s="248"/>
      <c r="F214" s="248"/>
      <c r="G214" s="248"/>
      <c r="H214" s="248"/>
    </row>
    <row r="215" spans="4:8" x14ac:dyDescent="0.2">
      <c r="D215" s="248"/>
      <c r="F215" s="248"/>
      <c r="G215" s="248"/>
      <c r="H215" s="248"/>
    </row>
    <row r="216" spans="4:8" x14ac:dyDescent="0.2">
      <c r="D216" s="248"/>
      <c r="F216" s="248"/>
      <c r="G216" s="248"/>
      <c r="H216" s="248"/>
    </row>
    <row r="217" spans="4:8" x14ac:dyDescent="0.2">
      <c r="D217" s="248"/>
      <c r="F217" s="248"/>
      <c r="G217" s="248"/>
      <c r="H217" s="248"/>
    </row>
    <row r="218" spans="4:8" x14ac:dyDescent="0.2">
      <c r="D218" s="248"/>
      <c r="F218" s="248"/>
      <c r="G218" s="248"/>
      <c r="H218" s="248"/>
    </row>
    <row r="219" spans="4:8" x14ac:dyDescent="0.2">
      <c r="D219" s="248"/>
      <c r="F219" s="248"/>
      <c r="G219" s="248"/>
      <c r="H219" s="248"/>
    </row>
    <row r="220" spans="4:8" x14ac:dyDescent="0.2">
      <c r="D220" s="248"/>
      <c r="F220" s="248"/>
      <c r="G220" s="248"/>
      <c r="H220" s="248"/>
    </row>
    <row r="221" spans="4:8" x14ac:dyDescent="0.2">
      <c r="D221" s="248"/>
      <c r="F221" s="248"/>
      <c r="G221" s="248"/>
      <c r="H221" s="248"/>
    </row>
    <row r="222" spans="4:8" x14ac:dyDescent="0.2">
      <c r="D222" s="248"/>
      <c r="F222" s="248"/>
      <c r="G222" s="248"/>
      <c r="H222" s="248"/>
    </row>
    <row r="223" spans="4:8" x14ac:dyDescent="0.2">
      <c r="D223" s="248"/>
      <c r="F223" s="248"/>
      <c r="G223" s="248"/>
      <c r="H223" s="248"/>
    </row>
    <row r="224" spans="4:8" x14ac:dyDescent="0.2">
      <c r="D224" s="248"/>
      <c r="F224" s="248"/>
      <c r="G224" s="248"/>
      <c r="H224" s="248"/>
    </row>
    <row r="225" spans="4:8" x14ac:dyDescent="0.2">
      <c r="D225" s="248"/>
      <c r="F225" s="248"/>
      <c r="G225" s="248"/>
      <c r="H225" s="248"/>
    </row>
    <row r="226" spans="4:8" x14ac:dyDescent="0.2">
      <c r="D226" s="248"/>
      <c r="F226" s="248"/>
      <c r="G226" s="248"/>
      <c r="H226" s="248"/>
    </row>
    <row r="227" spans="4:8" x14ac:dyDescent="0.2">
      <c r="D227" s="248"/>
      <c r="F227" s="248"/>
      <c r="G227" s="248"/>
      <c r="H227" s="248"/>
    </row>
    <row r="228" spans="4:8" x14ac:dyDescent="0.2">
      <c r="D228" s="248"/>
      <c r="F228" s="248"/>
      <c r="G228" s="248"/>
      <c r="H228" s="248"/>
    </row>
    <row r="229" spans="4:8" x14ac:dyDescent="0.2">
      <c r="D229" s="248"/>
      <c r="F229" s="248"/>
      <c r="G229" s="248"/>
      <c r="H229" s="248"/>
    </row>
    <row r="230" spans="4:8" x14ac:dyDescent="0.2">
      <c r="D230" s="248"/>
      <c r="F230" s="248"/>
      <c r="G230" s="248"/>
      <c r="H230" s="248"/>
    </row>
    <row r="231" spans="4:8" x14ac:dyDescent="0.2">
      <c r="D231" s="248"/>
      <c r="F231" s="248"/>
      <c r="G231" s="248"/>
      <c r="H231" s="248"/>
    </row>
    <row r="232" spans="4:8" x14ac:dyDescent="0.2">
      <c r="D232" s="248"/>
      <c r="F232" s="248"/>
      <c r="G232" s="248"/>
      <c r="H232" s="248"/>
    </row>
    <row r="233" spans="4:8" x14ac:dyDescent="0.2">
      <c r="D233" s="248"/>
      <c r="F233" s="248"/>
      <c r="G233" s="248"/>
      <c r="H233" s="248"/>
    </row>
    <row r="234" spans="4:8" x14ac:dyDescent="0.2">
      <c r="D234" s="248"/>
      <c r="F234" s="248"/>
      <c r="G234" s="248"/>
      <c r="H234" s="248"/>
    </row>
    <row r="235" spans="4:8" x14ac:dyDescent="0.2">
      <c r="D235" s="248"/>
      <c r="F235" s="248"/>
      <c r="G235" s="248"/>
      <c r="H235" s="248"/>
    </row>
    <row r="236" spans="4:8" x14ac:dyDescent="0.2">
      <c r="D236" s="248"/>
      <c r="F236" s="248"/>
      <c r="G236" s="248"/>
      <c r="H236" s="248"/>
    </row>
    <row r="237" spans="4:8" x14ac:dyDescent="0.2">
      <c r="D237" s="248"/>
      <c r="F237" s="248"/>
      <c r="G237" s="248"/>
      <c r="H237" s="248"/>
    </row>
    <row r="238" spans="4:8" x14ac:dyDescent="0.2">
      <c r="D238" s="248"/>
      <c r="F238" s="248"/>
      <c r="G238" s="248"/>
      <c r="H238" s="248"/>
    </row>
    <row r="239" spans="4:8" x14ac:dyDescent="0.2">
      <c r="D239" s="248"/>
      <c r="F239" s="248"/>
      <c r="G239" s="248"/>
      <c r="H239" s="248"/>
    </row>
    <row r="240" spans="4:8" x14ac:dyDescent="0.2">
      <c r="D240" s="248"/>
      <c r="F240" s="248"/>
      <c r="G240" s="248"/>
      <c r="H240" s="248"/>
    </row>
    <row r="241" spans="4:8" x14ac:dyDescent="0.2">
      <c r="D241" s="248"/>
      <c r="F241" s="248"/>
      <c r="G241" s="248"/>
      <c r="H241" s="248"/>
    </row>
    <row r="242" spans="4:8" x14ac:dyDescent="0.2">
      <c r="D242" s="248"/>
      <c r="F242" s="248"/>
      <c r="G242" s="248"/>
      <c r="H242" s="248"/>
    </row>
    <row r="243" spans="4:8" x14ac:dyDescent="0.2">
      <c r="D243" s="248"/>
      <c r="F243" s="248"/>
      <c r="G243" s="248"/>
      <c r="H243" s="248"/>
    </row>
    <row r="244" spans="4:8" x14ac:dyDescent="0.2">
      <c r="D244" s="248"/>
      <c r="F244" s="248"/>
      <c r="G244" s="248"/>
      <c r="H244" s="248"/>
    </row>
    <row r="245" spans="4:8" x14ac:dyDescent="0.2">
      <c r="D245" s="248"/>
      <c r="F245" s="248"/>
      <c r="G245" s="248"/>
      <c r="H245" s="248"/>
    </row>
    <row r="246" spans="4:8" x14ac:dyDescent="0.2">
      <c r="D246" s="248"/>
      <c r="F246" s="248"/>
      <c r="G246" s="248"/>
      <c r="H246" s="248"/>
    </row>
    <row r="247" spans="4:8" x14ac:dyDescent="0.2">
      <c r="D247" s="248"/>
      <c r="F247" s="248"/>
      <c r="G247" s="248"/>
      <c r="H247" s="248"/>
    </row>
    <row r="248" spans="4:8" x14ac:dyDescent="0.2">
      <c r="D248" s="248"/>
      <c r="F248" s="248"/>
      <c r="G248" s="248"/>
      <c r="H248" s="248"/>
    </row>
    <row r="249" spans="4:8" x14ac:dyDescent="0.2">
      <c r="D249" s="248"/>
      <c r="F249" s="248"/>
      <c r="G249" s="248"/>
      <c r="H249" s="248"/>
    </row>
    <row r="250" spans="4:8" x14ac:dyDescent="0.2">
      <c r="D250" s="248"/>
      <c r="F250" s="248"/>
      <c r="G250" s="248"/>
      <c r="H250" s="248"/>
    </row>
    <row r="251" spans="4:8" x14ac:dyDescent="0.2">
      <c r="D251" s="248"/>
      <c r="F251" s="248"/>
      <c r="G251" s="248"/>
      <c r="H251" s="248"/>
    </row>
    <row r="252" spans="4:8" x14ac:dyDescent="0.2">
      <c r="D252" s="248"/>
      <c r="F252" s="248"/>
      <c r="G252" s="248"/>
      <c r="H252" s="248"/>
    </row>
    <row r="253" spans="4:8" x14ac:dyDescent="0.2">
      <c r="D253" s="248"/>
      <c r="F253" s="248"/>
      <c r="G253" s="248"/>
      <c r="H253" s="248"/>
    </row>
    <row r="254" spans="4:8" x14ac:dyDescent="0.2">
      <c r="D254" s="248"/>
      <c r="F254" s="248"/>
      <c r="G254" s="248"/>
      <c r="H254" s="248"/>
    </row>
    <row r="255" spans="4:8" x14ac:dyDescent="0.2">
      <c r="D255" s="248"/>
      <c r="F255" s="248"/>
      <c r="G255" s="248"/>
      <c r="H255" s="248"/>
    </row>
    <row r="256" spans="4:8" x14ac:dyDescent="0.2">
      <c r="D256" s="248"/>
      <c r="F256" s="248"/>
      <c r="G256" s="248"/>
      <c r="H256" s="248"/>
    </row>
    <row r="257" spans="4:8" x14ac:dyDescent="0.2">
      <c r="D257" s="248"/>
      <c r="F257" s="248"/>
      <c r="G257" s="248"/>
      <c r="H257" s="248"/>
    </row>
    <row r="258" spans="4:8" x14ac:dyDescent="0.2">
      <c r="D258" s="248"/>
      <c r="F258" s="248"/>
      <c r="G258" s="248"/>
      <c r="H258" s="248"/>
    </row>
    <row r="259" spans="4:8" x14ac:dyDescent="0.2">
      <c r="D259" s="248"/>
      <c r="F259" s="248"/>
      <c r="G259" s="248"/>
      <c r="H259" s="248"/>
    </row>
    <row r="260" spans="4:8" x14ac:dyDescent="0.2">
      <c r="D260" s="248"/>
      <c r="F260" s="248"/>
      <c r="G260" s="248"/>
      <c r="H260" s="248"/>
    </row>
    <row r="261" spans="4:8" x14ac:dyDescent="0.2">
      <c r="D261" s="248"/>
      <c r="F261" s="248"/>
      <c r="G261" s="248"/>
      <c r="H261" s="248"/>
    </row>
    <row r="262" spans="4:8" x14ac:dyDescent="0.2">
      <c r="D262" s="248"/>
      <c r="F262" s="248"/>
      <c r="G262" s="248"/>
      <c r="H262" s="248"/>
    </row>
    <row r="263" spans="4:8" x14ac:dyDescent="0.2">
      <c r="D263" s="248"/>
      <c r="F263" s="248"/>
      <c r="G263" s="248"/>
      <c r="H263" s="248"/>
    </row>
    <row r="264" spans="4:8" x14ac:dyDescent="0.2">
      <c r="D264" s="248"/>
      <c r="F264" s="248"/>
      <c r="G264" s="248"/>
      <c r="H264" s="248"/>
    </row>
    <row r="265" spans="4:8" x14ac:dyDescent="0.2">
      <c r="D265" s="248"/>
      <c r="F265" s="248"/>
      <c r="G265" s="248"/>
      <c r="H265" s="248"/>
    </row>
    <row r="266" spans="4:8" x14ac:dyDescent="0.2">
      <c r="D266" s="248"/>
      <c r="F266" s="248"/>
      <c r="G266" s="248"/>
      <c r="H266" s="248"/>
    </row>
    <row r="267" spans="4:8" x14ac:dyDescent="0.2">
      <c r="D267" s="248"/>
      <c r="F267" s="248"/>
      <c r="G267" s="248"/>
      <c r="H267" s="248"/>
    </row>
    <row r="268" spans="4:8" x14ac:dyDescent="0.2">
      <c r="D268" s="248"/>
      <c r="F268" s="248"/>
      <c r="G268" s="248"/>
      <c r="H268" s="248"/>
    </row>
    <row r="269" spans="4:8" x14ac:dyDescent="0.2">
      <c r="D269" s="248"/>
      <c r="F269" s="248"/>
      <c r="G269" s="248"/>
      <c r="H269" s="248"/>
    </row>
    <row r="270" spans="4:8" x14ac:dyDescent="0.2">
      <c r="D270" s="248"/>
      <c r="F270" s="248"/>
      <c r="G270" s="248"/>
      <c r="H270" s="248"/>
    </row>
    <row r="271" spans="4:8" x14ac:dyDescent="0.2">
      <c r="D271" s="248"/>
      <c r="F271" s="248"/>
      <c r="G271" s="248"/>
      <c r="H271" s="248"/>
    </row>
    <row r="272" spans="4:8" x14ac:dyDescent="0.2">
      <c r="D272" s="248"/>
      <c r="F272" s="248"/>
      <c r="G272" s="248"/>
      <c r="H272" s="248"/>
    </row>
    <row r="273" spans="4:8" x14ac:dyDescent="0.2">
      <c r="D273" s="248"/>
      <c r="F273" s="248"/>
      <c r="G273" s="248"/>
      <c r="H273" s="248"/>
    </row>
    <row r="274" spans="4:8" x14ac:dyDescent="0.2">
      <c r="D274" s="248"/>
      <c r="F274" s="248"/>
      <c r="G274" s="248"/>
      <c r="H274" s="248"/>
    </row>
    <row r="275" spans="4:8" x14ac:dyDescent="0.2">
      <c r="D275" s="248"/>
      <c r="F275" s="248"/>
      <c r="G275" s="248"/>
      <c r="H275" s="248"/>
    </row>
    <row r="276" spans="4:8" x14ac:dyDescent="0.2">
      <c r="D276" s="248"/>
      <c r="F276" s="248"/>
      <c r="G276" s="248"/>
      <c r="H276" s="248"/>
    </row>
    <row r="277" spans="4:8" x14ac:dyDescent="0.2">
      <c r="D277" s="248"/>
      <c r="F277" s="248"/>
      <c r="G277" s="248"/>
      <c r="H277" s="248"/>
    </row>
    <row r="278" spans="4:8" x14ac:dyDescent="0.2">
      <c r="D278" s="248"/>
      <c r="F278" s="248"/>
      <c r="G278" s="248"/>
      <c r="H278" s="248"/>
    </row>
    <row r="279" spans="4:8" x14ac:dyDescent="0.2">
      <c r="D279" s="248"/>
      <c r="F279" s="248"/>
      <c r="G279" s="248"/>
      <c r="H279" s="248"/>
    </row>
    <row r="280" spans="4:8" x14ac:dyDescent="0.2">
      <c r="D280" s="248"/>
      <c r="F280" s="248"/>
      <c r="G280" s="248"/>
      <c r="H280" s="248"/>
    </row>
    <row r="281" spans="4:8" x14ac:dyDescent="0.2">
      <c r="D281" s="248"/>
      <c r="F281" s="248"/>
      <c r="G281" s="248"/>
      <c r="H281" s="248"/>
    </row>
    <row r="282" spans="4:8" x14ac:dyDescent="0.2">
      <c r="D282" s="248"/>
      <c r="F282" s="248"/>
      <c r="G282" s="248"/>
      <c r="H282" s="248"/>
    </row>
    <row r="283" spans="4:8" x14ac:dyDescent="0.2">
      <c r="D283" s="248"/>
      <c r="F283" s="248"/>
      <c r="G283" s="248"/>
      <c r="H283" s="248"/>
    </row>
    <row r="284" spans="4:8" x14ac:dyDescent="0.2">
      <c r="D284" s="248"/>
      <c r="F284" s="248"/>
      <c r="G284" s="248"/>
      <c r="H284" s="248"/>
    </row>
    <row r="285" spans="4:8" x14ac:dyDescent="0.2">
      <c r="D285" s="248"/>
      <c r="F285" s="248"/>
      <c r="G285" s="248"/>
      <c r="H285" s="248"/>
    </row>
    <row r="286" spans="4:8" x14ac:dyDescent="0.2">
      <c r="D286" s="248"/>
      <c r="F286" s="248"/>
      <c r="G286" s="248"/>
      <c r="H286" s="248"/>
    </row>
    <row r="287" spans="4:8" x14ac:dyDescent="0.2">
      <c r="D287" s="248"/>
      <c r="F287" s="248"/>
      <c r="G287" s="248"/>
      <c r="H287" s="248"/>
    </row>
    <row r="288" spans="4:8" x14ac:dyDescent="0.2">
      <c r="D288" s="248"/>
      <c r="F288" s="248"/>
      <c r="G288" s="248"/>
      <c r="H288" s="248"/>
    </row>
    <row r="289" spans="4:8" x14ac:dyDescent="0.2">
      <c r="D289" s="248"/>
      <c r="F289" s="248"/>
      <c r="G289" s="248"/>
      <c r="H289" s="248"/>
    </row>
    <row r="290" spans="4:8" x14ac:dyDescent="0.2">
      <c r="D290" s="248"/>
      <c r="F290" s="248"/>
      <c r="G290" s="248"/>
      <c r="H290" s="248"/>
    </row>
    <row r="291" spans="4:8" x14ac:dyDescent="0.2">
      <c r="D291" s="248"/>
      <c r="F291" s="248"/>
      <c r="G291" s="248"/>
      <c r="H291" s="248"/>
    </row>
    <row r="292" spans="4:8" x14ac:dyDescent="0.2">
      <c r="D292" s="248"/>
      <c r="F292" s="248"/>
      <c r="G292" s="248"/>
      <c r="H292" s="248"/>
    </row>
    <row r="293" spans="4:8" x14ac:dyDescent="0.2">
      <c r="D293" s="248"/>
      <c r="F293" s="248"/>
      <c r="G293" s="248"/>
      <c r="H293" s="248"/>
    </row>
    <row r="294" spans="4:8" x14ac:dyDescent="0.2">
      <c r="D294" s="248"/>
      <c r="F294" s="248"/>
      <c r="G294" s="248"/>
      <c r="H294" s="248"/>
    </row>
    <row r="295" spans="4:8" x14ac:dyDescent="0.2">
      <c r="D295" s="248"/>
      <c r="F295" s="248"/>
      <c r="G295" s="248"/>
      <c r="H295" s="248"/>
    </row>
    <row r="296" spans="4:8" x14ac:dyDescent="0.2">
      <c r="D296" s="248"/>
      <c r="F296" s="248"/>
      <c r="G296" s="248"/>
      <c r="H296" s="248"/>
    </row>
    <row r="297" spans="4:8" x14ac:dyDescent="0.2">
      <c r="D297" s="248"/>
      <c r="F297" s="248"/>
      <c r="G297" s="248"/>
      <c r="H297" s="248"/>
    </row>
    <row r="298" spans="4:8" x14ac:dyDescent="0.2">
      <c r="D298" s="248"/>
      <c r="F298" s="248"/>
      <c r="G298" s="248"/>
      <c r="H298" s="248"/>
    </row>
    <row r="299" spans="4:8" x14ac:dyDescent="0.2">
      <c r="D299" s="248"/>
      <c r="F299" s="248"/>
      <c r="G299" s="248"/>
      <c r="H299" s="248"/>
    </row>
    <row r="300" spans="4:8" x14ac:dyDescent="0.2">
      <c r="D300" s="248"/>
      <c r="F300" s="248"/>
      <c r="G300" s="248"/>
      <c r="H300" s="248"/>
    </row>
    <row r="301" spans="4:8" x14ac:dyDescent="0.2">
      <c r="D301" s="248"/>
      <c r="F301" s="248"/>
      <c r="G301" s="248"/>
      <c r="H301" s="248"/>
    </row>
    <row r="302" spans="4:8" x14ac:dyDescent="0.2">
      <c r="D302" s="248"/>
      <c r="F302" s="248"/>
      <c r="G302" s="248"/>
      <c r="H302" s="248"/>
    </row>
    <row r="303" spans="4:8" x14ac:dyDescent="0.2">
      <c r="D303" s="248"/>
      <c r="F303" s="248"/>
      <c r="G303" s="248"/>
      <c r="H303" s="248"/>
    </row>
    <row r="304" spans="4:8" x14ac:dyDescent="0.2">
      <c r="D304" s="248"/>
      <c r="F304" s="248"/>
      <c r="G304" s="248"/>
      <c r="H304" s="248"/>
    </row>
    <row r="305" spans="4:8" x14ac:dyDescent="0.2">
      <c r="D305" s="248"/>
      <c r="F305" s="248"/>
      <c r="G305" s="248"/>
      <c r="H305" s="248"/>
    </row>
    <row r="306" spans="4:8" x14ac:dyDescent="0.2">
      <c r="D306" s="248"/>
      <c r="F306" s="248"/>
      <c r="G306" s="248"/>
      <c r="H306" s="248"/>
    </row>
    <row r="307" spans="4:8" x14ac:dyDescent="0.2">
      <c r="D307" s="248"/>
      <c r="F307" s="248"/>
      <c r="G307" s="248"/>
      <c r="H307" s="248"/>
    </row>
    <row r="308" spans="4:8" x14ac:dyDescent="0.2">
      <c r="D308" s="248"/>
      <c r="F308" s="248"/>
      <c r="G308" s="248"/>
      <c r="H308" s="248"/>
    </row>
    <row r="309" spans="4:8" x14ac:dyDescent="0.2">
      <c r="D309" s="248"/>
      <c r="F309" s="248"/>
      <c r="G309" s="248"/>
      <c r="H309" s="248"/>
    </row>
    <row r="310" spans="4:8" x14ac:dyDescent="0.2">
      <c r="D310" s="248"/>
      <c r="F310" s="248"/>
      <c r="G310" s="248"/>
      <c r="H310" s="248"/>
    </row>
    <row r="311" spans="4:8" x14ac:dyDescent="0.2">
      <c r="D311" s="248"/>
      <c r="F311" s="248"/>
      <c r="G311" s="248"/>
      <c r="H311" s="248"/>
    </row>
    <row r="312" spans="4:8" x14ac:dyDescent="0.2">
      <c r="D312" s="248"/>
      <c r="F312" s="248"/>
      <c r="G312" s="248"/>
      <c r="H312" s="248"/>
    </row>
    <row r="313" spans="4:8" x14ac:dyDescent="0.2">
      <c r="D313" s="248"/>
      <c r="F313" s="248"/>
      <c r="G313" s="248"/>
      <c r="H313" s="248"/>
    </row>
    <row r="314" spans="4:8" x14ac:dyDescent="0.2">
      <c r="D314" s="248"/>
      <c r="F314" s="248"/>
      <c r="G314" s="248"/>
      <c r="H314" s="248"/>
    </row>
    <row r="315" spans="4:8" x14ac:dyDescent="0.2">
      <c r="D315" s="248"/>
      <c r="F315" s="248"/>
      <c r="G315" s="248"/>
      <c r="H315" s="248"/>
    </row>
    <row r="316" spans="4:8" x14ac:dyDescent="0.2">
      <c r="D316" s="248"/>
      <c r="F316" s="248"/>
      <c r="G316" s="248"/>
      <c r="H316" s="248"/>
    </row>
    <row r="317" spans="4:8" x14ac:dyDescent="0.2">
      <c r="D317" s="248"/>
      <c r="F317" s="248"/>
      <c r="G317" s="248"/>
      <c r="H317" s="248"/>
    </row>
    <row r="318" spans="4:8" x14ac:dyDescent="0.2">
      <c r="D318" s="248"/>
      <c r="F318" s="248"/>
      <c r="G318" s="248"/>
      <c r="H318" s="248"/>
    </row>
    <row r="319" spans="4:8" x14ac:dyDescent="0.2">
      <c r="D319" s="248"/>
      <c r="F319" s="248"/>
      <c r="G319" s="248"/>
      <c r="H319" s="248"/>
    </row>
    <row r="320" spans="4:8" x14ac:dyDescent="0.2">
      <c r="D320" s="248"/>
      <c r="F320" s="248"/>
      <c r="G320" s="248"/>
      <c r="H320" s="248"/>
    </row>
    <row r="321" spans="4:8" x14ac:dyDescent="0.2">
      <c r="D321" s="248"/>
      <c r="F321" s="248"/>
      <c r="G321" s="248"/>
      <c r="H321" s="248"/>
    </row>
    <row r="322" spans="4:8" x14ac:dyDescent="0.2">
      <c r="D322" s="248"/>
      <c r="F322" s="248"/>
      <c r="G322" s="248"/>
      <c r="H322" s="248"/>
    </row>
    <row r="323" spans="4:8" x14ac:dyDescent="0.2">
      <c r="D323" s="248"/>
      <c r="F323" s="248"/>
      <c r="G323" s="248"/>
      <c r="H323" s="248"/>
    </row>
    <row r="324" spans="4:8" x14ac:dyDescent="0.2">
      <c r="D324" s="248"/>
      <c r="F324" s="248"/>
      <c r="G324" s="248"/>
      <c r="H324" s="248"/>
    </row>
    <row r="325" spans="4:8" x14ac:dyDescent="0.2">
      <c r="D325" s="248"/>
      <c r="F325" s="248"/>
      <c r="G325" s="248"/>
      <c r="H325" s="248"/>
    </row>
    <row r="326" spans="4:8" x14ac:dyDescent="0.2">
      <c r="D326" s="248"/>
      <c r="F326" s="248"/>
      <c r="G326" s="248"/>
      <c r="H326" s="248"/>
    </row>
    <row r="327" spans="4:8" x14ac:dyDescent="0.2">
      <c r="D327" s="248"/>
      <c r="F327" s="248"/>
      <c r="G327" s="248"/>
      <c r="H327" s="248"/>
    </row>
    <row r="328" spans="4:8" x14ac:dyDescent="0.2">
      <c r="D328" s="248"/>
      <c r="F328" s="248"/>
      <c r="G328" s="248"/>
      <c r="H328" s="248"/>
    </row>
    <row r="329" spans="4:8" x14ac:dyDescent="0.2">
      <c r="D329" s="248"/>
      <c r="F329" s="248"/>
      <c r="G329" s="248"/>
      <c r="H329" s="248"/>
    </row>
    <row r="330" spans="4:8" x14ac:dyDescent="0.2">
      <c r="D330" s="248"/>
      <c r="F330" s="248"/>
      <c r="G330" s="248"/>
      <c r="H330" s="248"/>
    </row>
    <row r="331" spans="4:8" x14ac:dyDescent="0.2">
      <c r="D331" s="248"/>
      <c r="F331" s="248"/>
      <c r="G331" s="248"/>
      <c r="H331" s="248"/>
    </row>
    <row r="332" spans="4:8" x14ac:dyDescent="0.2">
      <c r="D332" s="248"/>
      <c r="F332" s="248"/>
      <c r="G332" s="248"/>
      <c r="H332" s="248"/>
    </row>
    <row r="333" spans="4:8" x14ac:dyDescent="0.2">
      <c r="D333" s="248"/>
      <c r="F333" s="248"/>
      <c r="G333" s="248"/>
      <c r="H333" s="248"/>
    </row>
    <row r="334" spans="4:8" x14ac:dyDescent="0.2">
      <c r="D334" s="248"/>
      <c r="F334" s="248"/>
      <c r="G334" s="248"/>
      <c r="H334" s="248"/>
    </row>
    <row r="335" spans="4:8" x14ac:dyDescent="0.2">
      <c r="D335" s="248"/>
      <c r="F335" s="248"/>
      <c r="G335" s="248"/>
      <c r="H335" s="248"/>
    </row>
    <row r="336" spans="4:8" x14ac:dyDescent="0.2">
      <c r="D336" s="248"/>
      <c r="F336" s="248"/>
      <c r="G336" s="248"/>
      <c r="H336" s="248"/>
    </row>
    <row r="337" spans="4:8" x14ac:dyDescent="0.2">
      <c r="D337" s="248"/>
      <c r="F337" s="248"/>
      <c r="G337" s="248"/>
      <c r="H337" s="248"/>
    </row>
    <row r="338" spans="4:8" x14ac:dyDescent="0.2">
      <c r="D338" s="248"/>
      <c r="F338" s="248"/>
      <c r="G338" s="248"/>
      <c r="H338" s="248"/>
    </row>
    <row r="339" spans="4:8" x14ac:dyDescent="0.2">
      <c r="D339" s="248"/>
      <c r="F339" s="248"/>
      <c r="G339" s="248"/>
      <c r="H339" s="248"/>
    </row>
    <row r="340" spans="4:8" x14ac:dyDescent="0.2">
      <c r="D340" s="248"/>
      <c r="F340" s="248"/>
      <c r="G340" s="248"/>
      <c r="H340" s="248"/>
    </row>
    <row r="341" spans="4:8" x14ac:dyDescent="0.2">
      <c r="D341" s="248"/>
      <c r="F341" s="248"/>
      <c r="G341" s="248"/>
      <c r="H341" s="248"/>
    </row>
    <row r="342" spans="4:8" x14ac:dyDescent="0.2">
      <c r="D342" s="248"/>
      <c r="F342" s="248"/>
      <c r="G342" s="248"/>
      <c r="H342" s="248"/>
    </row>
    <row r="343" spans="4:8" x14ac:dyDescent="0.2">
      <c r="D343" s="248"/>
      <c r="F343" s="248"/>
      <c r="G343" s="248"/>
      <c r="H343" s="248"/>
    </row>
    <row r="344" spans="4:8" x14ac:dyDescent="0.2">
      <c r="D344" s="248"/>
      <c r="F344" s="248"/>
      <c r="G344" s="248"/>
      <c r="H344" s="248"/>
    </row>
    <row r="345" spans="4:8" x14ac:dyDescent="0.2">
      <c r="D345" s="248"/>
      <c r="F345" s="248"/>
      <c r="G345" s="248"/>
      <c r="H345" s="248"/>
    </row>
    <row r="346" spans="4:8" x14ac:dyDescent="0.2">
      <c r="D346" s="248"/>
      <c r="F346" s="248"/>
      <c r="G346" s="248"/>
      <c r="H346" s="248"/>
    </row>
    <row r="347" spans="4:8" x14ac:dyDescent="0.2">
      <c r="D347" s="248"/>
      <c r="F347" s="248"/>
      <c r="G347" s="248"/>
      <c r="H347" s="248"/>
    </row>
    <row r="348" spans="4:8" x14ac:dyDescent="0.2">
      <c r="D348" s="248"/>
      <c r="F348" s="248"/>
      <c r="G348" s="248"/>
      <c r="H348" s="248"/>
    </row>
    <row r="349" spans="4:8" x14ac:dyDescent="0.2">
      <c r="D349" s="248"/>
      <c r="F349" s="248"/>
      <c r="G349" s="248"/>
      <c r="H349" s="248"/>
    </row>
    <row r="350" spans="4:8" x14ac:dyDescent="0.2">
      <c r="D350" s="248"/>
      <c r="F350" s="248"/>
      <c r="G350" s="248"/>
      <c r="H350" s="248"/>
    </row>
    <row r="351" spans="4:8" x14ac:dyDescent="0.2">
      <c r="D351" s="248"/>
      <c r="F351" s="248"/>
      <c r="G351" s="248"/>
      <c r="H351" s="248"/>
    </row>
    <row r="352" spans="4:8" x14ac:dyDescent="0.2">
      <c r="D352" s="248"/>
      <c r="F352" s="248"/>
      <c r="G352" s="248"/>
      <c r="H352" s="248"/>
    </row>
    <row r="353" spans="4:8" x14ac:dyDescent="0.2">
      <c r="D353" s="248"/>
      <c r="F353" s="248"/>
      <c r="G353" s="248"/>
      <c r="H353" s="248"/>
    </row>
    <row r="354" spans="4:8" x14ac:dyDescent="0.2">
      <c r="D354" s="248"/>
      <c r="F354" s="248"/>
      <c r="G354" s="248"/>
      <c r="H354" s="248"/>
    </row>
    <row r="355" spans="4:8" x14ac:dyDescent="0.2">
      <c r="D355" s="248"/>
      <c r="F355" s="248"/>
      <c r="G355" s="248"/>
      <c r="H355" s="248"/>
    </row>
    <row r="356" spans="4:8" x14ac:dyDescent="0.2">
      <c r="D356" s="248"/>
      <c r="F356" s="248"/>
      <c r="G356" s="248"/>
      <c r="H356" s="248"/>
    </row>
    <row r="357" spans="4:8" x14ac:dyDescent="0.2">
      <c r="D357" s="248"/>
      <c r="F357" s="248"/>
      <c r="G357" s="248"/>
      <c r="H357" s="248"/>
    </row>
    <row r="358" spans="4:8" x14ac:dyDescent="0.2">
      <c r="D358" s="248"/>
      <c r="F358" s="248"/>
      <c r="G358" s="248"/>
      <c r="H358" s="248"/>
    </row>
    <row r="359" spans="4:8" x14ac:dyDescent="0.2">
      <c r="D359" s="248"/>
      <c r="F359" s="248"/>
      <c r="G359" s="248"/>
      <c r="H359" s="248"/>
    </row>
    <row r="360" spans="4:8" x14ac:dyDescent="0.2">
      <c r="D360" s="248"/>
      <c r="F360" s="248"/>
      <c r="G360" s="248"/>
      <c r="H360" s="248"/>
    </row>
    <row r="361" spans="4:8" x14ac:dyDescent="0.2">
      <c r="D361" s="248"/>
      <c r="F361" s="248"/>
      <c r="G361" s="248"/>
      <c r="H361" s="248"/>
    </row>
    <row r="362" spans="4:8" x14ac:dyDescent="0.2">
      <c r="D362" s="248"/>
      <c r="F362" s="248"/>
      <c r="G362" s="248"/>
      <c r="H362" s="248"/>
    </row>
    <row r="363" spans="4:8" x14ac:dyDescent="0.2">
      <c r="D363" s="248"/>
      <c r="F363" s="248"/>
      <c r="G363" s="248"/>
      <c r="H363" s="248"/>
    </row>
    <row r="364" spans="4:8" x14ac:dyDescent="0.2">
      <c r="D364" s="248"/>
      <c r="F364" s="248"/>
      <c r="G364" s="248"/>
      <c r="H364" s="248"/>
    </row>
    <row r="365" spans="4:8" x14ac:dyDescent="0.2">
      <c r="D365" s="248"/>
      <c r="F365" s="248"/>
      <c r="G365" s="248"/>
      <c r="H365" s="248"/>
    </row>
    <row r="366" spans="4:8" x14ac:dyDescent="0.2">
      <c r="D366" s="248"/>
      <c r="F366" s="248"/>
      <c r="G366" s="248"/>
      <c r="H366" s="248"/>
    </row>
    <row r="367" spans="4:8" x14ac:dyDescent="0.2">
      <c r="D367" s="248"/>
      <c r="F367" s="248"/>
      <c r="G367" s="248"/>
      <c r="H367" s="248"/>
    </row>
    <row r="368" spans="4:8" x14ac:dyDescent="0.2">
      <c r="D368" s="248"/>
      <c r="F368" s="248"/>
      <c r="G368" s="248"/>
      <c r="H368" s="248"/>
    </row>
    <row r="369" spans="4:8" x14ac:dyDescent="0.2">
      <c r="D369" s="248"/>
      <c r="F369" s="248"/>
      <c r="G369" s="248"/>
      <c r="H369" s="248"/>
    </row>
    <row r="370" spans="4:8" x14ac:dyDescent="0.2">
      <c r="D370" s="248"/>
      <c r="F370" s="248"/>
      <c r="G370" s="248"/>
      <c r="H370" s="248"/>
    </row>
    <row r="371" spans="4:8" x14ac:dyDescent="0.2">
      <c r="D371" s="248"/>
      <c r="F371" s="248"/>
      <c r="G371" s="248"/>
      <c r="H371" s="248"/>
    </row>
    <row r="372" spans="4:8" x14ac:dyDescent="0.2">
      <c r="D372" s="248"/>
      <c r="F372" s="248"/>
      <c r="G372" s="248"/>
      <c r="H372" s="248"/>
    </row>
    <row r="373" spans="4:8" x14ac:dyDescent="0.2">
      <c r="D373" s="248"/>
      <c r="F373" s="248"/>
      <c r="G373" s="248"/>
      <c r="H373" s="248"/>
    </row>
    <row r="374" spans="4:8" x14ac:dyDescent="0.2">
      <c r="D374" s="248"/>
      <c r="F374" s="248"/>
      <c r="G374" s="248"/>
      <c r="H374" s="248"/>
    </row>
    <row r="375" spans="4:8" x14ac:dyDescent="0.2">
      <c r="D375" s="248"/>
      <c r="F375" s="248"/>
      <c r="G375" s="248"/>
      <c r="H375" s="248"/>
    </row>
    <row r="376" spans="4:8" x14ac:dyDescent="0.2">
      <c r="D376" s="248"/>
      <c r="F376" s="248"/>
      <c r="G376" s="248"/>
      <c r="H376" s="248"/>
    </row>
    <row r="377" spans="4:8" x14ac:dyDescent="0.2">
      <c r="D377" s="248"/>
      <c r="F377" s="248"/>
      <c r="G377" s="248"/>
      <c r="H377" s="248"/>
    </row>
    <row r="378" spans="4:8" x14ac:dyDescent="0.2">
      <c r="D378" s="248"/>
      <c r="F378" s="248"/>
      <c r="G378" s="248"/>
      <c r="H378" s="248"/>
    </row>
    <row r="379" spans="4:8" x14ac:dyDescent="0.2">
      <c r="D379" s="248"/>
      <c r="F379" s="248"/>
      <c r="G379" s="248"/>
      <c r="H379" s="248"/>
    </row>
    <row r="380" spans="4:8" x14ac:dyDescent="0.2">
      <c r="D380" s="248"/>
      <c r="F380" s="248"/>
      <c r="G380" s="248"/>
      <c r="H380" s="248"/>
    </row>
    <row r="381" spans="4:8" x14ac:dyDescent="0.2">
      <c r="D381" s="248"/>
      <c r="F381" s="248"/>
      <c r="G381" s="248"/>
      <c r="H381" s="248"/>
    </row>
    <row r="382" spans="4:8" x14ac:dyDescent="0.2">
      <c r="D382" s="248"/>
      <c r="F382" s="248"/>
      <c r="G382" s="248"/>
      <c r="H382" s="248"/>
    </row>
    <row r="383" spans="4:8" x14ac:dyDescent="0.2">
      <c r="D383" s="248"/>
      <c r="F383" s="248"/>
      <c r="G383" s="248"/>
      <c r="H383" s="248"/>
    </row>
    <row r="384" spans="4:8" x14ac:dyDescent="0.2">
      <c r="D384" s="248"/>
      <c r="F384" s="248"/>
      <c r="G384" s="248"/>
      <c r="H384" s="248"/>
    </row>
    <row r="385" spans="4:8" x14ac:dyDescent="0.2">
      <c r="D385" s="248"/>
      <c r="F385" s="248"/>
      <c r="G385" s="248"/>
      <c r="H385" s="248"/>
    </row>
    <row r="386" spans="4:8" x14ac:dyDescent="0.2">
      <c r="D386" s="248"/>
      <c r="F386" s="248"/>
      <c r="G386" s="248"/>
      <c r="H386" s="248"/>
    </row>
    <row r="387" spans="4:8" x14ac:dyDescent="0.2">
      <c r="D387" s="248"/>
      <c r="F387" s="248"/>
      <c r="G387" s="248"/>
      <c r="H387" s="248"/>
    </row>
    <row r="388" spans="4:8" x14ac:dyDescent="0.2">
      <c r="D388" s="248"/>
      <c r="F388" s="248"/>
      <c r="G388" s="248"/>
      <c r="H388" s="248"/>
    </row>
    <row r="389" spans="4:8" x14ac:dyDescent="0.2">
      <c r="D389" s="248"/>
      <c r="F389" s="248"/>
      <c r="G389" s="248"/>
      <c r="H389" s="248"/>
    </row>
    <row r="390" spans="4:8" x14ac:dyDescent="0.2">
      <c r="D390" s="248"/>
      <c r="F390" s="248"/>
      <c r="G390" s="248"/>
      <c r="H390" s="248"/>
    </row>
    <row r="391" spans="4:8" x14ac:dyDescent="0.2">
      <c r="D391" s="248"/>
      <c r="F391" s="248"/>
      <c r="G391" s="248"/>
      <c r="H391" s="248"/>
    </row>
    <row r="392" spans="4:8" x14ac:dyDescent="0.2">
      <c r="D392" s="248"/>
      <c r="F392" s="248"/>
      <c r="G392" s="248"/>
      <c r="H392" s="248"/>
    </row>
    <row r="393" spans="4:8" x14ac:dyDescent="0.2">
      <c r="D393" s="248"/>
      <c r="F393" s="248"/>
      <c r="G393" s="248"/>
      <c r="H393" s="248"/>
    </row>
    <row r="394" spans="4:8" x14ac:dyDescent="0.2">
      <c r="D394" s="248"/>
      <c r="F394" s="248"/>
      <c r="G394" s="248"/>
      <c r="H394" s="248"/>
    </row>
    <row r="395" spans="4:8" x14ac:dyDescent="0.2">
      <c r="D395" s="248"/>
      <c r="F395" s="248"/>
      <c r="G395" s="248"/>
      <c r="H395" s="248"/>
    </row>
    <row r="396" spans="4:8" x14ac:dyDescent="0.2">
      <c r="D396" s="248"/>
      <c r="F396" s="248"/>
      <c r="G396" s="248"/>
      <c r="H396" s="248"/>
    </row>
    <row r="397" spans="4:8" x14ac:dyDescent="0.2">
      <c r="D397" s="248"/>
      <c r="F397" s="248"/>
      <c r="G397" s="248"/>
      <c r="H397" s="248"/>
    </row>
    <row r="398" spans="4:8" x14ac:dyDescent="0.2">
      <c r="D398" s="248"/>
      <c r="F398" s="248"/>
      <c r="G398" s="248"/>
      <c r="H398" s="248"/>
    </row>
    <row r="399" spans="4:8" x14ac:dyDescent="0.2">
      <c r="D399" s="248"/>
      <c r="F399" s="248"/>
      <c r="G399" s="248"/>
      <c r="H399" s="248"/>
    </row>
    <row r="400" spans="4:8" x14ac:dyDescent="0.2">
      <c r="D400" s="248"/>
      <c r="F400" s="248"/>
      <c r="G400" s="248"/>
      <c r="H400" s="248"/>
    </row>
    <row r="401" spans="4:8" x14ac:dyDescent="0.2">
      <c r="D401" s="248"/>
      <c r="F401" s="248"/>
      <c r="G401" s="248"/>
      <c r="H401" s="248"/>
    </row>
    <row r="402" spans="4:8" x14ac:dyDescent="0.2">
      <c r="D402" s="248"/>
      <c r="F402" s="248"/>
      <c r="G402" s="248"/>
      <c r="H402" s="248"/>
    </row>
    <row r="403" spans="4:8" x14ac:dyDescent="0.2">
      <c r="D403" s="248"/>
      <c r="F403" s="248"/>
      <c r="G403" s="248"/>
      <c r="H403" s="248"/>
    </row>
    <row r="404" spans="4:8" x14ac:dyDescent="0.2">
      <c r="D404" s="248"/>
      <c r="F404" s="248"/>
      <c r="G404" s="248"/>
      <c r="H404" s="248"/>
    </row>
    <row r="405" spans="4:8" x14ac:dyDescent="0.2">
      <c r="D405" s="248"/>
      <c r="F405" s="248"/>
      <c r="G405" s="248"/>
      <c r="H405" s="248"/>
    </row>
    <row r="406" spans="4:8" x14ac:dyDescent="0.2">
      <c r="D406" s="248"/>
      <c r="F406" s="248"/>
      <c r="G406" s="248"/>
      <c r="H406" s="248"/>
    </row>
    <row r="407" spans="4:8" x14ac:dyDescent="0.2">
      <c r="D407" s="248"/>
      <c r="F407" s="248"/>
      <c r="G407" s="248"/>
      <c r="H407" s="248"/>
    </row>
    <row r="408" spans="4:8" x14ac:dyDescent="0.2">
      <c r="D408" s="248"/>
      <c r="F408" s="248"/>
      <c r="G408" s="248"/>
      <c r="H408" s="248"/>
    </row>
    <row r="409" spans="4:8" x14ac:dyDescent="0.2">
      <c r="D409" s="248"/>
      <c r="F409" s="248"/>
      <c r="G409" s="248"/>
      <c r="H409" s="248"/>
    </row>
    <row r="410" spans="4:8" x14ac:dyDescent="0.2">
      <c r="D410" s="248"/>
      <c r="F410" s="248"/>
      <c r="G410" s="248"/>
      <c r="H410" s="248"/>
    </row>
    <row r="411" spans="4:8" x14ac:dyDescent="0.2">
      <c r="D411" s="248"/>
      <c r="F411" s="248"/>
      <c r="G411" s="248"/>
      <c r="H411" s="248"/>
    </row>
    <row r="412" spans="4:8" x14ac:dyDescent="0.2">
      <c r="D412" s="248"/>
      <c r="F412" s="248"/>
      <c r="G412" s="248"/>
      <c r="H412" s="248"/>
    </row>
    <row r="413" spans="4:8" x14ac:dyDescent="0.2">
      <c r="D413" s="248"/>
      <c r="F413" s="248"/>
      <c r="G413" s="248"/>
      <c r="H413" s="248"/>
    </row>
    <row r="414" spans="4:8" x14ac:dyDescent="0.2">
      <c r="D414" s="248"/>
      <c r="F414" s="248"/>
      <c r="G414" s="248"/>
      <c r="H414" s="248"/>
    </row>
    <row r="415" spans="4:8" x14ac:dyDescent="0.2">
      <c r="D415" s="248"/>
      <c r="F415" s="248"/>
      <c r="G415" s="248"/>
      <c r="H415" s="248"/>
    </row>
    <row r="416" spans="4:8" x14ac:dyDescent="0.2">
      <c r="D416" s="248"/>
      <c r="F416" s="248"/>
      <c r="G416" s="248"/>
      <c r="H416" s="248"/>
    </row>
    <row r="417" spans="4:8" x14ac:dyDescent="0.2">
      <c r="D417" s="248"/>
      <c r="F417" s="248"/>
      <c r="G417" s="248"/>
      <c r="H417" s="248"/>
    </row>
    <row r="418" spans="4:8" x14ac:dyDescent="0.2">
      <c r="D418" s="248"/>
      <c r="F418" s="248"/>
      <c r="G418" s="248"/>
      <c r="H418" s="248"/>
    </row>
    <row r="419" spans="4:8" x14ac:dyDescent="0.2">
      <c r="D419" s="248"/>
      <c r="F419" s="248"/>
      <c r="G419" s="248"/>
      <c r="H419" s="248"/>
    </row>
    <row r="420" spans="4:8" x14ac:dyDescent="0.2">
      <c r="D420" s="248"/>
      <c r="F420" s="248"/>
      <c r="G420" s="248"/>
      <c r="H420" s="248"/>
    </row>
    <row r="421" spans="4:8" x14ac:dyDescent="0.2">
      <c r="D421" s="248"/>
      <c r="F421" s="248"/>
      <c r="G421" s="248"/>
      <c r="H421" s="248"/>
    </row>
    <row r="422" spans="4:8" x14ac:dyDescent="0.2">
      <c r="D422" s="248"/>
      <c r="F422" s="248"/>
      <c r="G422" s="248"/>
      <c r="H422" s="248"/>
    </row>
    <row r="423" spans="4:8" x14ac:dyDescent="0.2">
      <c r="D423" s="248"/>
      <c r="F423" s="248"/>
      <c r="G423" s="248"/>
      <c r="H423" s="248"/>
    </row>
    <row r="424" spans="4:8" x14ac:dyDescent="0.2">
      <c r="D424" s="248"/>
      <c r="F424" s="248"/>
      <c r="G424" s="248"/>
      <c r="H424" s="248"/>
    </row>
    <row r="425" spans="4:8" x14ac:dyDescent="0.2">
      <c r="D425" s="248"/>
      <c r="F425" s="248"/>
      <c r="G425" s="248"/>
      <c r="H425" s="248"/>
    </row>
    <row r="426" spans="4:8" x14ac:dyDescent="0.2">
      <c r="D426" s="248"/>
      <c r="F426" s="248"/>
      <c r="G426" s="248"/>
      <c r="H426" s="248"/>
    </row>
    <row r="427" spans="4:8" x14ac:dyDescent="0.2">
      <c r="D427" s="248"/>
      <c r="F427" s="248"/>
      <c r="G427" s="248"/>
      <c r="H427" s="248"/>
    </row>
    <row r="428" spans="4:8" x14ac:dyDescent="0.2">
      <c r="D428" s="248"/>
      <c r="F428" s="248"/>
      <c r="G428" s="248"/>
      <c r="H428" s="248"/>
    </row>
    <row r="429" spans="4:8" x14ac:dyDescent="0.2">
      <c r="D429" s="248"/>
      <c r="F429" s="248"/>
      <c r="G429" s="248"/>
      <c r="H429" s="248"/>
    </row>
    <row r="430" spans="4:8" x14ac:dyDescent="0.2">
      <c r="D430" s="248"/>
      <c r="F430" s="248"/>
      <c r="G430" s="248"/>
      <c r="H430" s="248"/>
    </row>
    <row r="431" spans="4:8" x14ac:dyDescent="0.2">
      <c r="D431" s="248"/>
      <c r="F431" s="248"/>
      <c r="G431" s="248"/>
      <c r="H431" s="248"/>
    </row>
    <row r="432" spans="4:8" x14ac:dyDescent="0.2">
      <c r="D432" s="248"/>
      <c r="F432" s="248"/>
      <c r="G432" s="248"/>
      <c r="H432" s="248"/>
    </row>
    <row r="433" spans="4:8" x14ac:dyDescent="0.2">
      <c r="D433" s="248"/>
      <c r="F433" s="248"/>
      <c r="G433" s="248"/>
      <c r="H433" s="248"/>
    </row>
    <row r="434" spans="4:8" x14ac:dyDescent="0.2">
      <c r="D434" s="248"/>
      <c r="F434" s="248"/>
      <c r="G434" s="248"/>
      <c r="H434" s="248"/>
    </row>
    <row r="435" spans="4:8" x14ac:dyDescent="0.2">
      <c r="D435" s="248"/>
      <c r="F435" s="248"/>
      <c r="G435" s="248"/>
      <c r="H435" s="248"/>
    </row>
    <row r="436" spans="4:8" x14ac:dyDescent="0.2">
      <c r="D436" s="248"/>
      <c r="F436" s="248"/>
      <c r="G436" s="248"/>
      <c r="H436" s="248"/>
    </row>
    <row r="437" spans="4:8" x14ac:dyDescent="0.2">
      <c r="D437" s="248"/>
      <c r="F437" s="248"/>
      <c r="G437" s="248"/>
      <c r="H437" s="248"/>
    </row>
    <row r="438" spans="4:8" x14ac:dyDescent="0.2">
      <c r="D438" s="248"/>
      <c r="F438" s="248"/>
      <c r="G438" s="248"/>
      <c r="H438" s="248"/>
    </row>
    <row r="439" spans="4:8" x14ac:dyDescent="0.2">
      <c r="D439" s="248"/>
      <c r="F439" s="248"/>
      <c r="G439" s="248"/>
      <c r="H439" s="248"/>
    </row>
    <row r="440" spans="4:8" x14ac:dyDescent="0.2">
      <c r="D440" s="248"/>
      <c r="F440" s="248"/>
      <c r="G440" s="248"/>
      <c r="H440" s="248"/>
    </row>
    <row r="441" spans="4:8" x14ac:dyDescent="0.2">
      <c r="D441" s="248"/>
      <c r="F441" s="248"/>
      <c r="G441" s="248"/>
      <c r="H441" s="248"/>
    </row>
    <row r="442" spans="4:8" x14ac:dyDescent="0.2">
      <c r="D442" s="248"/>
      <c r="F442" s="248"/>
      <c r="G442" s="248"/>
      <c r="H442" s="248"/>
    </row>
    <row r="443" spans="4:8" x14ac:dyDescent="0.2">
      <c r="D443" s="248"/>
      <c r="F443" s="248"/>
      <c r="G443" s="248"/>
      <c r="H443" s="248"/>
    </row>
    <row r="444" spans="4:8" x14ac:dyDescent="0.2">
      <c r="D444" s="248"/>
      <c r="F444" s="248"/>
      <c r="G444" s="248"/>
      <c r="H444" s="248"/>
    </row>
    <row r="445" spans="4:8" x14ac:dyDescent="0.2">
      <c r="D445" s="248"/>
      <c r="F445" s="248"/>
      <c r="G445" s="248"/>
      <c r="H445" s="248"/>
    </row>
    <row r="446" spans="4:8" x14ac:dyDescent="0.2">
      <c r="D446" s="248"/>
      <c r="F446" s="248"/>
      <c r="G446" s="248"/>
      <c r="H446" s="248"/>
    </row>
    <row r="447" spans="4:8" x14ac:dyDescent="0.2">
      <c r="D447" s="248"/>
      <c r="F447" s="248"/>
      <c r="G447" s="248"/>
      <c r="H447" s="248"/>
    </row>
    <row r="448" spans="4:8" x14ac:dyDescent="0.2">
      <c r="D448" s="248"/>
      <c r="F448" s="248"/>
      <c r="G448" s="248"/>
      <c r="H448" s="248"/>
    </row>
    <row r="449" spans="4:8" x14ac:dyDescent="0.2">
      <c r="D449" s="248"/>
      <c r="F449" s="248"/>
      <c r="G449" s="248"/>
      <c r="H449" s="248"/>
    </row>
    <row r="450" spans="4:8" x14ac:dyDescent="0.2">
      <c r="D450" s="248"/>
      <c r="F450" s="248"/>
      <c r="G450" s="248"/>
      <c r="H450" s="248"/>
    </row>
    <row r="451" spans="4:8" x14ac:dyDescent="0.2">
      <c r="D451" s="248"/>
      <c r="F451" s="248"/>
      <c r="G451" s="248"/>
      <c r="H451" s="248"/>
    </row>
    <row r="452" spans="4:8" x14ac:dyDescent="0.2">
      <c r="D452" s="248"/>
      <c r="F452" s="248"/>
      <c r="G452" s="248"/>
      <c r="H452" s="248"/>
    </row>
    <row r="453" spans="4:8" x14ac:dyDescent="0.2">
      <c r="D453" s="248"/>
      <c r="F453" s="248"/>
      <c r="G453" s="248"/>
      <c r="H453" s="248"/>
    </row>
    <row r="454" spans="4:8" x14ac:dyDescent="0.2">
      <c r="D454" s="248"/>
      <c r="F454" s="248"/>
      <c r="G454" s="248"/>
      <c r="H454" s="248"/>
    </row>
    <row r="455" spans="4:8" x14ac:dyDescent="0.2">
      <c r="D455" s="248"/>
      <c r="F455" s="248"/>
      <c r="G455" s="248"/>
      <c r="H455" s="248"/>
    </row>
    <row r="456" spans="4:8" x14ac:dyDescent="0.2">
      <c r="D456" s="248"/>
      <c r="F456" s="248"/>
      <c r="G456" s="248"/>
      <c r="H456" s="248"/>
    </row>
    <row r="457" spans="4:8" x14ac:dyDescent="0.2">
      <c r="D457" s="248"/>
      <c r="F457" s="248"/>
      <c r="G457" s="248"/>
      <c r="H457" s="248"/>
    </row>
    <row r="458" spans="4:8" x14ac:dyDescent="0.2">
      <c r="D458" s="248"/>
      <c r="F458" s="248"/>
      <c r="G458" s="248"/>
      <c r="H458" s="248"/>
    </row>
    <row r="459" spans="4:8" x14ac:dyDescent="0.2">
      <c r="D459" s="248"/>
      <c r="F459" s="248"/>
      <c r="G459" s="248"/>
      <c r="H459" s="248"/>
    </row>
    <row r="460" spans="4:8" x14ac:dyDescent="0.2">
      <c r="D460" s="248"/>
      <c r="F460" s="248"/>
      <c r="G460" s="248"/>
      <c r="H460" s="248"/>
    </row>
    <row r="461" spans="4:8" x14ac:dyDescent="0.2">
      <c r="D461" s="248"/>
      <c r="F461" s="248"/>
      <c r="G461" s="248"/>
      <c r="H461" s="248"/>
    </row>
    <row r="462" spans="4:8" x14ac:dyDescent="0.2">
      <c r="D462" s="248"/>
      <c r="F462" s="248"/>
      <c r="G462" s="248"/>
      <c r="H462" s="248"/>
    </row>
    <row r="463" spans="4:8" x14ac:dyDescent="0.2">
      <c r="D463" s="248"/>
      <c r="F463" s="248"/>
      <c r="G463" s="248"/>
      <c r="H463" s="248"/>
    </row>
    <row r="464" spans="4:8" x14ac:dyDescent="0.2">
      <c r="D464" s="248"/>
      <c r="F464" s="248"/>
      <c r="G464" s="248"/>
      <c r="H464" s="248"/>
    </row>
    <row r="465" spans="4:8" x14ac:dyDescent="0.2">
      <c r="D465" s="248"/>
      <c r="F465" s="248"/>
      <c r="G465" s="248"/>
      <c r="H465" s="248"/>
    </row>
    <row r="466" spans="4:8" x14ac:dyDescent="0.2">
      <c r="D466" s="248"/>
      <c r="F466" s="248"/>
      <c r="G466" s="248"/>
      <c r="H466" s="248"/>
    </row>
    <row r="467" spans="4:8" x14ac:dyDescent="0.2">
      <c r="D467" s="248"/>
      <c r="F467" s="248"/>
      <c r="G467" s="248"/>
      <c r="H467" s="248"/>
    </row>
    <row r="468" spans="4:8" x14ac:dyDescent="0.2">
      <c r="D468" s="248"/>
      <c r="F468" s="248"/>
      <c r="G468" s="248"/>
      <c r="H468" s="248"/>
    </row>
    <row r="469" spans="4:8" x14ac:dyDescent="0.2">
      <c r="D469" s="248"/>
      <c r="F469" s="248"/>
      <c r="G469" s="248"/>
      <c r="H469" s="248"/>
    </row>
    <row r="470" spans="4:8" x14ac:dyDescent="0.2">
      <c r="D470" s="248"/>
      <c r="F470" s="248"/>
      <c r="G470" s="248"/>
      <c r="H470" s="248"/>
    </row>
    <row r="471" spans="4:8" x14ac:dyDescent="0.2">
      <c r="D471" s="248"/>
      <c r="F471" s="248"/>
      <c r="G471" s="248"/>
      <c r="H471" s="248"/>
    </row>
    <row r="472" spans="4:8" x14ac:dyDescent="0.2">
      <c r="D472" s="248"/>
      <c r="F472" s="248"/>
      <c r="G472" s="248"/>
      <c r="H472" s="248"/>
    </row>
    <row r="473" spans="4:8" x14ac:dyDescent="0.2">
      <c r="D473" s="248"/>
      <c r="F473" s="248"/>
      <c r="G473" s="248"/>
      <c r="H473" s="248"/>
    </row>
    <row r="474" spans="4:8" x14ac:dyDescent="0.2">
      <c r="D474" s="248"/>
      <c r="F474" s="248"/>
      <c r="G474" s="248"/>
      <c r="H474" s="248"/>
    </row>
    <row r="475" spans="4:8" x14ac:dyDescent="0.2">
      <c r="D475" s="248"/>
      <c r="F475" s="248"/>
      <c r="G475" s="248"/>
      <c r="H475" s="248"/>
    </row>
    <row r="476" spans="4:8" x14ac:dyDescent="0.2">
      <c r="D476" s="248"/>
      <c r="F476" s="248"/>
      <c r="G476" s="248"/>
      <c r="H476" s="248"/>
    </row>
    <row r="477" spans="4:8" x14ac:dyDescent="0.2">
      <c r="D477" s="248"/>
      <c r="F477" s="248"/>
      <c r="G477" s="248"/>
      <c r="H477" s="248"/>
    </row>
    <row r="478" spans="4:8" x14ac:dyDescent="0.2">
      <c r="D478" s="248"/>
      <c r="F478" s="248"/>
      <c r="G478" s="248"/>
      <c r="H478" s="248"/>
    </row>
    <row r="479" spans="4:8" x14ac:dyDescent="0.2">
      <c r="D479" s="248"/>
      <c r="F479" s="248"/>
      <c r="G479" s="248"/>
      <c r="H479" s="248"/>
    </row>
    <row r="480" spans="4:8" x14ac:dyDescent="0.2">
      <c r="D480" s="248"/>
      <c r="F480" s="248"/>
      <c r="G480" s="248"/>
      <c r="H480" s="248"/>
    </row>
    <row r="481" spans="4:8" x14ac:dyDescent="0.2">
      <c r="D481" s="248"/>
      <c r="F481" s="248"/>
      <c r="G481" s="248"/>
      <c r="H481" s="248"/>
    </row>
    <row r="482" spans="4:8" x14ac:dyDescent="0.2">
      <c r="D482" s="248"/>
      <c r="F482" s="248"/>
      <c r="G482" s="248"/>
      <c r="H482" s="248"/>
    </row>
    <row r="483" spans="4:8" x14ac:dyDescent="0.2">
      <c r="D483" s="248"/>
      <c r="F483" s="248"/>
      <c r="G483" s="248"/>
      <c r="H483" s="248"/>
    </row>
    <row r="484" spans="4:8" x14ac:dyDescent="0.2">
      <c r="D484" s="248"/>
      <c r="F484" s="248"/>
      <c r="G484" s="248"/>
      <c r="H484" s="248"/>
    </row>
    <row r="485" spans="4:8" x14ac:dyDescent="0.2">
      <c r="D485" s="248"/>
      <c r="F485" s="248"/>
      <c r="G485" s="248"/>
      <c r="H485" s="248"/>
    </row>
    <row r="486" spans="4:8" x14ac:dyDescent="0.2">
      <c r="D486" s="248"/>
      <c r="F486" s="248"/>
      <c r="G486" s="248"/>
      <c r="H486" s="248"/>
    </row>
    <row r="487" spans="4:8" x14ac:dyDescent="0.2">
      <c r="D487" s="248"/>
      <c r="F487" s="248"/>
      <c r="G487" s="248"/>
      <c r="H487" s="248"/>
    </row>
    <row r="488" spans="4:8" x14ac:dyDescent="0.2">
      <c r="D488" s="248"/>
      <c r="F488" s="248"/>
      <c r="G488" s="248"/>
      <c r="H488" s="248"/>
    </row>
    <row r="489" spans="4:8" x14ac:dyDescent="0.2">
      <c r="D489" s="248"/>
      <c r="F489" s="248"/>
      <c r="G489" s="248"/>
      <c r="H489" s="248"/>
    </row>
    <row r="490" spans="4:8" x14ac:dyDescent="0.2">
      <c r="D490" s="248"/>
      <c r="F490" s="248"/>
      <c r="G490" s="248"/>
      <c r="H490" s="248"/>
    </row>
    <row r="491" spans="4:8" x14ac:dyDescent="0.2">
      <c r="D491" s="248"/>
      <c r="F491" s="248"/>
      <c r="G491" s="248"/>
      <c r="H491" s="248"/>
    </row>
    <row r="492" spans="4:8" x14ac:dyDescent="0.2">
      <c r="D492" s="248"/>
      <c r="F492" s="248"/>
      <c r="G492" s="248"/>
      <c r="H492" s="248"/>
    </row>
    <row r="493" spans="4:8" x14ac:dyDescent="0.2">
      <c r="D493" s="248"/>
      <c r="F493" s="248"/>
      <c r="G493" s="248"/>
      <c r="H493" s="248"/>
    </row>
    <row r="494" spans="4:8" x14ac:dyDescent="0.2">
      <c r="D494" s="248"/>
      <c r="F494" s="248"/>
      <c r="G494" s="248"/>
      <c r="H494" s="248"/>
    </row>
    <row r="495" spans="4:8" x14ac:dyDescent="0.2">
      <c r="D495" s="248"/>
      <c r="F495" s="248"/>
      <c r="G495" s="248"/>
      <c r="H495" s="248"/>
    </row>
    <row r="496" spans="4:8" x14ac:dyDescent="0.2">
      <c r="D496" s="248"/>
      <c r="F496" s="248"/>
      <c r="G496" s="248"/>
      <c r="H496" s="248"/>
    </row>
    <row r="497" spans="4:8" x14ac:dyDescent="0.2">
      <c r="D497" s="248"/>
      <c r="F497" s="248"/>
      <c r="G497" s="248"/>
      <c r="H497" s="248"/>
    </row>
    <row r="498" spans="4:8" x14ac:dyDescent="0.2">
      <c r="D498" s="248"/>
      <c r="F498" s="248"/>
      <c r="G498" s="248"/>
      <c r="H498" s="248"/>
    </row>
    <row r="499" spans="4:8" x14ac:dyDescent="0.2">
      <c r="D499" s="248"/>
      <c r="F499" s="248"/>
      <c r="G499" s="248"/>
      <c r="H499" s="248"/>
    </row>
    <row r="500" spans="4:8" x14ac:dyDescent="0.2">
      <c r="D500" s="248"/>
      <c r="F500" s="248"/>
      <c r="G500" s="248"/>
      <c r="H500" s="248"/>
    </row>
    <row r="501" spans="4:8" x14ac:dyDescent="0.2">
      <c r="D501" s="248"/>
      <c r="F501" s="248"/>
      <c r="G501" s="248"/>
      <c r="H501" s="248"/>
    </row>
    <row r="502" spans="4:8" x14ac:dyDescent="0.2">
      <c r="D502" s="248"/>
      <c r="F502" s="248"/>
      <c r="G502" s="248"/>
      <c r="H502" s="248"/>
    </row>
    <row r="503" spans="4:8" x14ac:dyDescent="0.2">
      <c r="D503" s="248"/>
      <c r="F503" s="248"/>
      <c r="G503" s="248"/>
      <c r="H503" s="248"/>
    </row>
    <row r="504" spans="4:8" x14ac:dyDescent="0.2">
      <c r="D504" s="248"/>
      <c r="F504" s="248"/>
      <c r="G504" s="248"/>
      <c r="H504" s="248"/>
    </row>
    <row r="505" spans="4:8" x14ac:dyDescent="0.2">
      <c r="D505" s="248"/>
      <c r="F505" s="248"/>
      <c r="G505" s="248"/>
      <c r="H505" s="248"/>
    </row>
    <row r="506" spans="4:8" x14ac:dyDescent="0.2">
      <c r="D506" s="248"/>
      <c r="F506" s="248"/>
      <c r="G506" s="248"/>
      <c r="H506" s="248"/>
    </row>
    <row r="507" spans="4:8" x14ac:dyDescent="0.2">
      <c r="D507" s="248"/>
      <c r="F507" s="248"/>
      <c r="G507" s="248"/>
      <c r="H507" s="248"/>
    </row>
    <row r="508" spans="4:8" x14ac:dyDescent="0.2">
      <c r="D508" s="248"/>
      <c r="F508" s="248"/>
      <c r="G508" s="248"/>
      <c r="H508" s="248"/>
    </row>
    <row r="509" spans="4:8" x14ac:dyDescent="0.2">
      <c r="D509" s="248"/>
      <c r="F509" s="248"/>
      <c r="G509" s="248"/>
      <c r="H509" s="248"/>
    </row>
    <row r="510" spans="4:8" x14ac:dyDescent="0.2">
      <c r="D510" s="248"/>
      <c r="F510" s="248"/>
      <c r="G510" s="248"/>
      <c r="H510" s="248"/>
    </row>
    <row r="511" spans="4:8" x14ac:dyDescent="0.2">
      <c r="D511" s="248"/>
      <c r="F511" s="248"/>
      <c r="G511" s="248"/>
      <c r="H511" s="248"/>
    </row>
    <row r="512" spans="4:8" x14ac:dyDescent="0.2">
      <c r="D512" s="248"/>
      <c r="F512" s="248"/>
      <c r="G512" s="248"/>
      <c r="H512" s="248"/>
    </row>
    <row r="513" spans="4:8" x14ac:dyDescent="0.2">
      <c r="D513" s="248"/>
      <c r="F513" s="248"/>
      <c r="G513" s="248"/>
      <c r="H513" s="248"/>
    </row>
    <row r="514" spans="4:8" x14ac:dyDescent="0.2">
      <c r="D514" s="248"/>
      <c r="F514" s="248"/>
      <c r="G514" s="248"/>
      <c r="H514" s="248"/>
    </row>
    <row r="515" spans="4:8" x14ac:dyDescent="0.2">
      <c r="D515" s="248"/>
      <c r="F515" s="248"/>
      <c r="G515" s="248"/>
      <c r="H515" s="248"/>
    </row>
    <row r="516" spans="4:8" x14ac:dyDescent="0.2">
      <c r="D516" s="248"/>
      <c r="F516" s="248"/>
      <c r="G516" s="248"/>
      <c r="H516" s="248"/>
    </row>
    <row r="517" spans="4:8" x14ac:dyDescent="0.2">
      <c r="D517" s="248"/>
      <c r="F517" s="248"/>
      <c r="G517" s="248"/>
      <c r="H517" s="248"/>
    </row>
    <row r="518" spans="4:8" x14ac:dyDescent="0.2">
      <c r="D518" s="248"/>
      <c r="F518" s="248"/>
      <c r="G518" s="248"/>
      <c r="H518" s="248"/>
    </row>
    <row r="519" spans="4:8" x14ac:dyDescent="0.2">
      <c r="D519" s="248"/>
      <c r="F519" s="248"/>
      <c r="G519" s="248"/>
      <c r="H519" s="248"/>
    </row>
    <row r="520" spans="4:8" x14ac:dyDescent="0.2">
      <c r="D520" s="248"/>
      <c r="F520" s="248"/>
      <c r="G520" s="248"/>
      <c r="H520" s="248"/>
    </row>
    <row r="521" spans="4:8" x14ac:dyDescent="0.2">
      <c r="D521" s="248"/>
      <c r="F521" s="248"/>
      <c r="G521" s="248"/>
      <c r="H521" s="248"/>
    </row>
    <row r="522" spans="4:8" x14ac:dyDescent="0.2">
      <c r="D522" s="248"/>
      <c r="F522" s="248"/>
      <c r="G522" s="248"/>
      <c r="H522" s="248"/>
    </row>
    <row r="523" spans="4:8" x14ac:dyDescent="0.2">
      <c r="D523" s="248"/>
      <c r="F523" s="248"/>
      <c r="G523" s="248"/>
      <c r="H523" s="248"/>
    </row>
    <row r="524" spans="4:8" x14ac:dyDescent="0.2">
      <c r="D524" s="248"/>
      <c r="F524" s="248"/>
      <c r="G524" s="248"/>
      <c r="H524" s="248"/>
    </row>
    <row r="525" spans="4:8" x14ac:dyDescent="0.2">
      <c r="D525" s="248"/>
      <c r="F525" s="248"/>
      <c r="G525" s="248"/>
      <c r="H525" s="248"/>
    </row>
    <row r="526" spans="4:8" x14ac:dyDescent="0.2">
      <c r="D526" s="248"/>
      <c r="F526" s="248"/>
      <c r="G526" s="248"/>
      <c r="H526" s="248"/>
    </row>
    <row r="527" spans="4:8" x14ac:dyDescent="0.2">
      <c r="D527" s="248"/>
      <c r="F527" s="248"/>
      <c r="G527" s="248"/>
      <c r="H527" s="248"/>
    </row>
    <row r="528" spans="4:8" x14ac:dyDescent="0.2">
      <c r="D528" s="248"/>
      <c r="F528" s="248"/>
      <c r="G528" s="248"/>
      <c r="H528" s="248"/>
    </row>
    <row r="529" spans="4:8" x14ac:dyDescent="0.2">
      <c r="D529" s="248"/>
      <c r="F529" s="248"/>
      <c r="G529" s="248"/>
      <c r="H529" s="248"/>
    </row>
    <row r="530" spans="4:8" x14ac:dyDescent="0.2">
      <c r="D530" s="248"/>
      <c r="F530" s="248"/>
      <c r="G530" s="248"/>
      <c r="H530" s="248"/>
    </row>
    <row r="531" spans="4:8" x14ac:dyDescent="0.2">
      <c r="D531" s="248"/>
      <c r="F531" s="248"/>
      <c r="G531" s="248"/>
      <c r="H531" s="248"/>
    </row>
    <row r="532" spans="4:8" x14ac:dyDescent="0.2">
      <c r="D532" s="248"/>
      <c r="F532" s="248"/>
      <c r="G532" s="248"/>
      <c r="H532" s="248"/>
    </row>
    <row r="533" spans="4:8" x14ac:dyDescent="0.2">
      <c r="D533" s="248"/>
      <c r="F533" s="248"/>
      <c r="G533" s="248"/>
      <c r="H533" s="248"/>
    </row>
    <row r="534" spans="4:8" x14ac:dyDescent="0.2">
      <c r="D534" s="248"/>
      <c r="F534" s="248"/>
      <c r="G534" s="248"/>
      <c r="H534" s="248"/>
    </row>
    <row r="535" spans="4:8" x14ac:dyDescent="0.2">
      <c r="D535" s="248"/>
      <c r="F535" s="248"/>
      <c r="G535" s="248"/>
      <c r="H535" s="248"/>
    </row>
    <row r="536" spans="4:8" x14ac:dyDescent="0.2">
      <c r="D536" s="248"/>
      <c r="F536" s="248"/>
      <c r="G536" s="248"/>
      <c r="H536" s="248"/>
    </row>
    <row r="537" spans="4:8" x14ac:dyDescent="0.2">
      <c r="D537" s="248"/>
      <c r="F537" s="248"/>
      <c r="G537" s="248"/>
      <c r="H537" s="248"/>
    </row>
    <row r="538" spans="4:8" x14ac:dyDescent="0.2">
      <c r="D538" s="248"/>
      <c r="F538" s="248"/>
      <c r="G538" s="248"/>
      <c r="H538" s="248"/>
    </row>
    <row r="539" spans="4:8" x14ac:dyDescent="0.2">
      <c r="D539" s="248"/>
      <c r="F539" s="248"/>
      <c r="G539" s="248"/>
      <c r="H539" s="248"/>
    </row>
    <row r="540" spans="4:8" x14ac:dyDescent="0.2">
      <c r="D540" s="248"/>
      <c r="F540" s="248"/>
      <c r="G540" s="248"/>
      <c r="H540" s="248"/>
    </row>
    <row r="541" spans="4:8" x14ac:dyDescent="0.2">
      <c r="D541" s="248"/>
      <c r="F541" s="248"/>
      <c r="G541" s="248"/>
      <c r="H541" s="248"/>
    </row>
    <row r="542" spans="4:8" x14ac:dyDescent="0.2">
      <c r="D542" s="248"/>
      <c r="F542" s="248"/>
      <c r="G542" s="248"/>
      <c r="H542" s="248"/>
    </row>
    <row r="543" spans="4:8" x14ac:dyDescent="0.2">
      <c r="D543" s="248"/>
      <c r="F543" s="248"/>
      <c r="G543" s="248"/>
      <c r="H543" s="248"/>
    </row>
    <row r="544" spans="4:8" x14ac:dyDescent="0.2">
      <c r="D544" s="248"/>
      <c r="F544" s="248"/>
      <c r="G544" s="248"/>
      <c r="H544" s="248"/>
    </row>
    <row r="545" spans="4:8" x14ac:dyDescent="0.2">
      <c r="D545" s="248"/>
      <c r="F545" s="248"/>
      <c r="G545" s="248"/>
      <c r="H545" s="248"/>
    </row>
    <row r="546" spans="4:8" x14ac:dyDescent="0.2">
      <c r="D546" s="248"/>
      <c r="F546" s="248"/>
      <c r="G546" s="248"/>
      <c r="H546" s="248"/>
    </row>
    <row r="547" spans="4:8" x14ac:dyDescent="0.2">
      <c r="D547" s="248"/>
      <c r="F547" s="248"/>
      <c r="G547" s="248"/>
      <c r="H547" s="248"/>
    </row>
    <row r="548" spans="4:8" x14ac:dyDescent="0.2">
      <c r="D548" s="248"/>
      <c r="F548" s="248"/>
      <c r="G548" s="248"/>
      <c r="H548" s="248"/>
    </row>
    <row r="549" spans="4:8" x14ac:dyDescent="0.2">
      <c r="D549" s="248"/>
      <c r="F549" s="248"/>
      <c r="G549" s="248"/>
      <c r="H549" s="248"/>
    </row>
    <row r="550" spans="4:8" x14ac:dyDescent="0.2">
      <c r="D550" s="248"/>
      <c r="F550" s="248"/>
      <c r="G550" s="248"/>
      <c r="H550" s="248"/>
    </row>
    <row r="551" spans="4:8" x14ac:dyDescent="0.2">
      <c r="D551" s="248"/>
      <c r="F551" s="248"/>
      <c r="G551" s="248"/>
      <c r="H551" s="248"/>
    </row>
    <row r="552" spans="4:8" x14ac:dyDescent="0.2">
      <c r="D552" s="248"/>
      <c r="F552" s="248"/>
      <c r="G552" s="248"/>
      <c r="H552" s="248"/>
    </row>
    <row r="553" spans="4:8" x14ac:dyDescent="0.2">
      <c r="D553" s="248"/>
      <c r="F553" s="248"/>
      <c r="G553" s="248"/>
      <c r="H553" s="248"/>
    </row>
    <row r="554" spans="4:8" x14ac:dyDescent="0.2">
      <c r="D554" s="248"/>
      <c r="F554" s="248"/>
      <c r="G554" s="248"/>
      <c r="H554" s="248"/>
    </row>
    <row r="555" spans="4:8" x14ac:dyDescent="0.2">
      <c r="D555" s="248"/>
      <c r="F555" s="248"/>
      <c r="G555" s="248"/>
      <c r="H555" s="248"/>
    </row>
    <row r="556" spans="4:8" x14ac:dyDescent="0.2">
      <c r="D556" s="248"/>
      <c r="F556" s="248"/>
      <c r="G556" s="248"/>
      <c r="H556" s="248"/>
    </row>
    <row r="557" spans="4:8" x14ac:dyDescent="0.2">
      <c r="D557" s="248"/>
      <c r="F557" s="248"/>
      <c r="G557" s="248"/>
      <c r="H557" s="248"/>
    </row>
    <row r="558" spans="4:8" x14ac:dyDescent="0.2">
      <c r="D558" s="248"/>
      <c r="F558" s="248"/>
      <c r="G558" s="248"/>
      <c r="H558" s="248"/>
    </row>
    <row r="559" spans="4:8" x14ac:dyDescent="0.2">
      <c r="D559" s="248"/>
      <c r="F559" s="248"/>
      <c r="G559" s="248"/>
      <c r="H559" s="248"/>
    </row>
    <row r="560" spans="4:8" x14ac:dyDescent="0.2">
      <c r="D560" s="248"/>
      <c r="F560" s="248"/>
      <c r="G560" s="248"/>
      <c r="H560" s="248"/>
    </row>
    <row r="561" spans="4:8" x14ac:dyDescent="0.2">
      <c r="D561" s="248"/>
      <c r="F561" s="248"/>
      <c r="G561" s="248"/>
      <c r="H561" s="248"/>
    </row>
    <row r="562" spans="4:8" x14ac:dyDescent="0.2">
      <c r="D562" s="248"/>
      <c r="F562" s="248"/>
      <c r="G562" s="248"/>
      <c r="H562" s="248"/>
    </row>
    <row r="563" spans="4:8" x14ac:dyDescent="0.2">
      <c r="D563" s="248"/>
      <c r="F563" s="248"/>
      <c r="G563" s="248"/>
      <c r="H563" s="248"/>
    </row>
    <row r="564" spans="4:8" x14ac:dyDescent="0.2">
      <c r="D564" s="248"/>
      <c r="F564" s="248"/>
      <c r="G564" s="248"/>
      <c r="H564" s="248"/>
    </row>
    <row r="565" spans="4:8" x14ac:dyDescent="0.2">
      <c r="D565" s="248"/>
      <c r="F565" s="248"/>
      <c r="G565" s="248"/>
      <c r="H565" s="248"/>
    </row>
    <row r="566" spans="4:8" x14ac:dyDescent="0.2">
      <c r="D566" s="248"/>
      <c r="F566" s="248"/>
      <c r="G566" s="248"/>
      <c r="H566" s="248"/>
    </row>
    <row r="567" spans="4:8" x14ac:dyDescent="0.2">
      <c r="D567" s="248"/>
      <c r="F567" s="248"/>
      <c r="G567" s="248"/>
      <c r="H567" s="248"/>
    </row>
    <row r="568" spans="4:8" x14ac:dyDescent="0.2">
      <c r="D568" s="248"/>
      <c r="F568" s="248"/>
      <c r="G568" s="248"/>
      <c r="H568" s="248"/>
    </row>
    <row r="569" spans="4:8" x14ac:dyDescent="0.2">
      <c r="D569" s="248"/>
      <c r="F569" s="248"/>
      <c r="G569" s="248"/>
      <c r="H569" s="248"/>
    </row>
    <row r="570" spans="4:8" x14ac:dyDescent="0.2">
      <c r="D570" s="248"/>
      <c r="F570" s="248"/>
      <c r="G570" s="248"/>
      <c r="H570" s="248"/>
    </row>
    <row r="571" spans="4:8" x14ac:dyDescent="0.2">
      <c r="D571" s="248"/>
      <c r="F571" s="248"/>
      <c r="G571" s="248"/>
      <c r="H571" s="248"/>
    </row>
    <row r="572" spans="4:8" x14ac:dyDescent="0.2">
      <c r="D572" s="248"/>
      <c r="F572" s="248"/>
      <c r="G572" s="248"/>
      <c r="H572" s="248"/>
    </row>
    <row r="573" spans="4:8" x14ac:dyDescent="0.2">
      <c r="D573" s="248"/>
      <c r="F573" s="248"/>
      <c r="G573" s="248"/>
      <c r="H573" s="248"/>
    </row>
    <row r="574" spans="4:8" x14ac:dyDescent="0.2">
      <c r="D574" s="248"/>
      <c r="F574" s="248"/>
      <c r="G574" s="248"/>
      <c r="H574" s="248"/>
    </row>
    <row r="575" spans="4:8" x14ac:dyDescent="0.2">
      <c r="D575" s="248"/>
      <c r="F575" s="248"/>
      <c r="G575" s="248"/>
      <c r="H575" s="248"/>
    </row>
    <row r="576" spans="4:8" x14ac:dyDescent="0.2">
      <c r="D576" s="248"/>
      <c r="F576" s="248"/>
      <c r="G576" s="248"/>
      <c r="H576" s="248"/>
    </row>
    <row r="577" spans="4:8" x14ac:dyDescent="0.2">
      <c r="D577" s="248"/>
      <c r="F577" s="248"/>
      <c r="G577" s="248"/>
      <c r="H577" s="248"/>
    </row>
    <row r="578" spans="4:8" x14ac:dyDescent="0.2">
      <c r="D578" s="248"/>
      <c r="F578" s="248"/>
      <c r="G578" s="248"/>
      <c r="H578" s="248"/>
    </row>
    <row r="579" spans="4:8" x14ac:dyDescent="0.2">
      <c r="D579" s="248"/>
      <c r="F579" s="248"/>
      <c r="G579" s="248"/>
      <c r="H579" s="248"/>
    </row>
    <row r="580" spans="4:8" x14ac:dyDescent="0.2">
      <c r="D580" s="248"/>
      <c r="F580" s="248"/>
      <c r="G580" s="248"/>
      <c r="H580" s="248"/>
    </row>
    <row r="581" spans="4:8" x14ac:dyDescent="0.2">
      <c r="D581" s="248"/>
      <c r="F581" s="248"/>
      <c r="G581" s="248"/>
      <c r="H581" s="248"/>
    </row>
    <row r="582" spans="4:8" x14ac:dyDescent="0.2">
      <c r="D582" s="248"/>
      <c r="F582" s="248"/>
      <c r="G582" s="248"/>
      <c r="H582" s="248"/>
    </row>
    <row r="583" spans="4:8" x14ac:dyDescent="0.2">
      <c r="D583" s="248"/>
      <c r="F583" s="248"/>
      <c r="G583" s="248"/>
      <c r="H583" s="248"/>
    </row>
    <row r="584" spans="4:8" x14ac:dyDescent="0.2">
      <c r="D584" s="248"/>
      <c r="F584" s="248"/>
      <c r="G584" s="248"/>
      <c r="H584" s="248"/>
    </row>
    <row r="585" spans="4:8" x14ac:dyDescent="0.2">
      <c r="D585" s="248"/>
      <c r="F585" s="248"/>
      <c r="G585" s="248"/>
      <c r="H585" s="248"/>
    </row>
    <row r="586" spans="4:8" x14ac:dyDescent="0.2">
      <c r="D586" s="248"/>
      <c r="F586" s="248"/>
      <c r="G586" s="248"/>
      <c r="H586" s="248"/>
    </row>
    <row r="587" spans="4:8" x14ac:dyDescent="0.2">
      <c r="D587" s="248"/>
      <c r="F587" s="248"/>
      <c r="G587" s="248"/>
      <c r="H587" s="248"/>
    </row>
    <row r="588" spans="4:8" x14ac:dyDescent="0.2">
      <c r="D588" s="248"/>
      <c r="F588" s="248"/>
      <c r="G588" s="248"/>
      <c r="H588" s="248"/>
    </row>
    <row r="589" spans="4:8" x14ac:dyDescent="0.2">
      <c r="D589" s="248"/>
      <c r="F589" s="248"/>
      <c r="G589" s="248"/>
      <c r="H589" s="248"/>
    </row>
    <row r="590" spans="4:8" x14ac:dyDescent="0.2">
      <c r="D590" s="248"/>
      <c r="F590" s="248"/>
      <c r="G590" s="248"/>
      <c r="H590" s="248"/>
    </row>
    <row r="591" spans="4:8" x14ac:dyDescent="0.2">
      <c r="D591" s="248"/>
      <c r="F591" s="248"/>
      <c r="G591" s="248"/>
      <c r="H591" s="248"/>
    </row>
    <row r="592" spans="4:8" x14ac:dyDescent="0.2">
      <c r="D592" s="248"/>
      <c r="F592" s="248"/>
      <c r="G592" s="248"/>
      <c r="H592" s="248"/>
    </row>
    <row r="593" spans="4:8" x14ac:dyDescent="0.2">
      <c r="D593" s="248"/>
      <c r="F593" s="248"/>
      <c r="G593" s="248"/>
      <c r="H593" s="248"/>
    </row>
    <row r="594" spans="4:8" x14ac:dyDescent="0.2">
      <c r="D594" s="248"/>
      <c r="F594" s="248"/>
      <c r="G594" s="248"/>
      <c r="H594" s="248"/>
    </row>
    <row r="595" spans="4:8" x14ac:dyDescent="0.2">
      <c r="D595" s="248"/>
      <c r="F595" s="248"/>
      <c r="G595" s="248"/>
      <c r="H595" s="248"/>
    </row>
    <row r="596" spans="4:8" x14ac:dyDescent="0.2">
      <c r="D596" s="248"/>
      <c r="F596" s="248"/>
      <c r="G596" s="248"/>
      <c r="H596" s="248"/>
    </row>
    <row r="597" spans="4:8" x14ac:dyDescent="0.2">
      <c r="D597" s="248"/>
      <c r="F597" s="248"/>
      <c r="G597" s="248"/>
      <c r="H597" s="248"/>
    </row>
    <row r="598" spans="4:8" x14ac:dyDescent="0.2">
      <c r="D598" s="248"/>
      <c r="F598" s="248"/>
      <c r="G598" s="248"/>
      <c r="H598" s="248"/>
    </row>
    <row r="599" spans="4:8" x14ac:dyDescent="0.2">
      <c r="D599" s="248"/>
      <c r="F599" s="248"/>
      <c r="G599" s="248"/>
      <c r="H599" s="248"/>
    </row>
    <row r="600" spans="4:8" x14ac:dyDescent="0.2">
      <c r="D600" s="248"/>
      <c r="F600" s="248"/>
      <c r="G600" s="248"/>
      <c r="H600" s="248"/>
    </row>
    <row r="601" spans="4:8" x14ac:dyDescent="0.2">
      <c r="D601" s="248"/>
      <c r="F601" s="248"/>
      <c r="G601" s="248"/>
      <c r="H601" s="248"/>
    </row>
    <row r="602" spans="4:8" x14ac:dyDescent="0.2">
      <c r="D602" s="248"/>
      <c r="F602" s="248"/>
      <c r="G602" s="248"/>
      <c r="H602" s="248"/>
    </row>
    <row r="603" spans="4:8" x14ac:dyDescent="0.2">
      <c r="D603" s="248"/>
      <c r="F603" s="248"/>
      <c r="G603" s="248"/>
      <c r="H603" s="248"/>
    </row>
    <row r="604" spans="4:8" x14ac:dyDescent="0.2">
      <c r="D604" s="248"/>
      <c r="F604" s="248"/>
      <c r="G604" s="248"/>
      <c r="H604" s="248"/>
    </row>
    <row r="605" spans="4:8" x14ac:dyDescent="0.2">
      <c r="D605" s="248"/>
      <c r="F605" s="248"/>
      <c r="G605" s="248"/>
      <c r="H605" s="248"/>
    </row>
    <row r="606" spans="4:8" x14ac:dyDescent="0.2">
      <c r="D606" s="248"/>
      <c r="F606" s="248"/>
      <c r="G606" s="248"/>
      <c r="H606" s="248"/>
    </row>
    <row r="607" spans="4:8" x14ac:dyDescent="0.2">
      <c r="D607" s="248"/>
      <c r="F607" s="248"/>
      <c r="G607" s="248"/>
      <c r="H607" s="248"/>
    </row>
    <row r="608" spans="4:8" x14ac:dyDescent="0.2">
      <c r="D608" s="248"/>
      <c r="F608" s="248"/>
      <c r="G608" s="248"/>
      <c r="H608" s="248"/>
    </row>
    <row r="609" spans="4:8" x14ac:dyDescent="0.2">
      <c r="D609" s="248"/>
      <c r="F609" s="248"/>
      <c r="G609" s="248"/>
      <c r="H609" s="248"/>
    </row>
    <row r="610" spans="4:8" x14ac:dyDescent="0.2">
      <c r="D610" s="248"/>
      <c r="F610" s="248"/>
      <c r="G610" s="248"/>
      <c r="H610" s="248"/>
    </row>
    <row r="611" spans="4:8" x14ac:dyDescent="0.2">
      <c r="D611" s="248"/>
      <c r="F611" s="248"/>
      <c r="G611" s="248"/>
      <c r="H611" s="248"/>
    </row>
    <row r="612" spans="4:8" x14ac:dyDescent="0.2">
      <c r="D612" s="248"/>
      <c r="F612" s="248"/>
      <c r="G612" s="248"/>
      <c r="H612" s="248"/>
    </row>
    <row r="613" spans="4:8" x14ac:dyDescent="0.2">
      <c r="D613" s="248"/>
      <c r="F613" s="248"/>
      <c r="G613" s="248"/>
      <c r="H613" s="248"/>
    </row>
    <row r="614" spans="4:8" x14ac:dyDescent="0.2">
      <c r="D614" s="248"/>
      <c r="F614" s="248"/>
      <c r="G614" s="248"/>
      <c r="H614" s="248"/>
    </row>
    <row r="615" spans="4:8" x14ac:dyDescent="0.2">
      <c r="D615" s="248"/>
      <c r="F615" s="248"/>
      <c r="G615" s="248"/>
      <c r="H615" s="248"/>
    </row>
    <row r="616" spans="4:8" x14ac:dyDescent="0.2">
      <c r="D616" s="248"/>
      <c r="F616" s="248"/>
      <c r="G616" s="248"/>
      <c r="H616" s="248"/>
    </row>
    <row r="617" spans="4:8" x14ac:dyDescent="0.2">
      <c r="D617" s="248"/>
      <c r="F617" s="248"/>
      <c r="G617" s="248"/>
      <c r="H617" s="248"/>
    </row>
    <row r="618" spans="4:8" x14ac:dyDescent="0.2">
      <c r="D618" s="248"/>
      <c r="F618" s="248"/>
      <c r="G618" s="248"/>
      <c r="H618" s="248"/>
    </row>
    <row r="619" spans="4:8" x14ac:dyDescent="0.2">
      <c r="D619" s="248"/>
      <c r="F619" s="248"/>
      <c r="G619" s="248"/>
      <c r="H619" s="248"/>
    </row>
    <row r="620" spans="4:8" x14ac:dyDescent="0.2">
      <c r="D620" s="248"/>
      <c r="F620" s="248"/>
      <c r="G620" s="248"/>
      <c r="H620" s="248"/>
    </row>
    <row r="621" spans="4:8" x14ac:dyDescent="0.2">
      <c r="D621" s="248"/>
      <c r="F621" s="248"/>
      <c r="G621" s="248"/>
      <c r="H621" s="248"/>
    </row>
    <row r="622" spans="4:8" x14ac:dyDescent="0.2">
      <c r="D622" s="248"/>
      <c r="F622" s="248"/>
      <c r="G622" s="248"/>
      <c r="H622" s="248"/>
    </row>
    <row r="623" spans="4:8" x14ac:dyDescent="0.2">
      <c r="D623" s="248"/>
      <c r="F623" s="248"/>
      <c r="G623" s="248"/>
      <c r="H623" s="248"/>
    </row>
    <row r="624" spans="4:8" x14ac:dyDescent="0.2">
      <c r="D624" s="248"/>
      <c r="F624" s="248"/>
      <c r="G624" s="248"/>
      <c r="H624" s="248"/>
    </row>
    <row r="625" spans="4:8" x14ac:dyDescent="0.2">
      <c r="D625" s="248"/>
      <c r="F625" s="248"/>
      <c r="G625" s="248"/>
      <c r="H625" s="248"/>
    </row>
    <row r="626" spans="4:8" x14ac:dyDescent="0.2">
      <c r="D626" s="248"/>
      <c r="F626" s="248"/>
      <c r="G626" s="248"/>
      <c r="H626" s="248"/>
    </row>
    <row r="627" spans="4:8" x14ac:dyDescent="0.2">
      <c r="D627" s="248"/>
      <c r="F627" s="248"/>
      <c r="G627" s="248"/>
      <c r="H627" s="248"/>
    </row>
    <row r="628" spans="4:8" x14ac:dyDescent="0.2">
      <c r="D628" s="248"/>
      <c r="F628" s="248"/>
      <c r="G628" s="248"/>
      <c r="H628" s="248"/>
    </row>
    <row r="629" spans="4:8" x14ac:dyDescent="0.2">
      <c r="D629" s="248"/>
      <c r="F629" s="248"/>
      <c r="G629" s="248"/>
      <c r="H629" s="248"/>
    </row>
    <row r="630" spans="4:8" x14ac:dyDescent="0.2">
      <c r="D630" s="248"/>
      <c r="F630" s="248"/>
      <c r="G630" s="248"/>
      <c r="H630" s="248"/>
    </row>
    <row r="631" spans="4:8" x14ac:dyDescent="0.2">
      <c r="D631" s="248"/>
      <c r="F631" s="248"/>
      <c r="G631" s="248"/>
      <c r="H631" s="248"/>
    </row>
    <row r="632" spans="4:8" x14ac:dyDescent="0.2">
      <c r="D632" s="248"/>
      <c r="F632" s="248"/>
      <c r="G632" s="248"/>
      <c r="H632" s="248"/>
    </row>
    <row r="633" spans="4:8" x14ac:dyDescent="0.2">
      <c r="D633" s="248"/>
      <c r="F633" s="248"/>
      <c r="G633" s="248"/>
      <c r="H633" s="248"/>
    </row>
    <row r="634" spans="4:8" x14ac:dyDescent="0.2">
      <c r="D634" s="248"/>
      <c r="F634" s="248"/>
      <c r="G634" s="248"/>
      <c r="H634" s="248"/>
    </row>
    <row r="635" spans="4:8" x14ac:dyDescent="0.2">
      <c r="D635" s="248"/>
      <c r="F635" s="248"/>
      <c r="G635" s="248"/>
      <c r="H635" s="248"/>
    </row>
    <row r="636" spans="4:8" x14ac:dyDescent="0.2">
      <c r="D636" s="248"/>
      <c r="F636" s="248"/>
      <c r="G636" s="248"/>
      <c r="H636" s="248"/>
    </row>
    <row r="637" spans="4:8" x14ac:dyDescent="0.2">
      <c r="D637" s="248"/>
      <c r="F637" s="248"/>
      <c r="G637" s="248"/>
      <c r="H637" s="248"/>
    </row>
    <row r="638" spans="4:8" x14ac:dyDescent="0.2">
      <c r="D638" s="248"/>
      <c r="F638" s="248"/>
      <c r="G638" s="248"/>
      <c r="H638" s="248"/>
    </row>
    <row r="639" spans="4:8" x14ac:dyDescent="0.2">
      <c r="D639" s="248"/>
      <c r="F639" s="248"/>
      <c r="G639" s="248"/>
      <c r="H639" s="248"/>
    </row>
    <row r="640" spans="4:8" x14ac:dyDescent="0.2">
      <c r="D640" s="248"/>
      <c r="F640" s="248"/>
      <c r="G640" s="248"/>
      <c r="H640" s="248"/>
    </row>
    <row r="641" spans="4:8" x14ac:dyDescent="0.2">
      <c r="D641" s="248"/>
      <c r="F641" s="248"/>
      <c r="G641" s="248"/>
      <c r="H641" s="248"/>
    </row>
    <row r="642" spans="4:8" x14ac:dyDescent="0.2">
      <c r="D642" s="248"/>
      <c r="F642" s="248"/>
      <c r="G642" s="248"/>
      <c r="H642" s="248"/>
    </row>
    <row r="643" spans="4:8" x14ac:dyDescent="0.2">
      <c r="D643" s="248"/>
      <c r="F643" s="248"/>
      <c r="G643" s="248"/>
      <c r="H643" s="248"/>
    </row>
    <row r="644" spans="4:8" x14ac:dyDescent="0.2">
      <c r="D644" s="248"/>
      <c r="F644" s="248"/>
      <c r="G644" s="248"/>
      <c r="H644" s="248"/>
    </row>
    <row r="645" spans="4:8" x14ac:dyDescent="0.2">
      <c r="D645" s="248"/>
      <c r="F645" s="248"/>
      <c r="G645" s="248"/>
      <c r="H645" s="248"/>
    </row>
    <row r="646" spans="4:8" x14ac:dyDescent="0.2">
      <c r="D646" s="248"/>
      <c r="F646" s="248"/>
      <c r="G646" s="248"/>
      <c r="H646" s="248"/>
    </row>
    <row r="647" spans="4:8" x14ac:dyDescent="0.2">
      <c r="D647" s="248"/>
      <c r="F647" s="248"/>
      <c r="G647" s="248"/>
      <c r="H647" s="248"/>
    </row>
    <row r="648" spans="4:8" x14ac:dyDescent="0.2">
      <c r="D648" s="248"/>
      <c r="F648" s="248"/>
      <c r="G648" s="248"/>
      <c r="H648" s="248"/>
    </row>
    <row r="649" spans="4:8" x14ac:dyDescent="0.2">
      <c r="D649" s="248"/>
      <c r="F649" s="248"/>
      <c r="G649" s="248"/>
      <c r="H649" s="248"/>
    </row>
    <row r="650" spans="4:8" x14ac:dyDescent="0.2">
      <c r="D650" s="248"/>
      <c r="F650" s="248"/>
      <c r="G650" s="248"/>
      <c r="H650" s="248"/>
    </row>
    <row r="651" spans="4:8" x14ac:dyDescent="0.2">
      <c r="D651" s="248"/>
      <c r="F651" s="248"/>
      <c r="G651" s="248"/>
      <c r="H651" s="248"/>
    </row>
    <row r="652" spans="4:8" x14ac:dyDescent="0.2">
      <c r="D652" s="248"/>
      <c r="F652" s="248"/>
      <c r="G652" s="248"/>
      <c r="H652" s="248"/>
    </row>
    <row r="653" spans="4:8" x14ac:dyDescent="0.2">
      <c r="D653" s="248"/>
      <c r="F653" s="248"/>
      <c r="G653" s="248"/>
      <c r="H653" s="248"/>
    </row>
    <row r="654" spans="4:8" x14ac:dyDescent="0.2">
      <c r="D654" s="248"/>
      <c r="F654" s="248"/>
      <c r="G654" s="248"/>
      <c r="H654" s="248"/>
    </row>
    <row r="655" spans="4:8" x14ac:dyDescent="0.2">
      <c r="D655" s="248"/>
      <c r="F655" s="248"/>
      <c r="G655" s="248"/>
      <c r="H655" s="248"/>
    </row>
    <row r="656" spans="4:8" x14ac:dyDescent="0.2">
      <c r="D656" s="248"/>
      <c r="F656" s="248"/>
      <c r="G656" s="248"/>
      <c r="H656" s="248"/>
    </row>
    <row r="657" spans="4:8" x14ac:dyDescent="0.2">
      <c r="D657" s="248"/>
      <c r="F657" s="248"/>
      <c r="G657" s="248"/>
      <c r="H657" s="248"/>
    </row>
    <row r="658" spans="4:8" x14ac:dyDescent="0.2">
      <c r="D658" s="248"/>
      <c r="F658" s="248"/>
      <c r="G658" s="248"/>
      <c r="H658" s="248"/>
    </row>
    <row r="659" spans="4:8" x14ac:dyDescent="0.2">
      <c r="D659" s="248"/>
      <c r="F659" s="248"/>
      <c r="G659" s="248"/>
      <c r="H659" s="248"/>
    </row>
    <row r="660" spans="4:8" x14ac:dyDescent="0.2">
      <c r="D660" s="248"/>
      <c r="F660" s="248"/>
      <c r="G660" s="248"/>
      <c r="H660" s="248"/>
    </row>
    <row r="661" spans="4:8" x14ac:dyDescent="0.2">
      <c r="D661" s="248"/>
      <c r="F661" s="248"/>
      <c r="G661" s="248"/>
      <c r="H661" s="248"/>
    </row>
    <row r="662" spans="4:8" x14ac:dyDescent="0.2">
      <c r="D662" s="248"/>
      <c r="F662" s="248"/>
      <c r="G662" s="248"/>
      <c r="H662" s="248"/>
    </row>
    <row r="663" spans="4:8" x14ac:dyDescent="0.2">
      <c r="D663" s="248"/>
      <c r="F663" s="248"/>
      <c r="G663" s="248"/>
      <c r="H663" s="248"/>
    </row>
    <row r="664" spans="4:8" x14ac:dyDescent="0.2">
      <c r="D664" s="248"/>
      <c r="F664" s="248"/>
      <c r="G664" s="248"/>
      <c r="H664" s="248"/>
    </row>
    <row r="665" spans="4:8" x14ac:dyDescent="0.2">
      <c r="D665" s="248"/>
      <c r="F665" s="248"/>
      <c r="G665" s="248"/>
      <c r="H665" s="248"/>
    </row>
    <row r="666" spans="4:8" x14ac:dyDescent="0.2">
      <c r="D666" s="248"/>
      <c r="F666" s="248"/>
      <c r="G666" s="248"/>
      <c r="H666" s="248"/>
    </row>
    <row r="667" spans="4:8" x14ac:dyDescent="0.2">
      <c r="D667" s="248"/>
      <c r="F667" s="248"/>
      <c r="G667" s="248"/>
      <c r="H667" s="248"/>
    </row>
    <row r="668" spans="4:8" x14ac:dyDescent="0.2">
      <c r="D668" s="248"/>
      <c r="F668" s="248"/>
      <c r="G668" s="248"/>
      <c r="H668" s="248"/>
    </row>
    <row r="669" spans="4:8" x14ac:dyDescent="0.2">
      <c r="D669" s="248"/>
      <c r="F669" s="248"/>
      <c r="G669" s="248"/>
      <c r="H669" s="248"/>
    </row>
    <row r="670" spans="4:8" x14ac:dyDescent="0.2">
      <c r="D670" s="248"/>
      <c r="F670" s="248"/>
      <c r="G670" s="248"/>
      <c r="H670" s="248"/>
    </row>
    <row r="671" spans="4:8" x14ac:dyDescent="0.2">
      <c r="D671" s="248"/>
      <c r="F671" s="248"/>
      <c r="G671" s="248"/>
      <c r="H671" s="248"/>
    </row>
    <row r="672" spans="4:8" x14ac:dyDescent="0.2">
      <c r="D672" s="248"/>
      <c r="F672" s="248"/>
      <c r="G672" s="248"/>
      <c r="H672" s="248"/>
    </row>
    <row r="673" spans="4:8" x14ac:dyDescent="0.2">
      <c r="D673" s="248"/>
      <c r="F673" s="248"/>
      <c r="G673" s="248"/>
      <c r="H673" s="248"/>
    </row>
    <row r="674" spans="4:8" x14ac:dyDescent="0.2">
      <c r="D674" s="248"/>
      <c r="F674" s="248"/>
      <c r="G674" s="248"/>
      <c r="H674" s="248"/>
    </row>
    <row r="675" spans="4:8" x14ac:dyDescent="0.2">
      <c r="D675" s="248"/>
      <c r="F675" s="248"/>
      <c r="G675" s="248"/>
      <c r="H675" s="248"/>
    </row>
    <row r="676" spans="4:8" x14ac:dyDescent="0.2">
      <c r="D676" s="248"/>
      <c r="F676" s="248"/>
      <c r="G676" s="248"/>
      <c r="H676" s="248"/>
    </row>
    <row r="677" spans="4:8" x14ac:dyDescent="0.2">
      <c r="D677" s="248"/>
      <c r="F677" s="248"/>
      <c r="G677" s="248"/>
      <c r="H677" s="248"/>
    </row>
    <row r="678" spans="4:8" x14ac:dyDescent="0.2">
      <c r="D678" s="248"/>
      <c r="F678" s="248"/>
      <c r="G678" s="248"/>
      <c r="H678" s="248"/>
    </row>
    <row r="679" spans="4:8" x14ac:dyDescent="0.2">
      <c r="D679" s="248"/>
      <c r="F679" s="248"/>
      <c r="G679" s="248"/>
      <c r="H679" s="248"/>
    </row>
    <row r="680" spans="4:8" x14ac:dyDescent="0.2">
      <c r="D680" s="248"/>
      <c r="F680" s="248"/>
      <c r="G680" s="248"/>
      <c r="H680" s="248"/>
    </row>
    <row r="681" spans="4:8" x14ac:dyDescent="0.2">
      <c r="D681" s="248"/>
      <c r="F681" s="248"/>
      <c r="G681" s="248"/>
      <c r="H681" s="248"/>
    </row>
    <row r="682" spans="4:8" x14ac:dyDescent="0.2">
      <c r="D682" s="248"/>
      <c r="F682" s="248"/>
      <c r="G682" s="248"/>
      <c r="H682" s="248"/>
    </row>
    <row r="683" spans="4:8" x14ac:dyDescent="0.2">
      <c r="D683" s="248"/>
      <c r="F683" s="248"/>
      <c r="G683" s="248"/>
      <c r="H683" s="248"/>
    </row>
    <row r="684" spans="4:8" x14ac:dyDescent="0.2">
      <c r="D684" s="248"/>
      <c r="F684" s="248"/>
      <c r="G684" s="248"/>
      <c r="H684" s="248"/>
    </row>
    <row r="685" spans="4:8" x14ac:dyDescent="0.2">
      <c r="D685" s="248"/>
      <c r="F685" s="248"/>
      <c r="G685" s="248"/>
      <c r="H685" s="248"/>
    </row>
    <row r="686" spans="4:8" x14ac:dyDescent="0.2">
      <c r="D686" s="248"/>
      <c r="F686" s="248"/>
      <c r="G686" s="248"/>
      <c r="H686" s="248"/>
    </row>
    <row r="687" spans="4:8" x14ac:dyDescent="0.2">
      <c r="D687" s="248"/>
      <c r="F687" s="248"/>
      <c r="G687" s="248"/>
      <c r="H687" s="248"/>
    </row>
    <row r="688" spans="4:8" x14ac:dyDescent="0.2">
      <c r="D688" s="248"/>
      <c r="F688" s="248"/>
      <c r="G688" s="248"/>
      <c r="H688" s="248"/>
    </row>
    <row r="689" spans="4:8" x14ac:dyDescent="0.2">
      <c r="D689" s="248"/>
      <c r="F689" s="248"/>
      <c r="G689" s="248"/>
      <c r="H689" s="248"/>
    </row>
    <row r="690" spans="4:8" x14ac:dyDescent="0.2">
      <c r="D690" s="248"/>
      <c r="F690" s="248"/>
      <c r="G690" s="248"/>
      <c r="H690" s="248"/>
    </row>
    <row r="691" spans="4:8" x14ac:dyDescent="0.2">
      <c r="D691" s="248"/>
      <c r="F691" s="248"/>
      <c r="G691" s="248"/>
      <c r="H691" s="248"/>
    </row>
    <row r="692" spans="4:8" x14ac:dyDescent="0.2">
      <c r="D692" s="248"/>
      <c r="F692" s="248"/>
      <c r="G692" s="248"/>
      <c r="H692" s="248"/>
    </row>
    <row r="693" spans="4:8" x14ac:dyDescent="0.2">
      <c r="D693" s="248"/>
      <c r="F693" s="248"/>
      <c r="G693" s="248"/>
      <c r="H693" s="248"/>
    </row>
    <row r="694" spans="4:8" x14ac:dyDescent="0.2">
      <c r="D694" s="248"/>
      <c r="F694" s="248"/>
      <c r="G694" s="248"/>
      <c r="H694" s="248"/>
    </row>
    <row r="695" spans="4:8" x14ac:dyDescent="0.2">
      <c r="D695" s="248"/>
      <c r="F695" s="248"/>
      <c r="G695" s="248"/>
      <c r="H695" s="248"/>
    </row>
    <row r="696" spans="4:8" x14ac:dyDescent="0.2">
      <c r="D696" s="248"/>
      <c r="F696" s="248"/>
      <c r="G696" s="248"/>
      <c r="H696" s="248"/>
    </row>
    <row r="697" spans="4:8" x14ac:dyDescent="0.2">
      <c r="D697" s="248"/>
      <c r="F697" s="248"/>
      <c r="G697" s="248"/>
      <c r="H697" s="248"/>
    </row>
    <row r="698" spans="4:8" x14ac:dyDescent="0.2">
      <c r="D698" s="248"/>
      <c r="F698" s="248"/>
      <c r="G698" s="248"/>
      <c r="H698" s="248"/>
    </row>
    <row r="699" spans="4:8" x14ac:dyDescent="0.2">
      <c r="D699" s="248"/>
      <c r="F699" s="248"/>
      <c r="G699" s="248"/>
      <c r="H699" s="248"/>
    </row>
    <row r="700" spans="4:8" x14ac:dyDescent="0.2">
      <c r="D700" s="248"/>
      <c r="F700" s="248"/>
      <c r="G700" s="248"/>
      <c r="H700" s="248"/>
    </row>
    <row r="701" spans="4:8" x14ac:dyDescent="0.2">
      <c r="D701" s="248"/>
      <c r="F701" s="248"/>
      <c r="G701" s="248"/>
      <c r="H701" s="248"/>
    </row>
    <row r="702" spans="4:8" x14ac:dyDescent="0.2">
      <c r="D702" s="248"/>
      <c r="F702" s="248"/>
      <c r="G702" s="248"/>
      <c r="H702" s="248"/>
    </row>
    <row r="703" spans="4:8" x14ac:dyDescent="0.2">
      <c r="D703" s="248"/>
      <c r="F703" s="248"/>
      <c r="G703" s="248"/>
      <c r="H703" s="248"/>
    </row>
    <row r="704" spans="4:8" x14ac:dyDescent="0.2">
      <c r="D704" s="248"/>
      <c r="F704" s="248"/>
      <c r="G704" s="248"/>
      <c r="H704" s="248"/>
    </row>
    <row r="705" spans="4:8" x14ac:dyDescent="0.2">
      <c r="D705" s="248"/>
      <c r="F705" s="248"/>
      <c r="G705" s="248"/>
      <c r="H705" s="248"/>
    </row>
    <row r="706" spans="4:8" x14ac:dyDescent="0.2">
      <c r="D706" s="248"/>
      <c r="F706" s="248"/>
      <c r="G706" s="248"/>
      <c r="H706" s="248"/>
    </row>
    <row r="707" spans="4:8" x14ac:dyDescent="0.2">
      <c r="D707" s="248"/>
      <c r="F707" s="248"/>
      <c r="G707" s="248"/>
      <c r="H707" s="248"/>
    </row>
    <row r="708" spans="4:8" x14ac:dyDescent="0.2">
      <c r="D708" s="248"/>
      <c r="F708" s="248"/>
      <c r="G708" s="248"/>
      <c r="H708" s="248"/>
    </row>
    <row r="709" spans="4:8" x14ac:dyDescent="0.2">
      <c r="D709" s="248"/>
      <c r="F709" s="248"/>
      <c r="G709" s="248"/>
      <c r="H709" s="248"/>
    </row>
    <row r="710" spans="4:8" x14ac:dyDescent="0.2">
      <c r="D710" s="248"/>
      <c r="F710" s="248"/>
      <c r="G710" s="248"/>
      <c r="H710" s="248"/>
    </row>
    <row r="711" spans="4:8" x14ac:dyDescent="0.2">
      <c r="D711" s="248"/>
      <c r="F711" s="248"/>
      <c r="G711" s="248"/>
      <c r="H711" s="248"/>
    </row>
    <row r="712" spans="4:8" x14ac:dyDescent="0.2">
      <c r="D712" s="248"/>
      <c r="F712" s="248"/>
      <c r="G712" s="248"/>
      <c r="H712" s="248"/>
    </row>
    <row r="713" spans="4:8" x14ac:dyDescent="0.2">
      <c r="D713" s="248"/>
      <c r="F713" s="248"/>
      <c r="G713" s="248"/>
      <c r="H713" s="248"/>
    </row>
    <row r="714" spans="4:8" x14ac:dyDescent="0.2">
      <c r="D714" s="248"/>
      <c r="F714" s="248"/>
      <c r="G714" s="248"/>
      <c r="H714" s="248"/>
    </row>
    <row r="715" spans="4:8" x14ac:dyDescent="0.2">
      <c r="D715" s="248"/>
      <c r="F715" s="248"/>
      <c r="G715" s="248"/>
      <c r="H715" s="248"/>
    </row>
    <row r="716" spans="4:8" x14ac:dyDescent="0.2">
      <c r="D716" s="248"/>
      <c r="F716" s="248"/>
      <c r="G716" s="248"/>
      <c r="H716" s="248"/>
    </row>
    <row r="717" spans="4:8" x14ac:dyDescent="0.2">
      <c r="D717" s="248"/>
      <c r="F717" s="248"/>
      <c r="G717" s="248"/>
      <c r="H717" s="248"/>
    </row>
    <row r="718" spans="4:8" x14ac:dyDescent="0.2">
      <c r="D718" s="248"/>
      <c r="F718" s="248"/>
      <c r="G718" s="248"/>
      <c r="H718" s="248"/>
    </row>
    <row r="719" spans="4:8" x14ac:dyDescent="0.2">
      <c r="D719" s="248"/>
      <c r="F719" s="248"/>
      <c r="G719" s="248"/>
      <c r="H719" s="248"/>
    </row>
    <row r="720" spans="4:8" x14ac:dyDescent="0.2">
      <c r="D720" s="248"/>
      <c r="F720" s="248"/>
      <c r="G720" s="248"/>
      <c r="H720" s="248"/>
    </row>
    <row r="721" spans="4:8" x14ac:dyDescent="0.2">
      <c r="D721" s="248"/>
      <c r="F721" s="248"/>
      <c r="G721" s="248"/>
      <c r="H721" s="248"/>
    </row>
    <row r="722" spans="4:8" x14ac:dyDescent="0.2">
      <c r="D722" s="248"/>
      <c r="F722" s="248"/>
      <c r="G722" s="248"/>
      <c r="H722" s="248"/>
    </row>
    <row r="723" spans="4:8" x14ac:dyDescent="0.2">
      <c r="D723" s="248"/>
      <c r="F723" s="248"/>
      <c r="G723" s="248"/>
      <c r="H723" s="248"/>
    </row>
    <row r="724" spans="4:8" x14ac:dyDescent="0.2">
      <c r="D724" s="248"/>
      <c r="F724" s="248"/>
      <c r="G724" s="248"/>
      <c r="H724" s="248"/>
    </row>
    <row r="725" spans="4:8" x14ac:dyDescent="0.2">
      <c r="D725" s="248"/>
      <c r="F725" s="248"/>
      <c r="G725" s="248"/>
      <c r="H725" s="248"/>
    </row>
    <row r="726" spans="4:8" x14ac:dyDescent="0.2">
      <c r="D726" s="248"/>
      <c r="F726" s="248"/>
      <c r="G726" s="248"/>
      <c r="H726" s="248"/>
    </row>
    <row r="727" spans="4:8" x14ac:dyDescent="0.2">
      <c r="D727" s="248"/>
      <c r="F727" s="248"/>
      <c r="G727" s="248"/>
      <c r="H727" s="248"/>
    </row>
    <row r="728" spans="4:8" x14ac:dyDescent="0.2">
      <c r="D728" s="248"/>
      <c r="F728" s="248"/>
      <c r="G728" s="248"/>
      <c r="H728" s="248"/>
    </row>
    <row r="729" spans="4:8" x14ac:dyDescent="0.2">
      <c r="D729" s="248"/>
      <c r="F729" s="248"/>
      <c r="G729" s="248"/>
      <c r="H729" s="248"/>
    </row>
    <row r="730" spans="4:8" x14ac:dyDescent="0.2">
      <c r="D730" s="248"/>
      <c r="F730" s="248"/>
      <c r="G730" s="248"/>
      <c r="H730" s="248"/>
    </row>
    <row r="731" spans="4:8" x14ac:dyDescent="0.2">
      <c r="D731" s="248"/>
      <c r="F731" s="248"/>
      <c r="G731" s="248"/>
      <c r="H731" s="248"/>
    </row>
    <row r="732" spans="4:8" x14ac:dyDescent="0.2">
      <c r="D732" s="248"/>
      <c r="F732" s="248"/>
      <c r="G732" s="248"/>
      <c r="H732" s="248"/>
    </row>
    <row r="733" spans="4:8" x14ac:dyDescent="0.2">
      <c r="D733" s="248"/>
      <c r="F733" s="248"/>
      <c r="G733" s="248"/>
      <c r="H733" s="248"/>
    </row>
    <row r="734" spans="4:8" x14ac:dyDescent="0.2">
      <c r="D734" s="248"/>
      <c r="F734" s="248"/>
      <c r="G734" s="248"/>
      <c r="H734" s="248"/>
    </row>
    <row r="735" spans="4:8" x14ac:dyDescent="0.2">
      <c r="D735" s="248"/>
      <c r="F735" s="248"/>
      <c r="G735" s="248"/>
      <c r="H735" s="248"/>
    </row>
    <row r="736" spans="4:8" x14ac:dyDescent="0.2">
      <c r="D736" s="248"/>
      <c r="F736" s="248"/>
      <c r="G736" s="248"/>
      <c r="H736" s="248"/>
    </row>
    <row r="737" spans="4:8" x14ac:dyDescent="0.2">
      <c r="D737" s="248"/>
      <c r="F737" s="248"/>
      <c r="G737" s="248"/>
      <c r="H737" s="248"/>
    </row>
    <row r="738" spans="4:8" x14ac:dyDescent="0.2">
      <c r="D738" s="248"/>
      <c r="F738" s="248"/>
      <c r="G738" s="248"/>
      <c r="H738" s="248"/>
    </row>
    <row r="739" spans="4:8" x14ac:dyDescent="0.2">
      <c r="D739" s="248"/>
      <c r="F739" s="248"/>
      <c r="G739" s="248"/>
      <c r="H739" s="248"/>
    </row>
    <row r="740" spans="4:8" x14ac:dyDescent="0.2">
      <c r="D740" s="248"/>
      <c r="F740" s="248"/>
      <c r="G740" s="248"/>
      <c r="H740" s="248"/>
    </row>
    <row r="741" spans="4:8" x14ac:dyDescent="0.2">
      <c r="D741" s="248"/>
      <c r="F741" s="248"/>
      <c r="G741" s="248"/>
      <c r="H741" s="248"/>
    </row>
    <row r="742" spans="4:8" x14ac:dyDescent="0.2">
      <c r="D742" s="248"/>
      <c r="F742" s="248"/>
      <c r="G742" s="248"/>
      <c r="H742" s="248"/>
    </row>
    <row r="743" spans="4:8" x14ac:dyDescent="0.2">
      <c r="D743" s="248"/>
      <c r="F743" s="248"/>
      <c r="G743" s="248"/>
      <c r="H743" s="248"/>
    </row>
    <row r="744" spans="4:8" x14ac:dyDescent="0.2">
      <c r="D744" s="248"/>
      <c r="F744" s="248"/>
      <c r="G744" s="248"/>
      <c r="H744" s="248"/>
    </row>
    <row r="745" spans="4:8" x14ac:dyDescent="0.2">
      <c r="D745" s="248"/>
      <c r="F745" s="248"/>
      <c r="G745" s="248"/>
      <c r="H745" s="248"/>
    </row>
    <row r="746" spans="4:8" x14ac:dyDescent="0.2">
      <c r="D746" s="248"/>
      <c r="F746" s="248"/>
      <c r="G746" s="248"/>
      <c r="H746" s="248"/>
    </row>
    <row r="747" spans="4:8" x14ac:dyDescent="0.2">
      <c r="D747" s="248"/>
      <c r="F747" s="248"/>
      <c r="G747" s="248"/>
      <c r="H747" s="248"/>
    </row>
    <row r="748" spans="4:8" x14ac:dyDescent="0.2">
      <c r="D748" s="248"/>
      <c r="F748" s="248"/>
      <c r="G748" s="248"/>
      <c r="H748" s="248"/>
    </row>
    <row r="749" spans="4:8" x14ac:dyDescent="0.2">
      <c r="D749" s="248"/>
      <c r="F749" s="248"/>
      <c r="G749" s="248"/>
      <c r="H749" s="248"/>
    </row>
    <row r="750" spans="4:8" x14ac:dyDescent="0.2">
      <c r="D750" s="248"/>
      <c r="F750" s="248"/>
      <c r="G750" s="248"/>
      <c r="H750" s="248"/>
    </row>
    <row r="751" spans="4:8" x14ac:dyDescent="0.2">
      <c r="D751" s="248"/>
      <c r="F751" s="248"/>
      <c r="G751" s="248"/>
      <c r="H751" s="248"/>
    </row>
    <row r="752" spans="4:8" x14ac:dyDescent="0.2">
      <c r="D752" s="248"/>
      <c r="F752" s="248"/>
      <c r="G752" s="248"/>
      <c r="H752" s="248"/>
    </row>
    <row r="753" spans="4:8" x14ac:dyDescent="0.2">
      <c r="D753" s="248"/>
      <c r="F753" s="248"/>
      <c r="G753" s="248"/>
      <c r="H753" s="248"/>
    </row>
    <row r="754" spans="4:8" x14ac:dyDescent="0.2">
      <c r="D754" s="248"/>
      <c r="F754" s="248"/>
      <c r="G754" s="248"/>
      <c r="H754" s="248"/>
    </row>
    <row r="755" spans="4:8" x14ac:dyDescent="0.2">
      <c r="D755" s="248"/>
      <c r="F755" s="248"/>
      <c r="G755" s="248"/>
      <c r="H755" s="248"/>
    </row>
    <row r="756" spans="4:8" x14ac:dyDescent="0.2">
      <c r="D756" s="248"/>
      <c r="F756" s="248"/>
      <c r="G756" s="248"/>
      <c r="H756" s="248"/>
    </row>
    <row r="757" spans="4:8" x14ac:dyDescent="0.2">
      <c r="D757" s="248"/>
      <c r="F757" s="248"/>
      <c r="G757" s="248"/>
      <c r="H757" s="248"/>
    </row>
    <row r="758" spans="4:8" x14ac:dyDescent="0.2">
      <c r="D758" s="248"/>
      <c r="F758" s="248"/>
      <c r="G758" s="248"/>
      <c r="H758" s="248"/>
    </row>
    <row r="759" spans="4:8" x14ac:dyDescent="0.2">
      <c r="D759" s="248"/>
      <c r="F759" s="248"/>
      <c r="G759" s="248"/>
      <c r="H759" s="248"/>
    </row>
    <row r="760" spans="4:8" x14ac:dyDescent="0.2">
      <c r="D760" s="248"/>
      <c r="F760" s="248"/>
      <c r="G760" s="248"/>
      <c r="H760" s="248"/>
    </row>
    <row r="761" spans="4:8" x14ac:dyDescent="0.2">
      <c r="D761" s="248"/>
      <c r="F761" s="248"/>
      <c r="G761" s="248"/>
      <c r="H761" s="248"/>
    </row>
    <row r="762" spans="4:8" x14ac:dyDescent="0.2">
      <c r="D762" s="248"/>
      <c r="F762" s="248"/>
      <c r="G762" s="248"/>
      <c r="H762" s="248"/>
    </row>
    <row r="763" spans="4:8" x14ac:dyDescent="0.2">
      <c r="D763" s="248"/>
      <c r="F763" s="248"/>
      <c r="G763" s="248"/>
      <c r="H763" s="248"/>
    </row>
    <row r="764" spans="4:8" x14ac:dyDescent="0.2">
      <c r="D764" s="248"/>
      <c r="F764" s="248"/>
      <c r="G764" s="248"/>
      <c r="H764" s="248"/>
    </row>
    <row r="765" spans="4:8" x14ac:dyDescent="0.2">
      <c r="D765" s="248"/>
      <c r="F765" s="248"/>
      <c r="G765" s="248"/>
      <c r="H765" s="248"/>
    </row>
    <row r="766" spans="4:8" x14ac:dyDescent="0.2">
      <c r="D766" s="248"/>
      <c r="F766" s="248"/>
      <c r="G766" s="248"/>
      <c r="H766" s="248"/>
    </row>
    <row r="767" spans="4:8" x14ac:dyDescent="0.2">
      <c r="D767" s="248"/>
      <c r="F767" s="248"/>
      <c r="G767" s="248"/>
      <c r="H767" s="248"/>
    </row>
    <row r="768" spans="4:8" x14ac:dyDescent="0.2">
      <c r="D768" s="248"/>
      <c r="F768" s="248"/>
      <c r="G768" s="248"/>
      <c r="H768" s="248"/>
    </row>
    <row r="769" spans="4:8" x14ac:dyDescent="0.2">
      <c r="D769" s="248"/>
      <c r="F769" s="248"/>
      <c r="G769" s="248"/>
      <c r="H769" s="248"/>
    </row>
    <row r="770" spans="4:8" x14ac:dyDescent="0.2">
      <c r="D770" s="248"/>
      <c r="F770" s="248"/>
      <c r="G770" s="248"/>
      <c r="H770" s="248"/>
    </row>
    <row r="771" spans="4:8" x14ac:dyDescent="0.2">
      <c r="D771" s="248"/>
      <c r="F771" s="248"/>
      <c r="G771" s="248"/>
      <c r="H771" s="248"/>
    </row>
    <row r="772" spans="4:8" x14ac:dyDescent="0.2">
      <c r="D772" s="248"/>
      <c r="F772" s="248"/>
      <c r="G772" s="248"/>
      <c r="H772" s="248"/>
    </row>
    <row r="773" spans="4:8" x14ac:dyDescent="0.2">
      <c r="D773" s="248"/>
      <c r="F773" s="248"/>
      <c r="G773" s="248"/>
      <c r="H773" s="248"/>
    </row>
    <row r="774" spans="4:8" x14ac:dyDescent="0.2">
      <c r="D774" s="248"/>
      <c r="F774" s="248"/>
      <c r="G774" s="248"/>
      <c r="H774" s="248"/>
    </row>
    <row r="775" spans="4:8" x14ac:dyDescent="0.2">
      <c r="D775" s="248"/>
      <c r="F775" s="248"/>
      <c r="G775" s="248"/>
      <c r="H775" s="248"/>
    </row>
    <row r="776" spans="4:8" x14ac:dyDescent="0.2">
      <c r="D776" s="248"/>
      <c r="F776" s="248"/>
      <c r="G776" s="248"/>
      <c r="H776" s="248"/>
    </row>
    <row r="777" spans="4:8" x14ac:dyDescent="0.2">
      <c r="D777" s="248"/>
      <c r="F777" s="248"/>
      <c r="G777" s="248"/>
      <c r="H777" s="248"/>
    </row>
    <row r="778" spans="4:8" x14ac:dyDescent="0.2">
      <c r="D778" s="248"/>
      <c r="F778" s="248"/>
      <c r="G778" s="248"/>
      <c r="H778" s="248"/>
    </row>
    <row r="779" spans="4:8" x14ac:dyDescent="0.2">
      <c r="D779" s="248"/>
      <c r="F779" s="248"/>
      <c r="G779" s="248"/>
      <c r="H779" s="248"/>
    </row>
    <row r="780" spans="4:8" x14ac:dyDescent="0.2">
      <c r="D780" s="248"/>
      <c r="F780" s="248"/>
      <c r="G780" s="248"/>
      <c r="H780" s="248"/>
    </row>
    <row r="781" spans="4:8" x14ac:dyDescent="0.2">
      <c r="D781" s="248"/>
      <c r="F781" s="248"/>
      <c r="G781" s="248"/>
      <c r="H781" s="248"/>
    </row>
    <row r="782" spans="4:8" x14ac:dyDescent="0.2">
      <c r="D782" s="248"/>
      <c r="F782" s="248"/>
      <c r="G782" s="248"/>
      <c r="H782" s="248"/>
    </row>
    <row r="783" spans="4:8" x14ac:dyDescent="0.2">
      <c r="D783" s="248"/>
      <c r="F783" s="248"/>
      <c r="G783" s="248"/>
      <c r="H783" s="248"/>
    </row>
    <row r="784" spans="4:8" x14ac:dyDescent="0.2">
      <c r="D784" s="248"/>
      <c r="F784" s="248"/>
      <c r="G784" s="248"/>
      <c r="H784" s="248"/>
    </row>
    <row r="785" spans="4:8" x14ac:dyDescent="0.2">
      <c r="D785" s="248"/>
      <c r="F785" s="248"/>
      <c r="G785" s="248"/>
      <c r="H785" s="248"/>
    </row>
    <row r="786" spans="4:8" x14ac:dyDescent="0.2">
      <c r="D786" s="248"/>
      <c r="F786" s="248"/>
      <c r="G786" s="248"/>
      <c r="H786" s="248"/>
    </row>
    <row r="787" spans="4:8" x14ac:dyDescent="0.2">
      <c r="D787" s="248"/>
      <c r="F787" s="248"/>
      <c r="G787" s="248"/>
      <c r="H787" s="248"/>
    </row>
    <row r="788" spans="4:8" x14ac:dyDescent="0.2">
      <c r="D788" s="248"/>
      <c r="F788" s="248"/>
      <c r="G788" s="248"/>
      <c r="H788" s="248"/>
    </row>
    <row r="789" spans="4:8" x14ac:dyDescent="0.2">
      <c r="D789" s="248"/>
      <c r="F789" s="248"/>
      <c r="G789" s="248"/>
      <c r="H789" s="248"/>
    </row>
    <row r="790" spans="4:8" x14ac:dyDescent="0.2">
      <c r="D790" s="248"/>
      <c r="F790" s="248"/>
      <c r="G790" s="248"/>
      <c r="H790" s="248"/>
    </row>
    <row r="791" spans="4:8" x14ac:dyDescent="0.2">
      <c r="D791" s="248"/>
      <c r="F791" s="248"/>
      <c r="G791" s="248"/>
      <c r="H791" s="248"/>
    </row>
    <row r="792" spans="4:8" x14ac:dyDescent="0.2">
      <c r="D792" s="248"/>
      <c r="F792" s="248"/>
      <c r="G792" s="248"/>
      <c r="H792" s="248"/>
    </row>
    <row r="793" spans="4:8" x14ac:dyDescent="0.2">
      <c r="D793" s="248"/>
      <c r="F793" s="248"/>
      <c r="G793" s="248"/>
      <c r="H793" s="248"/>
    </row>
    <row r="794" spans="4:8" x14ac:dyDescent="0.2">
      <c r="D794" s="248"/>
      <c r="F794" s="248"/>
      <c r="G794" s="248"/>
      <c r="H794" s="248"/>
    </row>
    <row r="795" spans="4:8" x14ac:dyDescent="0.2">
      <c r="D795" s="248"/>
      <c r="F795" s="248"/>
      <c r="G795" s="248"/>
      <c r="H795" s="248"/>
    </row>
    <row r="796" spans="4:8" x14ac:dyDescent="0.2">
      <c r="D796" s="248"/>
      <c r="F796" s="248"/>
      <c r="G796" s="248"/>
      <c r="H796" s="248"/>
    </row>
    <row r="797" spans="4:8" x14ac:dyDescent="0.2">
      <c r="D797" s="248"/>
      <c r="F797" s="248"/>
      <c r="G797" s="248"/>
      <c r="H797" s="248"/>
    </row>
    <row r="798" spans="4:8" x14ac:dyDescent="0.2">
      <c r="D798" s="248"/>
      <c r="F798" s="248"/>
      <c r="G798" s="248"/>
      <c r="H798" s="248"/>
    </row>
    <row r="799" spans="4:8" x14ac:dyDescent="0.2">
      <c r="D799" s="248"/>
      <c r="F799" s="248"/>
      <c r="G799" s="248"/>
      <c r="H799" s="248"/>
    </row>
    <row r="800" spans="4:8" x14ac:dyDescent="0.2">
      <c r="D800" s="248"/>
      <c r="F800" s="248"/>
      <c r="G800" s="248"/>
      <c r="H800" s="248"/>
    </row>
    <row r="801" spans="4:8" x14ac:dyDescent="0.2">
      <c r="D801" s="248"/>
      <c r="F801" s="248"/>
      <c r="G801" s="248"/>
      <c r="H801" s="248"/>
    </row>
    <row r="802" spans="4:8" x14ac:dyDescent="0.2">
      <c r="D802" s="248"/>
      <c r="F802" s="248"/>
      <c r="G802" s="248"/>
      <c r="H802" s="248"/>
    </row>
    <row r="803" spans="4:8" x14ac:dyDescent="0.2">
      <c r="D803" s="248"/>
      <c r="F803" s="248"/>
      <c r="G803" s="248"/>
      <c r="H803" s="248"/>
    </row>
    <row r="804" spans="4:8" x14ac:dyDescent="0.2">
      <c r="D804" s="248"/>
      <c r="F804" s="248"/>
      <c r="G804" s="248"/>
      <c r="H804" s="248"/>
    </row>
    <row r="805" spans="4:8" x14ac:dyDescent="0.2">
      <c r="D805" s="248"/>
      <c r="F805" s="248"/>
      <c r="G805" s="248"/>
      <c r="H805" s="248"/>
    </row>
    <row r="806" spans="4:8" x14ac:dyDescent="0.2">
      <c r="D806" s="248"/>
      <c r="F806" s="248"/>
      <c r="G806" s="248"/>
      <c r="H806" s="248"/>
    </row>
    <row r="807" spans="4:8" x14ac:dyDescent="0.2">
      <c r="D807" s="248"/>
      <c r="F807" s="248"/>
      <c r="G807" s="248"/>
      <c r="H807" s="248"/>
    </row>
    <row r="808" spans="4:8" x14ac:dyDescent="0.2">
      <c r="D808" s="248"/>
      <c r="F808" s="248"/>
      <c r="G808" s="248"/>
      <c r="H808" s="248"/>
    </row>
    <row r="809" spans="4:8" x14ac:dyDescent="0.2">
      <c r="D809" s="248"/>
      <c r="F809" s="248"/>
      <c r="G809" s="248"/>
      <c r="H809" s="248"/>
    </row>
    <row r="810" spans="4:8" x14ac:dyDescent="0.2">
      <c r="D810" s="248"/>
      <c r="F810" s="248"/>
      <c r="G810" s="248"/>
      <c r="H810" s="248"/>
    </row>
    <row r="811" spans="4:8" x14ac:dyDescent="0.2">
      <c r="D811" s="248"/>
      <c r="F811" s="248"/>
      <c r="G811" s="248"/>
      <c r="H811" s="248"/>
    </row>
    <row r="812" spans="4:8" x14ac:dyDescent="0.2">
      <c r="D812" s="248"/>
      <c r="F812" s="248"/>
      <c r="G812" s="248"/>
      <c r="H812" s="248"/>
    </row>
    <row r="813" spans="4:8" x14ac:dyDescent="0.2">
      <c r="D813" s="248"/>
      <c r="F813" s="248"/>
      <c r="G813" s="248"/>
      <c r="H813" s="248"/>
    </row>
    <row r="814" spans="4:8" x14ac:dyDescent="0.2">
      <c r="D814" s="248"/>
      <c r="F814" s="248"/>
      <c r="G814" s="248"/>
      <c r="H814" s="248"/>
    </row>
    <row r="815" spans="4:8" x14ac:dyDescent="0.2">
      <c r="D815" s="248"/>
      <c r="F815" s="248"/>
      <c r="G815" s="248"/>
      <c r="H815" s="248"/>
    </row>
    <row r="816" spans="4:8" x14ac:dyDescent="0.2">
      <c r="D816" s="248"/>
      <c r="F816" s="248"/>
      <c r="G816" s="248"/>
      <c r="H816" s="248"/>
    </row>
    <row r="817" spans="4:8" x14ac:dyDescent="0.2">
      <c r="D817" s="248"/>
      <c r="F817" s="248"/>
      <c r="G817" s="248"/>
      <c r="H817" s="248"/>
    </row>
    <row r="818" spans="4:8" x14ac:dyDescent="0.2">
      <c r="D818" s="248"/>
      <c r="F818" s="248"/>
      <c r="G818" s="248"/>
      <c r="H818" s="248"/>
    </row>
    <row r="819" spans="4:8" x14ac:dyDescent="0.2">
      <c r="D819" s="248"/>
      <c r="F819" s="248"/>
      <c r="G819" s="248"/>
      <c r="H819" s="248"/>
    </row>
    <row r="820" spans="4:8" x14ac:dyDescent="0.2">
      <c r="D820" s="248"/>
      <c r="F820" s="248"/>
      <c r="G820" s="248"/>
      <c r="H820" s="248"/>
    </row>
    <row r="821" spans="4:8" x14ac:dyDescent="0.2">
      <c r="D821" s="248"/>
      <c r="F821" s="248"/>
      <c r="G821" s="248"/>
      <c r="H821" s="248"/>
    </row>
    <row r="822" spans="4:8" x14ac:dyDescent="0.2">
      <c r="D822" s="248"/>
      <c r="F822" s="248"/>
      <c r="G822" s="248"/>
      <c r="H822" s="248"/>
    </row>
    <row r="823" spans="4:8" x14ac:dyDescent="0.2">
      <c r="D823" s="248"/>
      <c r="F823" s="248"/>
      <c r="G823" s="248"/>
      <c r="H823" s="248"/>
    </row>
    <row r="824" spans="4:8" x14ac:dyDescent="0.2">
      <c r="D824" s="248"/>
      <c r="F824" s="248"/>
      <c r="G824" s="248"/>
      <c r="H824" s="248"/>
    </row>
    <row r="825" spans="4:8" x14ac:dyDescent="0.2">
      <c r="D825" s="248"/>
      <c r="F825" s="248"/>
      <c r="G825" s="248"/>
      <c r="H825" s="248"/>
    </row>
    <row r="826" spans="4:8" x14ac:dyDescent="0.2">
      <c r="D826" s="248"/>
      <c r="F826" s="248"/>
      <c r="G826" s="248"/>
      <c r="H826" s="248"/>
    </row>
    <row r="827" spans="4:8" x14ac:dyDescent="0.2">
      <c r="D827" s="248"/>
      <c r="F827" s="248"/>
      <c r="G827" s="248"/>
      <c r="H827" s="248"/>
    </row>
    <row r="828" spans="4:8" x14ac:dyDescent="0.2">
      <c r="D828" s="248"/>
      <c r="F828" s="248"/>
      <c r="G828" s="248"/>
      <c r="H828" s="248"/>
    </row>
    <row r="829" spans="4:8" x14ac:dyDescent="0.2">
      <c r="D829" s="248"/>
      <c r="F829" s="248"/>
      <c r="G829" s="248"/>
      <c r="H829" s="248"/>
    </row>
    <row r="830" spans="4:8" x14ac:dyDescent="0.2">
      <c r="D830" s="248"/>
      <c r="F830" s="248"/>
      <c r="G830" s="248"/>
      <c r="H830" s="248"/>
    </row>
    <row r="831" spans="4:8" x14ac:dyDescent="0.2">
      <c r="D831" s="248"/>
      <c r="F831" s="248"/>
      <c r="G831" s="248"/>
      <c r="H831" s="248"/>
    </row>
    <row r="832" spans="4:8" x14ac:dyDescent="0.2">
      <c r="D832" s="248"/>
      <c r="F832" s="248"/>
      <c r="G832" s="248"/>
      <c r="H832" s="248"/>
    </row>
    <row r="833" spans="4:8" x14ac:dyDescent="0.2">
      <c r="D833" s="248"/>
      <c r="F833" s="248"/>
      <c r="G833" s="248"/>
      <c r="H833" s="248"/>
    </row>
    <row r="834" spans="4:8" x14ac:dyDescent="0.2">
      <c r="D834" s="248"/>
      <c r="F834" s="248"/>
      <c r="G834" s="248"/>
      <c r="H834" s="248"/>
    </row>
    <row r="835" spans="4:8" x14ac:dyDescent="0.2">
      <c r="D835" s="248"/>
      <c r="F835" s="248"/>
      <c r="G835" s="248"/>
      <c r="H835" s="248"/>
    </row>
    <row r="836" spans="4:8" x14ac:dyDescent="0.2">
      <c r="D836" s="248"/>
      <c r="F836" s="248"/>
      <c r="G836" s="248"/>
      <c r="H836" s="248"/>
    </row>
    <row r="837" spans="4:8" x14ac:dyDescent="0.2">
      <c r="D837" s="248"/>
      <c r="F837" s="248"/>
      <c r="G837" s="248"/>
      <c r="H837" s="248"/>
    </row>
    <row r="838" spans="4:8" x14ac:dyDescent="0.2">
      <c r="D838" s="248"/>
      <c r="F838" s="248"/>
      <c r="G838" s="248"/>
      <c r="H838" s="248"/>
    </row>
    <row r="839" spans="4:8" x14ac:dyDescent="0.2">
      <c r="D839" s="248"/>
      <c r="F839" s="248"/>
      <c r="G839" s="248"/>
      <c r="H839" s="248"/>
    </row>
    <row r="840" spans="4:8" x14ac:dyDescent="0.2">
      <c r="D840" s="248"/>
      <c r="F840" s="248"/>
      <c r="G840" s="248"/>
      <c r="H840" s="248"/>
    </row>
    <row r="841" spans="4:8" x14ac:dyDescent="0.2">
      <c r="D841" s="248"/>
      <c r="F841" s="248"/>
      <c r="G841" s="248"/>
      <c r="H841" s="248"/>
    </row>
    <row r="842" spans="4:8" x14ac:dyDescent="0.2">
      <c r="D842" s="248"/>
      <c r="F842" s="248"/>
      <c r="G842" s="248"/>
      <c r="H842" s="248"/>
    </row>
    <row r="843" spans="4:8" x14ac:dyDescent="0.2">
      <c r="D843" s="248"/>
      <c r="F843" s="248"/>
      <c r="G843" s="248"/>
      <c r="H843" s="248"/>
    </row>
    <row r="844" spans="4:8" x14ac:dyDescent="0.2">
      <c r="D844" s="248"/>
      <c r="F844" s="248"/>
      <c r="G844" s="248"/>
      <c r="H844" s="248"/>
    </row>
    <row r="845" spans="4:8" x14ac:dyDescent="0.2">
      <c r="D845" s="248"/>
      <c r="F845" s="248"/>
      <c r="G845" s="248"/>
      <c r="H845" s="248"/>
    </row>
    <row r="846" spans="4:8" x14ac:dyDescent="0.2">
      <c r="D846" s="248"/>
      <c r="F846" s="248"/>
      <c r="G846" s="248"/>
      <c r="H846" s="248"/>
    </row>
    <row r="847" spans="4:8" x14ac:dyDescent="0.2">
      <c r="D847" s="248"/>
      <c r="F847" s="248"/>
      <c r="G847" s="248"/>
      <c r="H847" s="248"/>
    </row>
    <row r="848" spans="4:8" x14ac:dyDescent="0.2">
      <c r="D848" s="248"/>
      <c r="F848" s="248"/>
      <c r="G848" s="248"/>
      <c r="H848" s="248"/>
    </row>
    <row r="849" spans="4:8" x14ac:dyDescent="0.2">
      <c r="D849" s="248"/>
      <c r="F849" s="248"/>
      <c r="G849" s="248"/>
      <c r="H849" s="248"/>
    </row>
    <row r="850" spans="4:8" x14ac:dyDescent="0.2">
      <c r="D850" s="248"/>
      <c r="F850" s="248"/>
      <c r="G850" s="248"/>
      <c r="H850" s="248"/>
    </row>
    <row r="851" spans="4:8" x14ac:dyDescent="0.2">
      <c r="D851" s="248"/>
      <c r="F851" s="248"/>
      <c r="G851" s="248"/>
      <c r="H851" s="248"/>
    </row>
    <row r="852" spans="4:8" x14ac:dyDescent="0.2">
      <c r="D852" s="248"/>
      <c r="F852" s="248"/>
      <c r="G852" s="248"/>
      <c r="H852" s="248"/>
    </row>
    <row r="853" spans="4:8" x14ac:dyDescent="0.2">
      <c r="D853" s="248"/>
      <c r="F853" s="248"/>
      <c r="G853" s="248"/>
      <c r="H853" s="248"/>
    </row>
    <row r="854" spans="4:8" x14ac:dyDescent="0.2">
      <c r="D854" s="248"/>
      <c r="F854" s="248"/>
      <c r="G854" s="248"/>
      <c r="H854" s="248"/>
    </row>
    <row r="855" spans="4:8" x14ac:dyDescent="0.2">
      <c r="D855" s="248"/>
      <c r="F855" s="248"/>
      <c r="G855" s="248"/>
      <c r="H855" s="248"/>
    </row>
    <row r="856" spans="4:8" x14ac:dyDescent="0.2">
      <c r="D856" s="248"/>
      <c r="F856" s="248"/>
      <c r="G856" s="248"/>
      <c r="H856" s="248"/>
    </row>
    <row r="857" spans="4:8" x14ac:dyDescent="0.2">
      <c r="D857" s="248"/>
      <c r="F857" s="248"/>
      <c r="G857" s="248"/>
      <c r="H857" s="248"/>
    </row>
    <row r="858" spans="4:8" x14ac:dyDescent="0.2">
      <c r="D858" s="248"/>
      <c r="F858" s="248"/>
      <c r="G858" s="248"/>
      <c r="H858" s="248"/>
    </row>
    <row r="859" spans="4:8" x14ac:dyDescent="0.2">
      <c r="D859" s="248"/>
      <c r="F859" s="248"/>
      <c r="G859" s="248"/>
      <c r="H859" s="248"/>
    </row>
    <row r="860" spans="4:8" x14ac:dyDescent="0.2">
      <c r="D860" s="248"/>
      <c r="F860" s="248"/>
      <c r="G860" s="248"/>
      <c r="H860" s="248"/>
    </row>
    <row r="861" spans="4:8" x14ac:dyDescent="0.2">
      <c r="D861" s="248"/>
      <c r="F861" s="248"/>
      <c r="G861" s="248"/>
      <c r="H861" s="248"/>
    </row>
    <row r="862" spans="4:8" x14ac:dyDescent="0.2">
      <c r="D862" s="248"/>
      <c r="F862" s="248"/>
      <c r="G862" s="248"/>
      <c r="H862" s="248"/>
    </row>
    <row r="863" spans="4:8" x14ac:dyDescent="0.2">
      <c r="D863" s="248"/>
      <c r="F863" s="248"/>
      <c r="G863" s="248"/>
      <c r="H863" s="248"/>
    </row>
    <row r="864" spans="4:8" x14ac:dyDescent="0.2">
      <c r="D864" s="248"/>
      <c r="F864" s="248"/>
      <c r="G864" s="248"/>
      <c r="H864" s="248"/>
    </row>
    <row r="865" spans="4:8" x14ac:dyDescent="0.2">
      <c r="D865" s="248"/>
      <c r="F865" s="248"/>
      <c r="G865" s="248"/>
      <c r="H865" s="248"/>
    </row>
    <row r="866" spans="4:8" x14ac:dyDescent="0.2">
      <c r="D866" s="248"/>
      <c r="F866" s="248"/>
      <c r="G866" s="248"/>
      <c r="H866" s="248"/>
    </row>
    <row r="867" spans="4:8" x14ac:dyDescent="0.2">
      <c r="D867" s="248"/>
      <c r="F867" s="248"/>
      <c r="G867" s="248"/>
      <c r="H867" s="248"/>
    </row>
    <row r="868" spans="4:8" x14ac:dyDescent="0.2">
      <c r="D868" s="248"/>
      <c r="F868" s="248"/>
      <c r="G868" s="248"/>
      <c r="H868" s="248"/>
    </row>
    <row r="869" spans="4:8" x14ac:dyDescent="0.2">
      <c r="D869" s="248"/>
      <c r="F869" s="248"/>
      <c r="G869" s="248"/>
      <c r="H869" s="248"/>
    </row>
    <row r="870" spans="4:8" x14ac:dyDescent="0.2">
      <c r="D870" s="248"/>
      <c r="F870" s="248"/>
      <c r="G870" s="248"/>
      <c r="H870" s="248"/>
    </row>
    <row r="871" spans="4:8" x14ac:dyDescent="0.2">
      <c r="D871" s="248"/>
      <c r="F871" s="248"/>
      <c r="G871" s="248"/>
      <c r="H871" s="248"/>
    </row>
    <row r="872" spans="4:8" x14ac:dyDescent="0.2">
      <c r="D872" s="248"/>
      <c r="F872" s="248"/>
      <c r="G872" s="248"/>
      <c r="H872" s="248"/>
    </row>
    <row r="873" spans="4:8" x14ac:dyDescent="0.2">
      <c r="D873" s="248"/>
      <c r="F873" s="248"/>
      <c r="G873" s="248"/>
      <c r="H873" s="248"/>
    </row>
    <row r="874" spans="4:8" x14ac:dyDescent="0.2">
      <c r="D874" s="248"/>
      <c r="F874" s="248"/>
      <c r="G874" s="248"/>
      <c r="H874" s="248"/>
    </row>
    <row r="875" spans="4:8" x14ac:dyDescent="0.2">
      <c r="D875" s="248"/>
      <c r="F875" s="248"/>
      <c r="G875" s="248"/>
      <c r="H875" s="248"/>
    </row>
    <row r="876" spans="4:8" x14ac:dyDescent="0.2">
      <c r="D876" s="248"/>
      <c r="F876" s="248"/>
      <c r="G876" s="248"/>
      <c r="H876" s="248"/>
    </row>
    <row r="877" spans="4:8" x14ac:dyDescent="0.2">
      <c r="D877" s="248"/>
      <c r="F877" s="248"/>
      <c r="G877" s="248"/>
      <c r="H877" s="248"/>
    </row>
    <row r="878" spans="4:8" x14ac:dyDescent="0.2">
      <c r="D878" s="248"/>
      <c r="F878" s="248"/>
      <c r="G878" s="248"/>
      <c r="H878" s="248"/>
    </row>
    <row r="879" spans="4:8" x14ac:dyDescent="0.2">
      <c r="D879" s="248"/>
      <c r="F879" s="248"/>
      <c r="G879" s="248"/>
      <c r="H879" s="248"/>
    </row>
    <row r="880" spans="4:8" x14ac:dyDescent="0.2">
      <c r="D880" s="248"/>
      <c r="F880" s="248"/>
      <c r="G880" s="248"/>
      <c r="H880" s="248"/>
    </row>
    <row r="881" spans="4:8" x14ac:dyDescent="0.2">
      <c r="D881" s="248"/>
      <c r="F881" s="248"/>
      <c r="G881" s="248"/>
      <c r="H881" s="248"/>
    </row>
    <row r="882" spans="4:8" x14ac:dyDescent="0.2">
      <c r="D882" s="248"/>
      <c r="F882" s="248"/>
      <c r="G882" s="248"/>
      <c r="H882" s="248"/>
    </row>
    <row r="883" spans="4:8" x14ac:dyDescent="0.2">
      <c r="D883" s="248"/>
      <c r="F883" s="248"/>
      <c r="G883" s="248"/>
      <c r="H883" s="248"/>
    </row>
    <row r="884" spans="4:8" x14ac:dyDescent="0.2">
      <c r="D884" s="248"/>
      <c r="F884" s="248"/>
      <c r="G884" s="248"/>
      <c r="H884" s="248"/>
    </row>
    <row r="885" spans="4:8" x14ac:dyDescent="0.2">
      <c r="D885" s="248"/>
      <c r="F885" s="248"/>
      <c r="G885" s="248"/>
      <c r="H885" s="248"/>
    </row>
    <row r="886" spans="4:8" x14ac:dyDescent="0.2">
      <c r="D886" s="248"/>
      <c r="F886" s="248"/>
      <c r="G886" s="248"/>
      <c r="H886" s="248"/>
    </row>
    <row r="887" spans="4:8" x14ac:dyDescent="0.2">
      <c r="D887" s="248"/>
      <c r="F887" s="248"/>
      <c r="G887" s="248"/>
      <c r="H887" s="248"/>
    </row>
    <row r="888" spans="4:8" x14ac:dyDescent="0.2">
      <c r="D888" s="248"/>
      <c r="F888" s="248"/>
      <c r="G888" s="248"/>
      <c r="H888" s="248"/>
    </row>
    <row r="889" spans="4:8" x14ac:dyDescent="0.2">
      <c r="D889" s="248"/>
      <c r="F889" s="248"/>
      <c r="G889" s="248"/>
      <c r="H889" s="248"/>
    </row>
    <row r="890" spans="4:8" x14ac:dyDescent="0.2">
      <c r="D890" s="248"/>
      <c r="F890" s="248"/>
      <c r="G890" s="248"/>
      <c r="H890" s="248"/>
    </row>
    <row r="891" spans="4:8" x14ac:dyDescent="0.2">
      <c r="D891" s="248"/>
      <c r="F891" s="248"/>
      <c r="G891" s="248"/>
      <c r="H891" s="248"/>
    </row>
    <row r="892" spans="4:8" x14ac:dyDescent="0.2">
      <c r="D892" s="248"/>
      <c r="F892" s="248"/>
      <c r="G892" s="248"/>
      <c r="H892" s="248"/>
    </row>
    <row r="893" spans="4:8" x14ac:dyDescent="0.2">
      <c r="D893" s="248"/>
      <c r="F893" s="248"/>
      <c r="G893" s="248"/>
      <c r="H893" s="248"/>
    </row>
    <row r="894" spans="4:8" x14ac:dyDescent="0.2">
      <c r="D894" s="248"/>
      <c r="F894" s="248"/>
      <c r="G894" s="248"/>
      <c r="H894" s="248"/>
    </row>
    <row r="895" spans="4:8" x14ac:dyDescent="0.2">
      <c r="D895" s="248"/>
      <c r="F895" s="248"/>
      <c r="G895" s="248"/>
      <c r="H895" s="248"/>
    </row>
    <row r="896" spans="4:8" x14ac:dyDescent="0.2">
      <c r="D896" s="248"/>
      <c r="F896" s="248"/>
      <c r="G896" s="248"/>
      <c r="H896" s="248"/>
    </row>
    <row r="897" spans="4:8" x14ac:dyDescent="0.2">
      <c r="D897" s="248"/>
      <c r="F897" s="248"/>
      <c r="G897" s="248"/>
      <c r="H897" s="248"/>
    </row>
    <row r="898" spans="4:8" x14ac:dyDescent="0.2">
      <c r="D898" s="248"/>
      <c r="F898" s="248"/>
      <c r="G898" s="248"/>
      <c r="H898" s="248"/>
    </row>
    <row r="899" spans="4:8" x14ac:dyDescent="0.2">
      <c r="D899" s="248"/>
      <c r="F899" s="248"/>
      <c r="G899" s="248"/>
      <c r="H899" s="248"/>
    </row>
    <row r="900" spans="4:8" x14ac:dyDescent="0.2">
      <c r="D900" s="248"/>
      <c r="F900" s="248"/>
      <c r="G900" s="248"/>
      <c r="H900" s="248"/>
    </row>
    <row r="901" spans="4:8" x14ac:dyDescent="0.2">
      <c r="D901" s="248"/>
      <c r="F901" s="248"/>
      <c r="G901" s="248"/>
      <c r="H901" s="248"/>
    </row>
    <row r="902" spans="4:8" x14ac:dyDescent="0.2">
      <c r="D902" s="248"/>
      <c r="F902" s="248"/>
      <c r="G902" s="248"/>
      <c r="H902" s="248"/>
    </row>
    <row r="903" spans="4:8" x14ac:dyDescent="0.2">
      <c r="D903" s="248"/>
      <c r="F903" s="248"/>
      <c r="G903" s="248"/>
      <c r="H903" s="248"/>
    </row>
    <row r="904" spans="4:8" x14ac:dyDescent="0.2">
      <c r="D904" s="248"/>
      <c r="F904" s="248"/>
      <c r="G904" s="248"/>
      <c r="H904" s="248"/>
    </row>
    <row r="905" spans="4:8" x14ac:dyDescent="0.2">
      <c r="D905" s="248"/>
      <c r="F905" s="248"/>
      <c r="G905" s="248"/>
      <c r="H905" s="248"/>
    </row>
    <row r="906" spans="4:8" x14ac:dyDescent="0.2">
      <c r="D906" s="248"/>
      <c r="F906" s="248"/>
      <c r="G906" s="248"/>
      <c r="H906" s="248"/>
    </row>
    <row r="907" spans="4:8" x14ac:dyDescent="0.2">
      <c r="D907" s="248"/>
      <c r="F907" s="248"/>
      <c r="G907" s="248"/>
      <c r="H907" s="248"/>
    </row>
    <row r="908" spans="4:8" x14ac:dyDescent="0.2">
      <c r="D908" s="248"/>
      <c r="F908" s="248"/>
      <c r="G908" s="248"/>
      <c r="H908" s="248"/>
    </row>
    <row r="909" spans="4:8" x14ac:dyDescent="0.2">
      <c r="D909" s="248"/>
      <c r="F909" s="248"/>
      <c r="G909" s="248"/>
      <c r="H909" s="248"/>
    </row>
    <row r="910" spans="4:8" x14ac:dyDescent="0.2">
      <c r="D910" s="248"/>
      <c r="F910" s="248"/>
      <c r="G910" s="248"/>
      <c r="H910" s="248"/>
    </row>
    <row r="911" spans="4:8" x14ac:dyDescent="0.2">
      <c r="D911" s="248"/>
      <c r="F911" s="248"/>
      <c r="G911" s="248"/>
      <c r="H911" s="248"/>
    </row>
    <row r="912" spans="4:8" x14ac:dyDescent="0.2">
      <c r="D912" s="248"/>
      <c r="F912" s="248"/>
      <c r="G912" s="248"/>
      <c r="H912" s="248"/>
    </row>
    <row r="913" spans="4:8" x14ac:dyDescent="0.2">
      <c r="D913" s="248"/>
      <c r="F913" s="248"/>
      <c r="G913" s="248"/>
      <c r="H913" s="248"/>
    </row>
    <row r="914" spans="4:8" x14ac:dyDescent="0.2">
      <c r="D914" s="248"/>
      <c r="F914" s="248"/>
      <c r="G914" s="248"/>
      <c r="H914" s="248"/>
    </row>
    <row r="915" spans="4:8" x14ac:dyDescent="0.2">
      <c r="D915" s="248"/>
      <c r="F915" s="248"/>
      <c r="G915" s="248"/>
      <c r="H915" s="248"/>
    </row>
    <row r="916" spans="4:8" x14ac:dyDescent="0.2">
      <c r="D916" s="248"/>
      <c r="F916" s="248"/>
      <c r="G916" s="248"/>
      <c r="H916" s="248"/>
    </row>
    <row r="917" spans="4:8" x14ac:dyDescent="0.2">
      <c r="D917" s="248"/>
      <c r="F917" s="248"/>
      <c r="G917" s="248"/>
      <c r="H917" s="248"/>
    </row>
    <row r="918" spans="4:8" x14ac:dyDescent="0.2">
      <c r="D918" s="248"/>
      <c r="F918" s="248"/>
      <c r="G918" s="248"/>
      <c r="H918" s="248"/>
    </row>
    <row r="919" spans="4:8" x14ac:dyDescent="0.2">
      <c r="D919" s="248"/>
      <c r="F919" s="248"/>
      <c r="G919" s="248"/>
      <c r="H919" s="248"/>
    </row>
    <row r="920" spans="4:8" x14ac:dyDescent="0.2">
      <c r="D920" s="248"/>
      <c r="F920" s="248"/>
      <c r="G920" s="248"/>
      <c r="H920" s="248"/>
    </row>
    <row r="921" spans="4:8" x14ac:dyDescent="0.2">
      <c r="D921" s="248"/>
      <c r="F921" s="248"/>
      <c r="G921" s="248"/>
      <c r="H921" s="248"/>
    </row>
    <row r="922" spans="4:8" x14ac:dyDescent="0.2">
      <c r="D922" s="248"/>
      <c r="F922" s="248"/>
      <c r="G922" s="248"/>
      <c r="H922" s="248"/>
    </row>
    <row r="923" spans="4:8" x14ac:dyDescent="0.2">
      <c r="D923" s="248"/>
      <c r="F923" s="248"/>
      <c r="G923" s="248"/>
      <c r="H923" s="248"/>
    </row>
    <row r="924" spans="4:8" x14ac:dyDescent="0.2">
      <c r="D924" s="248"/>
      <c r="F924" s="248"/>
      <c r="G924" s="248"/>
      <c r="H924" s="248"/>
    </row>
    <row r="925" spans="4:8" x14ac:dyDescent="0.2">
      <c r="D925" s="248"/>
      <c r="F925" s="248"/>
      <c r="G925" s="248"/>
      <c r="H925" s="248"/>
    </row>
    <row r="926" spans="4:8" x14ac:dyDescent="0.2">
      <c r="D926" s="248"/>
      <c r="F926" s="248"/>
      <c r="G926" s="248"/>
      <c r="H926" s="248"/>
    </row>
    <row r="927" spans="4:8" x14ac:dyDescent="0.2">
      <c r="D927" s="248"/>
      <c r="F927" s="248"/>
      <c r="G927" s="248"/>
      <c r="H927" s="248"/>
    </row>
    <row r="928" spans="4:8" x14ac:dyDescent="0.2">
      <c r="D928" s="248"/>
      <c r="F928" s="248"/>
      <c r="G928" s="248"/>
      <c r="H928" s="248"/>
    </row>
    <row r="929" spans="4:8" x14ac:dyDescent="0.2">
      <c r="D929" s="248"/>
      <c r="F929" s="248"/>
      <c r="G929" s="248"/>
      <c r="H929" s="248"/>
    </row>
    <row r="930" spans="4:8" x14ac:dyDescent="0.2">
      <c r="D930" s="248"/>
      <c r="F930" s="248"/>
      <c r="G930" s="248"/>
      <c r="H930" s="248"/>
    </row>
    <row r="931" spans="4:8" x14ac:dyDescent="0.2">
      <c r="D931" s="248"/>
      <c r="F931" s="248"/>
      <c r="G931" s="248"/>
      <c r="H931" s="248"/>
    </row>
    <row r="932" spans="4:8" x14ac:dyDescent="0.2">
      <c r="D932" s="248"/>
      <c r="F932" s="248"/>
      <c r="G932" s="248"/>
      <c r="H932" s="248"/>
    </row>
    <row r="933" spans="4:8" x14ac:dyDescent="0.2">
      <c r="D933" s="248"/>
      <c r="F933" s="248"/>
      <c r="G933" s="248"/>
      <c r="H933" s="248"/>
    </row>
    <row r="934" spans="4:8" x14ac:dyDescent="0.2">
      <c r="D934" s="248"/>
      <c r="F934" s="248"/>
      <c r="G934" s="248"/>
      <c r="H934" s="248"/>
    </row>
    <row r="935" spans="4:8" x14ac:dyDescent="0.2">
      <c r="D935" s="248"/>
      <c r="F935" s="248"/>
      <c r="G935" s="248"/>
      <c r="H935" s="248"/>
    </row>
    <row r="936" spans="4:8" x14ac:dyDescent="0.2">
      <c r="D936" s="248"/>
      <c r="F936" s="248"/>
      <c r="G936" s="248"/>
      <c r="H936" s="248"/>
    </row>
    <row r="937" spans="4:8" x14ac:dyDescent="0.2">
      <c r="D937" s="248"/>
      <c r="F937" s="248"/>
      <c r="G937" s="248"/>
      <c r="H937" s="248"/>
    </row>
    <row r="938" spans="4:8" x14ac:dyDescent="0.2">
      <c r="D938" s="248"/>
      <c r="F938" s="248"/>
      <c r="G938" s="248"/>
      <c r="H938" s="248"/>
    </row>
    <row r="939" spans="4:8" x14ac:dyDescent="0.2">
      <c r="D939" s="248"/>
      <c r="F939" s="248"/>
      <c r="G939" s="248"/>
      <c r="H939" s="248"/>
    </row>
    <row r="940" spans="4:8" x14ac:dyDescent="0.2">
      <c r="D940" s="248"/>
      <c r="F940" s="248"/>
      <c r="G940" s="248"/>
      <c r="H940" s="248"/>
    </row>
    <row r="941" spans="4:8" x14ac:dyDescent="0.2">
      <c r="D941" s="248"/>
      <c r="F941" s="248"/>
      <c r="G941" s="248"/>
      <c r="H941" s="248"/>
    </row>
    <row r="942" spans="4:8" x14ac:dyDescent="0.2">
      <c r="D942" s="248"/>
      <c r="F942" s="248"/>
      <c r="G942" s="248"/>
      <c r="H942" s="248"/>
    </row>
    <row r="943" spans="4:8" x14ac:dyDescent="0.2">
      <c r="D943" s="248"/>
      <c r="F943" s="248"/>
      <c r="G943" s="248"/>
      <c r="H943" s="248"/>
    </row>
    <row r="944" spans="4:8" x14ac:dyDescent="0.2">
      <c r="D944" s="248"/>
      <c r="F944" s="248"/>
      <c r="G944" s="248"/>
      <c r="H944" s="248"/>
    </row>
    <row r="945" spans="4:8" x14ac:dyDescent="0.2">
      <c r="D945" s="248"/>
      <c r="F945" s="248"/>
      <c r="G945" s="248"/>
      <c r="H945" s="248"/>
    </row>
    <row r="946" spans="4:8" x14ac:dyDescent="0.2">
      <c r="D946" s="248"/>
      <c r="F946" s="248"/>
      <c r="G946" s="248"/>
      <c r="H946" s="248"/>
    </row>
    <row r="947" spans="4:8" x14ac:dyDescent="0.2">
      <c r="D947" s="248"/>
      <c r="F947" s="248"/>
      <c r="G947" s="248"/>
      <c r="H947" s="248"/>
    </row>
    <row r="948" spans="4:8" x14ac:dyDescent="0.2">
      <c r="D948" s="248"/>
      <c r="F948" s="248"/>
      <c r="G948" s="248"/>
      <c r="H948" s="248"/>
    </row>
    <row r="949" spans="4:8" x14ac:dyDescent="0.2">
      <c r="D949" s="248"/>
      <c r="F949" s="248"/>
      <c r="G949" s="248"/>
      <c r="H949" s="248"/>
    </row>
    <row r="950" spans="4:8" x14ac:dyDescent="0.2">
      <c r="D950" s="248"/>
      <c r="F950" s="248"/>
      <c r="G950" s="248"/>
      <c r="H950" s="248"/>
    </row>
    <row r="951" spans="4:8" x14ac:dyDescent="0.2">
      <c r="D951" s="248"/>
      <c r="F951" s="248"/>
      <c r="G951" s="248"/>
      <c r="H951" s="248"/>
    </row>
    <row r="952" spans="4:8" x14ac:dyDescent="0.2">
      <c r="D952" s="248"/>
      <c r="F952" s="248"/>
      <c r="G952" s="248"/>
      <c r="H952" s="248"/>
    </row>
    <row r="953" spans="4:8" x14ac:dyDescent="0.2">
      <c r="D953" s="248"/>
      <c r="F953" s="248"/>
      <c r="G953" s="248"/>
      <c r="H953" s="248"/>
    </row>
    <row r="954" spans="4:8" x14ac:dyDescent="0.2">
      <c r="D954" s="248"/>
      <c r="F954" s="248"/>
      <c r="G954" s="248"/>
      <c r="H954" s="248"/>
    </row>
    <row r="955" spans="4:8" x14ac:dyDescent="0.2">
      <c r="D955" s="248"/>
      <c r="F955" s="248"/>
      <c r="G955" s="248"/>
      <c r="H955" s="248"/>
    </row>
    <row r="956" spans="4:8" x14ac:dyDescent="0.2">
      <c r="D956" s="248"/>
      <c r="F956" s="248"/>
      <c r="G956" s="248"/>
      <c r="H956" s="248"/>
    </row>
    <row r="957" spans="4:8" x14ac:dyDescent="0.2">
      <c r="D957" s="248"/>
      <c r="F957" s="248"/>
      <c r="G957" s="248"/>
      <c r="H957" s="248"/>
    </row>
    <row r="958" spans="4:8" x14ac:dyDescent="0.2">
      <c r="D958" s="248"/>
      <c r="F958" s="248"/>
      <c r="G958" s="248"/>
      <c r="H958" s="248"/>
    </row>
    <row r="959" spans="4:8" x14ac:dyDescent="0.2">
      <c r="D959" s="248"/>
      <c r="F959" s="248"/>
      <c r="G959" s="248"/>
      <c r="H959" s="248"/>
    </row>
    <row r="960" spans="4:8" x14ac:dyDescent="0.2">
      <c r="D960" s="248"/>
      <c r="F960" s="248"/>
      <c r="G960" s="248"/>
      <c r="H960" s="248"/>
    </row>
    <row r="961" spans="4:8" x14ac:dyDescent="0.2">
      <c r="D961" s="248"/>
      <c r="F961" s="248"/>
      <c r="G961" s="248"/>
      <c r="H961" s="248"/>
    </row>
    <row r="962" spans="4:8" x14ac:dyDescent="0.2">
      <c r="D962" s="248"/>
      <c r="F962" s="248"/>
      <c r="G962" s="248"/>
      <c r="H962" s="248"/>
    </row>
    <row r="963" spans="4:8" x14ac:dyDescent="0.2">
      <c r="D963" s="248"/>
      <c r="F963" s="248"/>
      <c r="G963" s="248"/>
      <c r="H963" s="248"/>
    </row>
    <row r="964" spans="4:8" x14ac:dyDescent="0.2">
      <c r="D964" s="248"/>
      <c r="F964" s="248"/>
      <c r="G964" s="248"/>
      <c r="H964" s="248"/>
    </row>
    <row r="965" spans="4:8" x14ac:dyDescent="0.2">
      <c r="D965" s="248"/>
      <c r="F965" s="248"/>
      <c r="G965" s="248"/>
      <c r="H965" s="248"/>
    </row>
    <row r="966" spans="4:8" x14ac:dyDescent="0.2">
      <c r="D966" s="248"/>
      <c r="F966" s="248"/>
      <c r="G966" s="248"/>
      <c r="H966" s="248"/>
    </row>
    <row r="967" spans="4:8" x14ac:dyDescent="0.2">
      <c r="D967" s="248"/>
      <c r="F967" s="248"/>
      <c r="G967" s="248"/>
      <c r="H967" s="248"/>
    </row>
    <row r="968" spans="4:8" x14ac:dyDescent="0.2">
      <c r="D968" s="248"/>
      <c r="F968" s="248"/>
      <c r="G968" s="248"/>
      <c r="H968" s="248"/>
    </row>
    <row r="969" spans="4:8" x14ac:dyDescent="0.2">
      <c r="D969" s="248"/>
      <c r="F969" s="248"/>
      <c r="G969" s="248"/>
      <c r="H969" s="248"/>
    </row>
    <row r="970" spans="4:8" x14ac:dyDescent="0.2">
      <c r="D970" s="248"/>
      <c r="F970" s="248"/>
      <c r="G970" s="248"/>
      <c r="H970" s="248"/>
    </row>
    <row r="971" spans="4:8" x14ac:dyDescent="0.2">
      <c r="D971" s="248"/>
      <c r="F971" s="248"/>
      <c r="G971" s="248"/>
      <c r="H971" s="248"/>
    </row>
    <row r="972" spans="4:8" x14ac:dyDescent="0.2">
      <c r="D972" s="248"/>
      <c r="F972" s="248"/>
      <c r="G972" s="248"/>
      <c r="H972" s="248"/>
    </row>
    <row r="973" spans="4:8" x14ac:dyDescent="0.2">
      <c r="D973" s="248"/>
      <c r="F973" s="248"/>
      <c r="G973" s="248"/>
      <c r="H973" s="248"/>
    </row>
    <row r="974" spans="4:8" x14ac:dyDescent="0.2">
      <c r="D974" s="248"/>
      <c r="F974" s="248"/>
      <c r="G974" s="248"/>
      <c r="H974" s="248"/>
    </row>
    <row r="975" spans="4:8" x14ac:dyDescent="0.2">
      <c r="D975" s="248"/>
      <c r="F975" s="248"/>
      <c r="G975" s="248"/>
      <c r="H975" s="248"/>
    </row>
    <row r="976" spans="4:8" x14ac:dyDescent="0.2">
      <c r="D976" s="248"/>
      <c r="F976" s="248"/>
      <c r="G976" s="248"/>
      <c r="H976" s="248"/>
    </row>
    <row r="977" spans="4:8" x14ac:dyDescent="0.2">
      <c r="D977" s="248"/>
      <c r="F977" s="248"/>
      <c r="G977" s="248"/>
      <c r="H977" s="248"/>
    </row>
    <row r="978" spans="4:8" x14ac:dyDescent="0.2">
      <c r="D978" s="248"/>
      <c r="F978" s="248"/>
      <c r="G978" s="248"/>
      <c r="H978" s="248"/>
    </row>
    <row r="979" spans="4:8" x14ac:dyDescent="0.2">
      <c r="D979" s="248"/>
      <c r="F979" s="248"/>
      <c r="G979" s="248"/>
      <c r="H979" s="248"/>
    </row>
    <row r="980" spans="4:8" x14ac:dyDescent="0.2">
      <c r="D980" s="248"/>
      <c r="F980" s="248"/>
      <c r="G980" s="248"/>
      <c r="H980" s="248"/>
    </row>
    <row r="981" spans="4:8" x14ac:dyDescent="0.2">
      <c r="D981" s="248"/>
      <c r="F981" s="248"/>
      <c r="G981" s="248"/>
      <c r="H981" s="248"/>
    </row>
    <row r="982" spans="4:8" x14ac:dyDescent="0.2">
      <c r="D982" s="248"/>
      <c r="F982" s="248"/>
      <c r="G982" s="248"/>
      <c r="H982" s="248"/>
    </row>
    <row r="983" spans="4:8" x14ac:dyDescent="0.2">
      <c r="D983" s="248"/>
      <c r="F983" s="248"/>
      <c r="G983" s="248"/>
      <c r="H983" s="248"/>
    </row>
    <row r="984" spans="4:8" x14ac:dyDescent="0.2">
      <c r="D984" s="248"/>
      <c r="F984" s="248"/>
      <c r="G984" s="248"/>
      <c r="H984" s="248"/>
    </row>
    <row r="985" spans="4:8" x14ac:dyDescent="0.2">
      <c r="D985" s="248"/>
      <c r="F985" s="248"/>
      <c r="G985" s="248"/>
      <c r="H985" s="248"/>
    </row>
    <row r="986" spans="4:8" x14ac:dyDescent="0.2">
      <c r="D986" s="248"/>
      <c r="F986" s="248"/>
      <c r="G986" s="248"/>
      <c r="H986" s="248"/>
    </row>
    <row r="987" spans="4:8" x14ac:dyDescent="0.2">
      <c r="D987" s="248"/>
      <c r="F987" s="248"/>
      <c r="G987" s="248"/>
      <c r="H987" s="248"/>
    </row>
    <row r="988" spans="4:8" x14ac:dyDescent="0.2">
      <c r="D988" s="248"/>
      <c r="F988" s="248"/>
      <c r="G988" s="248"/>
      <c r="H988" s="248"/>
    </row>
    <row r="989" spans="4:8" x14ac:dyDescent="0.2">
      <c r="D989" s="248"/>
      <c r="F989" s="248"/>
      <c r="G989" s="248"/>
      <c r="H989" s="248"/>
    </row>
    <row r="990" spans="4:8" x14ac:dyDescent="0.2">
      <c r="D990" s="248"/>
      <c r="F990" s="248"/>
      <c r="G990" s="248"/>
      <c r="H990" s="248"/>
    </row>
    <row r="991" spans="4:8" x14ac:dyDescent="0.2">
      <c r="D991" s="248"/>
      <c r="F991" s="248"/>
      <c r="G991" s="248"/>
      <c r="H991" s="248"/>
    </row>
    <row r="992" spans="4:8" x14ac:dyDescent="0.2">
      <c r="D992" s="248"/>
      <c r="F992" s="248"/>
      <c r="G992" s="248"/>
      <c r="H992" s="248"/>
    </row>
    <row r="993" spans="4:8" x14ac:dyDescent="0.2">
      <c r="D993" s="248"/>
      <c r="F993" s="248"/>
      <c r="G993" s="248"/>
      <c r="H993" s="248"/>
    </row>
    <row r="994" spans="4:8" x14ac:dyDescent="0.2">
      <c r="D994" s="248"/>
      <c r="F994" s="248"/>
      <c r="G994" s="248"/>
      <c r="H994" s="248"/>
    </row>
    <row r="995" spans="4:8" x14ac:dyDescent="0.2">
      <c r="D995" s="248"/>
      <c r="F995" s="248"/>
      <c r="G995" s="248"/>
      <c r="H995" s="248"/>
    </row>
    <row r="996" spans="4:8" x14ac:dyDescent="0.2">
      <c r="D996" s="248"/>
      <c r="F996" s="248"/>
      <c r="G996" s="248"/>
      <c r="H996" s="248"/>
    </row>
  </sheetData>
  <mergeCells count="10">
    <mergeCell ref="J2:J3"/>
    <mergeCell ref="A1:I1"/>
    <mergeCell ref="A2:A3"/>
    <mergeCell ref="C2:C3"/>
    <mergeCell ref="D2:D3"/>
    <mergeCell ref="E2:E3"/>
    <mergeCell ref="F2:F3"/>
    <mergeCell ref="G2:G3"/>
    <mergeCell ref="H2:H3"/>
    <mergeCell ref="I2:I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DCFE56-B775-42F8-98ED-F1A5A17E424B}">
  <sheetPr codeName="Sheet6">
    <tabColor theme="5" tint="0.79998168889431442"/>
  </sheetPr>
  <dimension ref="A1:O985"/>
  <sheetViews>
    <sheetView topLeftCell="A13" zoomScale="70" zoomScaleNormal="70" workbookViewId="0">
      <selection activeCell="E53" sqref="E53"/>
    </sheetView>
  </sheetViews>
  <sheetFormatPr defaultColWidth="12.5703125" defaultRowHeight="14.25" x14ac:dyDescent="0.2"/>
  <cols>
    <col min="1" max="1" width="48.42578125" style="23" customWidth="1"/>
    <col min="2" max="2" width="26.42578125" style="23" customWidth="1"/>
    <col min="3" max="9" width="12.5703125" style="23"/>
    <col min="10" max="10" width="106.28515625" style="23" bestFit="1" customWidth="1"/>
    <col min="11" max="16384" width="12.5703125" style="23"/>
  </cols>
  <sheetData>
    <row r="1" spans="1:10" ht="15" x14ac:dyDescent="0.25">
      <c r="A1" s="285" t="s">
        <v>103</v>
      </c>
      <c r="B1" s="285"/>
      <c r="C1" s="285"/>
      <c r="D1" s="285"/>
      <c r="E1" s="285"/>
      <c r="F1" s="285"/>
      <c r="G1" s="285"/>
      <c r="H1" s="285"/>
      <c r="I1" s="285"/>
      <c r="J1" s="71" t="s">
        <v>0</v>
      </c>
    </row>
    <row r="2" spans="1:10" ht="15" x14ac:dyDescent="0.25">
      <c r="A2" s="286" t="s">
        <v>1</v>
      </c>
      <c r="B2" s="72"/>
      <c r="C2" s="287" t="s">
        <v>2</v>
      </c>
      <c r="D2" s="287" t="s">
        <v>3</v>
      </c>
      <c r="E2" s="287" t="s">
        <v>4</v>
      </c>
      <c r="F2" s="287" t="s">
        <v>104</v>
      </c>
      <c r="G2" s="287" t="s">
        <v>105</v>
      </c>
      <c r="H2" s="287"/>
      <c r="I2" s="288" t="s">
        <v>6</v>
      </c>
      <c r="J2" s="284" t="s">
        <v>106</v>
      </c>
    </row>
    <row r="3" spans="1:10" ht="30" x14ac:dyDescent="0.25">
      <c r="A3" s="286"/>
      <c r="B3" s="72" t="s">
        <v>107</v>
      </c>
      <c r="C3" s="287"/>
      <c r="D3" s="287"/>
      <c r="E3" s="287"/>
      <c r="F3" s="287" t="s">
        <v>108</v>
      </c>
      <c r="G3" s="287"/>
      <c r="H3" s="287"/>
      <c r="I3" s="288"/>
      <c r="J3" s="284"/>
    </row>
    <row r="4" spans="1:10" ht="15" x14ac:dyDescent="0.25">
      <c r="A4" s="73" t="s">
        <v>7</v>
      </c>
      <c r="B4" s="74"/>
      <c r="C4" s="174">
        <v>2025</v>
      </c>
      <c r="D4" s="174">
        <v>2026</v>
      </c>
      <c r="E4" s="174">
        <v>2027</v>
      </c>
      <c r="F4" s="174">
        <v>2028</v>
      </c>
      <c r="G4" s="174">
        <v>2029</v>
      </c>
      <c r="H4" s="127"/>
      <c r="I4" s="76" t="s">
        <v>1</v>
      </c>
      <c r="J4" s="128"/>
    </row>
    <row r="5" spans="1:10" ht="28.5" x14ac:dyDescent="0.2">
      <c r="A5" s="123" t="s">
        <v>109</v>
      </c>
      <c r="B5" s="115"/>
      <c r="C5" s="115">
        <v>0</v>
      </c>
      <c r="D5" s="115">
        <v>0</v>
      </c>
      <c r="E5" s="115">
        <v>0</v>
      </c>
      <c r="F5" s="115">
        <v>0</v>
      </c>
      <c r="G5" s="115">
        <v>0</v>
      </c>
      <c r="H5" s="129"/>
      <c r="I5" s="114">
        <f>SUM(C5:H5)</f>
        <v>0</v>
      </c>
      <c r="J5" s="138" t="s">
        <v>111</v>
      </c>
    </row>
    <row r="6" spans="1:10" ht="28.5" x14ac:dyDescent="0.2">
      <c r="A6" s="123" t="s">
        <v>110</v>
      </c>
      <c r="B6" s="115"/>
      <c r="C6" s="115">
        <v>0</v>
      </c>
      <c r="D6" s="115">
        <v>0</v>
      </c>
      <c r="E6" s="115">
        <v>0</v>
      </c>
      <c r="F6" s="115">
        <v>0</v>
      </c>
      <c r="G6" s="115">
        <v>0</v>
      </c>
      <c r="H6" s="129"/>
      <c r="I6" s="114">
        <f t="shared" ref="I6" si="0">SUM(C6:H6)</f>
        <v>0</v>
      </c>
      <c r="J6" s="138" t="s">
        <v>111</v>
      </c>
    </row>
    <row r="7" spans="1:10" x14ac:dyDescent="0.2">
      <c r="A7" s="81" t="s">
        <v>8</v>
      </c>
      <c r="B7" s="82"/>
      <c r="C7" s="82">
        <f>SUM(C5:C6)</f>
        <v>0</v>
      </c>
      <c r="D7" s="82">
        <f t="shared" ref="D7:I7" si="1">SUM(D5:D6)</f>
        <v>0</v>
      </c>
      <c r="E7" s="82">
        <f t="shared" si="1"/>
        <v>0</v>
      </c>
      <c r="F7" s="82">
        <f t="shared" si="1"/>
        <v>0</v>
      </c>
      <c r="G7" s="82">
        <f t="shared" si="1"/>
        <v>0</v>
      </c>
      <c r="H7" s="82">
        <f t="shared" si="1"/>
        <v>0</v>
      </c>
      <c r="I7" s="82">
        <f t="shared" si="1"/>
        <v>0</v>
      </c>
      <c r="J7" s="139"/>
    </row>
    <row r="8" spans="1:10" ht="15" x14ac:dyDescent="0.25">
      <c r="A8" s="73" t="s">
        <v>9</v>
      </c>
      <c r="B8" s="74"/>
      <c r="C8" s="74" t="s">
        <v>1</v>
      </c>
      <c r="D8" s="74" t="s">
        <v>1</v>
      </c>
      <c r="E8" s="74" t="s">
        <v>1</v>
      </c>
      <c r="F8" s="74"/>
      <c r="G8" s="74" t="s">
        <v>1</v>
      </c>
      <c r="H8" s="76"/>
      <c r="I8" s="76" t="s">
        <v>1</v>
      </c>
      <c r="J8" s="140"/>
    </row>
    <row r="9" spans="1:10" ht="28.5" x14ac:dyDescent="0.2">
      <c r="A9" s="123" t="s">
        <v>109</v>
      </c>
      <c r="B9" s="115"/>
      <c r="C9" s="115">
        <f t="shared" ref="C9:G9" si="2">ROUND(0.3913*C5,-2)</f>
        <v>0</v>
      </c>
      <c r="D9" s="115">
        <f t="shared" si="2"/>
        <v>0</v>
      </c>
      <c r="E9" s="115">
        <f>ROUND(0.3913*E5,-2)</f>
        <v>0</v>
      </c>
      <c r="F9" s="115">
        <f t="shared" si="2"/>
        <v>0</v>
      </c>
      <c r="G9" s="115">
        <f t="shared" si="2"/>
        <v>0</v>
      </c>
      <c r="H9" s="129"/>
      <c r="I9" s="116">
        <f t="shared" ref="I9" si="3">SUM(C9:H9)</f>
        <v>0</v>
      </c>
      <c r="J9" s="138" t="s">
        <v>111</v>
      </c>
    </row>
    <row r="10" spans="1:10" ht="28.5" x14ac:dyDescent="0.2">
      <c r="A10" s="123" t="s">
        <v>110</v>
      </c>
      <c r="B10" s="115"/>
      <c r="C10" s="115">
        <f>ROUND(0.0765*C6,-2)</f>
        <v>0</v>
      </c>
      <c r="D10" s="115">
        <f>ROUND(0.0765*D6,-2)</f>
        <v>0</v>
      </c>
      <c r="E10" s="115">
        <f>ROUND(0.0765*E6,-2)</f>
        <v>0</v>
      </c>
      <c r="F10" s="115">
        <f>ROUND(0.0765*F6,-2)</f>
        <v>0</v>
      </c>
      <c r="G10" s="115">
        <f>ROUND(0.0765*G6,-2)</f>
        <v>0</v>
      </c>
      <c r="H10" s="129"/>
      <c r="I10" s="116">
        <f>SUM(C10:H10)</f>
        <v>0</v>
      </c>
      <c r="J10" s="138" t="s">
        <v>111</v>
      </c>
    </row>
    <row r="11" spans="1:10" x14ac:dyDescent="0.2">
      <c r="A11" s="81" t="s">
        <v>10</v>
      </c>
      <c r="B11" s="82"/>
      <c r="C11" s="82">
        <f>SUM(C9:C10)</f>
        <v>0</v>
      </c>
      <c r="D11" s="82">
        <f>SUM(D9:D10)</f>
        <v>0</v>
      </c>
      <c r="E11" s="82">
        <f>SUM(E9:E10)</f>
        <v>0</v>
      </c>
      <c r="F11" s="82">
        <f t="shared" ref="F11:G11" si="4">SUM(F9:F10)</f>
        <v>0</v>
      </c>
      <c r="G11" s="82">
        <f t="shared" si="4"/>
        <v>0</v>
      </c>
      <c r="H11" s="83" t="s">
        <v>1</v>
      </c>
      <c r="I11" s="82">
        <f>SUM(I9:I10)</f>
        <v>0</v>
      </c>
      <c r="J11" s="139"/>
    </row>
    <row r="12" spans="1:10" ht="15" x14ac:dyDescent="0.25">
      <c r="A12" s="73" t="s">
        <v>11</v>
      </c>
      <c r="B12" s="74"/>
      <c r="C12" s="74" t="s">
        <v>1</v>
      </c>
      <c r="D12" s="74" t="s">
        <v>1</v>
      </c>
      <c r="E12" s="74" t="s">
        <v>1</v>
      </c>
      <c r="F12" s="74"/>
      <c r="G12" s="74" t="s">
        <v>1</v>
      </c>
      <c r="H12" s="76"/>
      <c r="I12" s="76" t="s">
        <v>1</v>
      </c>
      <c r="J12" s="141"/>
    </row>
    <row r="13" spans="1:10" x14ac:dyDescent="0.2">
      <c r="A13" s="77"/>
      <c r="B13" s="76"/>
      <c r="C13" s="76"/>
      <c r="D13" s="76"/>
      <c r="E13" s="76"/>
      <c r="F13" s="76"/>
      <c r="G13" s="76"/>
      <c r="H13" s="76"/>
      <c r="I13" s="76"/>
      <c r="J13" s="141" t="s">
        <v>111</v>
      </c>
    </row>
    <row r="14" spans="1:10" x14ac:dyDescent="0.2">
      <c r="A14" s="81" t="s">
        <v>17</v>
      </c>
      <c r="B14" s="82"/>
      <c r="C14" s="82">
        <f>SUM(C13:C13)</f>
        <v>0</v>
      </c>
      <c r="D14" s="82">
        <f>SUM(D13:D13)</f>
        <v>0</v>
      </c>
      <c r="E14" s="82">
        <f>SUM(E13:E13)</f>
        <v>0</v>
      </c>
      <c r="F14" s="82">
        <f>SUM(F13:F13)</f>
        <v>0</v>
      </c>
      <c r="G14" s="82">
        <f>SUM(G13:G13)</f>
        <v>0</v>
      </c>
      <c r="H14" s="83" t="s">
        <v>1</v>
      </c>
      <c r="I14" s="82">
        <f>SUM(I13:I13)</f>
        <v>0</v>
      </c>
      <c r="J14" s="139"/>
    </row>
    <row r="15" spans="1:10" ht="15" x14ac:dyDescent="0.25">
      <c r="A15" s="73" t="s">
        <v>18</v>
      </c>
      <c r="B15" s="74"/>
      <c r="C15" s="74" t="s">
        <v>1</v>
      </c>
      <c r="D15" s="74" t="s">
        <v>1</v>
      </c>
      <c r="E15" s="74" t="s">
        <v>1</v>
      </c>
      <c r="F15" s="74"/>
      <c r="G15" s="74" t="s">
        <v>1</v>
      </c>
      <c r="H15" s="76"/>
      <c r="I15" s="76" t="s">
        <v>1</v>
      </c>
      <c r="J15" s="140"/>
    </row>
    <row r="16" spans="1:10" x14ac:dyDescent="0.2">
      <c r="A16" s="77"/>
      <c r="B16" s="59"/>
      <c r="C16" s="59"/>
      <c r="D16" s="59"/>
      <c r="E16" s="59"/>
      <c r="F16" s="59"/>
      <c r="G16" s="59"/>
      <c r="H16" s="76"/>
      <c r="I16" s="85"/>
      <c r="J16" s="142" t="s">
        <v>111</v>
      </c>
    </row>
    <row r="17" spans="1:10" x14ac:dyDescent="0.2">
      <c r="A17" s="81" t="s">
        <v>19</v>
      </c>
      <c r="B17" s="82"/>
      <c r="C17" s="82">
        <f t="shared" ref="C17:G17" si="5">SUM(C16)</f>
        <v>0</v>
      </c>
      <c r="D17" s="82">
        <f t="shared" si="5"/>
        <v>0</v>
      </c>
      <c r="E17" s="82">
        <f t="shared" si="5"/>
        <v>0</v>
      </c>
      <c r="F17" s="82">
        <f t="shared" si="5"/>
        <v>0</v>
      </c>
      <c r="G17" s="82">
        <f t="shared" si="5"/>
        <v>0</v>
      </c>
      <c r="H17" s="82"/>
      <c r="I17" s="82">
        <f>SUM(I16)</f>
        <v>0</v>
      </c>
      <c r="J17" s="130"/>
    </row>
    <row r="18" spans="1:10" ht="15" x14ac:dyDescent="0.25">
      <c r="A18" s="73" t="s">
        <v>20</v>
      </c>
      <c r="B18" s="74"/>
      <c r="C18" s="74" t="s">
        <v>1</v>
      </c>
      <c r="D18" s="74" t="s">
        <v>1</v>
      </c>
      <c r="E18" s="74" t="s">
        <v>1</v>
      </c>
      <c r="F18" s="74"/>
      <c r="G18" s="74" t="s">
        <v>1</v>
      </c>
      <c r="H18" s="76"/>
      <c r="I18" s="76" t="s">
        <v>1</v>
      </c>
      <c r="J18" s="128"/>
    </row>
    <row r="19" spans="1:10" ht="57" x14ac:dyDescent="0.2">
      <c r="A19" s="77" t="s">
        <v>95</v>
      </c>
      <c r="B19" s="59"/>
      <c r="C19" s="59">
        <v>3000</v>
      </c>
      <c r="D19" s="59">
        <v>3000</v>
      </c>
      <c r="E19" s="59">
        <v>3000</v>
      </c>
      <c r="F19" s="59">
        <v>3000</v>
      </c>
      <c r="G19" s="59">
        <v>3000</v>
      </c>
      <c r="H19" s="76"/>
      <c r="I19" s="85">
        <f>SUM(C19:H19)</f>
        <v>15000</v>
      </c>
      <c r="J19" s="87" t="s">
        <v>112</v>
      </c>
    </row>
    <row r="20" spans="1:10" x14ac:dyDescent="0.2">
      <c r="A20" s="81" t="s">
        <v>21</v>
      </c>
      <c r="B20" s="82"/>
      <c r="C20" s="82">
        <f>SUM(C19)</f>
        <v>3000</v>
      </c>
      <c r="D20" s="82">
        <f t="shared" ref="D20:G20" si="6">SUM(D19)</f>
        <v>3000</v>
      </c>
      <c r="E20" s="82">
        <f t="shared" si="6"/>
        <v>3000</v>
      </c>
      <c r="F20" s="82">
        <f t="shared" si="6"/>
        <v>3000</v>
      </c>
      <c r="G20" s="82">
        <f t="shared" si="6"/>
        <v>3000</v>
      </c>
      <c r="H20" s="83" t="s">
        <v>1</v>
      </c>
      <c r="I20" s="82">
        <f>SUM(I19)</f>
        <v>15000</v>
      </c>
      <c r="J20" s="130"/>
    </row>
    <row r="21" spans="1:10" ht="15" x14ac:dyDescent="0.25">
      <c r="A21" s="73" t="s">
        <v>22</v>
      </c>
      <c r="B21" s="74"/>
      <c r="C21" s="74" t="s">
        <v>1</v>
      </c>
      <c r="D21" s="74" t="s">
        <v>1</v>
      </c>
      <c r="E21" s="74" t="s">
        <v>1</v>
      </c>
      <c r="F21" s="74"/>
      <c r="G21" s="74" t="s">
        <v>1</v>
      </c>
      <c r="H21" s="76"/>
      <c r="I21" s="76" t="s">
        <v>1</v>
      </c>
      <c r="J21" s="128"/>
    </row>
    <row r="22" spans="1:10" s="52" customFormat="1" ht="28.5" x14ac:dyDescent="0.2">
      <c r="A22" s="88" t="s">
        <v>113</v>
      </c>
      <c r="B22" s="89"/>
      <c r="C22" s="89">
        <v>75000</v>
      </c>
      <c r="D22" s="89">
        <v>100000</v>
      </c>
      <c r="E22" s="89">
        <v>100000</v>
      </c>
      <c r="F22" s="89">
        <v>100000</v>
      </c>
      <c r="G22" s="89">
        <v>75000</v>
      </c>
      <c r="H22" s="131"/>
      <c r="I22" s="90">
        <f>SUM(C22:H22)</f>
        <v>450000</v>
      </c>
      <c r="J22" s="91" t="s">
        <v>114</v>
      </c>
    </row>
    <row r="23" spans="1:10" s="52" customFormat="1" ht="28.5" x14ac:dyDescent="0.2">
      <c r="A23" s="88" t="s">
        <v>115</v>
      </c>
      <c r="B23" s="89"/>
      <c r="C23" s="89">
        <v>100000</v>
      </c>
      <c r="D23" s="89">
        <v>100000</v>
      </c>
      <c r="E23" s="89">
        <v>100000</v>
      </c>
      <c r="F23" s="89">
        <v>100000</v>
      </c>
      <c r="G23" s="89">
        <v>100000</v>
      </c>
      <c r="H23" s="89"/>
      <c r="I23" s="90">
        <f>SUM(C23:G23)</f>
        <v>500000</v>
      </c>
      <c r="J23" s="92" t="s">
        <v>116</v>
      </c>
    </row>
    <row r="24" spans="1:10" s="52" customFormat="1" x14ac:dyDescent="0.2">
      <c r="A24" s="88" t="s">
        <v>117</v>
      </c>
      <c r="B24" s="89"/>
      <c r="C24" s="89">
        <v>0</v>
      </c>
      <c r="D24" s="89">
        <v>0</v>
      </c>
      <c r="E24" s="89">
        <v>2500</v>
      </c>
      <c r="F24" s="89">
        <v>2500</v>
      </c>
      <c r="G24" s="89">
        <v>2500</v>
      </c>
      <c r="H24" s="131"/>
      <c r="I24" s="90">
        <f>SUM(C24:G24)</f>
        <v>7500</v>
      </c>
      <c r="J24" s="92" t="s">
        <v>118</v>
      </c>
    </row>
    <row r="25" spans="1:10" x14ac:dyDescent="0.2">
      <c r="A25" s="81" t="s">
        <v>23</v>
      </c>
      <c r="B25" s="82"/>
      <c r="C25" s="82">
        <f>SUM(C22:C24)</f>
        <v>175000</v>
      </c>
      <c r="D25" s="82">
        <f>SUM(D22:D24)</f>
        <v>200000</v>
      </c>
      <c r="E25" s="82">
        <f>SUM(E22:E24)</f>
        <v>202500</v>
      </c>
      <c r="F25" s="82">
        <f>SUM(F22:F24)</f>
        <v>202500</v>
      </c>
      <c r="G25" s="82">
        <f>SUM(G22:G24)</f>
        <v>177500</v>
      </c>
      <c r="H25" s="82"/>
      <c r="I25" s="82">
        <f>SUM(I22:I24)</f>
        <v>957500</v>
      </c>
      <c r="J25" s="130"/>
    </row>
    <row r="26" spans="1:10" ht="15" x14ac:dyDescent="0.25">
      <c r="A26" s="93" t="s">
        <v>119</v>
      </c>
      <c r="B26" s="74"/>
      <c r="C26" s="74" t="s">
        <v>1</v>
      </c>
      <c r="D26" s="74" t="s">
        <v>1</v>
      </c>
      <c r="E26" s="74" t="s">
        <v>1</v>
      </c>
      <c r="F26" s="74"/>
      <c r="G26" s="74" t="s">
        <v>1</v>
      </c>
      <c r="H26" s="76"/>
      <c r="I26" s="76" t="s">
        <v>1</v>
      </c>
      <c r="J26" s="86"/>
    </row>
    <row r="27" spans="1:10" s="52" customFormat="1" x14ac:dyDescent="0.2">
      <c r="A27" s="124" t="s">
        <v>25</v>
      </c>
      <c r="B27" s="125"/>
      <c r="C27" s="125">
        <v>0</v>
      </c>
      <c r="D27" s="125">
        <v>0</v>
      </c>
      <c r="E27" s="125">
        <v>0</v>
      </c>
      <c r="F27" s="125">
        <v>0</v>
      </c>
      <c r="G27" s="125">
        <v>0</v>
      </c>
      <c r="H27" s="129"/>
      <c r="I27" s="116">
        <f>SUM(C27:G27)</f>
        <v>0</v>
      </c>
      <c r="J27" s="143" t="s">
        <v>111</v>
      </c>
    </row>
    <row r="28" spans="1:10" s="52" customFormat="1" x14ac:dyDescent="0.2">
      <c r="A28" s="126" t="s">
        <v>28</v>
      </c>
      <c r="B28" s="125"/>
      <c r="C28" s="125">
        <v>0</v>
      </c>
      <c r="D28" s="125">
        <v>0</v>
      </c>
      <c r="E28" s="125">
        <v>0</v>
      </c>
      <c r="F28" s="125">
        <v>0</v>
      </c>
      <c r="G28" s="125">
        <v>0</v>
      </c>
      <c r="H28" s="129"/>
      <c r="I28" s="116">
        <f>SUM(C28:G28)</f>
        <v>0</v>
      </c>
      <c r="J28" s="143" t="s">
        <v>111</v>
      </c>
    </row>
    <row r="29" spans="1:10" s="52" customFormat="1" ht="28.5" x14ac:dyDescent="0.2">
      <c r="A29" s="126" t="s">
        <v>120</v>
      </c>
      <c r="B29" s="125"/>
      <c r="C29" s="125">
        <v>0</v>
      </c>
      <c r="D29" s="125">
        <v>0</v>
      </c>
      <c r="E29" s="125">
        <v>0</v>
      </c>
      <c r="F29" s="125">
        <v>0</v>
      </c>
      <c r="G29" s="125">
        <v>0</v>
      </c>
      <c r="H29" s="129"/>
      <c r="I29" s="116">
        <f>SUM(C29:G29)</f>
        <v>0</v>
      </c>
      <c r="J29" s="143" t="s">
        <v>111</v>
      </c>
    </row>
    <row r="30" spans="1:10" s="52" customFormat="1" x14ac:dyDescent="0.2">
      <c r="A30" s="123" t="s">
        <v>121</v>
      </c>
      <c r="B30" s="125"/>
      <c r="C30" s="125">
        <v>0</v>
      </c>
      <c r="D30" s="125">
        <v>0</v>
      </c>
      <c r="E30" s="125">
        <v>0</v>
      </c>
      <c r="F30" s="125">
        <v>0</v>
      </c>
      <c r="G30" s="125">
        <v>0</v>
      </c>
      <c r="H30" s="129"/>
      <c r="I30" s="116">
        <f>SUM(C30:H30)</f>
        <v>0</v>
      </c>
      <c r="J30" s="143" t="s">
        <v>111</v>
      </c>
    </row>
    <row r="31" spans="1:10" ht="57" x14ac:dyDescent="0.2">
      <c r="A31" s="96" t="s">
        <v>122</v>
      </c>
      <c r="B31" s="59"/>
      <c r="C31" s="59">
        <v>12000</v>
      </c>
      <c r="D31" s="59">
        <v>12000</v>
      </c>
      <c r="E31" s="59">
        <v>24000</v>
      </c>
      <c r="F31" s="59">
        <v>24000</v>
      </c>
      <c r="G31" s="59">
        <v>24000</v>
      </c>
      <c r="H31" s="76"/>
      <c r="I31" s="85">
        <f>SUM(C31:H31)</f>
        <v>96000</v>
      </c>
      <c r="J31" s="97" t="s">
        <v>224</v>
      </c>
    </row>
    <row r="32" spans="1:10" ht="57" x14ac:dyDescent="0.2">
      <c r="A32" s="77" t="s">
        <v>123</v>
      </c>
      <c r="B32" s="59"/>
      <c r="C32" s="59">
        <v>15000</v>
      </c>
      <c r="D32" s="59">
        <v>15000</v>
      </c>
      <c r="E32" s="59">
        <v>10000</v>
      </c>
      <c r="F32" s="59">
        <v>5000</v>
      </c>
      <c r="G32" s="59">
        <v>5000</v>
      </c>
      <c r="H32" s="76"/>
      <c r="I32" s="85">
        <f>SUM(C32:H32)</f>
        <v>50000</v>
      </c>
      <c r="J32" s="87" t="s">
        <v>223</v>
      </c>
    </row>
    <row r="33" spans="1:15" ht="28.5" x14ac:dyDescent="0.2">
      <c r="A33" s="98" t="s">
        <v>124</v>
      </c>
      <c r="B33" s="59"/>
      <c r="C33" s="59">
        <v>210000</v>
      </c>
      <c r="D33" s="59">
        <v>310000</v>
      </c>
      <c r="E33" s="59">
        <v>360000</v>
      </c>
      <c r="F33" s="59">
        <v>360000</v>
      </c>
      <c r="G33" s="59">
        <v>360000</v>
      </c>
      <c r="H33" s="76"/>
      <c r="I33" s="85">
        <f>SUM(C33:H33)</f>
        <v>1600000</v>
      </c>
      <c r="J33" s="99" t="s">
        <v>125</v>
      </c>
    </row>
    <row r="34" spans="1:15" ht="57" x14ac:dyDescent="0.2">
      <c r="A34" s="100" t="s">
        <v>126</v>
      </c>
      <c r="B34" s="101"/>
      <c r="C34" s="59">
        <v>15000</v>
      </c>
      <c r="D34" s="59">
        <v>15000</v>
      </c>
      <c r="E34" s="59">
        <v>50000</v>
      </c>
      <c r="F34" s="59">
        <v>40000</v>
      </c>
      <c r="G34" s="101">
        <v>40000</v>
      </c>
      <c r="H34" s="132"/>
      <c r="I34" s="102">
        <f>SUM(C34:H34)</f>
        <v>160000</v>
      </c>
      <c r="J34" s="17" t="s">
        <v>127</v>
      </c>
    </row>
    <row r="35" spans="1:15" x14ac:dyDescent="0.2">
      <c r="A35" s="81" t="s">
        <v>32</v>
      </c>
      <c r="B35" s="82"/>
      <c r="C35" s="82">
        <f>SUM(C27:C34)</f>
        <v>252000</v>
      </c>
      <c r="D35" s="82">
        <f>SUM(D27:D34)</f>
        <v>352000</v>
      </c>
      <c r="E35" s="82">
        <f>SUM(E27:E34)</f>
        <v>444000</v>
      </c>
      <c r="F35" s="82">
        <f>SUM(F27:F34)</f>
        <v>429000</v>
      </c>
      <c r="G35" s="103">
        <f>SUM(G27:G34)</f>
        <v>429000</v>
      </c>
      <c r="H35" s="133"/>
      <c r="I35" s="103">
        <f>SUM(I27:I34)</f>
        <v>1906000</v>
      </c>
      <c r="J35" s="130"/>
    </row>
    <row r="36" spans="1:15" ht="15" x14ac:dyDescent="0.25">
      <c r="A36" s="73" t="s">
        <v>33</v>
      </c>
      <c r="B36" s="74"/>
      <c r="C36" s="104" t="s">
        <v>1</v>
      </c>
      <c r="D36" s="104" t="s">
        <v>1</v>
      </c>
      <c r="E36" s="104" t="s">
        <v>1</v>
      </c>
      <c r="F36" s="104"/>
      <c r="G36" s="105" t="s">
        <v>1</v>
      </c>
      <c r="H36" s="106"/>
      <c r="I36" s="106" t="s">
        <v>1</v>
      </c>
    </row>
    <row r="37" spans="1:15" x14ac:dyDescent="0.2">
      <c r="A37" s="107" t="s">
        <v>84</v>
      </c>
      <c r="B37" s="108"/>
      <c r="C37" s="109" t="s">
        <v>34</v>
      </c>
      <c r="D37" s="109" t="s">
        <v>35</v>
      </c>
      <c r="E37" s="109" t="s">
        <v>35</v>
      </c>
      <c r="F37" s="109"/>
      <c r="G37" s="109" t="s">
        <v>36</v>
      </c>
      <c r="H37" s="110"/>
      <c r="I37" s="110" t="s">
        <v>37</v>
      </c>
    </row>
    <row r="38" spans="1:15" x14ac:dyDescent="0.2">
      <c r="A38" s="98" t="s">
        <v>38</v>
      </c>
      <c r="B38" s="78"/>
      <c r="C38" s="78">
        <v>0</v>
      </c>
      <c r="D38" s="78">
        <v>0</v>
      </c>
      <c r="E38" s="78">
        <v>0</v>
      </c>
      <c r="F38" s="78">
        <v>0</v>
      </c>
      <c r="G38" s="78">
        <v>0</v>
      </c>
      <c r="H38" s="111" t="s">
        <v>1</v>
      </c>
      <c r="I38" s="112">
        <f>SUM(C38:H38)</f>
        <v>0</v>
      </c>
      <c r="J38" s="137" t="s">
        <v>195</v>
      </c>
      <c r="K38" s="134"/>
      <c r="L38" s="135"/>
      <c r="M38" s="135"/>
      <c r="N38" s="135"/>
      <c r="O38" s="135"/>
    </row>
    <row r="39" spans="1:15" x14ac:dyDescent="0.2">
      <c r="A39" s="81" t="s">
        <v>39</v>
      </c>
      <c r="B39" s="82"/>
      <c r="C39" s="82">
        <f t="shared" ref="C39" si="7">SUM(C38)</f>
        <v>0</v>
      </c>
      <c r="D39" s="82">
        <f>SUM(D38)</f>
        <v>0</v>
      </c>
      <c r="E39" s="82">
        <f>SUM(E38)</f>
        <v>0</v>
      </c>
      <c r="F39" s="82">
        <f>SUM(F38)</f>
        <v>0</v>
      </c>
      <c r="G39" s="82">
        <f>SUM(G38)</f>
        <v>0</v>
      </c>
      <c r="H39" s="136"/>
      <c r="I39" s="82">
        <f>SUM(I38)</f>
        <v>0</v>
      </c>
      <c r="K39" s="134"/>
      <c r="L39" s="135"/>
      <c r="M39" s="135"/>
      <c r="N39" s="135"/>
      <c r="O39" s="135"/>
    </row>
    <row r="40" spans="1:15" x14ac:dyDescent="0.2">
      <c r="A40" s="107" t="s">
        <v>40</v>
      </c>
      <c r="B40" s="59"/>
      <c r="C40" s="59">
        <f>C39+C35+C25+C20+C17+C14+C11+C7</f>
        <v>430000</v>
      </c>
      <c r="D40" s="59">
        <f>D39+D35+D25+D20+D17+D14+D11+D7</f>
        <v>555000</v>
      </c>
      <c r="E40" s="59">
        <f>E39+E35+E25+E20+E17+E14+E11+E7</f>
        <v>649500</v>
      </c>
      <c r="F40" s="59">
        <f>F39+F35+F25+F20+F17+F14+F11+F7</f>
        <v>634500</v>
      </c>
      <c r="G40" s="59">
        <f>G39+G35+G25+G20+G17+G14+G11+G7</f>
        <v>609500</v>
      </c>
      <c r="H40" s="76"/>
      <c r="I40" s="59">
        <f>I39+I35+I25+I20+I17+I14+I11+I7</f>
        <v>2878500</v>
      </c>
      <c r="K40" s="134"/>
      <c r="L40" s="135"/>
      <c r="M40" s="135"/>
      <c r="N40" s="135"/>
      <c r="O40" s="135"/>
    </row>
    <row r="41" spans="1:15" x14ac:dyDescent="0.2">
      <c r="A41" s="107" t="s">
        <v>1</v>
      </c>
      <c r="B41" s="75"/>
      <c r="C41" s="75" t="s">
        <v>1</v>
      </c>
      <c r="D41" s="113" t="s">
        <v>1</v>
      </c>
      <c r="E41" s="113" t="s">
        <v>1</v>
      </c>
      <c r="F41" s="113"/>
      <c r="G41" s="75" t="s">
        <v>1</v>
      </c>
      <c r="K41" s="134"/>
      <c r="L41" s="135"/>
      <c r="M41" s="135"/>
      <c r="N41" s="135"/>
      <c r="O41" s="135"/>
    </row>
    <row r="42" spans="1:15" x14ac:dyDescent="0.2">
      <c r="D42" s="134"/>
      <c r="F42" s="134"/>
      <c r="G42" s="134"/>
      <c r="H42" s="134"/>
      <c r="K42" s="134"/>
      <c r="L42" s="135"/>
      <c r="M42" s="135"/>
      <c r="N42" s="135"/>
      <c r="O42" s="135"/>
    </row>
    <row r="43" spans="1:15" x14ac:dyDescent="0.2">
      <c r="D43" s="134"/>
      <c r="F43" s="134"/>
      <c r="G43" s="134"/>
      <c r="H43" s="134"/>
    </row>
    <row r="44" spans="1:15" x14ac:dyDescent="0.2">
      <c r="D44" s="134"/>
      <c r="F44" s="134"/>
      <c r="G44" s="134"/>
      <c r="H44" s="134"/>
    </row>
    <row r="45" spans="1:15" x14ac:dyDescent="0.2">
      <c r="D45" s="134"/>
      <c r="F45" s="134"/>
      <c r="G45" s="134"/>
      <c r="H45" s="134"/>
    </row>
    <row r="46" spans="1:15" x14ac:dyDescent="0.2">
      <c r="D46" s="134"/>
      <c r="F46" s="134"/>
      <c r="G46" s="134"/>
      <c r="H46" s="134"/>
    </row>
    <row r="47" spans="1:15" x14ac:dyDescent="0.2">
      <c r="D47" s="134"/>
      <c r="F47" s="134"/>
      <c r="G47" s="134"/>
      <c r="H47" s="134"/>
    </row>
    <row r="48" spans="1:15" x14ac:dyDescent="0.2">
      <c r="D48" s="134"/>
      <c r="F48" s="134"/>
      <c r="G48" s="134"/>
      <c r="H48" s="134"/>
    </row>
    <row r="49" spans="4:8" x14ac:dyDescent="0.2">
      <c r="D49" s="134"/>
      <c r="F49" s="134"/>
      <c r="G49" s="134"/>
      <c r="H49" s="134"/>
    </row>
    <row r="50" spans="4:8" x14ac:dyDescent="0.2">
      <c r="D50" s="134"/>
      <c r="F50" s="134"/>
      <c r="G50" s="134"/>
      <c r="H50" s="134"/>
    </row>
    <row r="51" spans="4:8" x14ac:dyDescent="0.2">
      <c r="D51" s="134"/>
      <c r="F51" s="134"/>
      <c r="G51" s="134"/>
      <c r="H51" s="134"/>
    </row>
    <row r="52" spans="4:8" x14ac:dyDescent="0.2">
      <c r="D52" s="134"/>
      <c r="F52" s="134"/>
      <c r="G52" s="134"/>
      <c r="H52" s="134"/>
    </row>
    <row r="53" spans="4:8" x14ac:dyDescent="0.2">
      <c r="D53" s="134"/>
      <c r="F53" s="134"/>
      <c r="G53" s="134"/>
      <c r="H53" s="134"/>
    </row>
    <row r="54" spans="4:8" x14ac:dyDescent="0.2">
      <c r="D54" s="134"/>
      <c r="F54" s="134"/>
      <c r="G54" s="134"/>
      <c r="H54" s="134"/>
    </row>
    <row r="55" spans="4:8" x14ac:dyDescent="0.2">
      <c r="D55" s="134"/>
      <c r="F55" s="134"/>
      <c r="G55" s="134"/>
      <c r="H55" s="134"/>
    </row>
    <row r="56" spans="4:8" x14ac:dyDescent="0.2">
      <c r="D56" s="134"/>
      <c r="F56" s="134"/>
      <c r="G56" s="134"/>
      <c r="H56" s="134"/>
    </row>
    <row r="57" spans="4:8" x14ac:dyDescent="0.2">
      <c r="D57" s="134"/>
      <c r="F57" s="134"/>
      <c r="G57" s="134"/>
      <c r="H57" s="134"/>
    </row>
    <row r="58" spans="4:8" x14ac:dyDescent="0.2">
      <c r="D58" s="134"/>
      <c r="F58" s="134"/>
      <c r="G58" s="134"/>
      <c r="H58" s="134"/>
    </row>
    <row r="59" spans="4:8" x14ac:dyDescent="0.2">
      <c r="D59" s="134"/>
      <c r="F59" s="134"/>
      <c r="G59" s="134"/>
      <c r="H59" s="134"/>
    </row>
    <row r="60" spans="4:8" x14ac:dyDescent="0.2">
      <c r="D60" s="134"/>
      <c r="F60" s="134"/>
      <c r="G60" s="134"/>
      <c r="H60" s="134"/>
    </row>
    <row r="61" spans="4:8" x14ac:dyDescent="0.2">
      <c r="D61" s="134"/>
      <c r="F61" s="134"/>
      <c r="G61" s="134"/>
      <c r="H61" s="134"/>
    </row>
    <row r="62" spans="4:8" x14ac:dyDescent="0.2">
      <c r="D62" s="134"/>
      <c r="F62" s="134"/>
      <c r="G62" s="134"/>
      <c r="H62" s="134"/>
    </row>
    <row r="63" spans="4:8" x14ac:dyDescent="0.2">
      <c r="D63" s="134"/>
      <c r="F63" s="134"/>
      <c r="G63" s="134"/>
      <c r="H63" s="134"/>
    </row>
    <row r="64" spans="4:8" x14ac:dyDescent="0.2">
      <c r="D64" s="134"/>
      <c r="F64" s="134"/>
      <c r="G64" s="134"/>
      <c r="H64" s="134"/>
    </row>
    <row r="65" spans="4:8" x14ac:dyDescent="0.2">
      <c r="D65" s="134"/>
      <c r="F65" s="134"/>
      <c r="G65" s="134"/>
      <c r="H65" s="134"/>
    </row>
    <row r="66" spans="4:8" x14ac:dyDescent="0.2">
      <c r="D66" s="134"/>
      <c r="F66" s="134"/>
      <c r="G66" s="134"/>
      <c r="H66" s="134"/>
    </row>
    <row r="67" spans="4:8" x14ac:dyDescent="0.2">
      <c r="D67" s="134"/>
      <c r="F67" s="134"/>
      <c r="G67" s="134"/>
      <c r="H67" s="134"/>
    </row>
    <row r="68" spans="4:8" x14ac:dyDescent="0.2">
      <c r="D68" s="134"/>
      <c r="F68" s="134"/>
      <c r="G68" s="134"/>
      <c r="H68" s="134"/>
    </row>
    <row r="69" spans="4:8" x14ac:dyDescent="0.2">
      <c r="D69" s="134"/>
      <c r="F69" s="134"/>
      <c r="G69" s="134"/>
      <c r="H69" s="134"/>
    </row>
    <row r="70" spans="4:8" x14ac:dyDescent="0.2">
      <c r="D70" s="134"/>
      <c r="F70" s="134"/>
      <c r="G70" s="134"/>
      <c r="H70" s="134"/>
    </row>
    <row r="71" spans="4:8" x14ac:dyDescent="0.2">
      <c r="D71" s="134"/>
      <c r="F71" s="134"/>
      <c r="G71" s="134"/>
      <c r="H71" s="134"/>
    </row>
    <row r="72" spans="4:8" x14ac:dyDescent="0.2">
      <c r="D72" s="134"/>
      <c r="F72" s="134"/>
      <c r="G72" s="134"/>
      <c r="H72" s="134"/>
    </row>
    <row r="73" spans="4:8" x14ac:dyDescent="0.2">
      <c r="D73" s="134"/>
      <c r="F73" s="134"/>
      <c r="G73" s="134"/>
      <c r="H73" s="134"/>
    </row>
    <row r="74" spans="4:8" x14ac:dyDescent="0.2">
      <c r="D74" s="134"/>
      <c r="F74" s="134"/>
      <c r="G74" s="134"/>
      <c r="H74" s="134"/>
    </row>
    <row r="75" spans="4:8" x14ac:dyDescent="0.2">
      <c r="D75" s="134"/>
      <c r="F75" s="134"/>
      <c r="G75" s="134"/>
      <c r="H75" s="134"/>
    </row>
    <row r="76" spans="4:8" x14ac:dyDescent="0.2">
      <c r="D76" s="134"/>
      <c r="F76" s="134"/>
      <c r="G76" s="134"/>
      <c r="H76" s="134"/>
    </row>
    <row r="77" spans="4:8" x14ac:dyDescent="0.2">
      <c r="D77" s="134"/>
      <c r="F77" s="134"/>
      <c r="G77" s="134"/>
      <c r="H77" s="134"/>
    </row>
    <row r="78" spans="4:8" x14ac:dyDescent="0.2">
      <c r="D78" s="134"/>
      <c r="F78" s="134"/>
      <c r="G78" s="134"/>
      <c r="H78" s="134"/>
    </row>
    <row r="79" spans="4:8" x14ac:dyDescent="0.2">
      <c r="D79" s="134"/>
      <c r="F79" s="134"/>
      <c r="G79" s="134"/>
      <c r="H79" s="134"/>
    </row>
    <row r="80" spans="4:8" x14ac:dyDescent="0.2">
      <c r="D80" s="134"/>
      <c r="F80" s="134"/>
      <c r="G80" s="134"/>
      <c r="H80" s="134"/>
    </row>
    <row r="81" spans="4:8" x14ac:dyDescent="0.2">
      <c r="D81" s="134"/>
      <c r="F81" s="134"/>
      <c r="G81" s="134"/>
      <c r="H81" s="134"/>
    </row>
    <row r="82" spans="4:8" x14ac:dyDescent="0.2">
      <c r="D82" s="134"/>
      <c r="F82" s="134"/>
      <c r="G82" s="134"/>
      <c r="H82" s="134"/>
    </row>
    <row r="83" spans="4:8" x14ac:dyDescent="0.2">
      <c r="D83" s="134"/>
      <c r="F83" s="134"/>
      <c r="G83" s="134"/>
      <c r="H83" s="134"/>
    </row>
    <row r="84" spans="4:8" x14ac:dyDescent="0.2">
      <c r="D84" s="134"/>
      <c r="F84" s="134"/>
      <c r="G84" s="134"/>
      <c r="H84" s="134"/>
    </row>
    <row r="85" spans="4:8" x14ac:dyDescent="0.2">
      <c r="D85" s="134"/>
      <c r="F85" s="134"/>
      <c r="G85" s="134"/>
      <c r="H85" s="134"/>
    </row>
    <row r="86" spans="4:8" x14ac:dyDescent="0.2">
      <c r="D86" s="134"/>
      <c r="F86" s="134"/>
      <c r="G86" s="134"/>
      <c r="H86" s="134"/>
    </row>
    <row r="87" spans="4:8" x14ac:dyDescent="0.2">
      <c r="D87" s="134"/>
      <c r="F87" s="134"/>
      <c r="G87" s="134"/>
      <c r="H87" s="134"/>
    </row>
    <row r="88" spans="4:8" x14ac:dyDescent="0.2">
      <c r="D88" s="134"/>
      <c r="F88" s="134"/>
      <c r="G88" s="134"/>
      <c r="H88" s="134"/>
    </row>
    <row r="89" spans="4:8" x14ac:dyDescent="0.2">
      <c r="D89" s="134"/>
      <c r="F89" s="134"/>
      <c r="G89" s="134"/>
      <c r="H89" s="134"/>
    </row>
    <row r="90" spans="4:8" x14ac:dyDescent="0.2">
      <c r="D90" s="134"/>
      <c r="F90" s="134"/>
      <c r="G90" s="134"/>
      <c r="H90" s="134"/>
    </row>
    <row r="91" spans="4:8" x14ac:dyDescent="0.2">
      <c r="D91" s="134"/>
      <c r="F91" s="134"/>
      <c r="G91" s="134"/>
      <c r="H91" s="134"/>
    </row>
    <row r="92" spans="4:8" x14ac:dyDescent="0.2">
      <c r="D92" s="134"/>
      <c r="F92" s="134"/>
      <c r="G92" s="134"/>
      <c r="H92" s="134"/>
    </row>
    <row r="93" spans="4:8" x14ac:dyDescent="0.2">
      <c r="D93" s="134"/>
      <c r="F93" s="134"/>
      <c r="G93" s="134"/>
      <c r="H93" s="134"/>
    </row>
    <row r="94" spans="4:8" x14ac:dyDescent="0.2">
      <c r="D94" s="134"/>
      <c r="F94" s="134"/>
      <c r="G94" s="134"/>
      <c r="H94" s="134"/>
    </row>
    <row r="95" spans="4:8" x14ac:dyDescent="0.2">
      <c r="D95" s="134"/>
      <c r="F95" s="134"/>
      <c r="G95" s="134"/>
      <c r="H95" s="134"/>
    </row>
    <row r="96" spans="4:8" x14ac:dyDescent="0.2">
      <c r="D96" s="134"/>
      <c r="F96" s="134"/>
      <c r="G96" s="134"/>
      <c r="H96" s="134"/>
    </row>
    <row r="97" spans="4:8" x14ac:dyDescent="0.2">
      <c r="D97" s="134"/>
      <c r="F97" s="134"/>
      <c r="G97" s="134"/>
      <c r="H97" s="134"/>
    </row>
    <row r="98" spans="4:8" x14ac:dyDescent="0.2">
      <c r="D98" s="134"/>
      <c r="F98" s="134"/>
      <c r="G98" s="134"/>
      <c r="H98" s="134"/>
    </row>
    <row r="99" spans="4:8" x14ac:dyDescent="0.2">
      <c r="D99" s="134"/>
      <c r="F99" s="134"/>
      <c r="G99" s="134"/>
      <c r="H99" s="134"/>
    </row>
    <row r="100" spans="4:8" x14ac:dyDescent="0.2">
      <c r="D100" s="134"/>
      <c r="F100" s="134"/>
      <c r="G100" s="134"/>
      <c r="H100" s="134"/>
    </row>
    <row r="101" spans="4:8" x14ac:dyDescent="0.2">
      <c r="D101" s="134"/>
      <c r="F101" s="134"/>
      <c r="G101" s="134"/>
      <c r="H101" s="134"/>
    </row>
    <row r="102" spans="4:8" x14ac:dyDescent="0.2">
      <c r="D102" s="134"/>
      <c r="F102" s="134"/>
      <c r="G102" s="134"/>
      <c r="H102" s="134"/>
    </row>
    <row r="103" spans="4:8" x14ac:dyDescent="0.2">
      <c r="D103" s="134"/>
      <c r="F103" s="134"/>
      <c r="G103" s="134"/>
      <c r="H103" s="134"/>
    </row>
    <row r="104" spans="4:8" x14ac:dyDescent="0.2">
      <c r="D104" s="134"/>
      <c r="F104" s="134"/>
      <c r="G104" s="134"/>
      <c r="H104" s="134"/>
    </row>
    <row r="105" spans="4:8" x14ac:dyDescent="0.2">
      <c r="D105" s="134"/>
      <c r="F105" s="134"/>
      <c r="G105" s="134"/>
      <c r="H105" s="134"/>
    </row>
    <row r="106" spans="4:8" x14ac:dyDescent="0.2">
      <c r="D106" s="134"/>
      <c r="F106" s="134"/>
      <c r="G106" s="134"/>
      <c r="H106" s="134"/>
    </row>
    <row r="107" spans="4:8" x14ac:dyDescent="0.2">
      <c r="D107" s="134"/>
      <c r="F107" s="134"/>
      <c r="G107" s="134"/>
      <c r="H107" s="134"/>
    </row>
    <row r="108" spans="4:8" x14ac:dyDescent="0.2">
      <c r="D108" s="134"/>
      <c r="F108" s="134"/>
      <c r="G108" s="134"/>
      <c r="H108" s="134"/>
    </row>
    <row r="109" spans="4:8" x14ac:dyDescent="0.2">
      <c r="D109" s="134"/>
      <c r="F109" s="134"/>
      <c r="G109" s="134"/>
      <c r="H109" s="134"/>
    </row>
    <row r="110" spans="4:8" x14ac:dyDescent="0.2">
      <c r="D110" s="134"/>
      <c r="F110" s="134"/>
      <c r="G110" s="134"/>
      <c r="H110" s="134"/>
    </row>
    <row r="111" spans="4:8" x14ac:dyDescent="0.2">
      <c r="D111" s="134"/>
      <c r="F111" s="134"/>
      <c r="G111" s="134"/>
      <c r="H111" s="134"/>
    </row>
    <row r="112" spans="4:8" x14ac:dyDescent="0.2">
      <c r="D112" s="134"/>
      <c r="F112" s="134"/>
      <c r="G112" s="134"/>
      <c r="H112" s="134"/>
    </row>
    <row r="113" spans="4:8" x14ac:dyDescent="0.2">
      <c r="D113" s="134"/>
      <c r="F113" s="134"/>
      <c r="G113" s="134"/>
      <c r="H113" s="134"/>
    </row>
    <row r="114" spans="4:8" x14ac:dyDescent="0.2">
      <c r="D114" s="134"/>
      <c r="F114" s="134"/>
      <c r="G114" s="134"/>
      <c r="H114" s="134"/>
    </row>
    <row r="115" spans="4:8" x14ac:dyDescent="0.2">
      <c r="D115" s="134"/>
      <c r="F115" s="134"/>
      <c r="G115" s="134"/>
      <c r="H115" s="134"/>
    </row>
    <row r="116" spans="4:8" x14ac:dyDescent="0.2">
      <c r="D116" s="134"/>
      <c r="F116" s="134"/>
      <c r="G116" s="134"/>
      <c r="H116" s="134"/>
    </row>
    <row r="117" spans="4:8" x14ac:dyDescent="0.2">
      <c r="D117" s="134"/>
      <c r="F117" s="134"/>
      <c r="G117" s="134"/>
      <c r="H117" s="134"/>
    </row>
    <row r="118" spans="4:8" x14ac:dyDescent="0.2">
      <c r="D118" s="134"/>
      <c r="F118" s="134"/>
      <c r="G118" s="134"/>
      <c r="H118" s="134"/>
    </row>
    <row r="119" spans="4:8" x14ac:dyDescent="0.2">
      <c r="D119" s="134"/>
      <c r="F119" s="134"/>
      <c r="G119" s="134"/>
      <c r="H119" s="134"/>
    </row>
    <row r="120" spans="4:8" x14ac:dyDescent="0.2">
      <c r="D120" s="134"/>
      <c r="F120" s="134"/>
      <c r="G120" s="134"/>
      <c r="H120" s="134"/>
    </row>
    <row r="121" spans="4:8" x14ac:dyDescent="0.2">
      <c r="D121" s="134"/>
      <c r="F121" s="134"/>
      <c r="G121" s="134"/>
      <c r="H121" s="134"/>
    </row>
    <row r="122" spans="4:8" x14ac:dyDescent="0.2">
      <c r="D122" s="134"/>
      <c r="F122" s="134"/>
      <c r="G122" s="134"/>
      <c r="H122" s="134"/>
    </row>
    <row r="123" spans="4:8" x14ac:dyDescent="0.2">
      <c r="D123" s="134"/>
      <c r="F123" s="134"/>
      <c r="G123" s="134"/>
      <c r="H123" s="134"/>
    </row>
    <row r="124" spans="4:8" x14ac:dyDescent="0.2">
      <c r="D124" s="134"/>
      <c r="F124" s="134"/>
      <c r="G124" s="134"/>
      <c r="H124" s="134"/>
    </row>
    <row r="125" spans="4:8" x14ac:dyDescent="0.2">
      <c r="D125" s="134"/>
      <c r="F125" s="134"/>
      <c r="G125" s="134"/>
      <c r="H125" s="134"/>
    </row>
    <row r="126" spans="4:8" x14ac:dyDescent="0.2">
      <c r="D126" s="134"/>
      <c r="F126" s="134"/>
      <c r="G126" s="134"/>
      <c r="H126" s="134"/>
    </row>
    <row r="127" spans="4:8" x14ac:dyDescent="0.2">
      <c r="D127" s="134"/>
      <c r="F127" s="134"/>
      <c r="G127" s="134"/>
      <c r="H127" s="134"/>
    </row>
    <row r="128" spans="4:8" x14ac:dyDescent="0.2">
      <c r="D128" s="134"/>
      <c r="F128" s="134"/>
      <c r="G128" s="134"/>
      <c r="H128" s="134"/>
    </row>
    <row r="129" spans="4:8" x14ac:dyDescent="0.2">
      <c r="D129" s="134"/>
      <c r="F129" s="134"/>
      <c r="G129" s="134"/>
      <c r="H129" s="134"/>
    </row>
    <row r="130" spans="4:8" x14ac:dyDescent="0.2">
      <c r="D130" s="134"/>
      <c r="F130" s="134"/>
      <c r="G130" s="134"/>
      <c r="H130" s="134"/>
    </row>
    <row r="131" spans="4:8" x14ac:dyDescent="0.2">
      <c r="D131" s="134"/>
      <c r="F131" s="134"/>
      <c r="G131" s="134"/>
      <c r="H131" s="134"/>
    </row>
    <row r="132" spans="4:8" x14ac:dyDescent="0.2">
      <c r="D132" s="134"/>
      <c r="F132" s="134"/>
      <c r="G132" s="134"/>
      <c r="H132" s="134"/>
    </row>
    <row r="133" spans="4:8" x14ac:dyDescent="0.2">
      <c r="D133" s="134"/>
      <c r="F133" s="134"/>
      <c r="G133" s="134"/>
      <c r="H133" s="134"/>
    </row>
    <row r="134" spans="4:8" x14ac:dyDescent="0.2">
      <c r="D134" s="134"/>
      <c r="F134" s="134"/>
      <c r="G134" s="134"/>
      <c r="H134" s="134"/>
    </row>
    <row r="135" spans="4:8" x14ac:dyDescent="0.2">
      <c r="D135" s="134"/>
      <c r="F135" s="134"/>
      <c r="G135" s="134"/>
      <c r="H135" s="134"/>
    </row>
    <row r="136" spans="4:8" x14ac:dyDescent="0.2">
      <c r="D136" s="134"/>
      <c r="F136" s="134"/>
      <c r="G136" s="134"/>
      <c r="H136" s="134"/>
    </row>
    <row r="137" spans="4:8" x14ac:dyDescent="0.2">
      <c r="D137" s="134"/>
      <c r="F137" s="134"/>
      <c r="G137" s="134"/>
      <c r="H137" s="134"/>
    </row>
    <row r="138" spans="4:8" x14ac:dyDescent="0.2">
      <c r="D138" s="134"/>
      <c r="F138" s="134"/>
      <c r="G138" s="134"/>
      <c r="H138" s="134"/>
    </row>
    <row r="139" spans="4:8" x14ac:dyDescent="0.2">
      <c r="D139" s="134"/>
      <c r="F139" s="134"/>
      <c r="G139" s="134"/>
      <c r="H139" s="134"/>
    </row>
    <row r="140" spans="4:8" x14ac:dyDescent="0.2">
      <c r="D140" s="134"/>
      <c r="F140" s="134"/>
      <c r="G140" s="134"/>
      <c r="H140" s="134"/>
    </row>
    <row r="141" spans="4:8" x14ac:dyDescent="0.2">
      <c r="D141" s="134"/>
      <c r="F141" s="134"/>
      <c r="G141" s="134"/>
      <c r="H141" s="134"/>
    </row>
    <row r="142" spans="4:8" x14ac:dyDescent="0.2">
      <c r="D142" s="134"/>
      <c r="F142" s="134"/>
      <c r="G142" s="134"/>
      <c r="H142" s="134"/>
    </row>
    <row r="143" spans="4:8" x14ac:dyDescent="0.2">
      <c r="D143" s="134"/>
      <c r="F143" s="134"/>
      <c r="G143" s="134"/>
      <c r="H143" s="134"/>
    </row>
    <row r="144" spans="4:8" x14ac:dyDescent="0.2">
      <c r="D144" s="134"/>
      <c r="F144" s="134"/>
      <c r="G144" s="134"/>
      <c r="H144" s="134"/>
    </row>
    <row r="145" spans="4:8" x14ac:dyDescent="0.2">
      <c r="D145" s="134"/>
      <c r="F145" s="134"/>
      <c r="G145" s="134"/>
      <c r="H145" s="134"/>
    </row>
    <row r="146" spans="4:8" x14ac:dyDescent="0.2">
      <c r="D146" s="134"/>
      <c r="F146" s="134"/>
      <c r="G146" s="134"/>
      <c r="H146" s="134"/>
    </row>
    <row r="147" spans="4:8" x14ac:dyDescent="0.2">
      <c r="D147" s="134"/>
      <c r="F147" s="134"/>
      <c r="G147" s="134"/>
      <c r="H147" s="134"/>
    </row>
    <row r="148" spans="4:8" x14ac:dyDescent="0.2">
      <c r="D148" s="134"/>
      <c r="F148" s="134"/>
      <c r="G148" s="134"/>
      <c r="H148" s="134"/>
    </row>
    <row r="149" spans="4:8" x14ac:dyDescent="0.2">
      <c r="D149" s="134"/>
      <c r="F149" s="134"/>
      <c r="G149" s="134"/>
      <c r="H149" s="134"/>
    </row>
    <row r="150" spans="4:8" x14ac:dyDescent="0.2">
      <c r="D150" s="134"/>
      <c r="F150" s="134"/>
      <c r="G150" s="134"/>
      <c r="H150" s="134"/>
    </row>
    <row r="151" spans="4:8" x14ac:dyDescent="0.2">
      <c r="D151" s="134"/>
      <c r="F151" s="134"/>
      <c r="G151" s="134"/>
      <c r="H151" s="134"/>
    </row>
    <row r="152" spans="4:8" x14ac:dyDescent="0.2">
      <c r="D152" s="134"/>
      <c r="F152" s="134"/>
      <c r="G152" s="134"/>
      <c r="H152" s="134"/>
    </row>
    <row r="153" spans="4:8" x14ac:dyDescent="0.2">
      <c r="D153" s="134"/>
      <c r="F153" s="134"/>
      <c r="G153" s="134"/>
      <c r="H153" s="134"/>
    </row>
    <row r="154" spans="4:8" x14ac:dyDescent="0.2">
      <c r="D154" s="134"/>
      <c r="F154" s="134"/>
      <c r="G154" s="134"/>
      <c r="H154" s="134"/>
    </row>
    <row r="155" spans="4:8" x14ac:dyDescent="0.2">
      <c r="D155" s="134"/>
      <c r="F155" s="134"/>
      <c r="G155" s="134"/>
      <c r="H155" s="134"/>
    </row>
    <row r="156" spans="4:8" x14ac:dyDescent="0.2">
      <c r="D156" s="134"/>
      <c r="F156" s="134"/>
      <c r="G156" s="134"/>
      <c r="H156" s="134"/>
    </row>
    <row r="157" spans="4:8" x14ac:dyDescent="0.2">
      <c r="D157" s="134"/>
      <c r="F157" s="134"/>
      <c r="G157" s="134"/>
      <c r="H157" s="134"/>
    </row>
    <row r="158" spans="4:8" x14ac:dyDescent="0.2">
      <c r="D158" s="134"/>
      <c r="F158" s="134"/>
      <c r="G158" s="134"/>
      <c r="H158" s="134"/>
    </row>
    <row r="159" spans="4:8" x14ac:dyDescent="0.2">
      <c r="D159" s="134"/>
      <c r="F159" s="134"/>
      <c r="G159" s="134"/>
      <c r="H159" s="134"/>
    </row>
    <row r="160" spans="4:8" x14ac:dyDescent="0.2">
      <c r="D160" s="134"/>
      <c r="F160" s="134"/>
      <c r="G160" s="134"/>
      <c r="H160" s="134"/>
    </row>
    <row r="161" spans="4:8" x14ac:dyDescent="0.2">
      <c r="D161" s="134"/>
      <c r="F161" s="134"/>
      <c r="G161" s="134"/>
      <c r="H161" s="134"/>
    </row>
    <row r="162" spans="4:8" x14ac:dyDescent="0.2">
      <c r="D162" s="134"/>
      <c r="F162" s="134"/>
      <c r="G162" s="134"/>
      <c r="H162" s="134"/>
    </row>
    <row r="163" spans="4:8" x14ac:dyDescent="0.2">
      <c r="D163" s="134"/>
      <c r="F163" s="134"/>
      <c r="G163" s="134"/>
      <c r="H163" s="134"/>
    </row>
    <row r="164" spans="4:8" x14ac:dyDescent="0.2">
      <c r="D164" s="134"/>
      <c r="F164" s="134"/>
      <c r="G164" s="134"/>
      <c r="H164" s="134"/>
    </row>
    <row r="165" spans="4:8" x14ac:dyDescent="0.2">
      <c r="D165" s="134"/>
      <c r="F165" s="134"/>
      <c r="G165" s="134"/>
      <c r="H165" s="134"/>
    </row>
    <row r="166" spans="4:8" x14ac:dyDescent="0.2">
      <c r="D166" s="134"/>
      <c r="F166" s="134"/>
      <c r="G166" s="134"/>
      <c r="H166" s="134"/>
    </row>
    <row r="167" spans="4:8" x14ac:dyDescent="0.2">
      <c r="D167" s="134"/>
      <c r="F167" s="134"/>
      <c r="G167" s="134"/>
      <c r="H167" s="134"/>
    </row>
    <row r="168" spans="4:8" x14ac:dyDescent="0.2">
      <c r="D168" s="134"/>
      <c r="F168" s="134"/>
      <c r="G168" s="134"/>
      <c r="H168" s="134"/>
    </row>
    <row r="169" spans="4:8" x14ac:dyDescent="0.2">
      <c r="D169" s="134"/>
      <c r="F169" s="134"/>
      <c r="G169" s="134"/>
      <c r="H169" s="134"/>
    </row>
    <row r="170" spans="4:8" x14ac:dyDescent="0.2">
      <c r="D170" s="134"/>
      <c r="F170" s="134"/>
      <c r="G170" s="134"/>
      <c r="H170" s="134"/>
    </row>
    <row r="171" spans="4:8" x14ac:dyDescent="0.2">
      <c r="D171" s="134"/>
      <c r="F171" s="134"/>
      <c r="G171" s="134"/>
      <c r="H171" s="134"/>
    </row>
    <row r="172" spans="4:8" x14ac:dyDescent="0.2">
      <c r="D172" s="134"/>
      <c r="F172" s="134"/>
      <c r="G172" s="134"/>
      <c r="H172" s="134"/>
    </row>
    <row r="173" spans="4:8" x14ac:dyDescent="0.2">
      <c r="D173" s="134"/>
      <c r="F173" s="134"/>
      <c r="G173" s="134"/>
      <c r="H173" s="134"/>
    </row>
    <row r="174" spans="4:8" x14ac:dyDescent="0.2">
      <c r="D174" s="134"/>
      <c r="F174" s="134"/>
      <c r="G174" s="134"/>
      <c r="H174" s="134"/>
    </row>
    <row r="175" spans="4:8" x14ac:dyDescent="0.2">
      <c r="D175" s="134"/>
      <c r="F175" s="134"/>
      <c r="G175" s="134"/>
      <c r="H175" s="134"/>
    </row>
    <row r="176" spans="4:8" x14ac:dyDescent="0.2">
      <c r="D176" s="134"/>
      <c r="F176" s="134"/>
      <c r="G176" s="134"/>
      <c r="H176" s="134"/>
    </row>
    <row r="177" spans="4:8" x14ac:dyDescent="0.2">
      <c r="D177" s="134"/>
      <c r="F177" s="134"/>
      <c r="G177" s="134"/>
      <c r="H177" s="134"/>
    </row>
    <row r="178" spans="4:8" x14ac:dyDescent="0.2">
      <c r="D178" s="134"/>
      <c r="F178" s="134"/>
      <c r="G178" s="134"/>
      <c r="H178" s="134"/>
    </row>
    <row r="179" spans="4:8" x14ac:dyDescent="0.2">
      <c r="D179" s="134"/>
      <c r="F179" s="134"/>
      <c r="G179" s="134"/>
      <c r="H179" s="134"/>
    </row>
    <row r="180" spans="4:8" x14ac:dyDescent="0.2">
      <c r="D180" s="134"/>
      <c r="F180" s="134"/>
      <c r="G180" s="134"/>
      <c r="H180" s="134"/>
    </row>
    <row r="181" spans="4:8" x14ac:dyDescent="0.2">
      <c r="D181" s="134"/>
      <c r="F181" s="134"/>
      <c r="G181" s="134"/>
      <c r="H181" s="134"/>
    </row>
    <row r="182" spans="4:8" x14ac:dyDescent="0.2">
      <c r="D182" s="134"/>
      <c r="F182" s="134"/>
      <c r="G182" s="134"/>
      <c r="H182" s="134"/>
    </row>
    <row r="183" spans="4:8" x14ac:dyDescent="0.2">
      <c r="D183" s="134"/>
      <c r="F183" s="134"/>
      <c r="G183" s="134"/>
      <c r="H183" s="134"/>
    </row>
    <row r="184" spans="4:8" x14ac:dyDescent="0.2">
      <c r="D184" s="134"/>
      <c r="F184" s="134"/>
      <c r="G184" s="134"/>
      <c r="H184" s="134"/>
    </row>
    <row r="185" spans="4:8" x14ac:dyDescent="0.2">
      <c r="D185" s="134"/>
      <c r="F185" s="134"/>
      <c r="G185" s="134"/>
      <c r="H185" s="134"/>
    </row>
    <row r="186" spans="4:8" x14ac:dyDescent="0.2">
      <c r="D186" s="134"/>
      <c r="F186" s="134"/>
      <c r="G186" s="134"/>
      <c r="H186" s="134"/>
    </row>
    <row r="187" spans="4:8" x14ac:dyDescent="0.2">
      <c r="D187" s="134"/>
      <c r="F187" s="134"/>
      <c r="G187" s="134"/>
      <c r="H187" s="134"/>
    </row>
    <row r="188" spans="4:8" x14ac:dyDescent="0.2">
      <c r="D188" s="134"/>
      <c r="F188" s="134"/>
      <c r="G188" s="134"/>
      <c r="H188" s="134"/>
    </row>
    <row r="189" spans="4:8" x14ac:dyDescent="0.2">
      <c r="D189" s="134"/>
      <c r="F189" s="134"/>
      <c r="G189" s="134"/>
      <c r="H189" s="134"/>
    </row>
    <row r="190" spans="4:8" x14ac:dyDescent="0.2">
      <c r="D190" s="134"/>
      <c r="F190" s="134"/>
      <c r="G190" s="134"/>
      <c r="H190" s="134"/>
    </row>
    <row r="191" spans="4:8" x14ac:dyDescent="0.2">
      <c r="D191" s="134"/>
      <c r="F191" s="134"/>
      <c r="G191" s="134"/>
      <c r="H191" s="134"/>
    </row>
    <row r="192" spans="4:8" x14ac:dyDescent="0.2">
      <c r="D192" s="134"/>
      <c r="F192" s="134"/>
      <c r="G192" s="134"/>
      <c r="H192" s="134"/>
    </row>
    <row r="193" spans="4:8" x14ac:dyDescent="0.2">
      <c r="D193" s="134"/>
      <c r="F193" s="134"/>
      <c r="G193" s="134"/>
      <c r="H193" s="134"/>
    </row>
    <row r="194" spans="4:8" x14ac:dyDescent="0.2">
      <c r="D194" s="134"/>
      <c r="F194" s="134"/>
      <c r="G194" s="134"/>
      <c r="H194" s="134"/>
    </row>
    <row r="195" spans="4:8" x14ac:dyDescent="0.2">
      <c r="D195" s="134"/>
      <c r="F195" s="134"/>
      <c r="G195" s="134"/>
      <c r="H195" s="134"/>
    </row>
    <row r="196" spans="4:8" x14ac:dyDescent="0.2">
      <c r="D196" s="134"/>
      <c r="F196" s="134"/>
      <c r="G196" s="134"/>
      <c r="H196" s="134"/>
    </row>
    <row r="197" spans="4:8" x14ac:dyDescent="0.2">
      <c r="D197" s="134"/>
      <c r="F197" s="134"/>
      <c r="G197" s="134"/>
      <c r="H197" s="134"/>
    </row>
    <row r="198" spans="4:8" x14ac:dyDescent="0.2">
      <c r="D198" s="134"/>
      <c r="F198" s="134"/>
      <c r="G198" s="134"/>
      <c r="H198" s="134"/>
    </row>
    <row r="199" spans="4:8" x14ac:dyDescent="0.2">
      <c r="D199" s="134"/>
      <c r="F199" s="134"/>
      <c r="G199" s="134"/>
      <c r="H199" s="134"/>
    </row>
    <row r="200" spans="4:8" x14ac:dyDescent="0.2">
      <c r="D200" s="134"/>
      <c r="F200" s="134"/>
      <c r="G200" s="134"/>
      <c r="H200" s="134"/>
    </row>
    <row r="201" spans="4:8" x14ac:dyDescent="0.2">
      <c r="D201" s="134"/>
      <c r="F201" s="134"/>
      <c r="G201" s="134"/>
      <c r="H201" s="134"/>
    </row>
    <row r="202" spans="4:8" x14ac:dyDescent="0.2">
      <c r="D202" s="134"/>
      <c r="F202" s="134"/>
      <c r="G202" s="134"/>
      <c r="H202" s="134"/>
    </row>
    <row r="203" spans="4:8" x14ac:dyDescent="0.2">
      <c r="D203" s="134"/>
      <c r="F203" s="134"/>
      <c r="G203" s="134"/>
      <c r="H203" s="134"/>
    </row>
    <row r="204" spans="4:8" x14ac:dyDescent="0.2">
      <c r="D204" s="134"/>
      <c r="F204" s="134"/>
      <c r="G204" s="134"/>
      <c r="H204" s="134"/>
    </row>
    <row r="205" spans="4:8" x14ac:dyDescent="0.2">
      <c r="D205" s="134"/>
      <c r="F205" s="134"/>
      <c r="G205" s="134"/>
      <c r="H205" s="134"/>
    </row>
    <row r="206" spans="4:8" x14ac:dyDescent="0.2">
      <c r="D206" s="134"/>
      <c r="F206" s="134"/>
      <c r="G206" s="134"/>
      <c r="H206" s="134"/>
    </row>
    <row r="207" spans="4:8" x14ac:dyDescent="0.2">
      <c r="D207" s="134"/>
      <c r="F207" s="134"/>
      <c r="G207" s="134"/>
      <c r="H207" s="134"/>
    </row>
    <row r="208" spans="4:8" x14ac:dyDescent="0.2">
      <c r="D208" s="134"/>
      <c r="F208" s="134"/>
      <c r="G208" s="134"/>
      <c r="H208" s="134"/>
    </row>
    <row r="209" spans="4:8" x14ac:dyDescent="0.2">
      <c r="D209" s="134"/>
      <c r="F209" s="134"/>
      <c r="G209" s="134"/>
      <c r="H209" s="134"/>
    </row>
    <row r="210" spans="4:8" x14ac:dyDescent="0.2">
      <c r="D210" s="134"/>
      <c r="F210" s="134"/>
      <c r="G210" s="134"/>
      <c r="H210" s="134"/>
    </row>
    <row r="211" spans="4:8" x14ac:dyDescent="0.2">
      <c r="D211" s="134"/>
      <c r="F211" s="134"/>
      <c r="G211" s="134"/>
      <c r="H211" s="134"/>
    </row>
    <row r="212" spans="4:8" x14ac:dyDescent="0.2">
      <c r="D212" s="134"/>
      <c r="F212" s="134"/>
      <c r="G212" s="134"/>
      <c r="H212" s="134"/>
    </row>
    <row r="213" spans="4:8" x14ac:dyDescent="0.2">
      <c r="D213" s="134"/>
      <c r="F213" s="134"/>
      <c r="G213" s="134"/>
      <c r="H213" s="134"/>
    </row>
    <row r="214" spans="4:8" x14ac:dyDescent="0.2">
      <c r="D214" s="134"/>
      <c r="F214" s="134"/>
      <c r="G214" s="134"/>
      <c r="H214" s="134"/>
    </row>
    <row r="215" spans="4:8" x14ac:dyDescent="0.2">
      <c r="D215" s="134"/>
      <c r="F215" s="134"/>
      <c r="G215" s="134"/>
      <c r="H215" s="134"/>
    </row>
    <row r="216" spans="4:8" x14ac:dyDescent="0.2">
      <c r="D216" s="134"/>
      <c r="F216" s="134"/>
      <c r="G216" s="134"/>
      <c r="H216" s="134"/>
    </row>
    <row r="217" spans="4:8" x14ac:dyDescent="0.2">
      <c r="D217" s="134"/>
      <c r="F217" s="134"/>
      <c r="G217" s="134"/>
      <c r="H217" s="134"/>
    </row>
    <row r="218" spans="4:8" x14ac:dyDescent="0.2">
      <c r="D218" s="134"/>
      <c r="F218" s="134"/>
      <c r="G218" s="134"/>
      <c r="H218" s="134"/>
    </row>
    <row r="219" spans="4:8" x14ac:dyDescent="0.2">
      <c r="D219" s="134"/>
      <c r="F219" s="134"/>
      <c r="G219" s="134"/>
      <c r="H219" s="134"/>
    </row>
    <row r="220" spans="4:8" x14ac:dyDescent="0.2">
      <c r="D220" s="134"/>
      <c r="F220" s="134"/>
      <c r="G220" s="134"/>
      <c r="H220" s="134"/>
    </row>
    <row r="221" spans="4:8" x14ac:dyDescent="0.2">
      <c r="D221" s="134"/>
      <c r="F221" s="134"/>
      <c r="G221" s="134"/>
      <c r="H221" s="134"/>
    </row>
    <row r="222" spans="4:8" x14ac:dyDescent="0.2">
      <c r="D222" s="134"/>
      <c r="F222" s="134"/>
      <c r="G222" s="134"/>
      <c r="H222" s="134"/>
    </row>
    <row r="223" spans="4:8" x14ac:dyDescent="0.2">
      <c r="D223" s="134"/>
      <c r="F223" s="134"/>
      <c r="G223" s="134"/>
      <c r="H223" s="134"/>
    </row>
    <row r="224" spans="4:8" x14ac:dyDescent="0.2">
      <c r="D224" s="134"/>
      <c r="F224" s="134"/>
      <c r="G224" s="134"/>
      <c r="H224" s="134"/>
    </row>
    <row r="225" spans="4:8" x14ac:dyDescent="0.2">
      <c r="D225" s="134"/>
      <c r="F225" s="134"/>
      <c r="G225" s="134"/>
      <c r="H225" s="134"/>
    </row>
    <row r="226" spans="4:8" x14ac:dyDescent="0.2">
      <c r="D226" s="134"/>
      <c r="F226" s="134"/>
      <c r="G226" s="134"/>
      <c r="H226" s="134"/>
    </row>
    <row r="227" spans="4:8" x14ac:dyDescent="0.2">
      <c r="D227" s="134"/>
      <c r="F227" s="134"/>
      <c r="G227" s="134"/>
      <c r="H227" s="134"/>
    </row>
    <row r="228" spans="4:8" x14ac:dyDescent="0.2">
      <c r="D228" s="134"/>
      <c r="F228" s="134"/>
      <c r="G228" s="134"/>
      <c r="H228" s="134"/>
    </row>
    <row r="229" spans="4:8" x14ac:dyDescent="0.2">
      <c r="D229" s="134"/>
      <c r="F229" s="134"/>
      <c r="G229" s="134"/>
      <c r="H229" s="134"/>
    </row>
    <row r="230" spans="4:8" x14ac:dyDescent="0.2">
      <c r="D230" s="134"/>
      <c r="F230" s="134"/>
      <c r="G230" s="134"/>
      <c r="H230" s="134"/>
    </row>
    <row r="231" spans="4:8" x14ac:dyDescent="0.2">
      <c r="D231" s="134"/>
      <c r="F231" s="134"/>
      <c r="G231" s="134"/>
      <c r="H231" s="134"/>
    </row>
    <row r="232" spans="4:8" x14ac:dyDescent="0.2">
      <c r="D232" s="134"/>
      <c r="F232" s="134"/>
      <c r="G232" s="134"/>
      <c r="H232" s="134"/>
    </row>
    <row r="233" spans="4:8" x14ac:dyDescent="0.2">
      <c r="D233" s="134"/>
      <c r="F233" s="134"/>
      <c r="G233" s="134"/>
      <c r="H233" s="134"/>
    </row>
    <row r="234" spans="4:8" x14ac:dyDescent="0.2">
      <c r="D234" s="134"/>
      <c r="F234" s="134"/>
      <c r="G234" s="134"/>
      <c r="H234" s="134"/>
    </row>
    <row r="235" spans="4:8" x14ac:dyDescent="0.2">
      <c r="D235" s="134"/>
      <c r="F235" s="134"/>
      <c r="G235" s="134"/>
      <c r="H235" s="134"/>
    </row>
    <row r="236" spans="4:8" x14ac:dyDescent="0.2">
      <c r="D236" s="134"/>
      <c r="F236" s="134"/>
      <c r="G236" s="134"/>
      <c r="H236" s="134"/>
    </row>
    <row r="237" spans="4:8" x14ac:dyDescent="0.2">
      <c r="D237" s="134"/>
      <c r="F237" s="134"/>
      <c r="G237" s="134"/>
      <c r="H237" s="134"/>
    </row>
    <row r="238" spans="4:8" x14ac:dyDescent="0.2">
      <c r="D238" s="134"/>
      <c r="F238" s="134"/>
      <c r="G238" s="134"/>
      <c r="H238" s="134"/>
    </row>
    <row r="239" spans="4:8" x14ac:dyDescent="0.2">
      <c r="D239" s="134"/>
      <c r="F239" s="134"/>
      <c r="G239" s="134"/>
      <c r="H239" s="134"/>
    </row>
    <row r="240" spans="4:8" x14ac:dyDescent="0.2">
      <c r="D240" s="134"/>
      <c r="F240" s="134"/>
      <c r="G240" s="134"/>
      <c r="H240" s="134"/>
    </row>
    <row r="241" spans="4:8" x14ac:dyDescent="0.2">
      <c r="D241" s="134"/>
      <c r="F241" s="134"/>
      <c r="G241" s="134"/>
      <c r="H241" s="134"/>
    </row>
    <row r="242" spans="4:8" x14ac:dyDescent="0.2">
      <c r="D242" s="134"/>
      <c r="F242" s="134"/>
      <c r="G242" s="134"/>
      <c r="H242" s="134"/>
    </row>
    <row r="243" spans="4:8" x14ac:dyDescent="0.2">
      <c r="D243" s="134"/>
      <c r="F243" s="134"/>
      <c r="G243" s="134"/>
      <c r="H243" s="134"/>
    </row>
    <row r="244" spans="4:8" x14ac:dyDescent="0.2">
      <c r="D244" s="134"/>
      <c r="F244" s="134"/>
      <c r="G244" s="134"/>
      <c r="H244" s="134"/>
    </row>
    <row r="245" spans="4:8" x14ac:dyDescent="0.2">
      <c r="D245" s="134"/>
      <c r="F245" s="134"/>
      <c r="G245" s="134"/>
      <c r="H245" s="134"/>
    </row>
    <row r="246" spans="4:8" x14ac:dyDescent="0.2">
      <c r="D246" s="134"/>
      <c r="F246" s="134"/>
      <c r="G246" s="134"/>
      <c r="H246" s="134"/>
    </row>
    <row r="247" spans="4:8" x14ac:dyDescent="0.2">
      <c r="D247" s="134"/>
      <c r="F247" s="134"/>
      <c r="G247" s="134"/>
      <c r="H247" s="134"/>
    </row>
    <row r="248" spans="4:8" x14ac:dyDescent="0.2">
      <c r="D248" s="134"/>
      <c r="F248" s="134"/>
      <c r="G248" s="134"/>
      <c r="H248" s="134"/>
    </row>
    <row r="249" spans="4:8" x14ac:dyDescent="0.2">
      <c r="D249" s="134"/>
      <c r="F249" s="134"/>
      <c r="G249" s="134"/>
      <c r="H249" s="134"/>
    </row>
    <row r="250" spans="4:8" x14ac:dyDescent="0.2">
      <c r="D250" s="134"/>
      <c r="F250" s="134"/>
      <c r="G250" s="134"/>
      <c r="H250" s="134"/>
    </row>
    <row r="251" spans="4:8" x14ac:dyDescent="0.2">
      <c r="D251" s="134"/>
      <c r="F251" s="134"/>
      <c r="G251" s="134"/>
      <c r="H251" s="134"/>
    </row>
    <row r="252" spans="4:8" x14ac:dyDescent="0.2">
      <c r="D252" s="134"/>
      <c r="F252" s="134"/>
      <c r="G252" s="134"/>
      <c r="H252" s="134"/>
    </row>
    <row r="253" spans="4:8" x14ac:dyDescent="0.2">
      <c r="D253" s="134"/>
      <c r="F253" s="134"/>
      <c r="G253" s="134"/>
      <c r="H253" s="134"/>
    </row>
    <row r="254" spans="4:8" x14ac:dyDescent="0.2">
      <c r="D254" s="134"/>
      <c r="F254" s="134"/>
      <c r="G254" s="134"/>
      <c r="H254" s="134"/>
    </row>
    <row r="255" spans="4:8" x14ac:dyDescent="0.2">
      <c r="D255" s="134"/>
      <c r="F255" s="134"/>
      <c r="G255" s="134"/>
      <c r="H255" s="134"/>
    </row>
    <row r="256" spans="4:8" x14ac:dyDescent="0.2">
      <c r="D256" s="134"/>
      <c r="F256" s="134"/>
      <c r="G256" s="134"/>
      <c r="H256" s="134"/>
    </row>
    <row r="257" spans="4:8" x14ac:dyDescent="0.2">
      <c r="D257" s="134"/>
      <c r="F257" s="134"/>
      <c r="G257" s="134"/>
      <c r="H257" s="134"/>
    </row>
    <row r="258" spans="4:8" x14ac:dyDescent="0.2">
      <c r="D258" s="134"/>
      <c r="F258" s="134"/>
      <c r="G258" s="134"/>
      <c r="H258" s="134"/>
    </row>
    <row r="259" spans="4:8" x14ac:dyDescent="0.2">
      <c r="D259" s="134"/>
      <c r="F259" s="134"/>
      <c r="G259" s="134"/>
      <c r="H259" s="134"/>
    </row>
    <row r="260" spans="4:8" x14ac:dyDescent="0.2">
      <c r="D260" s="134"/>
      <c r="F260" s="134"/>
      <c r="G260" s="134"/>
      <c r="H260" s="134"/>
    </row>
    <row r="261" spans="4:8" x14ac:dyDescent="0.2">
      <c r="D261" s="134"/>
      <c r="F261" s="134"/>
      <c r="G261" s="134"/>
      <c r="H261" s="134"/>
    </row>
    <row r="262" spans="4:8" x14ac:dyDescent="0.2">
      <c r="D262" s="134"/>
      <c r="F262" s="134"/>
      <c r="G262" s="134"/>
      <c r="H262" s="134"/>
    </row>
    <row r="263" spans="4:8" x14ac:dyDescent="0.2">
      <c r="D263" s="134"/>
      <c r="F263" s="134"/>
      <c r="G263" s="134"/>
      <c r="H263" s="134"/>
    </row>
    <row r="264" spans="4:8" x14ac:dyDescent="0.2">
      <c r="D264" s="134"/>
      <c r="F264" s="134"/>
      <c r="G264" s="134"/>
      <c r="H264" s="134"/>
    </row>
    <row r="265" spans="4:8" x14ac:dyDescent="0.2">
      <c r="D265" s="134"/>
      <c r="F265" s="134"/>
      <c r="G265" s="134"/>
      <c r="H265" s="134"/>
    </row>
    <row r="266" spans="4:8" x14ac:dyDescent="0.2">
      <c r="D266" s="134"/>
      <c r="F266" s="134"/>
      <c r="G266" s="134"/>
      <c r="H266" s="134"/>
    </row>
    <row r="267" spans="4:8" x14ac:dyDescent="0.2">
      <c r="D267" s="134"/>
      <c r="F267" s="134"/>
      <c r="G267" s="134"/>
      <c r="H267" s="134"/>
    </row>
    <row r="268" spans="4:8" x14ac:dyDescent="0.2">
      <c r="D268" s="134"/>
      <c r="F268" s="134"/>
      <c r="G268" s="134"/>
      <c r="H268" s="134"/>
    </row>
    <row r="269" spans="4:8" x14ac:dyDescent="0.2">
      <c r="D269" s="134"/>
      <c r="F269" s="134"/>
      <c r="G269" s="134"/>
      <c r="H269" s="134"/>
    </row>
    <row r="270" spans="4:8" x14ac:dyDescent="0.2">
      <c r="D270" s="134"/>
      <c r="F270" s="134"/>
      <c r="G270" s="134"/>
      <c r="H270" s="134"/>
    </row>
    <row r="271" spans="4:8" x14ac:dyDescent="0.2">
      <c r="D271" s="134"/>
      <c r="F271" s="134"/>
      <c r="G271" s="134"/>
      <c r="H271" s="134"/>
    </row>
    <row r="272" spans="4:8" x14ac:dyDescent="0.2">
      <c r="D272" s="134"/>
      <c r="F272" s="134"/>
      <c r="G272" s="134"/>
      <c r="H272" s="134"/>
    </row>
    <row r="273" spans="4:8" x14ac:dyDescent="0.2">
      <c r="D273" s="134"/>
      <c r="F273" s="134"/>
      <c r="G273" s="134"/>
      <c r="H273" s="134"/>
    </row>
    <row r="274" spans="4:8" x14ac:dyDescent="0.2">
      <c r="D274" s="134"/>
      <c r="F274" s="134"/>
      <c r="G274" s="134"/>
      <c r="H274" s="134"/>
    </row>
    <row r="275" spans="4:8" x14ac:dyDescent="0.2">
      <c r="D275" s="134"/>
      <c r="F275" s="134"/>
      <c r="G275" s="134"/>
      <c r="H275" s="134"/>
    </row>
    <row r="276" spans="4:8" x14ac:dyDescent="0.2">
      <c r="D276" s="134"/>
      <c r="F276" s="134"/>
      <c r="G276" s="134"/>
      <c r="H276" s="134"/>
    </row>
    <row r="277" spans="4:8" x14ac:dyDescent="0.2">
      <c r="D277" s="134"/>
      <c r="F277" s="134"/>
      <c r="G277" s="134"/>
      <c r="H277" s="134"/>
    </row>
    <row r="278" spans="4:8" x14ac:dyDescent="0.2">
      <c r="D278" s="134"/>
      <c r="F278" s="134"/>
      <c r="G278" s="134"/>
      <c r="H278" s="134"/>
    </row>
    <row r="279" spans="4:8" x14ac:dyDescent="0.2">
      <c r="D279" s="134"/>
      <c r="F279" s="134"/>
      <c r="G279" s="134"/>
      <c r="H279" s="134"/>
    </row>
    <row r="280" spans="4:8" x14ac:dyDescent="0.2">
      <c r="D280" s="134"/>
      <c r="F280" s="134"/>
      <c r="G280" s="134"/>
      <c r="H280" s="134"/>
    </row>
    <row r="281" spans="4:8" x14ac:dyDescent="0.2">
      <c r="D281" s="134"/>
      <c r="F281" s="134"/>
      <c r="G281" s="134"/>
      <c r="H281" s="134"/>
    </row>
    <row r="282" spans="4:8" x14ac:dyDescent="0.2">
      <c r="D282" s="134"/>
      <c r="F282" s="134"/>
      <c r="G282" s="134"/>
      <c r="H282" s="134"/>
    </row>
    <row r="283" spans="4:8" x14ac:dyDescent="0.2">
      <c r="D283" s="134"/>
      <c r="F283" s="134"/>
      <c r="G283" s="134"/>
      <c r="H283" s="134"/>
    </row>
    <row r="284" spans="4:8" x14ac:dyDescent="0.2">
      <c r="D284" s="134"/>
      <c r="F284" s="134"/>
      <c r="G284" s="134"/>
      <c r="H284" s="134"/>
    </row>
    <row r="285" spans="4:8" x14ac:dyDescent="0.2">
      <c r="D285" s="134"/>
      <c r="F285" s="134"/>
      <c r="G285" s="134"/>
      <c r="H285" s="134"/>
    </row>
    <row r="286" spans="4:8" x14ac:dyDescent="0.2">
      <c r="D286" s="134"/>
      <c r="F286" s="134"/>
      <c r="G286" s="134"/>
      <c r="H286" s="134"/>
    </row>
    <row r="287" spans="4:8" x14ac:dyDescent="0.2">
      <c r="D287" s="134"/>
      <c r="F287" s="134"/>
      <c r="G287" s="134"/>
      <c r="H287" s="134"/>
    </row>
    <row r="288" spans="4:8" x14ac:dyDescent="0.2">
      <c r="D288" s="134"/>
      <c r="F288" s="134"/>
      <c r="G288" s="134"/>
      <c r="H288" s="134"/>
    </row>
    <row r="289" spans="4:8" x14ac:dyDescent="0.2">
      <c r="D289" s="134"/>
      <c r="F289" s="134"/>
      <c r="G289" s="134"/>
      <c r="H289" s="134"/>
    </row>
    <row r="290" spans="4:8" x14ac:dyDescent="0.2">
      <c r="D290" s="134"/>
      <c r="F290" s="134"/>
      <c r="G290" s="134"/>
      <c r="H290" s="134"/>
    </row>
    <row r="291" spans="4:8" x14ac:dyDescent="0.2">
      <c r="D291" s="134"/>
      <c r="F291" s="134"/>
      <c r="G291" s="134"/>
      <c r="H291" s="134"/>
    </row>
    <row r="292" spans="4:8" x14ac:dyDescent="0.2">
      <c r="D292" s="134"/>
      <c r="F292" s="134"/>
      <c r="G292" s="134"/>
      <c r="H292" s="134"/>
    </row>
    <row r="293" spans="4:8" x14ac:dyDescent="0.2">
      <c r="D293" s="134"/>
      <c r="F293" s="134"/>
      <c r="G293" s="134"/>
      <c r="H293" s="134"/>
    </row>
    <row r="294" spans="4:8" x14ac:dyDescent="0.2">
      <c r="D294" s="134"/>
      <c r="F294" s="134"/>
      <c r="G294" s="134"/>
      <c r="H294" s="134"/>
    </row>
    <row r="295" spans="4:8" x14ac:dyDescent="0.2">
      <c r="D295" s="134"/>
      <c r="F295" s="134"/>
      <c r="G295" s="134"/>
      <c r="H295" s="134"/>
    </row>
    <row r="296" spans="4:8" x14ac:dyDescent="0.2">
      <c r="D296" s="134"/>
      <c r="F296" s="134"/>
      <c r="G296" s="134"/>
      <c r="H296" s="134"/>
    </row>
    <row r="297" spans="4:8" x14ac:dyDescent="0.2">
      <c r="D297" s="134"/>
      <c r="F297" s="134"/>
      <c r="G297" s="134"/>
      <c r="H297" s="134"/>
    </row>
    <row r="298" spans="4:8" x14ac:dyDescent="0.2">
      <c r="D298" s="134"/>
      <c r="F298" s="134"/>
      <c r="G298" s="134"/>
      <c r="H298" s="134"/>
    </row>
    <row r="299" spans="4:8" x14ac:dyDescent="0.2">
      <c r="D299" s="134"/>
      <c r="F299" s="134"/>
      <c r="G299" s="134"/>
      <c r="H299" s="134"/>
    </row>
    <row r="300" spans="4:8" x14ac:dyDescent="0.2">
      <c r="D300" s="134"/>
      <c r="F300" s="134"/>
      <c r="G300" s="134"/>
      <c r="H300" s="134"/>
    </row>
    <row r="301" spans="4:8" x14ac:dyDescent="0.2">
      <c r="D301" s="134"/>
      <c r="F301" s="134"/>
      <c r="G301" s="134"/>
      <c r="H301" s="134"/>
    </row>
    <row r="302" spans="4:8" x14ac:dyDescent="0.2">
      <c r="D302" s="134"/>
      <c r="F302" s="134"/>
      <c r="G302" s="134"/>
      <c r="H302" s="134"/>
    </row>
    <row r="303" spans="4:8" x14ac:dyDescent="0.2">
      <c r="D303" s="134"/>
      <c r="F303" s="134"/>
      <c r="G303" s="134"/>
      <c r="H303" s="134"/>
    </row>
    <row r="304" spans="4:8" x14ac:dyDescent="0.2">
      <c r="D304" s="134"/>
      <c r="F304" s="134"/>
      <c r="G304" s="134"/>
      <c r="H304" s="134"/>
    </row>
    <row r="305" spans="4:8" x14ac:dyDescent="0.2">
      <c r="D305" s="134"/>
      <c r="F305" s="134"/>
      <c r="G305" s="134"/>
      <c r="H305" s="134"/>
    </row>
    <row r="306" spans="4:8" x14ac:dyDescent="0.2">
      <c r="D306" s="134"/>
      <c r="F306" s="134"/>
      <c r="G306" s="134"/>
      <c r="H306" s="134"/>
    </row>
    <row r="307" spans="4:8" x14ac:dyDescent="0.2">
      <c r="D307" s="134"/>
      <c r="F307" s="134"/>
      <c r="G307" s="134"/>
      <c r="H307" s="134"/>
    </row>
    <row r="308" spans="4:8" x14ac:dyDescent="0.2">
      <c r="D308" s="134"/>
      <c r="F308" s="134"/>
      <c r="G308" s="134"/>
      <c r="H308" s="134"/>
    </row>
    <row r="309" spans="4:8" x14ac:dyDescent="0.2">
      <c r="D309" s="134"/>
      <c r="F309" s="134"/>
      <c r="G309" s="134"/>
      <c r="H309" s="134"/>
    </row>
    <row r="310" spans="4:8" x14ac:dyDescent="0.2">
      <c r="D310" s="134"/>
      <c r="F310" s="134"/>
      <c r="G310" s="134"/>
      <c r="H310" s="134"/>
    </row>
    <row r="311" spans="4:8" x14ac:dyDescent="0.2">
      <c r="D311" s="134"/>
      <c r="F311" s="134"/>
      <c r="G311" s="134"/>
      <c r="H311" s="134"/>
    </row>
    <row r="312" spans="4:8" x14ac:dyDescent="0.2">
      <c r="D312" s="134"/>
      <c r="F312" s="134"/>
      <c r="G312" s="134"/>
      <c r="H312" s="134"/>
    </row>
    <row r="313" spans="4:8" x14ac:dyDescent="0.2">
      <c r="D313" s="134"/>
      <c r="F313" s="134"/>
      <c r="G313" s="134"/>
      <c r="H313" s="134"/>
    </row>
    <row r="314" spans="4:8" x14ac:dyDescent="0.2">
      <c r="D314" s="134"/>
      <c r="F314" s="134"/>
      <c r="G314" s="134"/>
      <c r="H314" s="134"/>
    </row>
    <row r="315" spans="4:8" x14ac:dyDescent="0.2">
      <c r="D315" s="134"/>
      <c r="F315" s="134"/>
      <c r="G315" s="134"/>
      <c r="H315" s="134"/>
    </row>
    <row r="316" spans="4:8" x14ac:dyDescent="0.2">
      <c r="D316" s="134"/>
      <c r="F316" s="134"/>
      <c r="G316" s="134"/>
      <c r="H316" s="134"/>
    </row>
    <row r="317" spans="4:8" x14ac:dyDescent="0.2">
      <c r="D317" s="134"/>
      <c r="F317" s="134"/>
      <c r="G317" s="134"/>
      <c r="H317" s="134"/>
    </row>
    <row r="318" spans="4:8" x14ac:dyDescent="0.2">
      <c r="D318" s="134"/>
      <c r="F318" s="134"/>
      <c r="G318" s="134"/>
      <c r="H318" s="134"/>
    </row>
    <row r="319" spans="4:8" x14ac:dyDescent="0.2">
      <c r="D319" s="134"/>
      <c r="F319" s="134"/>
      <c r="G319" s="134"/>
      <c r="H319" s="134"/>
    </row>
    <row r="320" spans="4:8" x14ac:dyDescent="0.2">
      <c r="D320" s="134"/>
      <c r="F320" s="134"/>
      <c r="G320" s="134"/>
      <c r="H320" s="134"/>
    </row>
    <row r="321" spans="4:8" x14ac:dyDescent="0.2">
      <c r="D321" s="134"/>
      <c r="F321" s="134"/>
      <c r="G321" s="134"/>
      <c r="H321" s="134"/>
    </row>
    <row r="322" spans="4:8" x14ac:dyDescent="0.2">
      <c r="D322" s="134"/>
      <c r="F322" s="134"/>
      <c r="G322" s="134"/>
      <c r="H322" s="134"/>
    </row>
    <row r="323" spans="4:8" x14ac:dyDescent="0.2">
      <c r="D323" s="134"/>
      <c r="F323" s="134"/>
      <c r="G323" s="134"/>
      <c r="H323" s="134"/>
    </row>
    <row r="324" spans="4:8" x14ac:dyDescent="0.2">
      <c r="D324" s="134"/>
      <c r="F324" s="134"/>
      <c r="G324" s="134"/>
      <c r="H324" s="134"/>
    </row>
    <row r="325" spans="4:8" x14ac:dyDescent="0.2">
      <c r="D325" s="134"/>
      <c r="F325" s="134"/>
      <c r="G325" s="134"/>
      <c r="H325" s="134"/>
    </row>
    <row r="326" spans="4:8" x14ac:dyDescent="0.2">
      <c r="D326" s="134"/>
      <c r="F326" s="134"/>
      <c r="G326" s="134"/>
      <c r="H326" s="134"/>
    </row>
    <row r="327" spans="4:8" x14ac:dyDescent="0.2">
      <c r="D327" s="134"/>
      <c r="F327" s="134"/>
      <c r="G327" s="134"/>
      <c r="H327" s="134"/>
    </row>
    <row r="328" spans="4:8" x14ac:dyDescent="0.2">
      <c r="D328" s="134"/>
      <c r="F328" s="134"/>
      <c r="G328" s="134"/>
      <c r="H328" s="134"/>
    </row>
    <row r="329" spans="4:8" x14ac:dyDescent="0.2">
      <c r="D329" s="134"/>
      <c r="F329" s="134"/>
      <c r="G329" s="134"/>
      <c r="H329" s="134"/>
    </row>
    <row r="330" spans="4:8" x14ac:dyDescent="0.2">
      <c r="D330" s="134"/>
      <c r="F330" s="134"/>
      <c r="G330" s="134"/>
      <c r="H330" s="134"/>
    </row>
    <row r="331" spans="4:8" x14ac:dyDescent="0.2">
      <c r="D331" s="134"/>
      <c r="F331" s="134"/>
      <c r="G331" s="134"/>
      <c r="H331" s="134"/>
    </row>
    <row r="332" spans="4:8" x14ac:dyDescent="0.2">
      <c r="D332" s="134"/>
      <c r="F332" s="134"/>
      <c r="G332" s="134"/>
      <c r="H332" s="134"/>
    </row>
    <row r="333" spans="4:8" x14ac:dyDescent="0.2">
      <c r="D333" s="134"/>
      <c r="F333" s="134"/>
      <c r="G333" s="134"/>
      <c r="H333" s="134"/>
    </row>
    <row r="334" spans="4:8" x14ac:dyDescent="0.2">
      <c r="D334" s="134"/>
      <c r="F334" s="134"/>
      <c r="G334" s="134"/>
      <c r="H334" s="134"/>
    </row>
    <row r="335" spans="4:8" x14ac:dyDescent="0.2">
      <c r="D335" s="134"/>
      <c r="F335" s="134"/>
      <c r="G335" s="134"/>
      <c r="H335" s="134"/>
    </row>
    <row r="336" spans="4:8" x14ac:dyDescent="0.2">
      <c r="D336" s="134"/>
      <c r="F336" s="134"/>
      <c r="G336" s="134"/>
      <c r="H336" s="134"/>
    </row>
    <row r="337" spans="4:8" x14ac:dyDescent="0.2">
      <c r="D337" s="134"/>
      <c r="F337" s="134"/>
      <c r="G337" s="134"/>
      <c r="H337" s="134"/>
    </row>
    <row r="338" spans="4:8" x14ac:dyDescent="0.2">
      <c r="D338" s="134"/>
      <c r="F338" s="134"/>
      <c r="G338" s="134"/>
      <c r="H338" s="134"/>
    </row>
    <row r="339" spans="4:8" x14ac:dyDescent="0.2">
      <c r="D339" s="134"/>
      <c r="F339" s="134"/>
      <c r="G339" s="134"/>
      <c r="H339" s="134"/>
    </row>
    <row r="340" spans="4:8" x14ac:dyDescent="0.2">
      <c r="D340" s="134"/>
      <c r="F340" s="134"/>
      <c r="G340" s="134"/>
      <c r="H340" s="134"/>
    </row>
    <row r="341" spans="4:8" x14ac:dyDescent="0.2">
      <c r="D341" s="134"/>
      <c r="F341" s="134"/>
      <c r="G341" s="134"/>
      <c r="H341" s="134"/>
    </row>
    <row r="342" spans="4:8" x14ac:dyDescent="0.2">
      <c r="D342" s="134"/>
      <c r="F342" s="134"/>
      <c r="G342" s="134"/>
      <c r="H342" s="134"/>
    </row>
    <row r="343" spans="4:8" x14ac:dyDescent="0.2">
      <c r="D343" s="134"/>
      <c r="F343" s="134"/>
      <c r="G343" s="134"/>
      <c r="H343" s="134"/>
    </row>
    <row r="344" spans="4:8" x14ac:dyDescent="0.2">
      <c r="D344" s="134"/>
      <c r="F344" s="134"/>
      <c r="G344" s="134"/>
      <c r="H344" s="134"/>
    </row>
    <row r="345" spans="4:8" x14ac:dyDescent="0.2">
      <c r="D345" s="134"/>
      <c r="F345" s="134"/>
      <c r="G345" s="134"/>
      <c r="H345" s="134"/>
    </row>
    <row r="346" spans="4:8" x14ac:dyDescent="0.2">
      <c r="D346" s="134"/>
      <c r="F346" s="134"/>
      <c r="G346" s="134"/>
      <c r="H346" s="134"/>
    </row>
    <row r="347" spans="4:8" x14ac:dyDescent="0.2">
      <c r="D347" s="134"/>
      <c r="F347" s="134"/>
      <c r="G347" s="134"/>
      <c r="H347" s="134"/>
    </row>
    <row r="348" spans="4:8" x14ac:dyDescent="0.2">
      <c r="D348" s="134"/>
      <c r="F348" s="134"/>
      <c r="G348" s="134"/>
      <c r="H348" s="134"/>
    </row>
    <row r="349" spans="4:8" x14ac:dyDescent="0.2">
      <c r="D349" s="134"/>
      <c r="F349" s="134"/>
      <c r="G349" s="134"/>
      <c r="H349" s="134"/>
    </row>
    <row r="350" spans="4:8" x14ac:dyDescent="0.2">
      <c r="D350" s="134"/>
      <c r="F350" s="134"/>
      <c r="G350" s="134"/>
      <c r="H350" s="134"/>
    </row>
    <row r="351" spans="4:8" x14ac:dyDescent="0.2">
      <c r="D351" s="134"/>
      <c r="F351" s="134"/>
      <c r="G351" s="134"/>
      <c r="H351" s="134"/>
    </row>
    <row r="352" spans="4:8" x14ac:dyDescent="0.2">
      <c r="D352" s="134"/>
      <c r="F352" s="134"/>
      <c r="G352" s="134"/>
      <c r="H352" s="134"/>
    </row>
    <row r="353" spans="4:8" x14ac:dyDescent="0.2">
      <c r="D353" s="134"/>
      <c r="F353" s="134"/>
      <c r="G353" s="134"/>
      <c r="H353" s="134"/>
    </row>
    <row r="354" spans="4:8" x14ac:dyDescent="0.2">
      <c r="D354" s="134"/>
      <c r="F354" s="134"/>
      <c r="G354" s="134"/>
      <c r="H354" s="134"/>
    </row>
    <row r="355" spans="4:8" x14ac:dyDescent="0.2">
      <c r="D355" s="134"/>
      <c r="F355" s="134"/>
      <c r="G355" s="134"/>
      <c r="H355" s="134"/>
    </row>
    <row r="356" spans="4:8" x14ac:dyDescent="0.2">
      <c r="D356" s="134"/>
      <c r="F356" s="134"/>
      <c r="G356" s="134"/>
      <c r="H356" s="134"/>
    </row>
    <row r="357" spans="4:8" x14ac:dyDescent="0.2">
      <c r="D357" s="134"/>
      <c r="F357" s="134"/>
      <c r="G357" s="134"/>
      <c r="H357" s="134"/>
    </row>
    <row r="358" spans="4:8" x14ac:dyDescent="0.2">
      <c r="D358" s="134"/>
      <c r="F358" s="134"/>
      <c r="G358" s="134"/>
      <c r="H358" s="134"/>
    </row>
    <row r="359" spans="4:8" x14ac:dyDescent="0.2">
      <c r="D359" s="134"/>
      <c r="F359" s="134"/>
      <c r="G359" s="134"/>
      <c r="H359" s="134"/>
    </row>
    <row r="360" spans="4:8" x14ac:dyDescent="0.2">
      <c r="D360" s="134"/>
      <c r="F360" s="134"/>
      <c r="G360" s="134"/>
      <c r="H360" s="134"/>
    </row>
    <row r="361" spans="4:8" x14ac:dyDescent="0.2">
      <c r="D361" s="134"/>
      <c r="F361" s="134"/>
      <c r="G361" s="134"/>
      <c r="H361" s="134"/>
    </row>
    <row r="362" spans="4:8" x14ac:dyDescent="0.2">
      <c r="D362" s="134"/>
      <c r="F362" s="134"/>
      <c r="G362" s="134"/>
      <c r="H362" s="134"/>
    </row>
    <row r="363" spans="4:8" x14ac:dyDescent="0.2">
      <c r="D363" s="134"/>
      <c r="F363" s="134"/>
      <c r="G363" s="134"/>
      <c r="H363" s="134"/>
    </row>
    <row r="364" spans="4:8" x14ac:dyDescent="0.2">
      <c r="D364" s="134"/>
      <c r="F364" s="134"/>
      <c r="G364" s="134"/>
      <c r="H364" s="134"/>
    </row>
    <row r="365" spans="4:8" x14ac:dyDescent="0.2">
      <c r="D365" s="134"/>
      <c r="F365" s="134"/>
      <c r="G365" s="134"/>
      <c r="H365" s="134"/>
    </row>
    <row r="366" spans="4:8" x14ac:dyDescent="0.2">
      <c r="D366" s="134"/>
      <c r="F366" s="134"/>
      <c r="G366" s="134"/>
      <c r="H366" s="134"/>
    </row>
    <row r="367" spans="4:8" x14ac:dyDescent="0.2">
      <c r="D367" s="134"/>
      <c r="F367" s="134"/>
      <c r="G367" s="134"/>
      <c r="H367" s="134"/>
    </row>
    <row r="368" spans="4:8" x14ac:dyDescent="0.2">
      <c r="D368" s="134"/>
      <c r="F368" s="134"/>
      <c r="G368" s="134"/>
      <c r="H368" s="134"/>
    </row>
    <row r="369" spans="4:8" x14ac:dyDescent="0.2">
      <c r="D369" s="134"/>
      <c r="F369" s="134"/>
      <c r="G369" s="134"/>
      <c r="H369" s="134"/>
    </row>
    <row r="370" spans="4:8" x14ac:dyDescent="0.2">
      <c r="D370" s="134"/>
      <c r="F370" s="134"/>
      <c r="G370" s="134"/>
      <c r="H370" s="134"/>
    </row>
    <row r="371" spans="4:8" x14ac:dyDescent="0.2">
      <c r="D371" s="134"/>
      <c r="F371" s="134"/>
      <c r="G371" s="134"/>
      <c r="H371" s="134"/>
    </row>
    <row r="372" spans="4:8" x14ac:dyDescent="0.2">
      <c r="D372" s="134"/>
      <c r="F372" s="134"/>
      <c r="G372" s="134"/>
      <c r="H372" s="134"/>
    </row>
    <row r="373" spans="4:8" x14ac:dyDescent="0.2">
      <c r="D373" s="134"/>
      <c r="F373" s="134"/>
      <c r="G373" s="134"/>
      <c r="H373" s="134"/>
    </row>
    <row r="374" spans="4:8" x14ac:dyDescent="0.2">
      <c r="D374" s="134"/>
      <c r="F374" s="134"/>
      <c r="G374" s="134"/>
      <c r="H374" s="134"/>
    </row>
    <row r="375" spans="4:8" x14ac:dyDescent="0.2">
      <c r="D375" s="134"/>
      <c r="F375" s="134"/>
      <c r="G375" s="134"/>
      <c r="H375" s="134"/>
    </row>
    <row r="376" spans="4:8" x14ac:dyDescent="0.2">
      <c r="D376" s="134"/>
      <c r="F376" s="134"/>
      <c r="G376" s="134"/>
      <c r="H376" s="134"/>
    </row>
    <row r="377" spans="4:8" x14ac:dyDescent="0.2">
      <c r="D377" s="134"/>
      <c r="F377" s="134"/>
      <c r="G377" s="134"/>
      <c r="H377" s="134"/>
    </row>
    <row r="378" spans="4:8" x14ac:dyDescent="0.2">
      <c r="D378" s="134"/>
      <c r="F378" s="134"/>
      <c r="G378" s="134"/>
      <c r="H378" s="134"/>
    </row>
    <row r="379" spans="4:8" x14ac:dyDescent="0.2">
      <c r="D379" s="134"/>
      <c r="F379" s="134"/>
      <c r="G379" s="134"/>
      <c r="H379" s="134"/>
    </row>
    <row r="380" spans="4:8" x14ac:dyDescent="0.2">
      <c r="D380" s="134"/>
      <c r="F380" s="134"/>
      <c r="G380" s="134"/>
      <c r="H380" s="134"/>
    </row>
    <row r="381" spans="4:8" x14ac:dyDescent="0.2">
      <c r="D381" s="134"/>
      <c r="F381" s="134"/>
      <c r="G381" s="134"/>
      <c r="H381" s="134"/>
    </row>
    <row r="382" spans="4:8" x14ac:dyDescent="0.2">
      <c r="D382" s="134"/>
      <c r="F382" s="134"/>
      <c r="G382" s="134"/>
      <c r="H382" s="134"/>
    </row>
    <row r="383" spans="4:8" x14ac:dyDescent="0.2">
      <c r="D383" s="134"/>
      <c r="F383" s="134"/>
      <c r="G383" s="134"/>
      <c r="H383" s="134"/>
    </row>
    <row r="384" spans="4:8" x14ac:dyDescent="0.2">
      <c r="D384" s="134"/>
      <c r="F384" s="134"/>
      <c r="G384" s="134"/>
      <c r="H384" s="134"/>
    </row>
    <row r="385" spans="4:8" x14ac:dyDescent="0.2">
      <c r="D385" s="134"/>
      <c r="F385" s="134"/>
      <c r="G385" s="134"/>
      <c r="H385" s="134"/>
    </row>
    <row r="386" spans="4:8" x14ac:dyDescent="0.2">
      <c r="D386" s="134"/>
      <c r="F386" s="134"/>
      <c r="G386" s="134"/>
      <c r="H386" s="134"/>
    </row>
    <row r="387" spans="4:8" x14ac:dyDescent="0.2">
      <c r="D387" s="134"/>
      <c r="F387" s="134"/>
      <c r="G387" s="134"/>
      <c r="H387" s="134"/>
    </row>
    <row r="388" spans="4:8" x14ac:dyDescent="0.2">
      <c r="D388" s="134"/>
      <c r="F388" s="134"/>
      <c r="G388" s="134"/>
      <c r="H388" s="134"/>
    </row>
    <row r="389" spans="4:8" x14ac:dyDescent="0.2">
      <c r="D389" s="134"/>
      <c r="F389" s="134"/>
      <c r="G389" s="134"/>
      <c r="H389" s="134"/>
    </row>
    <row r="390" spans="4:8" x14ac:dyDescent="0.2">
      <c r="D390" s="134"/>
      <c r="F390" s="134"/>
      <c r="G390" s="134"/>
      <c r="H390" s="134"/>
    </row>
    <row r="391" spans="4:8" x14ac:dyDescent="0.2">
      <c r="D391" s="134"/>
      <c r="F391" s="134"/>
      <c r="G391" s="134"/>
      <c r="H391" s="134"/>
    </row>
    <row r="392" spans="4:8" x14ac:dyDescent="0.2">
      <c r="D392" s="134"/>
      <c r="F392" s="134"/>
      <c r="G392" s="134"/>
      <c r="H392" s="134"/>
    </row>
    <row r="393" spans="4:8" x14ac:dyDescent="0.2">
      <c r="D393" s="134"/>
      <c r="F393" s="134"/>
      <c r="G393" s="134"/>
      <c r="H393" s="134"/>
    </row>
    <row r="394" spans="4:8" x14ac:dyDescent="0.2">
      <c r="D394" s="134"/>
      <c r="F394" s="134"/>
      <c r="G394" s="134"/>
      <c r="H394" s="134"/>
    </row>
    <row r="395" spans="4:8" x14ac:dyDescent="0.2">
      <c r="D395" s="134"/>
      <c r="F395" s="134"/>
      <c r="G395" s="134"/>
      <c r="H395" s="134"/>
    </row>
    <row r="396" spans="4:8" x14ac:dyDescent="0.2">
      <c r="D396" s="134"/>
      <c r="F396" s="134"/>
      <c r="G396" s="134"/>
      <c r="H396" s="134"/>
    </row>
    <row r="397" spans="4:8" x14ac:dyDescent="0.2">
      <c r="D397" s="134"/>
      <c r="F397" s="134"/>
      <c r="G397" s="134"/>
      <c r="H397" s="134"/>
    </row>
    <row r="398" spans="4:8" x14ac:dyDescent="0.2">
      <c r="D398" s="134"/>
      <c r="F398" s="134"/>
      <c r="G398" s="134"/>
      <c r="H398" s="134"/>
    </row>
    <row r="399" spans="4:8" x14ac:dyDescent="0.2">
      <c r="D399" s="134"/>
      <c r="F399" s="134"/>
      <c r="G399" s="134"/>
      <c r="H399" s="134"/>
    </row>
    <row r="400" spans="4:8" x14ac:dyDescent="0.2">
      <c r="D400" s="134"/>
      <c r="F400" s="134"/>
      <c r="G400" s="134"/>
      <c r="H400" s="134"/>
    </row>
    <row r="401" spans="4:8" x14ac:dyDescent="0.2">
      <c r="D401" s="134"/>
      <c r="F401" s="134"/>
      <c r="G401" s="134"/>
      <c r="H401" s="134"/>
    </row>
    <row r="402" spans="4:8" x14ac:dyDescent="0.2">
      <c r="D402" s="134"/>
      <c r="F402" s="134"/>
      <c r="G402" s="134"/>
      <c r="H402" s="134"/>
    </row>
    <row r="403" spans="4:8" x14ac:dyDescent="0.2">
      <c r="D403" s="134"/>
      <c r="F403" s="134"/>
      <c r="G403" s="134"/>
      <c r="H403" s="134"/>
    </row>
    <row r="404" spans="4:8" x14ac:dyDescent="0.2">
      <c r="D404" s="134"/>
      <c r="F404" s="134"/>
      <c r="G404" s="134"/>
      <c r="H404" s="134"/>
    </row>
    <row r="405" spans="4:8" x14ac:dyDescent="0.2">
      <c r="D405" s="134"/>
      <c r="F405" s="134"/>
      <c r="G405" s="134"/>
      <c r="H405" s="134"/>
    </row>
    <row r="406" spans="4:8" x14ac:dyDescent="0.2">
      <c r="D406" s="134"/>
      <c r="F406" s="134"/>
      <c r="G406" s="134"/>
      <c r="H406" s="134"/>
    </row>
    <row r="407" spans="4:8" x14ac:dyDescent="0.2">
      <c r="D407" s="134"/>
      <c r="F407" s="134"/>
      <c r="G407" s="134"/>
      <c r="H407" s="134"/>
    </row>
    <row r="408" spans="4:8" x14ac:dyDescent="0.2">
      <c r="D408" s="134"/>
      <c r="F408" s="134"/>
      <c r="G408" s="134"/>
      <c r="H408" s="134"/>
    </row>
    <row r="409" spans="4:8" x14ac:dyDescent="0.2">
      <c r="D409" s="134"/>
      <c r="F409" s="134"/>
      <c r="G409" s="134"/>
      <c r="H409" s="134"/>
    </row>
    <row r="410" spans="4:8" x14ac:dyDescent="0.2">
      <c r="D410" s="134"/>
      <c r="F410" s="134"/>
      <c r="G410" s="134"/>
      <c r="H410" s="134"/>
    </row>
    <row r="411" spans="4:8" x14ac:dyDescent="0.2">
      <c r="D411" s="134"/>
      <c r="F411" s="134"/>
      <c r="G411" s="134"/>
      <c r="H411" s="134"/>
    </row>
    <row r="412" spans="4:8" x14ac:dyDescent="0.2">
      <c r="D412" s="134"/>
      <c r="F412" s="134"/>
      <c r="G412" s="134"/>
      <c r="H412" s="134"/>
    </row>
    <row r="413" spans="4:8" x14ac:dyDescent="0.2">
      <c r="D413" s="134"/>
      <c r="F413" s="134"/>
      <c r="G413" s="134"/>
      <c r="H413" s="134"/>
    </row>
    <row r="414" spans="4:8" x14ac:dyDescent="0.2">
      <c r="D414" s="134"/>
      <c r="F414" s="134"/>
      <c r="G414" s="134"/>
      <c r="H414" s="134"/>
    </row>
    <row r="415" spans="4:8" x14ac:dyDescent="0.2">
      <c r="D415" s="134"/>
      <c r="F415" s="134"/>
      <c r="G415" s="134"/>
      <c r="H415" s="134"/>
    </row>
    <row r="416" spans="4:8" x14ac:dyDescent="0.2">
      <c r="D416" s="134"/>
      <c r="F416" s="134"/>
      <c r="G416" s="134"/>
      <c r="H416" s="134"/>
    </row>
    <row r="417" spans="4:8" x14ac:dyDescent="0.2">
      <c r="D417" s="134"/>
      <c r="F417" s="134"/>
      <c r="G417" s="134"/>
      <c r="H417" s="134"/>
    </row>
    <row r="418" spans="4:8" x14ac:dyDescent="0.2">
      <c r="D418" s="134"/>
      <c r="F418" s="134"/>
      <c r="G418" s="134"/>
      <c r="H418" s="134"/>
    </row>
    <row r="419" spans="4:8" x14ac:dyDescent="0.2">
      <c r="D419" s="134"/>
      <c r="F419" s="134"/>
      <c r="G419" s="134"/>
      <c r="H419" s="134"/>
    </row>
    <row r="420" spans="4:8" x14ac:dyDescent="0.2">
      <c r="D420" s="134"/>
      <c r="F420" s="134"/>
      <c r="G420" s="134"/>
      <c r="H420" s="134"/>
    </row>
    <row r="421" spans="4:8" x14ac:dyDescent="0.2">
      <c r="D421" s="134"/>
      <c r="F421" s="134"/>
      <c r="G421" s="134"/>
      <c r="H421" s="134"/>
    </row>
    <row r="422" spans="4:8" x14ac:dyDescent="0.2">
      <c r="D422" s="134"/>
      <c r="F422" s="134"/>
      <c r="G422" s="134"/>
      <c r="H422" s="134"/>
    </row>
    <row r="423" spans="4:8" x14ac:dyDescent="0.2">
      <c r="D423" s="134"/>
      <c r="F423" s="134"/>
      <c r="G423" s="134"/>
      <c r="H423" s="134"/>
    </row>
    <row r="424" spans="4:8" x14ac:dyDescent="0.2">
      <c r="D424" s="134"/>
      <c r="F424" s="134"/>
      <c r="G424" s="134"/>
      <c r="H424" s="134"/>
    </row>
    <row r="425" spans="4:8" x14ac:dyDescent="0.2">
      <c r="D425" s="134"/>
      <c r="F425" s="134"/>
      <c r="G425" s="134"/>
      <c r="H425" s="134"/>
    </row>
    <row r="426" spans="4:8" x14ac:dyDescent="0.2">
      <c r="D426" s="134"/>
      <c r="F426" s="134"/>
      <c r="G426" s="134"/>
      <c r="H426" s="134"/>
    </row>
    <row r="427" spans="4:8" x14ac:dyDescent="0.2">
      <c r="D427" s="134"/>
      <c r="F427" s="134"/>
      <c r="G427" s="134"/>
      <c r="H427" s="134"/>
    </row>
    <row r="428" spans="4:8" x14ac:dyDescent="0.2">
      <c r="D428" s="134"/>
      <c r="F428" s="134"/>
      <c r="G428" s="134"/>
      <c r="H428" s="134"/>
    </row>
    <row r="429" spans="4:8" x14ac:dyDescent="0.2">
      <c r="D429" s="134"/>
      <c r="F429" s="134"/>
      <c r="G429" s="134"/>
      <c r="H429" s="134"/>
    </row>
    <row r="430" spans="4:8" x14ac:dyDescent="0.2">
      <c r="D430" s="134"/>
      <c r="F430" s="134"/>
      <c r="G430" s="134"/>
      <c r="H430" s="134"/>
    </row>
    <row r="431" spans="4:8" x14ac:dyDescent="0.2">
      <c r="D431" s="134"/>
      <c r="F431" s="134"/>
      <c r="G431" s="134"/>
      <c r="H431" s="134"/>
    </row>
    <row r="432" spans="4:8" x14ac:dyDescent="0.2">
      <c r="D432" s="134"/>
      <c r="F432" s="134"/>
      <c r="G432" s="134"/>
      <c r="H432" s="134"/>
    </row>
    <row r="433" spans="4:8" x14ac:dyDescent="0.2">
      <c r="D433" s="134"/>
      <c r="F433" s="134"/>
      <c r="G433" s="134"/>
      <c r="H433" s="134"/>
    </row>
    <row r="434" spans="4:8" x14ac:dyDescent="0.2">
      <c r="D434" s="134"/>
      <c r="F434" s="134"/>
      <c r="G434" s="134"/>
      <c r="H434" s="134"/>
    </row>
    <row r="435" spans="4:8" x14ac:dyDescent="0.2">
      <c r="D435" s="134"/>
      <c r="F435" s="134"/>
      <c r="G435" s="134"/>
      <c r="H435" s="134"/>
    </row>
    <row r="436" spans="4:8" x14ac:dyDescent="0.2">
      <c r="D436" s="134"/>
      <c r="F436" s="134"/>
      <c r="G436" s="134"/>
      <c r="H436" s="134"/>
    </row>
    <row r="437" spans="4:8" x14ac:dyDescent="0.2">
      <c r="D437" s="134"/>
      <c r="F437" s="134"/>
      <c r="G437" s="134"/>
      <c r="H437" s="134"/>
    </row>
    <row r="438" spans="4:8" x14ac:dyDescent="0.2">
      <c r="D438" s="134"/>
      <c r="F438" s="134"/>
      <c r="G438" s="134"/>
      <c r="H438" s="134"/>
    </row>
    <row r="439" spans="4:8" x14ac:dyDescent="0.2">
      <c r="D439" s="134"/>
      <c r="F439" s="134"/>
      <c r="G439" s="134"/>
      <c r="H439" s="134"/>
    </row>
    <row r="440" spans="4:8" x14ac:dyDescent="0.2">
      <c r="D440" s="134"/>
      <c r="F440" s="134"/>
      <c r="G440" s="134"/>
      <c r="H440" s="134"/>
    </row>
    <row r="441" spans="4:8" x14ac:dyDescent="0.2">
      <c r="D441" s="134"/>
      <c r="F441" s="134"/>
      <c r="G441" s="134"/>
      <c r="H441" s="134"/>
    </row>
    <row r="442" spans="4:8" x14ac:dyDescent="0.2">
      <c r="D442" s="134"/>
      <c r="F442" s="134"/>
      <c r="G442" s="134"/>
      <c r="H442" s="134"/>
    </row>
    <row r="443" spans="4:8" x14ac:dyDescent="0.2">
      <c r="D443" s="134"/>
      <c r="F443" s="134"/>
      <c r="G443" s="134"/>
      <c r="H443" s="134"/>
    </row>
    <row r="444" spans="4:8" x14ac:dyDescent="0.2">
      <c r="D444" s="134"/>
      <c r="F444" s="134"/>
      <c r="G444" s="134"/>
      <c r="H444" s="134"/>
    </row>
    <row r="445" spans="4:8" x14ac:dyDescent="0.2">
      <c r="D445" s="134"/>
      <c r="F445" s="134"/>
      <c r="G445" s="134"/>
      <c r="H445" s="134"/>
    </row>
    <row r="446" spans="4:8" x14ac:dyDescent="0.2">
      <c r="D446" s="134"/>
      <c r="F446" s="134"/>
      <c r="G446" s="134"/>
      <c r="H446" s="134"/>
    </row>
    <row r="447" spans="4:8" x14ac:dyDescent="0.2">
      <c r="D447" s="134"/>
      <c r="F447" s="134"/>
      <c r="G447" s="134"/>
      <c r="H447" s="134"/>
    </row>
    <row r="448" spans="4:8" x14ac:dyDescent="0.2">
      <c r="D448" s="134"/>
      <c r="F448" s="134"/>
      <c r="G448" s="134"/>
      <c r="H448" s="134"/>
    </row>
    <row r="449" spans="4:8" x14ac:dyDescent="0.2">
      <c r="D449" s="134"/>
      <c r="F449" s="134"/>
      <c r="G449" s="134"/>
      <c r="H449" s="134"/>
    </row>
    <row r="450" spans="4:8" x14ac:dyDescent="0.2">
      <c r="D450" s="134"/>
      <c r="F450" s="134"/>
      <c r="G450" s="134"/>
      <c r="H450" s="134"/>
    </row>
    <row r="451" spans="4:8" x14ac:dyDescent="0.2">
      <c r="D451" s="134"/>
      <c r="F451" s="134"/>
      <c r="G451" s="134"/>
      <c r="H451" s="134"/>
    </row>
    <row r="452" spans="4:8" x14ac:dyDescent="0.2">
      <c r="D452" s="134"/>
      <c r="F452" s="134"/>
      <c r="G452" s="134"/>
      <c r="H452" s="134"/>
    </row>
    <row r="453" spans="4:8" x14ac:dyDescent="0.2">
      <c r="D453" s="134"/>
      <c r="F453" s="134"/>
      <c r="G453" s="134"/>
      <c r="H453" s="134"/>
    </row>
    <row r="454" spans="4:8" x14ac:dyDescent="0.2">
      <c r="D454" s="134"/>
      <c r="F454" s="134"/>
      <c r="G454" s="134"/>
      <c r="H454" s="134"/>
    </row>
    <row r="455" spans="4:8" x14ac:dyDescent="0.2">
      <c r="D455" s="134"/>
      <c r="F455" s="134"/>
      <c r="G455" s="134"/>
      <c r="H455" s="134"/>
    </row>
    <row r="456" spans="4:8" x14ac:dyDescent="0.2">
      <c r="D456" s="134"/>
      <c r="F456" s="134"/>
      <c r="G456" s="134"/>
      <c r="H456" s="134"/>
    </row>
    <row r="457" spans="4:8" x14ac:dyDescent="0.2">
      <c r="D457" s="134"/>
      <c r="F457" s="134"/>
      <c r="G457" s="134"/>
      <c r="H457" s="134"/>
    </row>
    <row r="458" spans="4:8" x14ac:dyDescent="0.2">
      <c r="D458" s="134"/>
      <c r="F458" s="134"/>
      <c r="G458" s="134"/>
      <c r="H458" s="134"/>
    </row>
    <row r="459" spans="4:8" x14ac:dyDescent="0.2">
      <c r="D459" s="134"/>
      <c r="F459" s="134"/>
      <c r="G459" s="134"/>
      <c r="H459" s="134"/>
    </row>
    <row r="460" spans="4:8" x14ac:dyDescent="0.2">
      <c r="D460" s="134"/>
      <c r="F460" s="134"/>
      <c r="G460" s="134"/>
      <c r="H460" s="134"/>
    </row>
    <row r="461" spans="4:8" x14ac:dyDescent="0.2">
      <c r="D461" s="134"/>
      <c r="F461" s="134"/>
      <c r="G461" s="134"/>
      <c r="H461" s="134"/>
    </row>
    <row r="462" spans="4:8" x14ac:dyDescent="0.2">
      <c r="D462" s="134"/>
      <c r="F462" s="134"/>
      <c r="G462" s="134"/>
      <c r="H462" s="134"/>
    </row>
    <row r="463" spans="4:8" x14ac:dyDescent="0.2">
      <c r="D463" s="134"/>
      <c r="F463" s="134"/>
      <c r="G463" s="134"/>
      <c r="H463" s="134"/>
    </row>
    <row r="464" spans="4:8" x14ac:dyDescent="0.2">
      <c r="D464" s="134"/>
      <c r="F464" s="134"/>
      <c r="G464" s="134"/>
      <c r="H464" s="134"/>
    </row>
    <row r="465" spans="4:8" x14ac:dyDescent="0.2">
      <c r="D465" s="134"/>
      <c r="F465" s="134"/>
      <c r="G465" s="134"/>
      <c r="H465" s="134"/>
    </row>
    <row r="466" spans="4:8" x14ac:dyDescent="0.2">
      <c r="D466" s="134"/>
      <c r="F466" s="134"/>
      <c r="G466" s="134"/>
      <c r="H466" s="134"/>
    </row>
    <row r="467" spans="4:8" x14ac:dyDescent="0.2">
      <c r="D467" s="134"/>
      <c r="F467" s="134"/>
      <c r="G467" s="134"/>
      <c r="H467" s="134"/>
    </row>
    <row r="468" spans="4:8" x14ac:dyDescent="0.2">
      <c r="D468" s="134"/>
      <c r="F468" s="134"/>
      <c r="G468" s="134"/>
      <c r="H468" s="134"/>
    </row>
    <row r="469" spans="4:8" x14ac:dyDescent="0.2">
      <c r="D469" s="134"/>
      <c r="F469" s="134"/>
      <c r="G469" s="134"/>
      <c r="H469" s="134"/>
    </row>
    <row r="470" spans="4:8" x14ac:dyDescent="0.2">
      <c r="D470" s="134"/>
      <c r="F470" s="134"/>
      <c r="G470" s="134"/>
      <c r="H470" s="134"/>
    </row>
    <row r="471" spans="4:8" x14ac:dyDescent="0.2">
      <c r="D471" s="134"/>
      <c r="F471" s="134"/>
      <c r="G471" s="134"/>
      <c r="H471" s="134"/>
    </row>
    <row r="472" spans="4:8" x14ac:dyDescent="0.2">
      <c r="D472" s="134"/>
      <c r="F472" s="134"/>
      <c r="G472" s="134"/>
      <c r="H472" s="134"/>
    </row>
    <row r="473" spans="4:8" x14ac:dyDescent="0.2">
      <c r="D473" s="134"/>
      <c r="F473" s="134"/>
      <c r="G473" s="134"/>
      <c r="H473" s="134"/>
    </row>
    <row r="474" spans="4:8" x14ac:dyDescent="0.2">
      <c r="D474" s="134"/>
      <c r="F474" s="134"/>
      <c r="G474" s="134"/>
      <c r="H474" s="134"/>
    </row>
    <row r="475" spans="4:8" x14ac:dyDescent="0.2">
      <c r="D475" s="134"/>
      <c r="F475" s="134"/>
      <c r="G475" s="134"/>
      <c r="H475" s="134"/>
    </row>
    <row r="476" spans="4:8" x14ac:dyDescent="0.2">
      <c r="D476" s="134"/>
      <c r="F476" s="134"/>
      <c r="G476" s="134"/>
      <c r="H476" s="134"/>
    </row>
    <row r="477" spans="4:8" x14ac:dyDescent="0.2">
      <c r="D477" s="134"/>
      <c r="F477" s="134"/>
      <c r="G477" s="134"/>
      <c r="H477" s="134"/>
    </row>
    <row r="478" spans="4:8" x14ac:dyDescent="0.2">
      <c r="D478" s="134"/>
      <c r="F478" s="134"/>
      <c r="G478" s="134"/>
      <c r="H478" s="134"/>
    </row>
    <row r="479" spans="4:8" x14ac:dyDescent="0.2">
      <c r="D479" s="134"/>
      <c r="F479" s="134"/>
      <c r="G479" s="134"/>
      <c r="H479" s="134"/>
    </row>
    <row r="480" spans="4:8" x14ac:dyDescent="0.2">
      <c r="D480" s="134"/>
      <c r="F480" s="134"/>
      <c r="G480" s="134"/>
      <c r="H480" s="134"/>
    </row>
    <row r="481" spans="4:8" x14ac:dyDescent="0.2">
      <c r="D481" s="134"/>
      <c r="F481" s="134"/>
      <c r="G481" s="134"/>
      <c r="H481" s="134"/>
    </row>
    <row r="482" spans="4:8" x14ac:dyDescent="0.2">
      <c r="D482" s="134"/>
      <c r="F482" s="134"/>
      <c r="G482" s="134"/>
      <c r="H482" s="134"/>
    </row>
    <row r="483" spans="4:8" x14ac:dyDescent="0.2">
      <c r="D483" s="134"/>
      <c r="F483" s="134"/>
      <c r="G483" s="134"/>
      <c r="H483" s="134"/>
    </row>
    <row r="484" spans="4:8" x14ac:dyDescent="0.2">
      <c r="D484" s="134"/>
      <c r="F484" s="134"/>
      <c r="G484" s="134"/>
      <c r="H484" s="134"/>
    </row>
    <row r="485" spans="4:8" x14ac:dyDescent="0.2">
      <c r="D485" s="134"/>
      <c r="F485" s="134"/>
      <c r="G485" s="134"/>
      <c r="H485" s="134"/>
    </row>
    <row r="486" spans="4:8" x14ac:dyDescent="0.2">
      <c r="D486" s="134"/>
      <c r="F486" s="134"/>
      <c r="G486" s="134"/>
      <c r="H486" s="134"/>
    </row>
    <row r="487" spans="4:8" x14ac:dyDescent="0.2">
      <c r="D487" s="134"/>
      <c r="F487" s="134"/>
      <c r="G487" s="134"/>
      <c r="H487" s="134"/>
    </row>
    <row r="488" spans="4:8" x14ac:dyDescent="0.2">
      <c r="D488" s="134"/>
      <c r="F488" s="134"/>
      <c r="G488" s="134"/>
      <c r="H488" s="134"/>
    </row>
    <row r="489" spans="4:8" x14ac:dyDescent="0.2">
      <c r="D489" s="134"/>
      <c r="F489" s="134"/>
      <c r="G489" s="134"/>
      <c r="H489" s="134"/>
    </row>
    <row r="490" spans="4:8" x14ac:dyDescent="0.2">
      <c r="D490" s="134"/>
      <c r="F490" s="134"/>
      <c r="G490" s="134"/>
      <c r="H490" s="134"/>
    </row>
    <row r="491" spans="4:8" x14ac:dyDescent="0.2">
      <c r="D491" s="134"/>
      <c r="F491" s="134"/>
      <c r="G491" s="134"/>
      <c r="H491" s="134"/>
    </row>
    <row r="492" spans="4:8" x14ac:dyDescent="0.2">
      <c r="D492" s="134"/>
      <c r="F492" s="134"/>
      <c r="G492" s="134"/>
      <c r="H492" s="134"/>
    </row>
    <row r="493" spans="4:8" x14ac:dyDescent="0.2">
      <c r="D493" s="134"/>
      <c r="F493" s="134"/>
      <c r="G493" s="134"/>
      <c r="H493" s="134"/>
    </row>
    <row r="494" spans="4:8" x14ac:dyDescent="0.2">
      <c r="D494" s="134"/>
      <c r="F494" s="134"/>
      <c r="G494" s="134"/>
      <c r="H494" s="134"/>
    </row>
    <row r="495" spans="4:8" x14ac:dyDescent="0.2">
      <c r="D495" s="134"/>
      <c r="F495" s="134"/>
      <c r="G495" s="134"/>
      <c r="H495" s="134"/>
    </row>
    <row r="496" spans="4:8" x14ac:dyDescent="0.2">
      <c r="D496" s="134"/>
      <c r="F496" s="134"/>
      <c r="G496" s="134"/>
      <c r="H496" s="134"/>
    </row>
    <row r="497" spans="4:8" x14ac:dyDescent="0.2">
      <c r="D497" s="134"/>
      <c r="F497" s="134"/>
      <c r="G497" s="134"/>
      <c r="H497" s="134"/>
    </row>
    <row r="498" spans="4:8" x14ac:dyDescent="0.2">
      <c r="D498" s="134"/>
      <c r="F498" s="134"/>
      <c r="G498" s="134"/>
      <c r="H498" s="134"/>
    </row>
    <row r="499" spans="4:8" x14ac:dyDescent="0.2">
      <c r="D499" s="134"/>
      <c r="F499" s="134"/>
      <c r="G499" s="134"/>
      <c r="H499" s="134"/>
    </row>
    <row r="500" spans="4:8" x14ac:dyDescent="0.2">
      <c r="D500" s="134"/>
      <c r="F500" s="134"/>
      <c r="G500" s="134"/>
      <c r="H500" s="134"/>
    </row>
    <row r="501" spans="4:8" x14ac:dyDescent="0.2">
      <c r="D501" s="134"/>
      <c r="F501" s="134"/>
      <c r="G501" s="134"/>
      <c r="H501" s="134"/>
    </row>
    <row r="502" spans="4:8" x14ac:dyDescent="0.2">
      <c r="D502" s="134"/>
      <c r="F502" s="134"/>
      <c r="G502" s="134"/>
      <c r="H502" s="134"/>
    </row>
    <row r="503" spans="4:8" x14ac:dyDescent="0.2">
      <c r="D503" s="134"/>
      <c r="F503" s="134"/>
      <c r="G503" s="134"/>
      <c r="H503" s="134"/>
    </row>
    <row r="504" spans="4:8" x14ac:dyDescent="0.2">
      <c r="D504" s="134"/>
      <c r="F504" s="134"/>
      <c r="G504" s="134"/>
      <c r="H504" s="134"/>
    </row>
    <row r="505" spans="4:8" x14ac:dyDescent="0.2">
      <c r="D505" s="134"/>
      <c r="F505" s="134"/>
      <c r="G505" s="134"/>
      <c r="H505" s="134"/>
    </row>
    <row r="506" spans="4:8" x14ac:dyDescent="0.2">
      <c r="D506" s="134"/>
      <c r="F506" s="134"/>
      <c r="G506" s="134"/>
      <c r="H506" s="134"/>
    </row>
    <row r="507" spans="4:8" x14ac:dyDescent="0.2">
      <c r="D507" s="134"/>
      <c r="F507" s="134"/>
      <c r="G507" s="134"/>
      <c r="H507" s="134"/>
    </row>
    <row r="508" spans="4:8" x14ac:dyDescent="0.2">
      <c r="D508" s="134"/>
      <c r="F508" s="134"/>
      <c r="G508" s="134"/>
      <c r="H508" s="134"/>
    </row>
    <row r="509" spans="4:8" x14ac:dyDescent="0.2">
      <c r="D509" s="134"/>
      <c r="F509" s="134"/>
      <c r="G509" s="134"/>
      <c r="H509" s="134"/>
    </row>
    <row r="510" spans="4:8" x14ac:dyDescent="0.2">
      <c r="D510" s="134"/>
      <c r="F510" s="134"/>
      <c r="G510" s="134"/>
      <c r="H510" s="134"/>
    </row>
    <row r="511" spans="4:8" x14ac:dyDescent="0.2">
      <c r="D511" s="134"/>
      <c r="F511" s="134"/>
      <c r="G511" s="134"/>
      <c r="H511" s="134"/>
    </row>
    <row r="512" spans="4:8" x14ac:dyDescent="0.2">
      <c r="D512" s="134"/>
      <c r="F512" s="134"/>
      <c r="G512" s="134"/>
      <c r="H512" s="134"/>
    </row>
    <row r="513" spans="4:8" x14ac:dyDescent="0.2">
      <c r="D513" s="134"/>
      <c r="F513" s="134"/>
      <c r="G513" s="134"/>
      <c r="H513" s="134"/>
    </row>
    <row r="514" spans="4:8" x14ac:dyDescent="0.2">
      <c r="D514" s="134"/>
      <c r="F514" s="134"/>
      <c r="G514" s="134"/>
      <c r="H514" s="134"/>
    </row>
    <row r="515" spans="4:8" x14ac:dyDescent="0.2">
      <c r="D515" s="134"/>
      <c r="F515" s="134"/>
      <c r="G515" s="134"/>
      <c r="H515" s="134"/>
    </row>
    <row r="516" spans="4:8" x14ac:dyDescent="0.2">
      <c r="D516" s="134"/>
      <c r="F516" s="134"/>
      <c r="G516" s="134"/>
      <c r="H516" s="134"/>
    </row>
    <row r="517" spans="4:8" x14ac:dyDescent="0.2">
      <c r="D517" s="134"/>
      <c r="F517" s="134"/>
      <c r="G517" s="134"/>
      <c r="H517" s="134"/>
    </row>
    <row r="518" spans="4:8" x14ac:dyDescent="0.2">
      <c r="D518" s="134"/>
      <c r="F518" s="134"/>
      <c r="G518" s="134"/>
      <c r="H518" s="134"/>
    </row>
    <row r="519" spans="4:8" x14ac:dyDescent="0.2">
      <c r="D519" s="134"/>
      <c r="F519" s="134"/>
      <c r="G519" s="134"/>
      <c r="H519" s="134"/>
    </row>
    <row r="520" spans="4:8" x14ac:dyDescent="0.2">
      <c r="D520" s="134"/>
      <c r="F520" s="134"/>
      <c r="G520" s="134"/>
      <c r="H520" s="134"/>
    </row>
    <row r="521" spans="4:8" x14ac:dyDescent="0.2">
      <c r="D521" s="134"/>
      <c r="F521" s="134"/>
      <c r="G521" s="134"/>
      <c r="H521" s="134"/>
    </row>
    <row r="522" spans="4:8" x14ac:dyDescent="0.2">
      <c r="D522" s="134"/>
      <c r="F522" s="134"/>
      <c r="G522" s="134"/>
      <c r="H522" s="134"/>
    </row>
    <row r="523" spans="4:8" x14ac:dyDescent="0.2">
      <c r="D523" s="134"/>
      <c r="F523" s="134"/>
      <c r="G523" s="134"/>
      <c r="H523" s="134"/>
    </row>
    <row r="524" spans="4:8" x14ac:dyDescent="0.2">
      <c r="D524" s="134"/>
      <c r="F524" s="134"/>
      <c r="G524" s="134"/>
      <c r="H524" s="134"/>
    </row>
    <row r="525" spans="4:8" x14ac:dyDescent="0.2">
      <c r="D525" s="134"/>
      <c r="F525" s="134"/>
      <c r="G525" s="134"/>
      <c r="H525" s="134"/>
    </row>
    <row r="526" spans="4:8" x14ac:dyDescent="0.2">
      <c r="D526" s="134"/>
      <c r="F526" s="134"/>
      <c r="G526" s="134"/>
      <c r="H526" s="134"/>
    </row>
    <row r="527" spans="4:8" x14ac:dyDescent="0.2">
      <c r="D527" s="134"/>
      <c r="F527" s="134"/>
      <c r="G527" s="134"/>
      <c r="H527" s="134"/>
    </row>
    <row r="528" spans="4:8" x14ac:dyDescent="0.2">
      <c r="D528" s="134"/>
      <c r="F528" s="134"/>
      <c r="G528" s="134"/>
      <c r="H528" s="134"/>
    </row>
    <row r="529" spans="4:8" x14ac:dyDescent="0.2">
      <c r="D529" s="134"/>
      <c r="F529" s="134"/>
      <c r="G529" s="134"/>
      <c r="H529" s="134"/>
    </row>
    <row r="530" spans="4:8" x14ac:dyDescent="0.2">
      <c r="D530" s="134"/>
      <c r="F530" s="134"/>
      <c r="G530" s="134"/>
      <c r="H530" s="134"/>
    </row>
    <row r="531" spans="4:8" x14ac:dyDescent="0.2">
      <c r="D531" s="134"/>
      <c r="F531" s="134"/>
      <c r="G531" s="134"/>
      <c r="H531" s="134"/>
    </row>
    <row r="532" spans="4:8" x14ac:dyDescent="0.2">
      <c r="D532" s="134"/>
      <c r="F532" s="134"/>
      <c r="G532" s="134"/>
      <c r="H532" s="134"/>
    </row>
    <row r="533" spans="4:8" x14ac:dyDescent="0.2">
      <c r="D533" s="134"/>
      <c r="F533" s="134"/>
      <c r="G533" s="134"/>
      <c r="H533" s="134"/>
    </row>
    <row r="534" spans="4:8" x14ac:dyDescent="0.2">
      <c r="D534" s="134"/>
      <c r="F534" s="134"/>
      <c r="G534" s="134"/>
      <c r="H534" s="134"/>
    </row>
    <row r="535" spans="4:8" x14ac:dyDescent="0.2">
      <c r="D535" s="134"/>
      <c r="F535" s="134"/>
      <c r="G535" s="134"/>
      <c r="H535" s="134"/>
    </row>
    <row r="536" spans="4:8" x14ac:dyDescent="0.2">
      <c r="D536" s="134"/>
      <c r="F536" s="134"/>
      <c r="G536" s="134"/>
      <c r="H536" s="134"/>
    </row>
    <row r="537" spans="4:8" x14ac:dyDescent="0.2">
      <c r="D537" s="134"/>
      <c r="F537" s="134"/>
      <c r="G537" s="134"/>
      <c r="H537" s="134"/>
    </row>
    <row r="538" spans="4:8" x14ac:dyDescent="0.2">
      <c r="D538" s="134"/>
      <c r="F538" s="134"/>
      <c r="G538" s="134"/>
      <c r="H538" s="134"/>
    </row>
    <row r="539" spans="4:8" x14ac:dyDescent="0.2">
      <c r="D539" s="134"/>
      <c r="F539" s="134"/>
      <c r="G539" s="134"/>
      <c r="H539" s="134"/>
    </row>
    <row r="540" spans="4:8" x14ac:dyDescent="0.2">
      <c r="D540" s="134"/>
      <c r="F540" s="134"/>
      <c r="G540" s="134"/>
      <c r="H540" s="134"/>
    </row>
    <row r="541" spans="4:8" x14ac:dyDescent="0.2">
      <c r="D541" s="134"/>
      <c r="F541" s="134"/>
      <c r="G541" s="134"/>
      <c r="H541" s="134"/>
    </row>
    <row r="542" spans="4:8" x14ac:dyDescent="0.2">
      <c r="D542" s="134"/>
      <c r="F542" s="134"/>
      <c r="G542" s="134"/>
      <c r="H542" s="134"/>
    </row>
    <row r="543" spans="4:8" x14ac:dyDescent="0.2">
      <c r="D543" s="134"/>
      <c r="F543" s="134"/>
      <c r="G543" s="134"/>
      <c r="H543" s="134"/>
    </row>
    <row r="544" spans="4:8" x14ac:dyDescent="0.2">
      <c r="D544" s="134"/>
      <c r="F544" s="134"/>
      <c r="G544" s="134"/>
      <c r="H544" s="134"/>
    </row>
    <row r="545" spans="4:8" x14ac:dyDescent="0.2">
      <c r="D545" s="134"/>
      <c r="F545" s="134"/>
      <c r="G545" s="134"/>
      <c r="H545" s="134"/>
    </row>
    <row r="546" spans="4:8" x14ac:dyDescent="0.2">
      <c r="D546" s="134"/>
      <c r="F546" s="134"/>
      <c r="G546" s="134"/>
      <c r="H546" s="134"/>
    </row>
    <row r="547" spans="4:8" x14ac:dyDescent="0.2">
      <c r="D547" s="134"/>
      <c r="F547" s="134"/>
      <c r="G547" s="134"/>
      <c r="H547" s="134"/>
    </row>
    <row r="548" spans="4:8" x14ac:dyDescent="0.2">
      <c r="D548" s="134"/>
      <c r="F548" s="134"/>
      <c r="G548" s="134"/>
      <c r="H548" s="134"/>
    </row>
    <row r="549" spans="4:8" x14ac:dyDescent="0.2">
      <c r="D549" s="134"/>
      <c r="F549" s="134"/>
      <c r="G549" s="134"/>
      <c r="H549" s="134"/>
    </row>
    <row r="550" spans="4:8" x14ac:dyDescent="0.2">
      <c r="D550" s="134"/>
      <c r="F550" s="134"/>
      <c r="G550" s="134"/>
      <c r="H550" s="134"/>
    </row>
    <row r="551" spans="4:8" x14ac:dyDescent="0.2">
      <c r="D551" s="134"/>
      <c r="F551" s="134"/>
      <c r="G551" s="134"/>
      <c r="H551" s="134"/>
    </row>
    <row r="552" spans="4:8" x14ac:dyDescent="0.2">
      <c r="D552" s="134"/>
      <c r="F552" s="134"/>
      <c r="G552" s="134"/>
      <c r="H552" s="134"/>
    </row>
    <row r="553" spans="4:8" x14ac:dyDescent="0.2">
      <c r="D553" s="134"/>
      <c r="F553" s="134"/>
      <c r="G553" s="134"/>
      <c r="H553" s="134"/>
    </row>
    <row r="554" spans="4:8" x14ac:dyDescent="0.2">
      <c r="D554" s="134"/>
      <c r="F554" s="134"/>
      <c r="G554" s="134"/>
      <c r="H554" s="134"/>
    </row>
    <row r="555" spans="4:8" x14ac:dyDescent="0.2">
      <c r="D555" s="134"/>
      <c r="F555" s="134"/>
      <c r="G555" s="134"/>
      <c r="H555" s="134"/>
    </row>
    <row r="556" spans="4:8" x14ac:dyDescent="0.2">
      <c r="D556" s="134"/>
      <c r="F556" s="134"/>
      <c r="G556" s="134"/>
      <c r="H556" s="134"/>
    </row>
    <row r="557" spans="4:8" x14ac:dyDescent="0.2">
      <c r="D557" s="134"/>
      <c r="F557" s="134"/>
      <c r="G557" s="134"/>
      <c r="H557" s="134"/>
    </row>
    <row r="558" spans="4:8" x14ac:dyDescent="0.2">
      <c r="D558" s="134"/>
      <c r="F558" s="134"/>
      <c r="G558" s="134"/>
      <c r="H558" s="134"/>
    </row>
    <row r="559" spans="4:8" x14ac:dyDescent="0.2">
      <c r="D559" s="134"/>
      <c r="F559" s="134"/>
      <c r="G559" s="134"/>
      <c r="H559" s="134"/>
    </row>
    <row r="560" spans="4:8" x14ac:dyDescent="0.2">
      <c r="D560" s="134"/>
      <c r="F560" s="134"/>
      <c r="G560" s="134"/>
      <c r="H560" s="134"/>
    </row>
    <row r="561" spans="4:8" x14ac:dyDescent="0.2">
      <c r="D561" s="134"/>
      <c r="F561" s="134"/>
      <c r="G561" s="134"/>
      <c r="H561" s="134"/>
    </row>
    <row r="562" spans="4:8" x14ac:dyDescent="0.2">
      <c r="D562" s="134"/>
      <c r="F562" s="134"/>
      <c r="G562" s="134"/>
      <c r="H562" s="134"/>
    </row>
    <row r="563" spans="4:8" x14ac:dyDescent="0.2">
      <c r="D563" s="134"/>
      <c r="F563" s="134"/>
      <c r="G563" s="134"/>
      <c r="H563" s="134"/>
    </row>
    <row r="564" spans="4:8" x14ac:dyDescent="0.2">
      <c r="D564" s="134"/>
      <c r="F564" s="134"/>
      <c r="G564" s="134"/>
      <c r="H564" s="134"/>
    </row>
    <row r="565" spans="4:8" x14ac:dyDescent="0.2">
      <c r="D565" s="134"/>
      <c r="F565" s="134"/>
      <c r="G565" s="134"/>
      <c r="H565" s="134"/>
    </row>
    <row r="566" spans="4:8" x14ac:dyDescent="0.2">
      <c r="D566" s="134"/>
      <c r="F566" s="134"/>
      <c r="G566" s="134"/>
      <c r="H566" s="134"/>
    </row>
    <row r="567" spans="4:8" x14ac:dyDescent="0.2">
      <c r="D567" s="134"/>
      <c r="F567" s="134"/>
      <c r="G567" s="134"/>
      <c r="H567" s="134"/>
    </row>
    <row r="568" spans="4:8" x14ac:dyDescent="0.2">
      <c r="D568" s="134"/>
      <c r="F568" s="134"/>
      <c r="G568" s="134"/>
      <c r="H568" s="134"/>
    </row>
    <row r="569" spans="4:8" x14ac:dyDescent="0.2">
      <c r="D569" s="134"/>
      <c r="F569" s="134"/>
      <c r="G569" s="134"/>
      <c r="H569" s="134"/>
    </row>
    <row r="570" spans="4:8" x14ac:dyDescent="0.2">
      <c r="D570" s="134"/>
      <c r="F570" s="134"/>
      <c r="G570" s="134"/>
      <c r="H570" s="134"/>
    </row>
    <row r="571" spans="4:8" x14ac:dyDescent="0.2">
      <c r="D571" s="134"/>
      <c r="F571" s="134"/>
      <c r="G571" s="134"/>
      <c r="H571" s="134"/>
    </row>
    <row r="572" spans="4:8" x14ac:dyDescent="0.2">
      <c r="D572" s="134"/>
      <c r="F572" s="134"/>
      <c r="G572" s="134"/>
      <c r="H572" s="134"/>
    </row>
    <row r="573" spans="4:8" x14ac:dyDescent="0.2">
      <c r="D573" s="134"/>
      <c r="F573" s="134"/>
      <c r="G573" s="134"/>
      <c r="H573" s="134"/>
    </row>
    <row r="574" spans="4:8" x14ac:dyDescent="0.2">
      <c r="D574" s="134"/>
      <c r="F574" s="134"/>
      <c r="G574" s="134"/>
      <c r="H574" s="134"/>
    </row>
    <row r="575" spans="4:8" x14ac:dyDescent="0.2">
      <c r="D575" s="134"/>
      <c r="F575" s="134"/>
      <c r="G575" s="134"/>
      <c r="H575" s="134"/>
    </row>
    <row r="576" spans="4:8" x14ac:dyDescent="0.2">
      <c r="D576" s="134"/>
      <c r="F576" s="134"/>
      <c r="G576" s="134"/>
      <c r="H576" s="134"/>
    </row>
    <row r="577" spans="4:8" x14ac:dyDescent="0.2">
      <c r="D577" s="134"/>
      <c r="F577" s="134"/>
      <c r="G577" s="134"/>
      <c r="H577" s="134"/>
    </row>
    <row r="578" spans="4:8" x14ac:dyDescent="0.2">
      <c r="D578" s="134"/>
      <c r="F578" s="134"/>
      <c r="G578" s="134"/>
      <c r="H578" s="134"/>
    </row>
    <row r="579" spans="4:8" x14ac:dyDescent="0.2">
      <c r="D579" s="134"/>
      <c r="F579" s="134"/>
      <c r="G579" s="134"/>
      <c r="H579" s="134"/>
    </row>
    <row r="580" spans="4:8" x14ac:dyDescent="0.2">
      <c r="D580" s="134"/>
      <c r="F580" s="134"/>
      <c r="G580" s="134"/>
      <c r="H580" s="134"/>
    </row>
    <row r="581" spans="4:8" x14ac:dyDescent="0.2">
      <c r="D581" s="134"/>
      <c r="F581" s="134"/>
      <c r="G581" s="134"/>
      <c r="H581" s="134"/>
    </row>
    <row r="582" spans="4:8" x14ac:dyDescent="0.2">
      <c r="D582" s="134"/>
      <c r="F582" s="134"/>
      <c r="G582" s="134"/>
      <c r="H582" s="134"/>
    </row>
    <row r="583" spans="4:8" x14ac:dyDescent="0.2">
      <c r="D583" s="134"/>
      <c r="F583" s="134"/>
      <c r="G583" s="134"/>
      <c r="H583" s="134"/>
    </row>
    <row r="584" spans="4:8" x14ac:dyDescent="0.2">
      <c r="D584" s="134"/>
      <c r="F584" s="134"/>
      <c r="G584" s="134"/>
      <c r="H584" s="134"/>
    </row>
    <row r="585" spans="4:8" x14ac:dyDescent="0.2">
      <c r="D585" s="134"/>
      <c r="F585" s="134"/>
      <c r="G585" s="134"/>
      <c r="H585" s="134"/>
    </row>
    <row r="586" spans="4:8" x14ac:dyDescent="0.2">
      <c r="D586" s="134"/>
      <c r="F586" s="134"/>
      <c r="G586" s="134"/>
      <c r="H586" s="134"/>
    </row>
    <row r="587" spans="4:8" x14ac:dyDescent="0.2">
      <c r="D587" s="134"/>
      <c r="F587" s="134"/>
      <c r="G587" s="134"/>
      <c r="H587" s="134"/>
    </row>
    <row r="588" spans="4:8" x14ac:dyDescent="0.2">
      <c r="D588" s="134"/>
      <c r="F588" s="134"/>
      <c r="G588" s="134"/>
      <c r="H588" s="134"/>
    </row>
    <row r="589" spans="4:8" x14ac:dyDescent="0.2">
      <c r="D589" s="134"/>
      <c r="F589" s="134"/>
      <c r="G589" s="134"/>
      <c r="H589" s="134"/>
    </row>
    <row r="590" spans="4:8" x14ac:dyDescent="0.2">
      <c r="D590" s="134"/>
      <c r="F590" s="134"/>
      <c r="G590" s="134"/>
      <c r="H590" s="134"/>
    </row>
    <row r="591" spans="4:8" x14ac:dyDescent="0.2">
      <c r="D591" s="134"/>
      <c r="F591" s="134"/>
      <c r="G591" s="134"/>
      <c r="H591" s="134"/>
    </row>
    <row r="592" spans="4:8" x14ac:dyDescent="0.2">
      <c r="D592" s="134"/>
      <c r="F592" s="134"/>
      <c r="G592" s="134"/>
      <c r="H592" s="134"/>
    </row>
    <row r="593" spans="4:8" x14ac:dyDescent="0.2">
      <c r="D593" s="134"/>
      <c r="F593" s="134"/>
      <c r="G593" s="134"/>
      <c r="H593" s="134"/>
    </row>
    <row r="594" spans="4:8" x14ac:dyDescent="0.2">
      <c r="D594" s="134"/>
      <c r="F594" s="134"/>
      <c r="G594" s="134"/>
      <c r="H594" s="134"/>
    </row>
    <row r="595" spans="4:8" x14ac:dyDescent="0.2">
      <c r="D595" s="134"/>
      <c r="F595" s="134"/>
      <c r="G595" s="134"/>
      <c r="H595" s="134"/>
    </row>
    <row r="596" spans="4:8" x14ac:dyDescent="0.2">
      <c r="D596" s="134"/>
      <c r="F596" s="134"/>
      <c r="G596" s="134"/>
      <c r="H596" s="134"/>
    </row>
    <row r="597" spans="4:8" x14ac:dyDescent="0.2">
      <c r="D597" s="134"/>
      <c r="F597" s="134"/>
      <c r="G597" s="134"/>
      <c r="H597" s="134"/>
    </row>
    <row r="598" spans="4:8" x14ac:dyDescent="0.2">
      <c r="D598" s="134"/>
      <c r="F598" s="134"/>
      <c r="G598" s="134"/>
      <c r="H598" s="134"/>
    </row>
    <row r="599" spans="4:8" x14ac:dyDescent="0.2">
      <c r="D599" s="134"/>
      <c r="F599" s="134"/>
      <c r="G599" s="134"/>
      <c r="H599" s="134"/>
    </row>
    <row r="600" spans="4:8" x14ac:dyDescent="0.2">
      <c r="D600" s="134"/>
      <c r="F600" s="134"/>
      <c r="G600" s="134"/>
      <c r="H600" s="134"/>
    </row>
    <row r="601" spans="4:8" x14ac:dyDescent="0.2">
      <c r="D601" s="134"/>
      <c r="F601" s="134"/>
      <c r="G601" s="134"/>
      <c r="H601" s="134"/>
    </row>
    <row r="602" spans="4:8" x14ac:dyDescent="0.2">
      <c r="D602" s="134"/>
      <c r="F602" s="134"/>
      <c r="G602" s="134"/>
      <c r="H602" s="134"/>
    </row>
    <row r="603" spans="4:8" x14ac:dyDescent="0.2">
      <c r="D603" s="134"/>
      <c r="F603" s="134"/>
      <c r="G603" s="134"/>
      <c r="H603" s="134"/>
    </row>
    <row r="604" spans="4:8" x14ac:dyDescent="0.2">
      <c r="D604" s="134"/>
      <c r="F604" s="134"/>
      <c r="G604" s="134"/>
      <c r="H604" s="134"/>
    </row>
    <row r="605" spans="4:8" x14ac:dyDescent="0.2">
      <c r="D605" s="134"/>
      <c r="F605" s="134"/>
      <c r="G605" s="134"/>
      <c r="H605" s="134"/>
    </row>
    <row r="606" spans="4:8" x14ac:dyDescent="0.2">
      <c r="D606" s="134"/>
      <c r="F606" s="134"/>
      <c r="G606" s="134"/>
      <c r="H606" s="134"/>
    </row>
    <row r="607" spans="4:8" x14ac:dyDescent="0.2">
      <c r="D607" s="134"/>
      <c r="F607" s="134"/>
      <c r="G607" s="134"/>
      <c r="H607" s="134"/>
    </row>
    <row r="608" spans="4:8" x14ac:dyDescent="0.2">
      <c r="D608" s="134"/>
      <c r="F608" s="134"/>
      <c r="G608" s="134"/>
      <c r="H608" s="134"/>
    </row>
    <row r="609" spans="4:8" x14ac:dyDescent="0.2">
      <c r="D609" s="134"/>
      <c r="F609" s="134"/>
      <c r="G609" s="134"/>
      <c r="H609" s="134"/>
    </row>
    <row r="610" spans="4:8" x14ac:dyDescent="0.2">
      <c r="D610" s="134"/>
      <c r="F610" s="134"/>
      <c r="G610" s="134"/>
      <c r="H610" s="134"/>
    </row>
    <row r="611" spans="4:8" x14ac:dyDescent="0.2">
      <c r="D611" s="134"/>
      <c r="F611" s="134"/>
      <c r="G611" s="134"/>
      <c r="H611" s="134"/>
    </row>
    <row r="612" spans="4:8" x14ac:dyDescent="0.2">
      <c r="D612" s="134"/>
      <c r="F612" s="134"/>
      <c r="G612" s="134"/>
      <c r="H612" s="134"/>
    </row>
    <row r="613" spans="4:8" x14ac:dyDescent="0.2">
      <c r="D613" s="134"/>
      <c r="F613" s="134"/>
      <c r="G613" s="134"/>
      <c r="H613" s="134"/>
    </row>
    <row r="614" spans="4:8" x14ac:dyDescent="0.2">
      <c r="D614" s="134"/>
      <c r="F614" s="134"/>
      <c r="G614" s="134"/>
      <c r="H614" s="134"/>
    </row>
    <row r="615" spans="4:8" x14ac:dyDescent="0.2">
      <c r="D615" s="134"/>
      <c r="F615" s="134"/>
      <c r="G615" s="134"/>
      <c r="H615" s="134"/>
    </row>
    <row r="616" spans="4:8" x14ac:dyDescent="0.2">
      <c r="D616" s="134"/>
      <c r="F616" s="134"/>
      <c r="G616" s="134"/>
      <c r="H616" s="134"/>
    </row>
    <row r="617" spans="4:8" x14ac:dyDescent="0.2">
      <c r="D617" s="134"/>
      <c r="F617" s="134"/>
      <c r="G617" s="134"/>
      <c r="H617" s="134"/>
    </row>
    <row r="618" spans="4:8" x14ac:dyDescent="0.2">
      <c r="D618" s="134"/>
      <c r="F618" s="134"/>
      <c r="G618" s="134"/>
      <c r="H618" s="134"/>
    </row>
    <row r="619" spans="4:8" x14ac:dyDescent="0.2">
      <c r="D619" s="134"/>
      <c r="F619" s="134"/>
      <c r="G619" s="134"/>
      <c r="H619" s="134"/>
    </row>
    <row r="620" spans="4:8" x14ac:dyDescent="0.2">
      <c r="D620" s="134"/>
      <c r="F620" s="134"/>
      <c r="G620" s="134"/>
      <c r="H620" s="134"/>
    </row>
    <row r="621" spans="4:8" x14ac:dyDescent="0.2">
      <c r="D621" s="134"/>
      <c r="F621" s="134"/>
      <c r="G621" s="134"/>
      <c r="H621" s="134"/>
    </row>
    <row r="622" spans="4:8" x14ac:dyDescent="0.2">
      <c r="D622" s="134"/>
      <c r="F622" s="134"/>
      <c r="G622" s="134"/>
      <c r="H622" s="134"/>
    </row>
    <row r="623" spans="4:8" x14ac:dyDescent="0.2">
      <c r="D623" s="134"/>
      <c r="F623" s="134"/>
      <c r="G623" s="134"/>
      <c r="H623" s="134"/>
    </row>
    <row r="624" spans="4:8" x14ac:dyDescent="0.2">
      <c r="D624" s="134"/>
      <c r="F624" s="134"/>
      <c r="G624" s="134"/>
      <c r="H624" s="134"/>
    </row>
    <row r="625" spans="4:8" x14ac:dyDescent="0.2">
      <c r="D625" s="134"/>
      <c r="F625" s="134"/>
      <c r="G625" s="134"/>
      <c r="H625" s="134"/>
    </row>
    <row r="626" spans="4:8" x14ac:dyDescent="0.2">
      <c r="D626" s="134"/>
      <c r="F626" s="134"/>
      <c r="G626" s="134"/>
      <c r="H626" s="134"/>
    </row>
    <row r="627" spans="4:8" x14ac:dyDescent="0.2">
      <c r="D627" s="134"/>
      <c r="F627" s="134"/>
      <c r="G627" s="134"/>
      <c r="H627" s="134"/>
    </row>
    <row r="628" spans="4:8" x14ac:dyDescent="0.2">
      <c r="D628" s="134"/>
      <c r="F628" s="134"/>
      <c r="G628" s="134"/>
      <c r="H628" s="134"/>
    </row>
    <row r="629" spans="4:8" x14ac:dyDescent="0.2">
      <c r="D629" s="134"/>
      <c r="F629" s="134"/>
      <c r="G629" s="134"/>
      <c r="H629" s="134"/>
    </row>
    <row r="630" spans="4:8" x14ac:dyDescent="0.2">
      <c r="D630" s="134"/>
      <c r="F630" s="134"/>
      <c r="G630" s="134"/>
      <c r="H630" s="134"/>
    </row>
    <row r="631" spans="4:8" x14ac:dyDescent="0.2">
      <c r="D631" s="134"/>
      <c r="F631" s="134"/>
      <c r="G631" s="134"/>
      <c r="H631" s="134"/>
    </row>
    <row r="632" spans="4:8" x14ac:dyDescent="0.2">
      <c r="D632" s="134"/>
      <c r="F632" s="134"/>
      <c r="G632" s="134"/>
      <c r="H632" s="134"/>
    </row>
    <row r="633" spans="4:8" x14ac:dyDescent="0.2">
      <c r="D633" s="134"/>
      <c r="F633" s="134"/>
      <c r="G633" s="134"/>
      <c r="H633" s="134"/>
    </row>
    <row r="634" spans="4:8" x14ac:dyDescent="0.2">
      <c r="D634" s="134"/>
      <c r="F634" s="134"/>
      <c r="G634" s="134"/>
      <c r="H634" s="134"/>
    </row>
    <row r="635" spans="4:8" x14ac:dyDescent="0.2">
      <c r="D635" s="134"/>
      <c r="F635" s="134"/>
      <c r="G635" s="134"/>
      <c r="H635" s="134"/>
    </row>
    <row r="636" spans="4:8" x14ac:dyDescent="0.2">
      <c r="D636" s="134"/>
      <c r="F636" s="134"/>
      <c r="G636" s="134"/>
      <c r="H636" s="134"/>
    </row>
    <row r="637" spans="4:8" x14ac:dyDescent="0.2">
      <c r="D637" s="134"/>
      <c r="F637" s="134"/>
      <c r="G637" s="134"/>
      <c r="H637" s="134"/>
    </row>
    <row r="638" spans="4:8" x14ac:dyDescent="0.2">
      <c r="D638" s="134"/>
      <c r="F638" s="134"/>
      <c r="G638" s="134"/>
      <c r="H638" s="134"/>
    </row>
    <row r="639" spans="4:8" x14ac:dyDescent="0.2">
      <c r="D639" s="134"/>
      <c r="F639" s="134"/>
      <c r="G639" s="134"/>
      <c r="H639" s="134"/>
    </row>
    <row r="640" spans="4:8" x14ac:dyDescent="0.2">
      <c r="D640" s="134"/>
      <c r="F640" s="134"/>
      <c r="G640" s="134"/>
      <c r="H640" s="134"/>
    </row>
    <row r="641" spans="4:8" x14ac:dyDescent="0.2">
      <c r="D641" s="134"/>
      <c r="F641" s="134"/>
      <c r="G641" s="134"/>
      <c r="H641" s="134"/>
    </row>
    <row r="642" spans="4:8" x14ac:dyDescent="0.2">
      <c r="D642" s="134"/>
      <c r="F642" s="134"/>
      <c r="G642" s="134"/>
      <c r="H642" s="134"/>
    </row>
    <row r="643" spans="4:8" x14ac:dyDescent="0.2">
      <c r="D643" s="134"/>
      <c r="F643" s="134"/>
      <c r="G643" s="134"/>
      <c r="H643" s="134"/>
    </row>
    <row r="644" spans="4:8" x14ac:dyDescent="0.2">
      <c r="D644" s="134"/>
      <c r="F644" s="134"/>
      <c r="G644" s="134"/>
      <c r="H644" s="134"/>
    </row>
    <row r="645" spans="4:8" x14ac:dyDescent="0.2">
      <c r="D645" s="134"/>
      <c r="F645" s="134"/>
      <c r="G645" s="134"/>
      <c r="H645" s="134"/>
    </row>
    <row r="646" spans="4:8" x14ac:dyDescent="0.2">
      <c r="D646" s="134"/>
      <c r="F646" s="134"/>
      <c r="G646" s="134"/>
      <c r="H646" s="134"/>
    </row>
    <row r="647" spans="4:8" x14ac:dyDescent="0.2">
      <c r="D647" s="134"/>
      <c r="F647" s="134"/>
      <c r="G647" s="134"/>
      <c r="H647" s="134"/>
    </row>
    <row r="648" spans="4:8" x14ac:dyDescent="0.2">
      <c r="D648" s="134"/>
      <c r="F648" s="134"/>
      <c r="G648" s="134"/>
      <c r="H648" s="134"/>
    </row>
    <row r="649" spans="4:8" x14ac:dyDescent="0.2">
      <c r="D649" s="134"/>
      <c r="F649" s="134"/>
      <c r="G649" s="134"/>
      <c r="H649" s="134"/>
    </row>
    <row r="650" spans="4:8" x14ac:dyDescent="0.2">
      <c r="D650" s="134"/>
      <c r="F650" s="134"/>
      <c r="G650" s="134"/>
      <c r="H650" s="134"/>
    </row>
    <row r="651" spans="4:8" x14ac:dyDescent="0.2">
      <c r="D651" s="134"/>
      <c r="F651" s="134"/>
      <c r="G651" s="134"/>
      <c r="H651" s="134"/>
    </row>
    <row r="652" spans="4:8" x14ac:dyDescent="0.2">
      <c r="D652" s="134"/>
      <c r="F652" s="134"/>
      <c r="G652" s="134"/>
      <c r="H652" s="134"/>
    </row>
    <row r="653" spans="4:8" x14ac:dyDescent="0.2">
      <c r="D653" s="134"/>
      <c r="F653" s="134"/>
      <c r="G653" s="134"/>
      <c r="H653" s="134"/>
    </row>
    <row r="654" spans="4:8" x14ac:dyDescent="0.2">
      <c r="D654" s="134"/>
      <c r="F654" s="134"/>
      <c r="G654" s="134"/>
      <c r="H654" s="134"/>
    </row>
    <row r="655" spans="4:8" x14ac:dyDescent="0.2">
      <c r="D655" s="134"/>
      <c r="F655" s="134"/>
      <c r="G655" s="134"/>
      <c r="H655" s="134"/>
    </row>
    <row r="656" spans="4:8" x14ac:dyDescent="0.2">
      <c r="D656" s="134"/>
      <c r="F656" s="134"/>
      <c r="G656" s="134"/>
      <c r="H656" s="134"/>
    </row>
    <row r="657" spans="4:8" x14ac:dyDescent="0.2">
      <c r="D657" s="134"/>
      <c r="F657" s="134"/>
      <c r="G657" s="134"/>
      <c r="H657" s="134"/>
    </row>
    <row r="658" spans="4:8" x14ac:dyDescent="0.2">
      <c r="D658" s="134"/>
      <c r="F658" s="134"/>
      <c r="G658" s="134"/>
      <c r="H658" s="134"/>
    </row>
    <row r="659" spans="4:8" x14ac:dyDescent="0.2">
      <c r="D659" s="134"/>
      <c r="F659" s="134"/>
      <c r="G659" s="134"/>
      <c r="H659" s="134"/>
    </row>
    <row r="660" spans="4:8" x14ac:dyDescent="0.2">
      <c r="D660" s="134"/>
      <c r="F660" s="134"/>
      <c r="G660" s="134"/>
      <c r="H660" s="134"/>
    </row>
    <row r="661" spans="4:8" x14ac:dyDescent="0.2">
      <c r="D661" s="134"/>
      <c r="F661" s="134"/>
      <c r="G661" s="134"/>
      <c r="H661" s="134"/>
    </row>
    <row r="662" spans="4:8" x14ac:dyDescent="0.2">
      <c r="D662" s="134"/>
      <c r="F662" s="134"/>
      <c r="G662" s="134"/>
      <c r="H662" s="134"/>
    </row>
    <row r="663" spans="4:8" x14ac:dyDescent="0.2">
      <c r="D663" s="134"/>
      <c r="F663" s="134"/>
      <c r="G663" s="134"/>
      <c r="H663" s="134"/>
    </row>
    <row r="664" spans="4:8" x14ac:dyDescent="0.2">
      <c r="D664" s="134"/>
      <c r="F664" s="134"/>
      <c r="G664" s="134"/>
      <c r="H664" s="134"/>
    </row>
    <row r="665" spans="4:8" x14ac:dyDescent="0.2">
      <c r="D665" s="134"/>
      <c r="F665" s="134"/>
      <c r="G665" s="134"/>
      <c r="H665" s="134"/>
    </row>
    <row r="666" spans="4:8" x14ac:dyDescent="0.2">
      <c r="D666" s="134"/>
      <c r="F666" s="134"/>
      <c r="G666" s="134"/>
      <c r="H666" s="134"/>
    </row>
    <row r="667" spans="4:8" x14ac:dyDescent="0.2">
      <c r="D667" s="134"/>
      <c r="F667" s="134"/>
      <c r="G667" s="134"/>
      <c r="H667" s="134"/>
    </row>
    <row r="668" spans="4:8" x14ac:dyDescent="0.2">
      <c r="D668" s="134"/>
      <c r="F668" s="134"/>
      <c r="G668" s="134"/>
      <c r="H668" s="134"/>
    </row>
    <row r="669" spans="4:8" x14ac:dyDescent="0.2">
      <c r="D669" s="134"/>
      <c r="F669" s="134"/>
      <c r="G669" s="134"/>
      <c r="H669" s="134"/>
    </row>
    <row r="670" spans="4:8" x14ac:dyDescent="0.2">
      <c r="D670" s="134"/>
      <c r="F670" s="134"/>
      <c r="G670" s="134"/>
      <c r="H670" s="134"/>
    </row>
    <row r="671" spans="4:8" x14ac:dyDescent="0.2">
      <c r="D671" s="134"/>
      <c r="F671" s="134"/>
      <c r="G671" s="134"/>
      <c r="H671" s="134"/>
    </row>
    <row r="672" spans="4:8" x14ac:dyDescent="0.2">
      <c r="D672" s="134"/>
      <c r="F672" s="134"/>
      <c r="G672" s="134"/>
      <c r="H672" s="134"/>
    </row>
    <row r="673" spans="4:8" x14ac:dyDescent="0.2">
      <c r="D673" s="134"/>
      <c r="F673" s="134"/>
      <c r="G673" s="134"/>
      <c r="H673" s="134"/>
    </row>
    <row r="674" spans="4:8" x14ac:dyDescent="0.2">
      <c r="D674" s="134"/>
      <c r="F674" s="134"/>
      <c r="G674" s="134"/>
      <c r="H674" s="134"/>
    </row>
    <row r="675" spans="4:8" x14ac:dyDescent="0.2">
      <c r="D675" s="134"/>
      <c r="F675" s="134"/>
      <c r="G675" s="134"/>
      <c r="H675" s="134"/>
    </row>
    <row r="676" spans="4:8" x14ac:dyDescent="0.2">
      <c r="D676" s="134"/>
      <c r="F676" s="134"/>
      <c r="G676" s="134"/>
      <c r="H676" s="134"/>
    </row>
    <row r="677" spans="4:8" x14ac:dyDescent="0.2">
      <c r="D677" s="134"/>
      <c r="F677" s="134"/>
      <c r="G677" s="134"/>
      <c r="H677" s="134"/>
    </row>
    <row r="678" spans="4:8" x14ac:dyDescent="0.2">
      <c r="D678" s="134"/>
      <c r="F678" s="134"/>
      <c r="G678" s="134"/>
      <c r="H678" s="134"/>
    </row>
    <row r="679" spans="4:8" x14ac:dyDescent="0.2">
      <c r="D679" s="134"/>
      <c r="F679" s="134"/>
      <c r="G679" s="134"/>
      <c r="H679" s="134"/>
    </row>
    <row r="680" spans="4:8" x14ac:dyDescent="0.2">
      <c r="D680" s="134"/>
      <c r="F680" s="134"/>
      <c r="G680" s="134"/>
      <c r="H680" s="134"/>
    </row>
    <row r="681" spans="4:8" x14ac:dyDescent="0.2">
      <c r="D681" s="134"/>
      <c r="F681" s="134"/>
      <c r="G681" s="134"/>
      <c r="H681" s="134"/>
    </row>
    <row r="682" spans="4:8" x14ac:dyDescent="0.2">
      <c r="D682" s="134"/>
      <c r="F682" s="134"/>
      <c r="G682" s="134"/>
      <c r="H682" s="134"/>
    </row>
    <row r="683" spans="4:8" x14ac:dyDescent="0.2">
      <c r="D683" s="134"/>
      <c r="F683" s="134"/>
      <c r="G683" s="134"/>
      <c r="H683" s="134"/>
    </row>
    <row r="684" spans="4:8" x14ac:dyDescent="0.2">
      <c r="D684" s="134"/>
      <c r="F684" s="134"/>
      <c r="G684" s="134"/>
      <c r="H684" s="134"/>
    </row>
    <row r="685" spans="4:8" x14ac:dyDescent="0.2">
      <c r="D685" s="134"/>
      <c r="F685" s="134"/>
      <c r="G685" s="134"/>
      <c r="H685" s="134"/>
    </row>
    <row r="686" spans="4:8" x14ac:dyDescent="0.2">
      <c r="D686" s="134"/>
      <c r="F686" s="134"/>
      <c r="G686" s="134"/>
      <c r="H686" s="134"/>
    </row>
    <row r="687" spans="4:8" x14ac:dyDescent="0.2">
      <c r="D687" s="134"/>
      <c r="F687" s="134"/>
      <c r="G687" s="134"/>
      <c r="H687" s="134"/>
    </row>
    <row r="688" spans="4:8" x14ac:dyDescent="0.2">
      <c r="D688" s="134"/>
      <c r="F688" s="134"/>
      <c r="G688" s="134"/>
      <c r="H688" s="134"/>
    </row>
    <row r="689" spans="4:8" x14ac:dyDescent="0.2">
      <c r="D689" s="134"/>
      <c r="F689" s="134"/>
      <c r="G689" s="134"/>
      <c r="H689" s="134"/>
    </row>
    <row r="690" spans="4:8" x14ac:dyDescent="0.2">
      <c r="D690" s="134"/>
      <c r="F690" s="134"/>
      <c r="G690" s="134"/>
      <c r="H690" s="134"/>
    </row>
    <row r="691" spans="4:8" x14ac:dyDescent="0.2">
      <c r="D691" s="134"/>
      <c r="F691" s="134"/>
      <c r="G691" s="134"/>
      <c r="H691" s="134"/>
    </row>
    <row r="692" spans="4:8" x14ac:dyDescent="0.2">
      <c r="D692" s="134"/>
      <c r="F692" s="134"/>
      <c r="G692" s="134"/>
      <c r="H692" s="134"/>
    </row>
    <row r="693" spans="4:8" x14ac:dyDescent="0.2">
      <c r="D693" s="134"/>
      <c r="F693" s="134"/>
      <c r="G693" s="134"/>
      <c r="H693" s="134"/>
    </row>
    <row r="694" spans="4:8" x14ac:dyDescent="0.2">
      <c r="D694" s="134"/>
      <c r="F694" s="134"/>
      <c r="G694" s="134"/>
      <c r="H694" s="134"/>
    </row>
    <row r="695" spans="4:8" x14ac:dyDescent="0.2">
      <c r="D695" s="134"/>
      <c r="F695" s="134"/>
      <c r="G695" s="134"/>
      <c r="H695" s="134"/>
    </row>
    <row r="696" spans="4:8" x14ac:dyDescent="0.2">
      <c r="D696" s="134"/>
      <c r="F696" s="134"/>
      <c r="G696" s="134"/>
      <c r="H696" s="134"/>
    </row>
    <row r="697" spans="4:8" x14ac:dyDescent="0.2">
      <c r="D697" s="134"/>
      <c r="F697" s="134"/>
      <c r="G697" s="134"/>
      <c r="H697" s="134"/>
    </row>
    <row r="698" spans="4:8" x14ac:dyDescent="0.2">
      <c r="D698" s="134"/>
      <c r="F698" s="134"/>
      <c r="G698" s="134"/>
      <c r="H698" s="134"/>
    </row>
    <row r="699" spans="4:8" x14ac:dyDescent="0.2">
      <c r="D699" s="134"/>
      <c r="F699" s="134"/>
      <c r="G699" s="134"/>
      <c r="H699" s="134"/>
    </row>
    <row r="700" spans="4:8" x14ac:dyDescent="0.2">
      <c r="D700" s="134"/>
      <c r="F700" s="134"/>
      <c r="G700" s="134"/>
      <c r="H700" s="134"/>
    </row>
    <row r="701" spans="4:8" x14ac:dyDescent="0.2">
      <c r="D701" s="134"/>
      <c r="F701" s="134"/>
      <c r="G701" s="134"/>
      <c r="H701" s="134"/>
    </row>
    <row r="702" spans="4:8" x14ac:dyDescent="0.2">
      <c r="D702" s="134"/>
      <c r="F702" s="134"/>
      <c r="G702" s="134"/>
      <c r="H702" s="134"/>
    </row>
    <row r="703" spans="4:8" x14ac:dyDescent="0.2">
      <c r="D703" s="134"/>
      <c r="F703" s="134"/>
      <c r="G703" s="134"/>
      <c r="H703" s="134"/>
    </row>
    <row r="704" spans="4:8" x14ac:dyDescent="0.2">
      <c r="D704" s="134"/>
      <c r="F704" s="134"/>
      <c r="G704" s="134"/>
      <c r="H704" s="134"/>
    </row>
    <row r="705" spans="4:8" x14ac:dyDescent="0.2">
      <c r="D705" s="134"/>
      <c r="F705" s="134"/>
      <c r="G705" s="134"/>
      <c r="H705" s="134"/>
    </row>
    <row r="706" spans="4:8" x14ac:dyDescent="0.2">
      <c r="D706" s="134"/>
      <c r="F706" s="134"/>
      <c r="G706" s="134"/>
      <c r="H706" s="134"/>
    </row>
    <row r="707" spans="4:8" x14ac:dyDescent="0.2">
      <c r="D707" s="134"/>
      <c r="F707" s="134"/>
      <c r="G707" s="134"/>
      <c r="H707" s="134"/>
    </row>
    <row r="708" spans="4:8" x14ac:dyDescent="0.2">
      <c r="D708" s="134"/>
      <c r="F708" s="134"/>
      <c r="G708" s="134"/>
      <c r="H708" s="134"/>
    </row>
    <row r="709" spans="4:8" x14ac:dyDescent="0.2">
      <c r="D709" s="134"/>
      <c r="F709" s="134"/>
      <c r="G709" s="134"/>
      <c r="H709" s="134"/>
    </row>
    <row r="710" spans="4:8" x14ac:dyDescent="0.2">
      <c r="D710" s="134"/>
      <c r="F710" s="134"/>
      <c r="G710" s="134"/>
      <c r="H710" s="134"/>
    </row>
    <row r="711" spans="4:8" x14ac:dyDescent="0.2">
      <c r="D711" s="134"/>
      <c r="F711" s="134"/>
      <c r="G711" s="134"/>
      <c r="H711" s="134"/>
    </row>
    <row r="712" spans="4:8" x14ac:dyDescent="0.2">
      <c r="D712" s="134"/>
      <c r="F712" s="134"/>
      <c r="G712" s="134"/>
      <c r="H712" s="134"/>
    </row>
    <row r="713" spans="4:8" x14ac:dyDescent="0.2">
      <c r="D713" s="134"/>
      <c r="F713" s="134"/>
      <c r="G713" s="134"/>
      <c r="H713" s="134"/>
    </row>
    <row r="714" spans="4:8" x14ac:dyDescent="0.2">
      <c r="D714" s="134"/>
      <c r="F714" s="134"/>
      <c r="G714" s="134"/>
      <c r="H714" s="134"/>
    </row>
    <row r="715" spans="4:8" x14ac:dyDescent="0.2">
      <c r="D715" s="134"/>
      <c r="F715" s="134"/>
      <c r="G715" s="134"/>
      <c r="H715" s="134"/>
    </row>
    <row r="716" spans="4:8" x14ac:dyDescent="0.2">
      <c r="D716" s="134"/>
      <c r="F716" s="134"/>
      <c r="G716" s="134"/>
      <c r="H716" s="134"/>
    </row>
    <row r="717" spans="4:8" x14ac:dyDescent="0.2">
      <c r="D717" s="134"/>
      <c r="F717" s="134"/>
      <c r="G717" s="134"/>
      <c r="H717" s="134"/>
    </row>
    <row r="718" spans="4:8" x14ac:dyDescent="0.2">
      <c r="D718" s="134"/>
      <c r="F718" s="134"/>
      <c r="G718" s="134"/>
      <c r="H718" s="134"/>
    </row>
    <row r="719" spans="4:8" x14ac:dyDescent="0.2">
      <c r="D719" s="134"/>
      <c r="F719" s="134"/>
      <c r="G719" s="134"/>
      <c r="H719" s="134"/>
    </row>
    <row r="720" spans="4:8" x14ac:dyDescent="0.2">
      <c r="D720" s="134"/>
      <c r="F720" s="134"/>
      <c r="G720" s="134"/>
      <c r="H720" s="134"/>
    </row>
    <row r="721" spans="4:8" x14ac:dyDescent="0.2">
      <c r="D721" s="134"/>
      <c r="F721" s="134"/>
      <c r="G721" s="134"/>
      <c r="H721" s="134"/>
    </row>
    <row r="722" spans="4:8" x14ac:dyDescent="0.2">
      <c r="D722" s="134"/>
      <c r="F722" s="134"/>
      <c r="G722" s="134"/>
      <c r="H722" s="134"/>
    </row>
    <row r="723" spans="4:8" x14ac:dyDescent="0.2">
      <c r="D723" s="134"/>
      <c r="F723" s="134"/>
      <c r="G723" s="134"/>
      <c r="H723" s="134"/>
    </row>
    <row r="724" spans="4:8" x14ac:dyDescent="0.2">
      <c r="D724" s="134"/>
      <c r="F724" s="134"/>
      <c r="G724" s="134"/>
      <c r="H724" s="134"/>
    </row>
    <row r="725" spans="4:8" x14ac:dyDescent="0.2">
      <c r="D725" s="134"/>
      <c r="F725" s="134"/>
      <c r="G725" s="134"/>
      <c r="H725" s="134"/>
    </row>
    <row r="726" spans="4:8" x14ac:dyDescent="0.2">
      <c r="D726" s="134"/>
      <c r="F726" s="134"/>
      <c r="G726" s="134"/>
      <c r="H726" s="134"/>
    </row>
    <row r="727" spans="4:8" x14ac:dyDescent="0.2">
      <c r="D727" s="134"/>
      <c r="F727" s="134"/>
      <c r="G727" s="134"/>
      <c r="H727" s="134"/>
    </row>
    <row r="728" spans="4:8" x14ac:dyDescent="0.2">
      <c r="D728" s="134"/>
      <c r="F728" s="134"/>
      <c r="G728" s="134"/>
      <c r="H728" s="134"/>
    </row>
    <row r="729" spans="4:8" x14ac:dyDescent="0.2">
      <c r="D729" s="134"/>
      <c r="F729" s="134"/>
      <c r="G729" s="134"/>
      <c r="H729" s="134"/>
    </row>
    <row r="730" spans="4:8" x14ac:dyDescent="0.2">
      <c r="D730" s="134"/>
      <c r="F730" s="134"/>
      <c r="G730" s="134"/>
      <c r="H730" s="134"/>
    </row>
    <row r="731" spans="4:8" x14ac:dyDescent="0.2">
      <c r="D731" s="134"/>
      <c r="F731" s="134"/>
      <c r="G731" s="134"/>
      <c r="H731" s="134"/>
    </row>
    <row r="732" spans="4:8" x14ac:dyDescent="0.2">
      <c r="D732" s="134"/>
      <c r="F732" s="134"/>
      <c r="G732" s="134"/>
      <c r="H732" s="134"/>
    </row>
    <row r="733" spans="4:8" x14ac:dyDescent="0.2">
      <c r="D733" s="134"/>
      <c r="F733" s="134"/>
      <c r="G733" s="134"/>
      <c r="H733" s="134"/>
    </row>
    <row r="734" spans="4:8" x14ac:dyDescent="0.2">
      <c r="D734" s="134"/>
      <c r="F734" s="134"/>
      <c r="G734" s="134"/>
      <c r="H734" s="134"/>
    </row>
    <row r="735" spans="4:8" x14ac:dyDescent="0.2">
      <c r="D735" s="134"/>
      <c r="F735" s="134"/>
      <c r="G735" s="134"/>
      <c r="H735" s="134"/>
    </row>
    <row r="736" spans="4:8" x14ac:dyDescent="0.2">
      <c r="D736" s="134"/>
      <c r="F736" s="134"/>
      <c r="G736" s="134"/>
      <c r="H736" s="134"/>
    </row>
    <row r="737" spans="4:8" x14ac:dyDescent="0.2">
      <c r="D737" s="134"/>
      <c r="F737" s="134"/>
      <c r="G737" s="134"/>
      <c r="H737" s="134"/>
    </row>
    <row r="738" spans="4:8" x14ac:dyDescent="0.2">
      <c r="D738" s="134"/>
      <c r="F738" s="134"/>
      <c r="G738" s="134"/>
      <c r="H738" s="134"/>
    </row>
    <row r="739" spans="4:8" x14ac:dyDescent="0.2">
      <c r="D739" s="134"/>
      <c r="F739" s="134"/>
      <c r="G739" s="134"/>
      <c r="H739" s="134"/>
    </row>
    <row r="740" spans="4:8" x14ac:dyDescent="0.2">
      <c r="D740" s="134"/>
      <c r="F740" s="134"/>
      <c r="G740" s="134"/>
      <c r="H740" s="134"/>
    </row>
    <row r="741" spans="4:8" x14ac:dyDescent="0.2">
      <c r="D741" s="134"/>
      <c r="F741" s="134"/>
      <c r="G741" s="134"/>
      <c r="H741" s="134"/>
    </row>
    <row r="742" spans="4:8" x14ac:dyDescent="0.2">
      <c r="D742" s="134"/>
      <c r="F742" s="134"/>
      <c r="G742" s="134"/>
      <c r="H742" s="134"/>
    </row>
    <row r="743" spans="4:8" x14ac:dyDescent="0.2">
      <c r="D743" s="134"/>
      <c r="F743" s="134"/>
      <c r="G743" s="134"/>
      <c r="H743" s="134"/>
    </row>
    <row r="744" spans="4:8" x14ac:dyDescent="0.2">
      <c r="D744" s="134"/>
      <c r="F744" s="134"/>
      <c r="G744" s="134"/>
      <c r="H744" s="134"/>
    </row>
    <row r="745" spans="4:8" x14ac:dyDescent="0.2">
      <c r="D745" s="134"/>
      <c r="F745" s="134"/>
      <c r="G745" s="134"/>
      <c r="H745" s="134"/>
    </row>
    <row r="746" spans="4:8" x14ac:dyDescent="0.2">
      <c r="D746" s="134"/>
      <c r="F746" s="134"/>
      <c r="G746" s="134"/>
      <c r="H746" s="134"/>
    </row>
    <row r="747" spans="4:8" x14ac:dyDescent="0.2">
      <c r="D747" s="134"/>
      <c r="F747" s="134"/>
      <c r="G747" s="134"/>
      <c r="H747" s="134"/>
    </row>
    <row r="748" spans="4:8" x14ac:dyDescent="0.2">
      <c r="D748" s="134"/>
      <c r="F748" s="134"/>
      <c r="G748" s="134"/>
      <c r="H748" s="134"/>
    </row>
    <row r="749" spans="4:8" x14ac:dyDescent="0.2">
      <c r="D749" s="134"/>
      <c r="F749" s="134"/>
      <c r="G749" s="134"/>
      <c r="H749" s="134"/>
    </row>
    <row r="750" spans="4:8" x14ac:dyDescent="0.2">
      <c r="D750" s="134"/>
      <c r="F750" s="134"/>
      <c r="G750" s="134"/>
      <c r="H750" s="134"/>
    </row>
    <row r="751" spans="4:8" x14ac:dyDescent="0.2">
      <c r="D751" s="134"/>
      <c r="F751" s="134"/>
      <c r="G751" s="134"/>
      <c r="H751" s="134"/>
    </row>
    <row r="752" spans="4:8" x14ac:dyDescent="0.2">
      <c r="D752" s="134"/>
      <c r="F752" s="134"/>
      <c r="G752" s="134"/>
      <c r="H752" s="134"/>
    </row>
    <row r="753" spans="4:8" x14ac:dyDescent="0.2">
      <c r="D753" s="134"/>
      <c r="F753" s="134"/>
      <c r="G753" s="134"/>
      <c r="H753" s="134"/>
    </row>
    <row r="754" spans="4:8" x14ac:dyDescent="0.2">
      <c r="D754" s="134"/>
      <c r="F754" s="134"/>
      <c r="G754" s="134"/>
      <c r="H754" s="134"/>
    </row>
    <row r="755" spans="4:8" x14ac:dyDescent="0.2">
      <c r="D755" s="134"/>
      <c r="F755" s="134"/>
      <c r="G755" s="134"/>
      <c r="H755" s="134"/>
    </row>
    <row r="756" spans="4:8" x14ac:dyDescent="0.2">
      <c r="D756" s="134"/>
      <c r="F756" s="134"/>
      <c r="G756" s="134"/>
      <c r="H756" s="134"/>
    </row>
    <row r="757" spans="4:8" x14ac:dyDescent="0.2">
      <c r="D757" s="134"/>
      <c r="F757" s="134"/>
      <c r="G757" s="134"/>
      <c r="H757" s="134"/>
    </row>
    <row r="758" spans="4:8" x14ac:dyDescent="0.2">
      <c r="D758" s="134"/>
      <c r="F758" s="134"/>
      <c r="G758" s="134"/>
      <c r="H758" s="134"/>
    </row>
    <row r="759" spans="4:8" x14ac:dyDescent="0.2">
      <c r="D759" s="134"/>
      <c r="F759" s="134"/>
      <c r="G759" s="134"/>
      <c r="H759" s="134"/>
    </row>
    <row r="760" spans="4:8" x14ac:dyDescent="0.2">
      <c r="D760" s="134"/>
      <c r="F760" s="134"/>
      <c r="G760" s="134"/>
      <c r="H760" s="134"/>
    </row>
    <row r="761" spans="4:8" x14ac:dyDescent="0.2">
      <c r="D761" s="134"/>
      <c r="F761" s="134"/>
      <c r="G761" s="134"/>
      <c r="H761" s="134"/>
    </row>
    <row r="762" spans="4:8" x14ac:dyDescent="0.2">
      <c r="D762" s="134"/>
      <c r="F762" s="134"/>
      <c r="G762" s="134"/>
      <c r="H762" s="134"/>
    </row>
    <row r="763" spans="4:8" x14ac:dyDescent="0.2">
      <c r="D763" s="134"/>
      <c r="F763" s="134"/>
      <c r="G763" s="134"/>
      <c r="H763" s="134"/>
    </row>
    <row r="764" spans="4:8" x14ac:dyDescent="0.2">
      <c r="D764" s="134"/>
      <c r="F764" s="134"/>
      <c r="G764" s="134"/>
      <c r="H764" s="134"/>
    </row>
    <row r="765" spans="4:8" x14ac:dyDescent="0.2">
      <c r="D765" s="134"/>
      <c r="F765" s="134"/>
      <c r="G765" s="134"/>
      <c r="H765" s="134"/>
    </row>
    <row r="766" spans="4:8" x14ac:dyDescent="0.2">
      <c r="D766" s="134"/>
      <c r="F766" s="134"/>
      <c r="G766" s="134"/>
      <c r="H766" s="134"/>
    </row>
    <row r="767" spans="4:8" x14ac:dyDescent="0.2">
      <c r="D767" s="134"/>
      <c r="F767" s="134"/>
      <c r="G767" s="134"/>
      <c r="H767" s="134"/>
    </row>
    <row r="768" spans="4:8" x14ac:dyDescent="0.2">
      <c r="D768" s="134"/>
      <c r="F768" s="134"/>
      <c r="G768" s="134"/>
      <c r="H768" s="134"/>
    </row>
    <row r="769" spans="4:8" x14ac:dyDescent="0.2">
      <c r="D769" s="134"/>
      <c r="F769" s="134"/>
      <c r="G769" s="134"/>
      <c r="H769" s="134"/>
    </row>
    <row r="770" spans="4:8" x14ac:dyDescent="0.2">
      <c r="D770" s="134"/>
      <c r="F770" s="134"/>
      <c r="G770" s="134"/>
      <c r="H770" s="134"/>
    </row>
    <row r="771" spans="4:8" x14ac:dyDescent="0.2">
      <c r="D771" s="134"/>
      <c r="F771" s="134"/>
      <c r="G771" s="134"/>
      <c r="H771" s="134"/>
    </row>
    <row r="772" spans="4:8" x14ac:dyDescent="0.2">
      <c r="D772" s="134"/>
      <c r="F772" s="134"/>
      <c r="G772" s="134"/>
      <c r="H772" s="134"/>
    </row>
    <row r="773" spans="4:8" x14ac:dyDescent="0.2">
      <c r="D773" s="134"/>
      <c r="F773" s="134"/>
      <c r="G773" s="134"/>
      <c r="H773" s="134"/>
    </row>
    <row r="774" spans="4:8" x14ac:dyDescent="0.2">
      <c r="D774" s="134"/>
      <c r="F774" s="134"/>
      <c r="G774" s="134"/>
      <c r="H774" s="134"/>
    </row>
    <row r="775" spans="4:8" x14ac:dyDescent="0.2">
      <c r="D775" s="134"/>
      <c r="F775" s="134"/>
      <c r="G775" s="134"/>
      <c r="H775" s="134"/>
    </row>
    <row r="776" spans="4:8" x14ac:dyDescent="0.2">
      <c r="D776" s="134"/>
      <c r="F776" s="134"/>
      <c r="G776" s="134"/>
      <c r="H776" s="134"/>
    </row>
    <row r="777" spans="4:8" x14ac:dyDescent="0.2">
      <c r="D777" s="134"/>
      <c r="F777" s="134"/>
      <c r="G777" s="134"/>
      <c r="H777" s="134"/>
    </row>
    <row r="778" spans="4:8" x14ac:dyDescent="0.2">
      <c r="D778" s="134"/>
      <c r="F778" s="134"/>
      <c r="G778" s="134"/>
      <c r="H778" s="134"/>
    </row>
    <row r="779" spans="4:8" x14ac:dyDescent="0.2">
      <c r="D779" s="134"/>
      <c r="F779" s="134"/>
      <c r="G779" s="134"/>
      <c r="H779" s="134"/>
    </row>
    <row r="780" spans="4:8" x14ac:dyDescent="0.2">
      <c r="D780" s="134"/>
      <c r="F780" s="134"/>
      <c r="G780" s="134"/>
      <c r="H780" s="134"/>
    </row>
    <row r="781" spans="4:8" x14ac:dyDescent="0.2">
      <c r="D781" s="134"/>
      <c r="F781" s="134"/>
      <c r="G781" s="134"/>
      <c r="H781" s="134"/>
    </row>
    <row r="782" spans="4:8" x14ac:dyDescent="0.2">
      <c r="D782" s="134"/>
      <c r="F782" s="134"/>
      <c r="G782" s="134"/>
      <c r="H782" s="134"/>
    </row>
    <row r="783" spans="4:8" x14ac:dyDescent="0.2">
      <c r="D783" s="134"/>
      <c r="F783" s="134"/>
      <c r="G783" s="134"/>
      <c r="H783" s="134"/>
    </row>
    <row r="784" spans="4:8" x14ac:dyDescent="0.2">
      <c r="D784" s="134"/>
      <c r="F784" s="134"/>
      <c r="G784" s="134"/>
      <c r="H784" s="134"/>
    </row>
    <row r="785" spans="4:8" x14ac:dyDescent="0.2">
      <c r="D785" s="134"/>
      <c r="F785" s="134"/>
      <c r="G785" s="134"/>
      <c r="H785" s="134"/>
    </row>
    <row r="786" spans="4:8" x14ac:dyDescent="0.2">
      <c r="D786" s="134"/>
      <c r="F786" s="134"/>
      <c r="G786" s="134"/>
      <c r="H786" s="134"/>
    </row>
    <row r="787" spans="4:8" x14ac:dyDescent="0.2">
      <c r="D787" s="134"/>
      <c r="F787" s="134"/>
      <c r="G787" s="134"/>
      <c r="H787" s="134"/>
    </row>
    <row r="788" spans="4:8" x14ac:dyDescent="0.2">
      <c r="D788" s="134"/>
      <c r="F788" s="134"/>
      <c r="G788" s="134"/>
      <c r="H788" s="134"/>
    </row>
    <row r="789" spans="4:8" x14ac:dyDescent="0.2">
      <c r="D789" s="134"/>
      <c r="F789" s="134"/>
      <c r="G789" s="134"/>
      <c r="H789" s="134"/>
    </row>
    <row r="790" spans="4:8" x14ac:dyDescent="0.2">
      <c r="D790" s="134"/>
      <c r="F790" s="134"/>
      <c r="G790" s="134"/>
      <c r="H790" s="134"/>
    </row>
    <row r="791" spans="4:8" x14ac:dyDescent="0.2">
      <c r="D791" s="134"/>
      <c r="F791" s="134"/>
      <c r="G791" s="134"/>
      <c r="H791" s="134"/>
    </row>
    <row r="792" spans="4:8" x14ac:dyDescent="0.2">
      <c r="D792" s="134"/>
      <c r="F792" s="134"/>
      <c r="G792" s="134"/>
      <c r="H792" s="134"/>
    </row>
    <row r="793" spans="4:8" x14ac:dyDescent="0.2">
      <c r="D793" s="134"/>
      <c r="F793" s="134"/>
      <c r="G793" s="134"/>
      <c r="H793" s="134"/>
    </row>
    <row r="794" spans="4:8" x14ac:dyDescent="0.2">
      <c r="D794" s="134"/>
      <c r="F794" s="134"/>
      <c r="G794" s="134"/>
      <c r="H794" s="134"/>
    </row>
    <row r="795" spans="4:8" x14ac:dyDescent="0.2">
      <c r="D795" s="134"/>
      <c r="F795" s="134"/>
      <c r="G795" s="134"/>
      <c r="H795" s="134"/>
    </row>
    <row r="796" spans="4:8" x14ac:dyDescent="0.2">
      <c r="D796" s="134"/>
      <c r="F796" s="134"/>
      <c r="G796" s="134"/>
      <c r="H796" s="134"/>
    </row>
    <row r="797" spans="4:8" x14ac:dyDescent="0.2">
      <c r="D797" s="134"/>
      <c r="F797" s="134"/>
      <c r="G797" s="134"/>
      <c r="H797" s="134"/>
    </row>
    <row r="798" spans="4:8" x14ac:dyDescent="0.2">
      <c r="D798" s="134"/>
      <c r="F798" s="134"/>
      <c r="G798" s="134"/>
      <c r="H798" s="134"/>
    </row>
    <row r="799" spans="4:8" x14ac:dyDescent="0.2">
      <c r="D799" s="134"/>
      <c r="F799" s="134"/>
      <c r="G799" s="134"/>
      <c r="H799" s="134"/>
    </row>
    <row r="800" spans="4:8" x14ac:dyDescent="0.2">
      <c r="D800" s="134"/>
      <c r="F800" s="134"/>
      <c r="G800" s="134"/>
      <c r="H800" s="134"/>
    </row>
    <row r="801" spans="4:8" x14ac:dyDescent="0.2">
      <c r="D801" s="134"/>
      <c r="F801" s="134"/>
      <c r="G801" s="134"/>
      <c r="H801" s="134"/>
    </row>
    <row r="802" spans="4:8" x14ac:dyDescent="0.2">
      <c r="D802" s="134"/>
      <c r="F802" s="134"/>
      <c r="G802" s="134"/>
      <c r="H802" s="134"/>
    </row>
    <row r="803" spans="4:8" x14ac:dyDescent="0.2">
      <c r="D803" s="134"/>
      <c r="F803" s="134"/>
      <c r="G803" s="134"/>
      <c r="H803" s="134"/>
    </row>
    <row r="804" spans="4:8" x14ac:dyDescent="0.2">
      <c r="D804" s="134"/>
      <c r="F804" s="134"/>
      <c r="G804" s="134"/>
      <c r="H804" s="134"/>
    </row>
    <row r="805" spans="4:8" x14ac:dyDescent="0.2">
      <c r="D805" s="134"/>
      <c r="F805" s="134"/>
      <c r="G805" s="134"/>
      <c r="H805" s="134"/>
    </row>
    <row r="806" spans="4:8" x14ac:dyDescent="0.2">
      <c r="D806" s="134"/>
      <c r="F806" s="134"/>
      <c r="G806" s="134"/>
      <c r="H806" s="134"/>
    </row>
    <row r="807" spans="4:8" x14ac:dyDescent="0.2">
      <c r="D807" s="134"/>
      <c r="F807" s="134"/>
      <c r="G807" s="134"/>
      <c r="H807" s="134"/>
    </row>
    <row r="808" spans="4:8" x14ac:dyDescent="0.2">
      <c r="D808" s="134"/>
      <c r="F808" s="134"/>
      <c r="G808" s="134"/>
      <c r="H808" s="134"/>
    </row>
    <row r="809" spans="4:8" x14ac:dyDescent="0.2">
      <c r="D809" s="134"/>
      <c r="F809" s="134"/>
      <c r="G809" s="134"/>
      <c r="H809" s="134"/>
    </row>
    <row r="810" spans="4:8" x14ac:dyDescent="0.2">
      <c r="D810" s="134"/>
      <c r="F810" s="134"/>
      <c r="G810" s="134"/>
      <c r="H810" s="134"/>
    </row>
    <row r="811" spans="4:8" x14ac:dyDescent="0.2">
      <c r="D811" s="134"/>
      <c r="F811" s="134"/>
      <c r="G811" s="134"/>
      <c r="H811" s="134"/>
    </row>
    <row r="812" spans="4:8" x14ac:dyDescent="0.2">
      <c r="D812" s="134"/>
      <c r="F812" s="134"/>
      <c r="G812" s="134"/>
      <c r="H812" s="134"/>
    </row>
    <row r="813" spans="4:8" x14ac:dyDescent="0.2">
      <c r="D813" s="134"/>
      <c r="F813" s="134"/>
      <c r="G813" s="134"/>
      <c r="H813" s="134"/>
    </row>
    <row r="814" spans="4:8" x14ac:dyDescent="0.2">
      <c r="D814" s="134"/>
      <c r="F814" s="134"/>
      <c r="G814" s="134"/>
      <c r="H814" s="134"/>
    </row>
    <row r="815" spans="4:8" x14ac:dyDescent="0.2">
      <c r="D815" s="134"/>
      <c r="F815" s="134"/>
      <c r="G815" s="134"/>
      <c r="H815" s="134"/>
    </row>
    <row r="816" spans="4:8" x14ac:dyDescent="0.2">
      <c r="D816" s="134"/>
      <c r="F816" s="134"/>
      <c r="G816" s="134"/>
      <c r="H816" s="134"/>
    </row>
    <row r="817" spans="4:8" x14ac:dyDescent="0.2">
      <c r="D817" s="134"/>
      <c r="F817" s="134"/>
      <c r="G817" s="134"/>
      <c r="H817" s="134"/>
    </row>
    <row r="818" spans="4:8" x14ac:dyDescent="0.2">
      <c r="D818" s="134"/>
      <c r="F818" s="134"/>
      <c r="G818" s="134"/>
      <c r="H818" s="134"/>
    </row>
    <row r="819" spans="4:8" x14ac:dyDescent="0.2">
      <c r="D819" s="134"/>
      <c r="F819" s="134"/>
      <c r="G819" s="134"/>
      <c r="H819" s="134"/>
    </row>
    <row r="820" spans="4:8" x14ac:dyDescent="0.2">
      <c r="D820" s="134"/>
      <c r="F820" s="134"/>
      <c r="G820" s="134"/>
      <c r="H820" s="134"/>
    </row>
    <row r="821" spans="4:8" x14ac:dyDescent="0.2">
      <c r="D821" s="134"/>
      <c r="F821" s="134"/>
      <c r="G821" s="134"/>
      <c r="H821" s="134"/>
    </row>
    <row r="822" spans="4:8" x14ac:dyDescent="0.2">
      <c r="D822" s="134"/>
      <c r="F822" s="134"/>
      <c r="G822" s="134"/>
      <c r="H822" s="134"/>
    </row>
    <row r="823" spans="4:8" x14ac:dyDescent="0.2">
      <c r="D823" s="134"/>
      <c r="F823" s="134"/>
      <c r="G823" s="134"/>
      <c r="H823" s="134"/>
    </row>
    <row r="824" spans="4:8" x14ac:dyDescent="0.2">
      <c r="D824" s="134"/>
      <c r="F824" s="134"/>
      <c r="G824" s="134"/>
      <c r="H824" s="134"/>
    </row>
    <row r="825" spans="4:8" x14ac:dyDescent="0.2">
      <c r="D825" s="134"/>
      <c r="F825" s="134"/>
      <c r="G825" s="134"/>
      <c r="H825" s="134"/>
    </row>
    <row r="826" spans="4:8" x14ac:dyDescent="0.2">
      <c r="D826" s="134"/>
      <c r="F826" s="134"/>
      <c r="G826" s="134"/>
      <c r="H826" s="134"/>
    </row>
    <row r="827" spans="4:8" x14ac:dyDescent="0.2">
      <c r="D827" s="134"/>
      <c r="F827" s="134"/>
      <c r="G827" s="134"/>
      <c r="H827" s="134"/>
    </row>
    <row r="828" spans="4:8" x14ac:dyDescent="0.2">
      <c r="D828" s="134"/>
      <c r="F828" s="134"/>
      <c r="G828" s="134"/>
      <c r="H828" s="134"/>
    </row>
    <row r="829" spans="4:8" x14ac:dyDescent="0.2">
      <c r="D829" s="134"/>
      <c r="F829" s="134"/>
      <c r="G829" s="134"/>
      <c r="H829" s="134"/>
    </row>
    <row r="830" spans="4:8" x14ac:dyDescent="0.2">
      <c r="D830" s="134"/>
      <c r="F830" s="134"/>
      <c r="G830" s="134"/>
      <c r="H830" s="134"/>
    </row>
    <row r="831" spans="4:8" x14ac:dyDescent="0.2">
      <c r="D831" s="134"/>
      <c r="F831" s="134"/>
      <c r="G831" s="134"/>
      <c r="H831" s="134"/>
    </row>
    <row r="832" spans="4:8" x14ac:dyDescent="0.2">
      <c r="D832" s="134"/>
      <c r="F832" s="134"/>
      <c r="G832" s="134"/>
      <c r="H832" s="134"/>
    </row>
    <row r="833" spans="4:8" x14ac:dyDescent="0.2">
      <c r="D833" s="134"/>
      <c r="F833" s="134"/>
      <c r="G833" s="134"/>
      <c r="H833" s="134"/>
    </row>
    <row r="834" spans="4:8" x14ac:dyDescent="0.2">
      <c r="D834" s="134"/>
      <c r="F834" s="134"/>
      <c r="G834" s="134"/>
      <c r="H834" s="134"/>
    </row>
    <row r="835" spans="4:8" x14ac:dyDescent="0.2">
      <c r="D835" s="134"/>
      <c r="F835" s="134"/>
      <c r="G835" s="134"/>
      <c r="H835" s="134"/>
    </row>
    <row r="836" spans="4:8" x14ac:dyDescent="0.2">
      <c r="D836" s="134"/>
      <c r="F836" s="134"/>
      <c r="G836" s="134"/>
      <c r="H836" s="134"/>
    </row>
    <row r="837" spans="4:8" x14ac:dyDescent="0.2">
      <c r="D837" s="134"/>
      <c r="F837" s="134"/>
      <c r="G837" s="134"/>
      <c r="H837" s="134"/>
    </row>
    <row r="838" spans="4:8" x14ac:dyDescent="0.2">
      <c r="D838" s="134"/>
      <c r="F838" s="134"/>
      <c r="G838" s="134"/>
      <c r="H838" s="134"/>
    </row>
    <row r="839" spans="4:8" x14ac:dyDescent="0.2">
      <c r="D839" s="134"/>
      <c r="F839" s="134"/>
      <c r="G839" s="134"/>
      <c r="H839" s="134"/>
    </row>
    <row r="840" spans="4:8" x14ac:dyDescent="0.2">
      <c r="D840" s="134"/>
      <c r="F840" s="134"/>
      <c r="G840" s="134"/>
      <c r="H840" s="134"/>
    </row>
    <row r="841" spans="4:8" x14ac:dyDescent="0.2">
      <c r="D841" s="134"/>
      <c r="F841" s="134"/>
      <c r="G841" s="134"/>
      <c r="H841" s="134"/>
    </row>
    <row r="842" spans="4:8" x14ac:dyDescent="0.2">
      <c r="D842" s="134"/>
      <c r="F842" s="134"/>
      <c r="G842" s="134"/>
      <c r="H842" s="134"/>
    </row>
    <row r="843" spans="4:8" x14ac:dyDescent="0.2">
      <c r="D843" s="134"/>
      <c r="F843" s="134"/>
      <c r="G843" s="134"/>
      <c r="H843" s="134"/>
    </row>
    <row r="844" spans="4:8" x14ac:dyDescent="0.2">
      <c r="D844" s="134"/>
      <c r="F844" s="134"/>
      <c r="G844" s="134"/>
      <c r="H844" s="134"/>
    </row>
    <row r="845" spans="4:8" x14ac:dyDescent="0.2">
      <c r="D845" s="134"/>
      <c r="F845" s="134"/>
      <c r="G845" s="134"/>
      <c r="H845" s="134"/>
    </row>
    <row r="846" spans="4:8" x14ac:dyDescent="0.2">
      <c r="D846" s="134"/>
      <c r="F846" s="134"/>
      <c r="G846" s="134"/>
      <c r="H846" s="134"/>
    </row>
    <row r="847" spans="4:8" x14ac:dyDescent="0.2">
      <c r="D847" s="134"/>
      <c r="F847" s="134"/>
      <c r="G847" s="134"/>
      <c r="H847" s="134"/>
    </row>
    <row r="848" spans="4:8" x14ac:dyDescent="0.2">
      <c r="D848" s="134"/>
      <c r="F848" s="134"/>
      <c r="G848" s="134"/>
      <c r="H848" s="134"/>
    </row>
    <row r="849" spans="4:8" x14ac:dyDescent="0.2">
      <c r="D849" s="134"/>
      <c r="F849" s="134"/>
      <c r="G849" s="134"/>
      <c r="H849" s="134"/>
    </row>
    <row r="850" spans="4:8" x14ac:dyDescent="0.2">
      <c r="D850" s="134"/>
      <c r="F850" s="134"/>
      <c r="G850" s="134"/>
      <c r="H850" s="134"/>
    </row>
    <row r="851" spans="4:8" x14ac:dyDescent="0.2">
      <c r="D851" s="134"/>
      <c r="F851" s="134"/>
      <c r="G851" s="134"/>
      <c r="H851" s="134"/>
    </row>
    <row r="852" spans="4:8" x14ac:dyDescent="0.2">
      <c r="D852" s="134"/>
      <c r="F852" s="134"/>
      <c r="G852" s="134"/>
      <c r="H852" s="134"/>
    </row>
    <row r="853" spans="4:8" x14ac:dyDescent="0.2">
      <c r="D853" s="134"/>
      <c r="F853" s="134"/>
      <c r="G853" s="134"/>
      <c r="H853" s="134"/>
    </row>
    <row r="854" spans="4:8" x14ac:dyDescent="0.2">
      <c r="D854" s="134"/>
      <c r="F854" s="134"/>
      <c r="G854" s="134"/>
      <c r="H854" s="134"/>
    </row>
    <row r="855" spans="4:8" x14ac:dyDescent="0.2">
      <c r="D855" s="134"/>
      <c r="F855" s="134"/>
      <c r="G855" s="134"/>
      <c r="H855" s="134"/>
    </row>
    <row r="856" spans="4:8" x14ac:dyDescent="0.2">
      <c r="D856" s="134"/>
      <c r="F856" s="134"/>
      <c r="G856" s="134"/>
      <c r="H856" s="134"/>
    </row>
    <row r="857" spans="4:8" x14ac:dyDescent="0.2">
      <c r="D857" s="134"/>
      <c r="F857" s="134"/>
      <c r="G857" s="134"/>
      <c r="H857" s="134"/>
    </row>
    <row r="858" spans="4:8" x14ac:dyDescent="0.2">
      <c r="D858" s="134"/>
      <c r="F858" s="134"/>
      <c r="G858" s="134"/>
      <c r="H858" s="134"/>
    </row>
    <row r="859" spans="4:8" x14ac:dyDescent="0.2">
      <c r="D859" s="134"/>
      <c r="F859" s="134"/>
      <c r="G859" s="134"/>
      <c r="H859" s="134"/>
    </row>
    <row r="860" spans="4:8" x14ac:dyDescent="0.2">
      <c r="D860" s="134"/>
      <c r="F860" s="134"/>
      <c r="G860" s="134"/>
      <c r="H860" s="134"/>
    </row>
    <row r="861" spans="4:8" x14ac:dyDescent="0.2">
      <c r="D861" s="134"/>
      <c r="F861" s="134"/>
      <c r="G861" s="134"/>
      <c r="H861" s="134"/>
    </row>
    <row r="862" spans="4:8" x14ac:dyDescent="0.2">
      <c r="D862" s="134"/>
      <c r="F862" s="134"/>
      <c r="G862" s="134"/>
      <c r="H862" s="134"/>
    </row>
    <row r="863" spans="4:8" x14ac:dyDescent="0.2">
      <c r="D863" s="134"/>
      <c r="F863" s="134"/>
      <c r="G863" s="134"/>
      <c r="H863" s="134"/>
    </row>
    <row r="864" spans="4:8" x14ac:dyDescent="0.2">
      <c r="D864" s="134"/>
      <c r="F864" s="134"/>
      <c r="G864" s="134"/>
      <c r="H864" s="134"/>
    </row>
    <row r="865" spans="4:8" x14ac:dyDescent="0.2">
      <c r="D865" s="134"/>
      <c r="F865" s="134"/>
      <c r="G865" s="134"/>
      <c r="H865" s="134"/>
    </row>
    <row r="866" spans="4:8" x14ac:dyDescent="0.2">
      <c r="D866" s="134"/>
      <c r="F866" s="134"/>
      <c r="G866" s="134"/>
      <c r="H866" s="134"/>
    </row>
    <row r="867" spans="4:8" x14ac:dyDescent="0.2">
      <c r="D867" s="134"/>
      <c r="F867" s="134"/>
      <c r="G867" s="134"/>
      <c r="H867" s="134"/>
    </row>
    <row r="868" spans="4:8" x14ac:dyDescent="0.2">
      <c r="D868" s="134"/>
      <c r="F868" s="134"/>
      <c r="G868" s="134"/>
      <c r="H868" s="134"/>
    </row>
    <row r="869" spans="4:8" x14ac:dyDescent="0.2">
      <c r="D869" s="134"/>
      <c r="F869" s="134"/>
      <c r="G869" s="134"/>
      <c r="H869" s="134"/>
    </row>
    <row r="870" spans="4:8" x14ac:dyDescent="0.2">
      <c r="D870" s="134"/>
      <c r="F870" s="134"/>
      <c r="G870" s="134"/>
      <c r="H870" s="134"/>
    </row>
    <row r="871" spans="4:8" x14ac:dyDescent="0.2">
      <c r="D871" s="134"/>
      <c r="F871" s="134"/>
      <c r="G871" s="134"/>
      <c r="H871" s="134"/>
    </row>
    <row r="872" spans="4:8" x14ac:dyDescent="0.2">
      <c r="D872" s="134"/>
      <c r="F872" s="134"/>
      <c r="G872" s="134"/>
      <c r="H872" s="134"/>
    </row>
    <row r="873" spans="4:8" x14ac:dyDescent="0.2">
      <c r="D873" s="134"/>
      <c r="F873" s="134"/>
      <c r="G873" s="134"/>
      <c r="H873" s="134"/>
    </row>
    <row r="874" spans="4:8" x14ac:dyDescent="0.2">
      <c r="D874" s="134"/>
      <c r="F874" s="134"/>
      <c r="G874" s="134"/>
      <c r="H874" s="134"/>
    </row>
    <row r="875" spans="4:8" x14ac:dyDescent="0.2">
      <c r="D875" s="134"/>
      <c r="F875" s="134"/>
      <c r="G875" s="134"/>
      <c r="H875" s="134"/>
    </row>
    <row r="876" spans="4:8" x14ac:dyDescent="0.2">
      <c r="D876" s="134"/>
      <c r="F876" s="134"/>
      <c r="G876" s="134"/>
      <c r="H876" s="134"/>
    </row>
    <row r="877" spans="4:8" x14ac:dyDescent="0.2">
      <c r="D877" s="134"/>
      <c r="F877" s="134"/>
      <c r="G877" s="134"/>
      <c r="H877" s="134"/>
    </row>
    <row r="878" spans="4:8" x14ac:dyDescent="0.2">
      <c r="D878" s="134"/>
      <c r="F878" s="134"/>
      <c r="G878" s="134"/>
      <c r="H878" s="134"/>
    </row>
    <row r="879" spans="4:8" x14ac:dyDescent="0.2">
      <c r="D879" s="134"/>
      <c r="F879" s="134"/>
      <c r="G879" s="134"/>
      <c r="H879" s="134"/>
    </row>
    <row r="880" spans="4:8" x14ac:dyDescent="0.2">
      <c r="D880" s="134"/>
      <c r="F880" s="134"/>
      <c r="G880" s="134"/>
      <c r="H880" s="134"/>
    </row>
    <row r="881" spans="4:8" x14ac:dyDescent="0.2">
      <c r="D881" s="134"/>
      <c r="F881" s="134"/>
      <c r="G881" s="134"/>
      <c r="H881" s="134"/>
    </row>
    <row r="882" spans="4:8" x14ac:dyDescent="0.2">
      <c r="D882" s="134"/>
      <c r="F882" s="134"/>
      <c r="G882" s="134"/>
      <c r="H882" s="134"/>
    </row>
    <row r="883" spans="4:8" x14ac:dyDescent="0.2">
      <c r="D883" s="134"/>
      <c r="F883" s="134"/>
      <c r="G883" s="134"/>
      <c r="H883" s="134"/>
    </row>
    <row r="884" spans="4:8" x14ac:dyDescent="0.2">
      <c r="D884" s="134"/>
      <c r="F884" s="134"/>
      <c r="G884" s="134"/>
      <c r="H884" s="134"/>
    </row>
    <row r="885" spans="4:8" x14ac:dyDescent="0.2">
      <c r="D885" s="134"/>
      <c r="F885" s="134"/>
      <c r="G885" s="134"/>
      <c r="H885" s="134"/>
    </row>
    <row r="886" spans="4:8" x14ac:dyDescent="0.2">
      <c r="D886" s="134"/>
      <c r="F886" s="134"/>
      <c r="G886" s="134"/>
      <c r="H886" s="134"/>
    </row>
    <row r="887" spans="4:8" x14ac:dyDescent="0.2">
      <c r="D887" s="134"/>
      <c r="F887" s="134"/>
      <c r="G887" s="134"/>
      <c r="H887" s="134"/>
    </row>
    <row r="888" spans="4:8" x14ac:dyDescent="0.2">
      <c r="D888" s="134"/>
      <c r="F888" s="134"/>
      <c r="G888" s="134"/>
      <c r="H888" s="134"/>
    </row>
    <row r="889" spans="4:8" x14ac:dyDescent="0.2">
      <c r="D889" s="134"/>
      <c r="F889" s="134"/>
      <c r="G889" s="134"/>
      <c r="H889" s="134"/>
    </row>
    <row r="890" spans="4:8" x14ac:dyDescent="0.2">
      <c r="D890" s="134"/>
      <c r="F890" s="134"/>
      <c r="G890" s="134"/>
      <c r="H890" s="134"/>
    </row>
    <row r="891" spans="4:8" x14ac:dyDescent="0.2">
      <c r="D891" s="134"/>
      <c r="F891" s="134"/>
      <c r="G891" s="134"/>
      <c r="H891" s="134"/>
    </row>
    <row r="892" spans="4:8" x14ac:dyDescent="0.2">
      <c r="D892" s="134"/>
      <c r="F892" s="134"/>
      <c r="G892" s="134"/>
      <c r="H892" s="134"/>
    </row>
    <row r="893" spans="4:8" x14ac:dyDescent="0.2">
      <c r="D893" s="134"/>
      <c r="F893" s="134"/>
      <c r="G893" s="134"/>
      <c r="H893" s="134"/>
    </row>
    <row r="894" spans="4:8" x14ac:dyDescent="0.2">
      <c r="D894" s="134"/>
      <c r="F894" s="134"/>
      <c r="G894" s="134"/>
      <c r="H894" s="134"/>
    </row>
    <row r="895" spans="4:8" x14ac:dyDescent="0.2">
      <c r="D895" s="134"/>
      <c r="F895" s="134"/>
      <c r="G895" s="134"/>
      <c r="H895" s="134"/>
    </row>
    <row r="896" spans="4:8" x14ac:dyDescent="0.2">
      <c r="D896" s="134"/>
      <c r="F896" s="134"/>
      <c r="G896" s="134"/>
      <c r="H896" s="134"/>
    </row>
    <row r="897" spans="4:8" x14ac:dyDescent="0.2">
      <c r="D897" s="134"/>
      <c r="F897" s="134"/>
      <c r="G897" s="134"/>
      <c r="H897" s="134"/>
    </row>
    <row r="898" spans="4:8" x14ac:dyDescent="0.2">
      <c r="D898" s="134"/>
      <c r="F898" s="134"/>
      <c r="G898" s="134"/>
      <c r="H898" s="134"/>
    </row>
    <row r="899" spans="4:8" x14ac:dyDescent="0.2">
      <c r="D899" s="134"/>
      <c r="F899" s="134"/>
      <c r="G899" s="134"/>
      <c r="H899" s="134"/>
    </row>
    <row r="900" spans="4:8" x14ac:dyDescent="0.2">
      <c r="D900" s="134"/>
      <c r="F900" s="134"/>
      <c r="G900" s="134"/>
      <c r="H900" s="134"/>
    </row>
    <row r="901" spans="4:8" x14ac:dyDescent="0.2">
      <c r="D901" s="134"/>
      <c r="F901" s="134"/>
      <c r="G901" s="134"/>
      <c r="H901" s="134"/>
    </row>
    <row r="902" spans="4:8" x14ac:dyDescent="0.2">
      <c r="D902" s="134"/>
      <c r="F902" s="134"/>
      <c r="G902" s="134"/>
      <c r="H902" s="134"/>
    </row>
    <row r="903" spans="4:8" x14ac:dyDescent="0.2">
      <c r="D903" s="134"/>
      <c r="F903" s="134"/>
      <c r="G903" s="134"/>
      <c r="H903" s="134"/>
    </row>
    <row r="904" spans="4:8" x14ac:dyDescent="0.2">
      <c r="D904" s="134"/>
      <c r="F904" s="134"/>
      <c r="G904" s="134"/>
      <c r="H904" s="134"/>
    </row>
    <row r="905" spans="4:8" x14ac:dyDescent="0.2">
      <c r="D905" s="134"/>
      <c r="F905" s="134"/>
      <c r="G905" s="134"/>
      <c r="H905" s="134"/>
    </row>
    <row r="906" spans="4:8" x14ac:dyDescent="0.2">
      <c r="D906" s="134"/>
      <c r="F906" s="134"/>
      <c r="G906" s="134"/>
      <c r="H906" s="134"/>
    </row>
    <row r="907" spans="4:8" x14ac:dyDescent="0.2">
      <c r="D907" s="134"/>
      <c r="F907" s="134"/>
      <c r="G907" s="134"/>
      <c r="H907" s="134"/>
    </row>
    <row r="908" spans="4:8" x14ac:dyDescent="0.2">
      <c r="D908" s="134"/>
      <c r="F908" s="134"/>
      <c r="G908" s="134"/>
      <c r="H908" s="134"/>
    </row>
    <row r="909" spans="4:8" x14ac:dyDescent="0.2">
      <c r="D909" s="134"/>
      <c r="F909" s="134"/>
      <c r="G909" s="134"/>
      <c r="H909" s="134"/>
    </row>
    <row r="910" spans="4:8" x14ac:dyDescent="0.2">
      <c r="D910" s="134"/>
      <c r="F910" s="134"/>
      <c r="G910" s="134"/>
      <c r="H910" s="134"/>
    </row>
    <row r="911" spans="4:8" x14ac:dyDescent="0.2">
      <c r="D911" s="134"/>
      <c r="F911" s="134"/>
      <c r="G911" s="134"/>
      <c r="H911" s="134"/>
    </row>
    <row r="912" spans="4:8" x14ac:dyDescent="0.2">
      <c r="D912" s="134"/>
      <c r="F912" s="134"/>
      <c r="G912" s="134"/>
      <c r="H912" s="134"/>
    </row>
    <row r="913" spans="4:8" x14ac:dyDescent="0.2">
      <c r="D913" s="134"/>
      <c r="F913" s="134"/>
      <c r="G913" s="134"/>
      <c r="H913" s="134"/>
    </row>
    <row r="914" spans="4:8" x14ac:dyDescent="0.2">
      <c r="D914" s="134"/>
      <c r="F914" s="134"/>
      <c r="G914" s="134"/>
      <c r="H914" s="134"/>
    </row>
    <row r="915" spans="4:8" x14ac:dyDescent="0.2">
      <c r="D915" s="134"/>
      <c r="F915" s="134"/>
      <c r="G915" s="134"/>
      <c r="H915" s="134"/>
    </row>
    <row r="916" spans="4:8" x14ac:dyDescent="0.2">
      <c r="D916" s="134"/>
      <c r="F916" s="134"/>
      <c r="G916" s="134"/>
      <c r="H916" s="134"/>
    </row>
    <row r="917" spans="4:8" x14ac:dyDescent="0.2">
      <c r="D917" s="134"/>
      <c r="F917" s="134"/>
      <c r="G917" s="134"/>
      <c r="H917" s="134"/>
    </row>
    <row r="918" spans="4:8" x14ac:dyDescent="0.2">
      <c r="D918" s="134"/>
      <c r="F918" s="134"/>
      <c r="G918" s="134"/>
      <c r="H918" s="134"/>
    </row>
    <row r="919" spans="4:8" x14ac:dyDescent="0.2">
      <c r="D919" s="134"/>
      <c r="F919" s="134"/>
      <c r="G919" s="134"/>
      <c r="H919" s="134"/>
    </row>
    <row r="920" spans="4:8" x14ac:dyDescent="0.2">
      <c r="D920" s="134"/>
      <c r="F920" s="134"/>
      <c r="G920" s="134"/>
      <c r="H920" s="134"/>
    </row>
    <row r="921" spans="4:8" x14ac:dyDescent="0.2">
      <c r="D921" s="134"/>
      <c r="F921" s="134"/>
      <c r="G921" s="134"/>
      <c r="H921" s="134"/>
    </row>
    <row r="922" spans="4:8" x14ac:dyDescent="0.2">
      <c r="D922" s="134"/>
      <c r="F922" s="134"/>
      <c r="G922" s="134"/>
      <c r="H922" s="134"/>
    </row>
    <row r="923" spans="4:8" x14ac:dyDescent="0.2">
      <c r="D923" s="134"/>
      <c r="F923" s="134"/>
      <c r="G923" s="134"/>
      <c r="H923" s="134"/>
    </row>
    <row r="924" spans="4:8" x14ac:dyDescent="0.2">
      <c r="D924" s="134"/>
      <c r="F924" s="134"/>
      <c r="G924" s="134"/>
      <c r="H924" s="134"/>
    </row>
    <row r="925" spans="4:8" x14ac:dyDescent="0.2">
      <c r="D925" s="134"/>
      <c r="F925" s="134"/>
      <c r="G925" s="134"/>
      <c r="H925" s="134"/>
    </row>
    <row r="926" spans="4:8" x14ac:dyDescent="0.2">
      <c r="D926" s="134"/>
      <c r="F926" s="134"/>
      <c r="G926" s="134"/>
      <c r="H926" s="134"/>
    </row>
    <row r="927" spans="4:8" x14ac:dyDescent="0.2">
      <c r="D927" s="134"/>
      <c r="F927" s="134"/>
      <c r="G927" s="134"/>
      <c r="H927" s="134"/>
    </row>
    <row r="928" spans="4:8" x14ac:dyDescent="0.2">
      <c r="D928" s="134"/>
      <c r="F928" s="134"/>
      <c r="G928" s="134"/>
      <c r="H928" s="134"/>
    </row>
    <row r="929" spans="4:8" x14ac:dyDescent="0.2">
      <c r="D929" s="134"/>
      <c r="F929" s="134"/>
      <c r="G929" s="134"/>
      <c r="H929" s="134"/>
    </row>
    <row r="930" spans="4:8" x14ac:dyDescent="0.2">
      <c r="D930" s="134"/>
      <c r="F930" s="134"/>
      <c r="G930" s="134"/>
      <c r="H930" s="134"/>
    </row>
    <row r="931" spans="4:8" x14ac:dyDescent="0.2">
      <c r="D931" s="134"/>
      <c r="F931" s="134"/>
      <c r="G931" s="134"/>
      <c r="H931" s="134"/>
    </row>
    <row r="932" spans="4:8" x14ac:dyDescent="0.2">
      <c r="D932" s="134"/>
      <c r="F932" s="134"/>
      <c r="G932" s="134"/>
      <c r="H932" s="134"/>
    </row>
    <row r="933" spans="4:8" x14ac:dyDescent="0.2">
      <c r="D933" s="134"/>
      <c r="F933" s="134"/>
      <c r="G933" s="134"/>
      <c r="H933" s="134"/>
    </row>
    <row r="934" spans="4:8" x14ac:dyDescent="0.2">
      <c r="D934" s="134"/>
      <c r="F934" s="134"/>
      <c r="G934" s="134"/>
      <c r="H934" s="134"/>
    </row>
    <row r="935" spans="4:8" x14ac:dyDescent="0.2">
      <c r="D935" s="134"/>
      <c r="F935" s="134"/>
      <c r="G935" s="134"/>
      <c r="H935" s="134"/>
    </row>
    <row r="936" spans="4:8" x14ac:dyDescent="0.2">
      <c r="D936" s="134"/>
      <c r="F936" s="134"/>
      <c r="G936" s="134"/>
      <c r="H936" s="134"/>
    </row>
    <row r="937" spans="4:8" x14ac:dyDescent="0.2">
      <c r="D937" s="134"/>
      <c r="F937" s="134"/>
      <c r="G937" s="134"/>
      <c r="H937" s="134"/>
    </row>
    <row r="938" spans="4:8" x14ac:dyDescent="0.2">
      <c r="D938" s="134"/>
      <c r="F938" s="134"/>
      <c r="G938" s="134"/>
      <c r="H938" s="134"/>
    </row>
    <row r="939" spans="4:8" x14ac:dyDescent="0.2">
      <c r="D939" s="134"/>
      <c r="F939" s="134"/>
      <c r="G939" s="134"/>
      <c r="H939" s="134"/>
    </row>
    <row r="940" spans="4:8" x14ac:dyDescent="0.2">
      <c r="D940" s="134"/>
      <c r="F940" s="134"/>
      <c r="G940" s="134"/>
      <c r="H940" s="134"/>
    </row>
    <row r="941" spans="4:8" x14ac:dyDescent="0.2">
      <c r="D941" s="134"/>
      <c r="F941" s="134"/>
      <c r="G941" s="134"/>
      <c r="H941" s="134"/>
    </row>
    <row r="942" spans="4:8" x14ac:dyDescent="0.2">
      <c r="D942" s="134"/>
      <c r="F942" s="134"/>
      <c r="G942" s="134"/>
      <c r="H942" s="134"/>
    </row>
    <row r="943" spans="4:8" x14ac:dyDescent="0.2">
      <c r="D943" s="134"/>
      <c r="F943" s="134"/>
      <c r="G943" s="134"/>
      <c r="H943" s="134"/>
    </row>
    <row r="944" spans="4:8" x14ac:dyDescent="0.2">
      <c r="D944" s="134"/>
      <c r="F944" s="134"/>
      <c r="G944" s="134"/>
      <c r="H944" s="134"/>
    </row>
    <row r="945" spans="4:8" x14ac:dyDescent="0.2">
      <c r="D945" s="134"/>
      <c r="F945" s="134"/>
      <c r="G945" s="134"/>
      <c r="H945" s="134"/>
    </row>
    <row r="946" spans="4:8" x14ac:dyDescent="0.2">
      <c r="D946" s="134"/>
      <c r="F946" s="134"/>
      <c r="G946" s="134"/>
      <c r="H946" s="134"/>
    </row>
    <row r="947" spans="4:8" x14ac:dyDescent="0.2">
      <c r="D947" s="134"/>
      <c r="F947" s="134"/>
      <c r="G947" s="134"/>
      <c r="H947" s="134"/>
    </row>
    <row r="948" spans="4:8" x14ac:dyDescent="0.2">
      <c r="D948" s="134"/>
      <c r="F948" s="134"/>
      <c r="G948" s="134"/>
      <c r="H948" s="134"/>
    </row>
    <row r="949" spans="4:8" x14ac:dyDescent="0.2">
      <c r="D949" s="134"/>
      <c r="F949" s="134"/>
      <c r="G949" s="134"/>
      <c r="H949" s="134"/>
    </row>
    <row r="950" spans="4:8" x14ac:dyDescent="0.2">
      <c r="D950" s="134"/>
      <c r="F950" s="134"/>
      <c r="G950" s="134"/>
      <c r="H950" s="134"/>
    </row>
    <row r="951" spans="4:8" x14ac:dyDescent="0.2">
      <c r="D951" s="134"/>
      <c r="F951" s="134"/>
      <c r="G951" s="134"/>
      <c r="H951" s="134"/>
    </row>
    <row r="952" spans="4:8" x14ac:dyDescent="0.2">
      <c r="D952" s="134"/>
      <c r="F952" s="134"/>
      <c r="G952" s="134"/>
      <c r="H952" s="134"/>
    </row>
    <row r="953" spans="4:8" x14ac:dyDescent="0.2">
      <c r="D953" s="134"/>
      <c r="F953" s="134"/>
      <c r="G953" s="134"/>
      <c r="H953" s="134"/>
    </row>
    <row r="954" spans="4:8" x14ac:dyDescent="0.2">
      <c r="D954" s="134"/>
      <c r="F954" s="134"/>
      <c r="G954" s="134"/>
      <c r="H954" s="134"/>
    </row>
    <row r="955" spans="4:8" x14ac:dyDescent="0.2">
      <c r="D955" s="134"/>
      <c r="F955" s="134"/>
      <c r="G955" s="134"/>
      <c r="H955" s="134"/>
    </row>
    <row r="956" spans="4:8" x14ac:dyDescent="0.2">
      <c r="D956" s="134"/>
      <c r="F956" s="134"/>
      <c r="G956" s="134"/>
      <c r="H956" s="134"/>
    </row>
    <row r="957" spans="4:8" x14ac:dyDescent="0.2">
      <c r="D957" s="134"/>
      <c r="F957" s="134"/>
      <c r="G957" s="134"/>
      <c r="H957" s="134"/>
    </row>
    <row r="958" spans="4:8" x14ac:dyDescent="0.2">
      <c r="D958" s="134"/>
      <c r="F958" s="134"/>
      <c r="G958" s="134"/>
      <c r="H958" s="134"/>
    </row>
    <row r="959" spans="4:8" x14ac:dyDescent="0.2">
      <c r="D959" s="134"/>
      <c r="F959" s="134"/>
      <c r="G959" s="134"/>
      <c r="H959" s="134"/>
    </row>
    <row r="960" spans="4:8" x14ac:dyDescent="0.2">
      <c r="D960" s="134"/>
      <c r="F960" s="134"/>
      <c r="G960" s="134"/>
      <c r="H960" s="134"/>
    </row>
    <row r="961" spans="4:8" x14ac:dyDescent="0.2">
      <c r="D961" s="134"/>
      <c r="F961" s="134"/>
      <c r="G961" s="134"/>
      <c r="H961" s="134"/>
    </row>
    <row r="962" spans="4:8" x14ac:dyDescent="0.2">
      <c r="D962" s="134"/>
      <c r="F962" s="134"/>
      <c r="G962" s="134"/>
      <c r="H962" s="134"/>
    </row>
    <row r="963" spans="4:8" x14ac:dyDescent="0.2">
      <c r="D963" s="134"/>
      <c r="F963" s="134"/>
      <c r="G963" s="134"/>
      <c r="H963" s="134"/>
    </row>
    <row r="964" spans="4:8" x14ac:dyDescent="0.2">
      <c r="D964" s="134"/>
      <c r="F964" s="134"/>
      <c r="G964" s="134"/>
      <c r="H964" s="134"/>
    </row>
    <row r="965" spans="4:8" x14ac:dyDescent="0.2">
      <c r="D965" s="134"/>
      <c r="F965" s="134"/>
      <c r="G965" s="134"/>
      <c r="H965" s="134"/>
    </row>
    <row r="966" spans="4:8" x14ac:dyDescent="0.2">
      <c r="D966" s="134"/>
      <c r="F966" s="134"/>
      <c r="G966" s="134"/>
      <c r="H966" s="134"/>
    </row>
    <row r="967" spans="4:8" x14ac:dyDescent="0.2">
      <c r="D967" s="134"/>
      <c r="F967" s="134"/>
      <c r="G967" s="134"/>
      <c r="H967" s="134"/>
    </row>
    <row r="968" spans="4:8" x14ac:dyDescent="0.2">
      <c r="D968" s="134"/>
      <c r="F968" s="134"/>
      <c r="G968" s="134"/>
      <c r="H968" s="134"/>
    </row>
    <row r="969" spans="4:8" x14ac:dyDescent="0.2">
      <c r="D969" s="134"/>
      <c r="F969" s="134"/>
      <c r="G969" s="134"/>
      <c r="H969" s="134"/>
    </row>
    <row r="970" spans="4:8" x14ac:dyDescent="0.2">
      <c r="D970" s="134"/>
      <c r="F970" s="134"/>
      <c r="G970" s="134"/>
      <c r="H970" s="134"/>
    </row>
    <row r="971" spans="4:8" x14ac:dyDescent="0.2">
      <c r="D971" s="134"/>
      <c r="F971" s="134"/>
      <c r="G971" s="134"/>
      <c r="H971" s="134"/>
    </row>
    <row r="972" spans="4:8" x14ac:dyDescent="0.2">
      <c r="D972" s="134"/>
      <c r="F972" s="134"/>
      <c r="G972" s="134"/>
      <c r="H972" s="134"/>
    </row>
    <row r="973" spans="4:8" x14ac:dyDescent="0.2">
      <c r="D973" s="134"/>
      <c r="F973" s="134"/>
      <c r="G973" s="134"/>
      <c r="H973" s="134"/>
    </row>
    <row r="974" spans="4:8" x14ac:dyDescent="0.2">
      <c r="D974" s="134"/>
      <c r="F974" s="134"/>
      <c r="G974" s="134"/>
      <c r="H974" s="134"/>
    </row>
    <row r="975" spans="4:8" x14ac:dyDescent="0.2">
      <c r="D975" s="134"/>
      <c r="F975" s="134"/>
      <c r="G975" s="134"/>
      <c r="H975" s="134"/>
    </row>
    <row r="976" spans="4:8" x14ac:dyDescent="0.2">
      <c r="D976" s="134"/>
      <c r="F976" s="134"/>
      <c r="G976" s="134"/>
      <c r="H976" s="134"/>
    </row>
    <row r="977" spans="4:8" x14ac:dyDescent="0.2">
      <c r="D977" s="134"/>
      <c r="F977" s="134"/>
      <c r="G977" s="134"/>
      <c r="H977" s="134"/>
    </row>
    <row r="978" spans="4:8" x14ac:dyDescent="0.2">
      <c r="D978" s="134"/>
      <c r="F978" s="134"/>
      <c r="G978" s="134"/>
      <c r="H978" s="134"/>
    </row>
    <row r="979" spans="4:8" x14ac:dyDescent="0.2">
      <c r="D979" s="134"/>
      <c r="F979" s="134"/>
      <c r="G979" s="134"/>
      <c r="H979" s="134"/>
    </row>
    <row r="980" spans="4:8" x14ac:dyDescent="0.2">
      <c r="D980" s="134"/>
      <c r="F980" s="134"/>
      <c r="G980" s="134"/>
      <c r="H980" s="134"/>
    </row>
    <row r="981" spans="4:8" x14ac:dyDescent="0.2">
      <c r="D981" s="134"/>
      <c r="F981" s="134"/>
      <c r="G981" s="134"/>
      <c r="H981" s="134"/>
    </row>
    <row r="982" spans="4:8" x14ac:dyDescent="0.2">
      <c r="D982" s="134"/>
      <c r="F982" s="134"/>
      <c r="G982" s="134"/>
      <c r="H982" s="134"/>
    </row>
    <row r="983" spans="4:8" x14ac:dyDescent="0.2">
      <c r="D983" s="134"/>
      <c r="F983" s="134"/>
      <c r="G983" s="134"/>
      <c r="H983" s="134"/>
    </row>
    <row r="984" spans="4:8" x14ac:dyDescent="0.2">
      <c r="D984" s="134"/>
      <c r="F984" s="134"/>
      <c r="G984" s="134"/>
      <c r="H984" s="134"/>
    </row>
    <row r="985" spans="4:8" x14ac:dyDescent="0.2">
      <c r="D985" s="134"/>
      <c r="F985" s="134"/>
      <c r="G985" s="134"/>
      <c r="H985" s="134"/>
    </row>
  </sheetData>
  <mergeCells count="10">
    <mergeCell ref="J2:J3"/>
    <mergeCell ref="A1:I1"/>
    <mergeCell ref="A2:A3"/>
    <mergeCell ref="C2:C3"/>
    <mergeCell ref="D2:D3"/>
    <mergeCell ref="E2:E3"/>
    <mergeCell ref="F2:F3"/>
    <mergeCell ref="G2:G3"/>
    <mergeCell ref="H2:H3"/>
    <mergeCell ref="I2:I3"/>
  </mergeCells>
  <pageMargins left="0.7" right="0.7" top="0.75" bottom="0.75" header="0.3" footer="0.3"/>
  <ignoredErrors>
    <ignoredError sqref="C7 D7:I7" formulaRange="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5368DF-A8A4-453B-ADA9-551B64721F76}">
  <sheetPr codeName="Sheet5">
    <tabColor theme="9" tint="0.79998168889431442"/>
  </sheetPr>
  <dimension ref="A1:N985"/>
  <sheetViews>
    <sheetView zoomScale="70" zoomScaleNormal="70" workbookViewId="0">
      <selection activeCell="I39" sqref="I39"/>
    </sheetView>
  </sheetViews>
  <sheetFormatPr defaultColWidth="12.5703125" defaultRowHeight="14.25" x14ac:dyDescent="0.2"/>
  <cols>
    <col min="1" max="1" width="31.140625" style="23" customWidth="1"/>
    <col min="2" max="8" width="12.5703125" style="23"/>
    <col min="9" max="9" width="95.5703125" style="23" customWidth="1"/>
    <col min="10" max="16384" width="12.5703125" style="23"/>
  </cols>
  <sheetData>
    <row r="1" spans="1:9" ht="15" x14ac:dyDescent="0.25">
      <c r="A1" s="285" t="s">
        <v>128</v>
      </c>
      <c r="B1" s="285"/>
      <c r="C1" s="285"/>
      <c r="D1" s="285"/>
      <c r="E1" s="285"/>
      <c r="F1" s="285"/>
      <c r="G1" s="285"/>
      <c r="H1" s="285"/>
      <c r="I1" s="71" t="s">
        <v>0</v>
      </c>
    </row>
    <row r="2" spans="1:9" x14ac:dyDescent="0.2">
      <c r="A2" s="286" t="s">
        <v>1</v>
      </c>
      <c r="B2" s="287" t="s">
        <v>2</v>
      </c>
      <c r="C2" s="287" t="s">
        <v>3</v>
      </c>
      <c r="D2" s="287" t="s">
        <v>4</v>
      </c>
      <c r="E2" s="287" t="s">
        <v>104</v>
      </c>
      <c r="F2" s="287" t="s">
        <v>105</v>
      </c>
      <c r="G2" s="287"/>
      <c r="H2" s="288" t="s">
        <v>6</v>
      </c>
      <c r="I2" s="284" t="s">
        <v>106</v>
      </c>
    </row>
    <row r="3" spans="1:9" ht="47.25" customHeight="1" x14ac:dyDescent="0.2">
      <c r="A3" s="286"/>
      <c r="B3" s="287"/>
      <c r="C3" s="287"/>
      <c r="D3" s="287"/>
      <c r="E3" s="287" t="s">
        <v>108</v>
      </c>
      <c r="F3" s="287"/>
      <c r="G3" s="287"/>
      <c r="H3" s="288"/>
      <c r="I3" s="284"/>
    </row>
    <row r="4" spans="1:9" ht="15" x14ac:dyDescent="0.25">
      <c r="A4" s="73" t="s">
        <v>7</v>
      </c>
      <c r="B4" s="174">
        <v>2025</v>
      </c>
      <c r="C4" s="174">
        <v>2026</v>
      </c>
      <c r="D4" s="174">
        <v>2027</v>
      </c>
      <c r="E4" s="174">
        <v>2028</v>
      </c>
      <c r="F4" s="174">
        <v>2029</v>
      </c>
      <c r="G4" s="127"/>
      <c r="H4" s="76" t="s">
        <v>1</v>
      </c>
      <c r="I4" s="128"/>
    </row>
    <row r="5" spans="1:9" x14ac:dyDescent="0.2">
      <c r="A5" s="77" t="s">
        <v>228</v>
      </c>
      <c r="B5" s="78">
        <f>+(27+1.45)*2080</f>
        <v>59176</v>
      </c>
      <c r="C5" s="78">
        <f t="shared" ref="C5:E6" si="0">+B5*1.02</f>
        <v>60359.520000000004</v>
      </c>
      <c r="D5" s="78">
        <f t="shared" si="0"/>
        <v>61566.710400000004</v>
      </c>
      <c r="E5" s="78">
        <f t="shared" si="0"/>
        <v>62798.044608000004</v>
      </c>
      <c r="F5" s="78">
        <v>0</v>
      </c>
      <c r="G5" s="76"/>
      <c r="H5" s="79">
        <f>SUM(B5:G5)</f>
        <v>243900.275008</v>
      </c>
      <c r="I5" s="80"/>
    </row>
    <row r="6" spans="1:9" ht="28.5" x14ac:dyDescent="0.2">
      <c r="A6" s="77" t="s">
        <v>229</v>
      </c>
      <c r="B6" s="78">
        <f>(37+1.45)*2080</f>
        <v>79976</v>
      </c>
      <c r="C6" s="78">
        <f t="shared" si="0"/>
        <v>81575.520000000004</v>
      </c>
      <c r="D6" s="78">
        <f t="shared" si="0"/>
        <v>83207.030400000003</v>
      </c>
      <c r="E6" s="78">
        <f t="shared" si="0"/>
        <v>84871.171008000005</v>
      </c>
      <c r="F6" s="78">
        <v>0</v>
      </c>
      <c r="G6" s="76"/>
      <c r="H6" s="79">
        <f>SUM(B6:G6)</f>
        <v>329629.72140799998</v>
      </c>
      <c r="I6" s="80"/>
    </row>
    <row r="7" spans="1:9" x14ac:dyDescent="0.2">
      <c r="A7" s="81" t="s">
        <v>8</v>
      </c>
      <c r="B7" s="82">
        <f>SUM(B5:B6)</f>
        <v>139152</v>
      </c>
      <c r="C7" s="82">
        <f>SUM(C5:C6)</f>
        <v>141935.04000000001</v>
      </c>
      <c r="D7" s="82">
        <f>SUM(D5:D6)</f>
        <v>144773.7408</v>
      </c>
      <c r="E7" s="82">
        <f>SUM(E5:E6)</f>
        <v>147669.215616</v>
      </c>
      <c r="F7" s="82">
        <f>SUM(F5:F6)</f>
        <v>0</v>
      </c>
      <c r="G7" s="83" t="s">
        <v>1</v>
      </c>
      <c r="H7" s="84">
        <f>SUM(H5:H6)</f>
        <v>573529.99641599995</v>
      </c>
      <c r="I7" s="130"/>
    </row>
    <row r="8" spans="1:9" ht="15" x14ac:dyDescent="0.25">
      <c r="A8" s="73" t="s">
        <v>9</v>
      </c>
      <c r="B8" s="74" t="s">
        <v>1</v>
      </c>
      <c r="C8" s="74" t="s">
        <v>1</v>
      </c>
      <c r="D8" s="74" t="s">
        <v>1</v>
      </c>
      <c r="E8" s="74"/>
      <c r="F8" s="74" t="s">
        <v>1</v>
      </c>
      <c r="G8" s="76"/>
      <c r="H8" s="76" t="s">
        <v>1</v>
      </c>
      <c r="I8" s="128"/>
    </row>
    <row r="9" spans="1:9" x14ac:dyDescent="0.2">
      <c r="A9" s="77"/>
      <c r="B9" s="78">
        <f t="shared" ref="B9:F9" si="1">ROUND(0.3913*B5,-2)</f>
        <v>23200</v>
      </c>
      <c r="C9" s="78">
        <f t="shared" si="1"/>
        <v>23600</v>
      </c>
      <c r="D9" s="78">
        <f>ROUND(0.3913*D5,-2)</f>
        <v>24100</v>
      </c>
      <c r="E9" s="78">
        <f t="shared" si="1"/>
        <v>24600</v>
      </c>
      <c r="F9" s="78">
        <f t="shared" si="1"/>
        <v>0</v>
      </c>
      <c r="G9" s="76"/>
      <c r="H9" s="85">
        <f>SUM(B9:G9)</f>
        <v>95500</v>
      </c>
      <c r="I9" s="86"/>
    </row>
    <row r="10" spans="1:9" x14ac:dyDescent="0.2">
      <c r="A10" s="77"/>
      <c r="B10" s="78">
        <f>ROUND(0.0765*B6,-2)</f>
        <v>6100</v>
      </c>
      <c r="C10" s="78">
        <f>ROUND(0.3765*C6,-2)</f>
        <v>30700</v>
      </c>
      <c r="D10" s="78">
        <f>ROUND(0.3765*D6,-2)</f>
        <v>31300</v>
      </c>
      <c r="E10" s="78">
        <f>ROUND(0.3765*E6,-2)</f>
        <v>32000</v>
      </c>
      <c r="F10" s="78">
        <f>ROUND(0.0765*F6,-2)</f>
        <v>0</v>
      </c>
      <c r="G10" s="76"/>
      <c r="H10" s="85">
        <f>SUM(B10:G10)</f>
        <v>100100</v>
      </c>
      <c r="I10" s="86"/>
    </row>
    <row r="11" spans="1:9" x14ac:dyDescent="0.2">
      <c r="A11" s="81" t="s">
        <v>10</v>
      </c>
      <c r="B11" s="82">
        <f>SUM(B9:B10)</f>
        <v>29300</v>
      </c>
      <c r="C11" s="82">
        <f>SUM(C9:C10)</f>
        <v>54300</v>
      </c>
      <c r="D11" s="82">
        <f>SUM(D9:D10)</f>
        <v>55400</v>
      </c>
      <c r="E11" s="82">
        <f>SUM(E9:E10)</f>
        <v>56600</v>
      </c>
      <c r="F11" s="82">
        <f>SUM(F9:F10)</f>
        <v>0</v>
      </c>
      <c r="G11" s="83" t="s">
        <v>1</v>
      </c>
      <c r="H11" s="82">
        <f>SUM(H9:H10)</f>
        <v>195600</v>
      </c>
      <c r="I11" s="130"/>
    </row>
    <row r="12" spans="1:9" ht="15" x14ac:dyDescent="0.25">
      <c r="A12" s="73" t="s">
        <v>11</v>
      </c>
      <c r="B12" s="74" t="s">
        <v>1</v>
      </c>
      <c r="C12" s="74" t="s">
        <v>1</v>
      </c>
      <c r="D12" s="74" t="s">
        <v>1</v>
      </c>
      <c r="E12" s="74"/>
      <c r="F12" s="74" t="s">
        <v>1</v>
      </c>
      <c r="G12" s="76"/>
      <c r="H12" s="76" t="s">
        <v>1</v>
      </c>
      <c r="I12" s="128"/>
    </row>
    <row r="13" spans="1:9" x14ac:dyDescent="0.2">
      <c r="A13" s="77"/>
      <c r="B13" s="76"/>
      <c r="C13" s="76"/>
      <c r="D13" s="76"/>
      <c r="E13" s="76"/>
      <c r="F13" s="76"/>
      <c r="G13" s="76"/>
      <c r="H13" s="76"/>
      <c r="I13" s="173"/>
    </row>
    <row r="14" spans="1:9" x14ac:dyDescent="0.2">
      <c r="A14" s="81" t="s">
        <v>17</v>
      </c>
      <c r="B14" s="82">
        <f>SUM(B13:B13)</f>
        <v>0</v>
      </c>
      <c r="C14" s="82">
        <f>SUM(C13:C13)</f>
        <v>0</v>
      </c>
      <c r="D14" s="82">
        <f>SUM(D13:D13)</f>
        <v>0</v>
      </c>
      <c r="E14" s="82">
        <f>SUM(E13:E13)</f>
        <v>0</v>
      </c>
      <c r="F14" s="82">
        <f>SUM(F13:F13)</f>
        <v>0</v>
      </c>
      <c r="G14" s="83" t="s">
        <v>1</v>
      </c>
      <c r="H14" s="82">
        <f>SUM(H13:H13)</f>
        <v>0</v>
      </c>
      <c r="I14" s="130"/>
    </row>
    <row r="15" spans="1:9" ht="15" x14ac:dyDescent="0.25">
      <c r="A15" s="73" t="s">
        <v>18</v>
      </c>
      <c r="B15" s="74" t="s">
        <v>1</v>
      </c>
      <c r="C15" s="74" t="s">
        <v>1</v>
      </c>
      <c r="D15" s="74" t="s">
        <v>1</v>
      </c>
      <c r="E15" s="74"/>
      <c r="F15" s="74" t="s">
        <v>1</v>
      </c>
      <c r="G15" s="76"/>
      <c r="H15" s="76" t="s">
        <v>1</v>
      </c>
      <c r="I15" s="128"/>
    </row>
    <row r="16" spans="1:9" x14ac:dyDescent="0.2">
      <c r="A16" s="77"/>
      <c r="B16" s="59"/>
      <c r="C16" s="59"/>
      <c r="D16" s="59"/>
      <c r="E16" s="59"/>
      <c r="F16" s="59"/>
      <c r="G16" s="76"/>
      <c r="H16" s="85"/>
      <c r="I16" s="87"/>
    </row>
    <row r="17" spans="1:9" x14ac:dyDescent="0.2">
      <c r="A17" s="81" t="s">
        <v>19</v>
      </c>
      <c r="B17" s="82">
        <f t="shared" ref="B17:F17" si="2">SUM(B16)</f>
        <v>0</v>
      </c>
      <c r="C17" s="82">
        <f t="shared" si="2"/>
        <v>0</v>
      </c>
      <c r="D17" s="82">
        <f t="shared" si="2"/>
        <v>0</v>
      </c>
      <c r="E17" s="82">
        <f t="shared" si="2"/>
        <v>0</v>
      </c>
      <c r="F17" s="82">
        <f t="shared" si="2"/>
        <v>0</v>
      </c>
      <c r="G17" s="82"/>
      <c r="H17" s="82">
        <f>SUM(H16)</f>
        <v>0</v>
      </c>
      <c r="I17" s="130"/>
    </row>
    <row r="18" spans="1:9" ht="15" x14ac:dyDescent="0.25">
      <c r="A18" s="73" t="s">
        <v>20</v>
      </c>
      <c r="B18" s="74"/>
      <c r="C18" s="74"/>
      <c r="D18" s="74"/>
      <c r="E18" s="74"/>
      <c r="F18" s="74" t="s">
        <v>1</v>
      </c>
      <c r="G18" s="76"/>
      <c r="H18" s="76" t="s">
        <v>1</v>
      </c>
      <c r="I18" s="128"/>
    </row>
    <row r="19" spans="1:9" x14ac:dyDescent="0.2">
      <c r="A19" s="77" t="s">
        <v>230</v>
      </c>
      <c r="B19" s="59">
        <v>3400</v>
      </c>
      <c r="C19" s="59">
        <v>500</v>
      </c>
      <c r="D19" s="59">
        <v>500</v>
      </c>
      <c r="E19" s="59">
        <v>500</v>
      </c>
      <c r="F19" s="59"/>
      <c r="G19" s="76"/>
      <c r="H19" s="85">
        <f>SUM(B19:G19)</f>
        <v>4900</v>
      </c>
      <c r="I19" s="87"/>
    </row>
    <row r="20" spans="1:9" x14ac:dyDescent="0.2">
      <c r="A20" s="81" t="s">
        <v>21</v>
      </c>
      <c r="B20" s="82">
        <f>SUM(B19)</f>
        <v>3400</v>
      </c>
      <c r="C20" s="82">
        <f>SUM(C19)</f>
        <v>500</v>
      </c>
      <c r="D20" s="82">
        <f>SUM(D19)</f>
        <v>500</v>
      </c>
      <c r="E20" s="82">
        <f>SUM(E19)</f>
        <v>500</v>
      </c>
      <c r="F20" s="82">
        <f t="shared" ref="F20" si="3">SUM(F19)</f>
        <v>0</v>
      </c>
      <c r="G20" s="83" t="s">
        <v>1</v>
      </c>
      <c r="H20" s="82">
        <f>SUM(H19)</f>
        <v>4900</v>
      </c>
      <c r="I20" s="130"/>
    </row>
    <row r="21" spans="1:9" ht="15" x14ac:dyDescent="0.25">
      <c r="A21" s="73" t="s">
        <v>22</v>
      </c>
      <c r="B21" s="74" t="s">
        <v>1</v>
      </c>
      <c r="C21" s="74" t="s">
        <v>1</v>
      </c>
      <c r="D21" s="74" t="s">
        <v>1</v>
      </c>
      <c r="E21" s="74"/>
      <c r="F21" s="74" t="s">
        <v>1</v>
      </c>
      <c r="G21" s="76"/>
      <c r="H21" s="76" t="s">
        <v>1</v>
      </c>
      <c r="I21" s="128"/>
    </row>
    <row r="22" spans="1:9" s="52" customFormat="1" x14ac:dyDescent="0.2">
      <c r="A22" s="88"/>
      <c r="B22" s="89"/>
      <c r="C22" s="89"/>
      <c r="D22" s="89"/>
      <c r="E22" s="89"/>
      <c r="F22" s="89"/>
      <c r="G22" s="131"/>
      <c r="H22" s="90"/>
      <c r="I22" s="91"/>
    </row>
    <row r="23" spans="1:9" s="52" customFormat="1" x14ac:dyDescent="0.2">
      <c r="A23" s="88"/>
      <c r="B23" s="89"/>
      <c r="C23" s="89"/>
      <c r="D23" s="89"/>
      <c r="E23" s="89"/>
      <c r="F23" s="89"/>
      <c r="G23" s="89"/>
      <c r="H23" s="90">
        <f t="shared" ref="H23:H24" si="4">SUM(B23:F23)</f>
        <v>0</v>
      </c>
      <c r="I23" s="92"/>
    </row>
    <row r="24" spans="1:9" s="52" customFormat="1" x14ac:dyDescent="0.2">
      <c r="A24" s="88"/>
      <c r="B24" s="89"/>
      <c r="C24" s="89"/>
      <c r="D24" s="89"/>
      <c r="E24" s="89"/>
      <c r="F24" s="89"/>
      <c r="G24" s="131"/>
      <c r="H24" s="90">
        <f t="shared" si="4"/>
        <v>0</v>
      </c>
      <c r="I24" s="92"/>
    </row>
    <row r="25" spans="1:9" x14ac:dyDescent="0.2">
      <c r="A25" s="81" t="s">
        <v>23</v>
      </c>
      <c r="B25" s="82">
        <f>SUM(B22:B24)</f>
        <v>0</v>
      </c>
      <c r="C25" s="82">
        <f>SUM(C22:C24)</f>
        <v>0</v>
      </c>
      <c r="D25" s="82">
        <f>SUM(D22:D24)</f>
        <v>0</v>
      </c>
      <c r="E25" s="82">
        <f>SUM(E22:E24)</f>
        <v>0</v>
      </c>
      <c r="F25" s="82">
        <f>SUM(F22:F24)</f>
        <v>0</v>
      </c>
      <c r="G25" s="82"/>
      <c r="H25" s="82">
        <f>SUM(H22:H24)</f>
        <v>0</v>
      </c>
      <c r="I25" s="130"/>
    </row>
    <row r="26" spans="1:9" ht="15" x14ac:dyDescent="0.25">
      <c r="A26" s="93" t="s">
        <v>119</v>
      </c>
      <c r="B26" s="74" t="s">
        <v>1</v>
      </c>
      <c r="C26" s="74" t="s">
        <v>1</v>
      </c>
      <c r="D26" s="74" t="s">
        <v>1</v>
      </c>
      <c r="E26" s="74"/>
      <c r="F26" s="74" t="s">
        <v>1</v>
      </c>
      <c r="G26" s="76"/>
      <c r="H26" s="76" t="s">
        <v>1</v>
      </c>
      <c r="I26" s="86"/>
    </row>
    <row r="27" spans="1:9" x14ac:dyDescent="0.2">
      <c r="A27" s="117" t="s">
        <v>99</v>
      </c>
      <c r="B27" s="32">
        <v>500000</v>
      </c>
      <c r="C27" s="32">
        <v>500000</v>
      </c>
      <c r="D27" s="32">
        <v>500000</v>
      </c>
      <c r="E27" s="32">
        <v>250000</v>
      </c>
      <c r="F27" s="32">
        <v>250000</v>
      </c>
      <c r="G27" s="28"/>
      <c r="H27" s="28">
        <f>SUM(B27:F27)</f>
        <v>2000000</v>
      </c>
      <c r="I27" s="65"/>
    </row>
    <row r="28" spans="1:9" s="52" customFormat="1" x14ac:dyDescent="0.2">
      <c r="A28" s="95" t="s">
        <v>231</v>
      </c>
      <c r="B28" s="89">
        <v>5000</v>
      </c>
      <c r="C28" s="89">
        <v>0</v>
      </c>
      <c r="D28" s="89">
        <v>0</v>
      </c>
      <c r="E28" s="89">
        <v>0</v>
      </c>
      <c r="F28" s="89">
        <v>0</v>
      </c>
      <c r="G28" s="131"/>
      <c r="H28" s="90">
        <f>SUM(B28:F28)</f>
        <v>5000</v>
      </c>
      <c r="I28" s="94"/>
    </row>
    <row r="29" spans="1:9" s="52" customFormat="1" x14ac:dyDescent="0.2">
      <c r="A29" s="95"/>
      <c r="B29" s="89">
        <v>0</v>
      </c>
      <c r="C29" s="89">
        <v>0</v>
      </c>
      <c r="D29" s="89">
        <v>0</v>
      </c>
      <c r="E29" s="89">
        <v>0</v>
      </c>
      <c r="F29" s="89">
        <v>0</v>
      </c>
      <c r="G29" s="131"/>
      <c r="H29" s="90">
        <f t="shared" ref="H29" si="5">SUM(B29:F29)</f>
        <v>0</v>
      </c>
      <c r="I29" s="94"/>
    </row>
    <row r="30" spans="1:9" s="52" customFormat="1" x14ac:dyDescent="0.2">
      <c r="A30" s="88"/>
      <c r="B30" s="89">
        <v>0</v>
      </c>
      <c r="C30" s="89">
        <v>0</v>
      </c>
      <c r="D30" s="89">
        <v>0</v>
      </c>
      <c r="E30" s="89">
        <v>0</v>
      </c>
      <c r="F30" s="89">
        <v>0</v>
      </c>
      <c r="G30" s="131"/>
      <c r="H30" s="90">
        <f t="shared" ref="H30:H34" si="6">SUM(B30:G30)</f>
        <v>0</v>
      </c>
      <c r="I30" s="94"/>
    </row>
    <row r="31" spans="1:9" x14ac:dyDescent="0.2">
      <c r="A31" s="96"/>
      <c r="B31" s="59"/>
      <c r="C31" s="59"/>
      <c r="D31" s="59"/>
      <c r="E31" s="59"/>
      <c r="F31" s="59"/>
      <c r="G31" s="76"/>
      <c r="H31" s="85">
        <f>SUM(B31:G31)</f>
        <v>0</v>
      </c>
      <c r="I31" s="97"/>
    </row>
    <row r="32" spans="1:9" x14ac:dyDescent="0.2">
      <c r="A32" s="77"/>
      <c r="B32" s="59"/>
      <c r="C32" s="59"/>
      <c r="D32" s="59"/>
      <c r="E32" s="59"/>
      <c r="F32" s="59"/>
      <c r="G32" s="76"/>
      <c r="H32" s="85">
        <f t="shared" si="6"/>
        <v>0</v>
      </c>
      <c r="I32" s="87"/>
    </row>
    <row r="33" spans="1:14" x14ac:dyDescent="0.2">
      <c r="A33" s="98"/>
      <c r="B33" s="59"/>
      <c r="C33" s="59"/>
      <c r="D33" s="59"/>
      <c r="E33" s="59"/>
      <c r="F33" s="59"/>
      <c r="G33" s="76"/>
      <c r="H33" s="85">
        <f t="shared" si="6"/>
        <v>0</v>
      </c>
      <c r="I33" s="99"/>
    </row>
    <row r="34" spans="1:14" x14ac:dyDescent="0.2">
      <c r="A34" s="100"/>
      <c r="B34" s="59"/>
      <c r="C34" s="59"/>
      <c r="D34" s="59"/>
      <c r="E34" s="59"/>
      <c r="F34" s="101"/>
      <c r="G34" s="132"/>
      <c r="H34" s="102">
        <f t="shared" si="6"/>
        <v>0</v>
      </c>
      <c r="I34" s="17"/>
    </row>
    <row r="35" spans="1:14" x14ac:dyDescent="0.2">
      <c r="A35" s="81" t="s">
        <v>32</v>
      </c>
      <c r="B35" s="82">
        <f>SUM(B27:B34)</f>
        <v>505000</v>
      </c>
      <c r="C35" s="82">
        <f t="shared" ref="C35:F35" si="7">SUM(C27:C34)</f>
        <v>500000</v>
      </c>
      <c r="D35" s="82">
        <f t="shared" si="7"/>
        <v>500000</v>
      </c>
      <c r="E35" s="82">
        <f t="shared" si="7"/>
        <v>250000</v>
      </c>
      <c r="F35" s="82">
        <f t="shared" si="7"/>
        <v>250000</v>
      </c>
      <c r="G35" s="133"/>
      <c r="H35" s="103">
        <f>SUM(H27:H34)</f>
        <v>2005000</v>
      </c>
      <c r="I35" s="130"/>
    </row>
    <row r="36" spans="1:14" ht="15" x14ac:dyDescent="0.25">
      <c r="A36" s="73" t="s">
        <v>33</v>
      </c>
      <c r="B36" s="104" t="s">
        <v>1</v>
      </c>
      <c r="C36" s="104" t="s">
        <v>1</v>
      </c>
      <c r="D36" s="104" t="s">
        <v>1</v>
      </c>
      <c r="E36" s="104"/>
      <c r="F36" s="105" t="s">
        <v>1</v>
      </c>
      <c r="G36" s="106"/>
      <c r="H36" s="106" t="s">
        <v>1</v>
      </c>
    </row>
    <row r="37" spans="1:14" ht="28.5" x14ac:dyDescent="0.2">
      <c r="A37" s="107" t="s">
        <v>232</v>
      </c>
      <c r="B37" s="109" t="s">
        <v>34</v>
      </c>
      <c r="C37" s="109" t="s">
        <v>35</v>
      </c>
      <c r="D37" s="109" t="s">
        <v>35</v>
      </c>
      <c r="E37" s="109"/>
      <c r="F37" s="109" t="s">
        <v>36</v>
      </c>
      <c r="G37" s="110"/>
      <c r="H37" s="110" t="s">
        <v>37</v>
      </c>
    </row>
    <row r="38" spans="1:14" ht="28.5" x14ac:dyDescent="0.2">
      <c r="A38" s="98" t="s">
        <v>38</v>
      </c>
      <c r="B38" s="78">
        <f>1296*12*2+1.13*2080*2</f>
        <v>35804.800000000003</v>
      </c>
      <c r="C38" s="78">
        <f>1296*12*2+1.13*2080*2</f>
        <v>35804.800000000003</v>
      </c>
      <c r="D38" s="78">
        <f>1296*12*2+1.13*2080*2</f>
        <v>35804.800000000003</v>
      </c>
      <c r="E38" s="78">
        <f>1296*12*2+1.13*2080*2</f>
        <v>35804.800000000003</v>
      </c>
      <c r="F38" s="78">
        <v>0</v>
      </c>
      <c r="G38" s="111" t="s">
        <v>1</v>
      </c>
      <c r="H38" s="112">
        <f>SUM(B38:G38)</f>
        <v>143219.20000000001</v>
      </c>
      <c r="I38" s="34"/>
      <c r="J38" s="134"/>
      <c r="K38" s="135"/>
      <c r="L38" s="135"/>
      <c r="M38" s="135"/>
      <c r="N38" s="135"/>
    </row>
    <row r="39" spans="1:14" x14ac:dyDescent="0.2">
      <c r="A39" s="81" t="s">
        <v>39</v>
      </c>
      <c r="B39" s="82">
        <f t="shared" ref="B39" si="8">SUM(B38)</f>
        <v>35804.800000000003</v>
      </c>
      <c r="C39" s="82">
        <f>SUM(C38)</f>
        <v>35804.800000000003</v>
      </c>
      <c r="D39" s="82">
        <f>SUM(D38)</f>
        <v>35804.800000000003</v>
      </c>
      <c r="E39" s="82">
        <f>SUM(E38)</f>
        <v>35804.800000000003</v>
      </c>
      <c r="F39" s="82">
        <f>SUM(F38)</f>
        <v>0</v>
      </c>
      <c r="G39" s="136"/>
      <c r="H39" s="82">
        <f>SUM(H38)</f>
        <v>143219.20000000001</v>
      </c>
      <c r="J39" s="134"/>
      <c r="K39" s="135"/>
      <c r="L39" s="135"/>
      <c r="M39" s="135"/>
      <c r="N39" s="135"/>
    </row>
    <row r="40" spans="1:14" x14ac:dyDescent="0.2">
      <c r="A40" s="107" t="s">
        <v>40</v>
      </c>
      <c r="B40" s="59">
        <f>B39+B35+B25+B20+B17+B14+B11+B7</f>
        <v>712656.8</v>
      </c>
      <c r="C40" s="59">
        <f>C39+C35+C25+C20+C17+C14+C11+C7</f>
        <v>732539.84000000008</v>
      </c>
      <c r="D40" s="59">
        <f>D39+D35+D25+D20+D17+D14+D11+D7</f>
        <v>736478.54080000008</v>
      </c>
      <c r="E40" s="59">
        <f>E39+E35+E25+E20+E17+E14+E11+E7</f>
        <v>490574.01561599999</v>
      </c>
      <c r="F40" s="59">
        <f>F39+F35+F25+F20+F17+F14+F11+F7</f>
        <v>250000</v>
      </c>
      <c r="G40" s="76"/>
      <c r="H40" s="59">
        <f>H39+H35+H25+H20+H17+H14+H11+H7</f>
        <v>2922249.1964159999</v>
      </c>
      <c r="I40" s="34"/>
      <c r="J40" s="134"/>
      <c r="K40" s="135"/>
      <c r="L40" s="135"/>
      <c r="M40" s="135"/>
      <c r="N40" s="135"/>
    </row>
    <row r="41" spans="1:14" x14ac:dyDescent="0.2">
      <c r="A41" s="107" t="s">
        <v>1</v>
      </c>
      <c r="B41" s="75" t="s">
        <v>1</v>
      </c>
      <c r="C41" s="113" t="s">
        <v>1</v>
      </c>
      <c r="D41" s="113" t="s">
        <v>1</v>
      </c>
      <c r="E41" s="113"/>
      <c r="F41" s="75" t="s">
        <v>1</v>
      </c>
      <c r="J41" s="134"/>
      <c r="K41" s="135"/>
      <c r="L41" s="135"/>
      <c r="M41" s="135"/>
      <c r="N41" s="135"/>
    </row>
    <row r="42" spans="1:14" x14ac:dyDescent="0.2">
      <c r="C42" s="134"/>
      <c r="E42" s="134"/>
      <c r="F42" s="134"/>
      <c r="G42" s="134"/>
      <c r="J42" s="134"/>
      <c r="K42" s="135"/>
      <c r="L42" s="135"/>
      <c r="M42" s="135"/>
      <c r="N42" s="135"/>
    </row>
    <row r="43" spans="1:14" x14ac:dyDescent="0.2">
      <c r="C43" s="134"/>
      <c r="E43" s="134"/>
      <c r="F43" s="134"/>
      <c r="G43" s="134"/>
    </row>
    <row r="44" spans="1:14" x14ac:dyDescent="0.2">
      <c r="C44" s="134"/>
      <c r="E44" s="134"/>
      <c r="F44" s="134"/>
      <c r="G44" s="134"/>
    </row>
    <row r="45" spans="1:14" x14ac:dyDescent="0.2">
      <c r="C45" s="134"/>
      <c r="E45" s="134"/>
      <c r="F45" s="134"/>
      <c r="G45" s="134"/>
    </row>
    <row r="46" spans="1:14" x14ac:dyDescent="0.2">
      <c r="C46" s="134"/>
      <c r="E46" s="134"/>
      <c r="F46" s="134"/>
      <c r="G46" s="134"/>
    </row>
    <row r="47" spans="1:14" x14ac:dyDescent="0.2">
      <c r="C47" s="134"/>
      <c r="E47" s="134"/>
      <c r="F47" s="134"/>
      <c r="G47" s="134"/>
    </row>
    <row r="48" spans="1:14" x14ac:dyDescent="0.2">
      <c r="C48" s="134"/>
      <c r="E48" s="134"/>
      <c r="F48" s="134"/>
      <c r="G48" s="134"/>
    </row>
    <row r="49" spans="3:7" x14ac:dyDescent="0.2">
      <c r="C49" s="134"/>
      <c r="E49" s="134"/>
      <c r="F49" s="134"/>
      <c r="G49" s="134"/>
    </row>
    <row r="50" spans="3:7" x14ac:dyDescent="0.2">
      <c r="C50" s="134"/>
      <c r="E50" s="134"/>
      <c r="F50" s="134"/>
      <c r="G50" s="134"/>
    </row>
    <row r="51" spans="3:7" x14ac:dyDescent="0.2">
      <c r="C51" s="134"/>
      <c r="E51" s="134"/>
      <c r="F51" s="134"/>
      <c r="G51" s="134"/>
    </row>
    <row r="52" spans="3:7" x14ac:dyDescent="0.2">
      <c r="C52" s="134"/>
      <c r="E52" s="134"/>
      <c r="F52" s="134"/>
      <c r="G52" s="134"/>
    </row>
    <row r="53" spans="3:7" x14ac:dyDescent="0.2">
      <c r="C53" s="134"/>
      <c r="E53" s="134"/>
      <c r="F53" s="134"/>
      <c r="G53" s="134"/>
    </row>
    <row r="54" spans="3:7" x14ac:dyDescent="0.2">
      <c r="C54" s="134"/>
      <c r="E54" s="134"/>
      <c r="F54" s="134"/>
      <c r="G54" s="134"/>
    </row>
    <row r="55" spans="3:7" x14ac:dyDescent="0.2">
      <c r="C55" s="134"/>
      <c r="E55" s="134"/>
      <c r="F55" s="134"/>
      <c r="G55" s="134"/>
    </row>
    <row r="56" spans="3:7" x14ac:dyDescent="0.2">
      <c r="C56" s="134"/>
      <c r="E56" s="134"/>
      <c r="F56" s="134"/>
      <c r="G56" s="134"/>
    </row>
    <row r="57" spans="3:7" x14ac:dyDescent="0.2">
      <c r="C57" s="134"/>
      <c r="E57" s="134"/>
      <c r="F57" s="134"/>
      <c r="G57" s="134"/>
    </row>
    <row r="58" spans="3:7" x14ac:dyDescent="0.2">
      <c r="C58" s="134"/>
      <c r="E58" s="134"/>
      <c r="F58" s="134"/>
      <c r="G58" s="134"/>
    </row>
    <row r="59" spans="3:7" x14ac:dyDescent="0.2">
      <c r="C59" s="134"/>
      <c r="E59" s="134"/>
      <c r="F59" s="134"/>
      <c r="G59" s="134"/>
    </row>
    <row r="60" spans="3:7" x14ac:dyDescent="0.2">
      <c r="C60" s="134"/>
      <c r="E60" s="134"/>
      <c r="F60" s="134"/>
      <c r="G60" s="134"/>
    </row>
    <row r="61" spans="3:7" x14ac:dyDescent="0.2">
      <c r="C61" s="134"/>
      <c r="E61" s="134"/>
      <c r="F61" s="134"/>
      <c r="G61" s="134"/>
    </row>
    <row r="62" spans="3:7" x14ac:dyDescent="0.2">
      <c r="C62" s="134"/>
      <c r="E62" s="134"/>
      <c r="F62" s="134"/>
      <c r="G62" s="134"/>
    </row>
    <row r="63" spans="3:7" x14ac:dyDescent="0.2">
      <c r="C63" s="134"/>
      <c r="E63" s="134"/>
      <c r="F63" s="134"/>
      <c r="G63" s="134"/>
    </row>
    <row r="64" spans="3:7" x14ac:dyDescent="0.2">
      <c r="C64" s="134"/>
      <c r="E64" s="134"/>
      <c r="F64" s="134"/>
      <c r="G64" s="134"/>
    </row>
    <row r="65" spans="3:7" x14ac:dyDescent="0.2">
      <c r="C65" s="134"/>
      <c r="E65" s="134"/>
      <c r="F65" s="134"/>
      <c r="G65" s="134"/>
    </row>
    <row r="66" spans="3:7" x14ac:dyDescent="0.2">
      <c r="C66" s="134"/>
      <c r="E66" s="134"/>
      <c r="F66" s="134"/>
      <c r="G66" s="134"/>
    </row>
    <row r="67" spans="3:7" x14ac:dyDescent="0.2">
      <c r="C67" s="134"/>
      <c r="E67" s="134"/>
      <c r="F67" s="134"/>
      <c r="G67" s="134"/>
    </row>
    <row r="68" spans="3:7" x14ac:dyDescent="0.2">
      <c r="C68" s="134"/>
      <c r="E68" s="134"/>
      <c r="F68" s="134"/>
      <c r="G68" s="134"/>
    </row>
    <row r="69" spans="3:7" x14ac:dyDescent="0.2">
      <c r="C69" s="134"/>
      <c r="E69" s="134"/>
      <c r="F69" s="134"/>
      <c r="G69" s="134"/>
    </row>
    <row r="70" spans="3:7" x14ac:dyDescent="0.2">
      <c r="C70" s="134"/>
      <c r="E70" s="134"/>
      <c r="F70" s="134"/>
      <c r="G70" s="134"/>
    </row>
    <row r="71" spans="3:7" x14ac:dyDescent="0.2">
      <c r="C71" s="134"/>
      <c r="E71" s="134"/>
      <c r="F71" s="134"/>
      <c r="G71" s="134"/>
    </row>
    <row r="72" spans="3:7" x14ac:dyDescent="0.2">
      <c r="C72" s="134"/>
      <c r="E72" s="134"/>
      <c r="F72" s="134"/>
      <c r="G72" s="134"/>
    </row>
    <row r="73" spans="3:7" x14ac:dyDescent="0.2">
      <c r="C73" s="134"/>
      <c r="E73" s="134"/>
      <c r="F73" s="134"/>
      <c r="G73" s="134"/>
    </row>
    <row r="74" spans="3:7" x14ac:dyDescent="0.2">
      <c r="C74" s="134"/>
      <c r="E74" s="134"/>
      <c r="F74" s="134"/>
      <c r="G74" s="134"/>
    </row>
    <row r="75" spans="3:7" x14ac:dyDescent="0.2">
      <c r="C75" s="134"/>
      <c r="E75" s="134"/>
      <c r="F75" s="134"/>
      <c r="G75" s="134"/>
    </row>
    <row r="76" spans="3:7" x14ac:dyDescent="0.2">
      <c r="C76" s="134"/>
      <c r="E76" s="134"/>
      <c r="F76" s="134"/>
      <c r="G76" s="134"/>
    </row>
    <row r="77" spans="3:7" x14ac:dyDescent="0.2">
      <c r="C77" s="134"/>
      <c r="E77" s="134"/>
      <c r="F77" s="134"/>
      <c r="G77" s="134"/>
    </row>
    <row r="78" spans="3:7" x14ac:dyDescent="0.2">
      <c r="C78" s="134"/>
      <c r="E78" s="134"/>
      <c r="F78" s="134"/>
      <c r="G78" s="134"/>
    </row>
    <row r="79" spans="3:7" x14ac:dyDescent="0.2">
      <c r="C79" s="134"/>
      <c r="E79" s="134"/>
      <c r="F79" s="134"/>
      <c r="G79" s="134"/>
    </row>
    <row r="80" spans="3:7" x14ac:dyDescent="0.2">
      <c r="C80" s="134"/>
      <c r="E80" s="134"/>
      <c r="F80" s="134"/>
      <c r="G80" s="134"/>
    </row>
    <row r="81" spans="3:7" x14ac:dyDescent="0.2">
      <c r="C81" s="134"/>
      <c r="E81" s="134"/>
      <c r="F81" s="134"/>
      <c r="G81" s="134"/>
    </row>
    <row r="82" spans="3:7" x14ac:dyDescent="0.2">
      <c r="C82" s="134"/>
      <c r="E82" s="134"/>
      <c r="F82" s="134"/>
      <c r="G82" s="134"/>
    </row>
    <row r="83" spans="3:7" x14ac:dyDescent="0.2">
      <c r="C83" s="134"/>
      <c r="E83" s="134"/>
      <c r="F83" s="134"/>
      <c r="G83" s="134"/>
    </row>
    <row r="84" spans="3:7" x14ac:dyDescent="0.2">
      <c r="C84" s="134"/>
      <c r="E84" s="134"/>
      <c r="F84" s="134"/>
      <c r="G84" s="134"/>
    </row>
    <row r="85" spans="3:7" x14ac:dyDescent="0.2">
      <c r="C85" s="134"/>
      <c r="E85" s="134"/>
      <c r="F85" s="134"/>
      <c r="G85" s="134"/>
    </row>
    <row r="86" spans="3:7" x14ac:dyDescent="0.2">
      <c r="C86" s="134"/>
      <c r="E86" s="134"/>
      <c r="F86" s="134"/>
      <c r="G86" s="134"/>
    </row>
    <row r="87" spans="3:7" x14ac:dyDescent="0.2">
      <c r="C87" s="134"/>
      <c r="E87" s="134"/>
      <c r="F87" s="134"/>
      <c r="G87" s="134"/>
    </row>
    <row r="88" spans="3:7" x14ac:dyDescent="0.2">
      <c r="C88" s="134"/>
      <c r="E88" s="134"/>
      <c r="F88" s="134"/>
      <c r="G88" s="134"/>
    </row>
    <row r="89" spans="3:7" x14ac:dyDescent="0.2">
      <c r="C89" s="134"/>
      <c r="E89" s="134"/>
      <c r="F89" s="134"/>
      <c r="G89" s="134"/>
    </row>
    <row r="90" spans="3:7" x14ac:dyDescent="0.2">
      <c r="C90" s="134"/>
      <c r="E90" s="134"/>
      <c r="F90" s="134"/>
      <c r="G90" s="134"/>
    </row>
    <row r="91" spans="3:7" x14ac:dyDescent="0.2">
      <c r="C91" s="134"/>
      <c r="E91" s="134"/>
      <c r="F91" s="134"/>
      <c r="G91" s="134"/>
    </row>
    <row r="92" spans="3:7" x14ac:dyDescent="0.2">
      <c r="C92" s="134"/>
      <c r="E92" s="134"/>
      <c r="F92" s="134"/>
      <c r="G92" s="134"/>
    </row>
    <row r="93" spans="3:7" x14ac:dyDescent="0.2">
      <c r="C93" s="134"/>
      <c r="E93" s="134"/>
      <c r="F93" s="134"/>
      <c r="G93" s="134"/>
    </row>
    <row r="94" spans="3:7" x14ac:dyDescent="0.2">
      <c r="C94" s="134"/>
      <c r="E94" s="134"/>
      <c r="F94" s="134"/>
      <c r="G94" s="134"/>
    </row>
    <row r="95" spans="3:7" x14ac:dyDescent="0.2">
      <c r="C95" s="134"/>
      <c r="E95" s="134"/>
      <c r="F95" s="134"/>
      <c r="G95" s="134"/>
    </row>
    <row r="96" spans="3:7" x14ac:dyDescent="0.2">
      <c r="C96" s="134"/>
      <c r="E96" s="134"/>
      <c r="F96" s="134"/>
      <c r="G96" s="134"/>
    </row>
    <row r="97" spans="3:7" x14ac:dyDescent="0.2">
      <c r="C97" s="134"/>
      <c r="E97" s="134"/>
      <c r="F97" s="134"/>
      <c r="G97" s="134"/>
    </row>
    <row r="98" spans="3:7" x14ac:dyDescent="0.2">
      <c r="C98" s="134"/>
      <c r="E98" s="134"/>
      <c r="F98" s="134"/>
      <c r="G98" s="134"/>
    </row>
    <row r="99" spans="3:7" x14ac:dyDescent="0.2">
      <c r="C99" s="134"/>
      <c r="E99" s="134"/>
      <c r="F99" s="134"/>
      <c r="G99" s="134"/>
    </row>
    <row r="100" spans="3:7" x14ac:dyDescent="0.2">
      <c r="C100" s="134"/>
      <c r="E100" s="134"/>
      <c r="F100" s="134"/>
      <c r="G100" s="134"/>
    </row>
    <row r="101" spans="3:7" x14ac:dyDescent="0.2">
      <c r="C101" s="134"/>
      <c r="E101" s="134"/>
      <c r="F101" s="134"/>
      <c r="G101" s="134"/>
    </row>
    <row r="102" spans="3:7" x14ac:dyDescent="0.2">
      <c r="C102" s="134"/>
      <c r="E102" s="134"/>
      <c r="F102" s="134"/>
      <c r="G102" s="134"/>
    </row>
    <row r="103" spans="3:7" x14ac:dyDescent="0.2">
      <c r="C103" s="134"/>
      <c r="E103" s="134"/>
      <c r="F103" s="134"/>
      <c r="G103" s="134"/>
    </row>
    <row r="104" spans="3:7" x14ac:dyDescent="0.2">
      <c r="C104" s="134"/>
      <c r="E104" s="134"/>
      <c r="F104" s="134"/>
      <c r="G104" s="134"/>
    </row>
    <row r="105" spans="3:7" x14ac:dyDescent="0.2">
      <c r="C105" s="134"/>
      <c r="E105" s="134"/>
      <c r="F105" s="134"/>
      <c r="G105" s="134"/>
    </row>
    <row r="106" spans="3:7" x14ac:dyDescent="0.2">
      <c r="C106" s="134"/>
      <c r="E106" s="134"/>
      <c r="F106" s="134"/>
      <c r="G106" s="134"/>
    </row>
    <row r="107" spans="3:7" x14ac:dyDescent="0.2">
      <c r="C107" s="134"/>
      <c r="E107" s="134"/>
      <c r="F107" s="134"/>
      <c r="G107" s="134"/>
    </row>
    <row r="108" spans="3:7" x14ac:dyDescent="0.2">
      <c r="C108" s="134"/>
      <c r="E108" s="134"/>
      <c r="F108" s="134"/>
      <c r="G108" s="134"/>
    </row>
    <row r="109" spans="3:7" x14ac:dyDescent="0.2">
      <c r="C109" s="134"/>
      <c r="E109" s="134"/>
      <c r="F109" s="134"/>
      <c r="G109" s="134"/>
    </row>
    <row r="110" spans="3:7" x14ac:dyDescent="0.2">
      <c r="C110" s="134"/>
      <c r="E110" s="134"/>
      <c r="F110" s="134"/>
      <c r="G110" s="134"/>
    </row>
    <row r="111" spans="3:7" x14ac:dyDescent="0.2">
      <c r="C111" s="134"/>
      <c r="E111" s="134"/>
      <c r="F111" s="134"/>
      <c r="G111" s="134"/>
    </row>
    <row r="112" spans="3:7" x14ac:dyDescent="0.2">
      <c r="C112" s="134"/>
      <c r="E112" s="134"/>
      <c r="F112" s="134"/>
      <c r="G112" s="134"/>
    </row>
    <row r="113" spans="3:7" x14ac:dyDescent="0.2">
      <c r="C113" s="134"/>
      <c r="E113" s="134"/>
      <c r="F113" s="134"/>
      <c r="G113" s="134"/>
    </row>
    <row r="114" spans="3:7" x14ac:dyDescent="0.2">
      <c r="C114" s="134"/>
      <c r="E114" s="134"/>
      <c r="F114" s="134"/>
      <c r="G114" s="134"/>
    </row>
    <row r="115" spans="3:7" x14ac:dyDescent="0.2">
      <c r="C115" s="134"/>
      <c r="E115" s="134"/>
      <c r="F115" s="134"/>
      <c r="G115" s="134"/>
    </row>
    <row r="116" spans="3:7" x14ac:dyDescent="0.2">
      <c r="C116" s="134"/>
      <c r="E116" s="134"/>
      <c r="F116" s="134"/>
      <c r="G116" s="134"/>
    </row>
    <row r="117" spans="3:7" x14ac:dyDescent="0.2">
      <c r="C117" s="134"/>
      <c r="E117" s="134"/>
      <c r="F117" s="134"/>
      <c r="G117" s="134"/>
    </row>
    <row r="118" spans="3:7" x14ac:dyDescent="0.2">
      <c r="C118" s="134"/>
      <c r="E118" s="134"/>
      <c r="F118" s="134"/>
      <c r="G118" s="134"/>
    </row>
    <row r="119" spans="3:7" x14ac:dyDescent="0.2">
      <c r="C119" s="134"/>
      <c r="E119" s="134"/>
      <c r="F119" s="134"/>
      <c r="G119" s="134"/>
    </row>
    <row r="120" spans="3:7" x14ac:dyDescent="0.2">
      <c r="C120" s="134"/>
      <c r="E120" s="134"/>
      <c r="F120" s="134"/>
      <c r="G120" s="134"/>
    </row>
    <row r="121" spans="3:7" x14ac:dyDescent="0.2">
      <c r="C121" s="134"/>
      <c r="E121" s="134"/>
      <c r="F121" s="134"/>
      <c r="G121" s="134"/>
    </row>
    <row r="122" spans="3:7" x14ac:dyDescent="0.2">
      <c r="C122" s="134"/>
      <c r="E122" s="134"/>
      <c r="F122" s="134"/>
      <c r="G122" s="134"/>
    </row>
    <row r="123" spans="3:7" x14ac:dyDescent="0.2">
      <c r="C123" s="134"/>
      <c r="E123" s="134"/>
      <c r="F123" s="134"/>
      <c r="G123" s="134"/>
    </row>
    <row r="124" spans="3:7" x14ac:dyDescent="0.2">
      <c r="C124" s="134"/>
      <c r="E124" s="134"/>
      <c r="F124" s="134"/>
      <c r="G124" s="134"/>
    </row>
    <row r="125" spans="3:7" x14ac:dyDescent="0.2">
      <c r="C125" s="134"/>
      <c r="E125" s="134"/>
      <c r="F125" s="134"/>
      <c r="G125" s="134"/>
    </row>
    <row r="126" spans="3:7" x14ac:dyDescent="0.2">
      <c r="C126" s="134"/>
      <c r="E126" s="134"/>
      <c r="F126" s="134"/>
      <c r="G126" s="134"/>
    </row>
    <row r="127" spans="3:7" x14ac:dyDescent="0.2">
      <c r="C127" s="134"/>
      <c r="E127" s="134"/>
      <c r="F127" s="134"/>
      <c r="G127" s="134"/>
    </row>
    <row r="128" spans="3:7" x14ac:dyDescent="0.2">
      <c r="C128" s="134"/>
      <c r="E128" s="134"/>
      <c r="F128" s="134"/>
      <c r="G128" s="134"/>
    </row>
    <row r="129" spans="3:7" x14ac:dyDescent="0.2">
      <c r="C129" s="134"/>
      <c r="E129" s="134"/>
      <c r="F129" s="134"/>
      <c r="G129" s="134"/>
    </row>
    <row r="130" spans="3:7" x14ac:dyDescent="0.2">
      <c r="C130" s="134"/>
      <c r="E130" s="134"/>
      <c r="F130" s="134"/>
      <c r="G130" s="134"/>
    </row>
    <row r="131" spans="3:7" x14ac:dyDescent="0.2">
      <c r="C131" s="134"/>
      <c r="E131" s="134"/>
      <c r="F131" s="134"/>
      <c r="G131" s="134"/>
    </row>
    <row r="132" spans="3:7" x14ac:dyDescent="0.2">
      <c r="C132" s="134"/>
      <c r="E132" s="134"/>
      <c r="F132" s="134"/>
      <c r="G132" s="134"/>
    </row>
    <row r="133" spans="3:7" x14ac:dyDescent="0.2">
      <c r="C133" s="134"/>
      <c r="E133" s="134"/>
      <c r="F133" s="134"/>
      <c r="G133" s="134"/>
    </row>
    <row r="134" spans="3:7" x14ac:dyDescent="0.2">
      <c r="C134" s="134"/>
      <c r="E134" s="134"/>
      <c r="F134" s="134"/>
      <c r="G134" s="134"/>
    </row>
    <row r="135" spans="3:7" x14ac:dyDescent="0.2">
      <c r="C135" s="134"/>
      <c r="E135" s="134"/>
      <c r="F135" s="134"/>
      <c r="G135" s="134"/>
    </row>
    <row r="136" spans="3:7" x14ac:dyDescent="0.2">
      <c r="C136" s="134"/>
      <c r="E136" s="134"/>
      <c r="F136" s="134"/>
      <c r="G136" s="134"/>
    </row>
    <row r="137" spans="3:7" x14ac:dyDescent="0.2">
      <c r="C137" s="134"/>
      <c r="E137" s="134"/>
      <c r="F137" s="134"/>
      <c r="G137" s="134"/>
    </row>
    <row r="138" spans="3:7" x14ac:dyDescent="0.2">
      <c r="C138" s="134"/>
      <c r="E138" s="134"/>
      <c r="F138" s="134"/>
      <c r="G138" s="134"/>
    </row>
    <row r="139" spans="3:7" x14ac:dyDescent="0.2">
      <c r="C139" s="134"/>
      <c r="E139" s="134"/>
      <c r="F139" s="134"/>
      <c r="G139" s="134"/>
    </row>
    <row r="140" spans="3:7" x14ac:dyDescent="0.2">
      <c r="C140" s="134"/>
      <c r="E140" s="134"/>
      <c r="F140" s="134"/>
      <c r="G140" s="134"/>
    </row>
    <row r="141" spans="3:7" x14ac:dyDescent="0.2">
      <c r="C141" s="134"/>
      <c r="E141" s="134"/>
      <c r="F141" s="134"/>
      <c r="G141" s="134"/>
    </row>
    <row r="142" spans="3:7" x14ac:dyDescent="0.2">
      <c r="C142" s="134"/>
      <c r="E142" s="134"/>
      <c r="F142" s="134"/>
      <c r="G142" s="134"/>
    </row>
    <row r="143" spans="3:7" x14ac:dyDescent="0.2">
      <c r="C143" s="134"/>
      <c r="E143" s="134"/>
      <c r="F143" s="134"/>
      <c r="G143" s="134"/>
    </row>
    <row r="144" spans="3:7" x14ac:dyDescent="0.2">
      <c r="C144" s="134"/>
      <c r="E144" s="134"/>
      <c r="F144" s="134"/>
      <c r="G144" s="134"/>
    </row>
    <row r="145" spans="3:7" x14ac:dyDescent="0.2">
      <c r="C145" s="134"/>
      <c r="E145" s="134"/>
      <c r="F145" s="134"/>
      <c r="G145" s="134"/>
    </row>
    <row r="146" spans="3:7" x14ac:dyDescent="0.2">
      <c r="C146" s="134"/>
      <c r="E146" s="134"/>
      <c r="F146" s="134"/>
      <c r="G146" s="134"/>
    </row>
    <row r="147" spans="3:7" x14ac:dyDescent="0.2">
      <c r="C147" s="134"/>
      <c r="E147" s="134"/>
      <c r="F147" s="134"/>
      <c r="G147" s="134"/>
    </row>
    <row r="148" spans="3:7" x14ac:dyDescent="0.2">
      <c r="C148" s="134"/>
      <c r="E148" s="134"/>
      <c r="F148" s="134"/>
      <c r="G148" s="134"/>
    </row>
    <row r="149" spans="3:7" x14ac:dyDescent="0.2">
      <c r="C149" s="134"/>
      <c r="E149" s="134"/>
      <c r="F149" s="134"/>
      <c r="G149" s="134"/>
    </row>
    <row r="150" spans="3:7" x14ac:dyDescent="0.2">
      <c r="C150" s="134"/>
      <c r="E150" s="134"/>
      <c r="F150" s="134"/>
      <c r="G150" s="134"/>
    </row>
    <row r="151" spans="3:7" x14ac:dyDescent="0.2">
      <c r="C151" s="134"/>
      <c r="E151" s="134"/>
      <c r="F151" s="134"/>
      <c r="G151" s="134"/>
    </row>
    <row r="152" spans="3:7" x14ac:dyDescent="0.2">
      <c r="C152" s="134"/>
      <c r="E152" s="134"/>
      <c r="F152" s="134"/>
      <c r="G152" s="134"/>
    </row>
    <row r="153" spans="3:7" x14ac:dyDescent="0.2">
      <c r="C153" s="134"/>
      <c r="E153" s="134"/>
      <c r="F153" s="134"/>
      <c r="G153" s="134"/>
    </row>
    <row r="154" spans="3:7" x14ac:dyDescent="0.2">
      <c r="C154" s="134"/>
      <c r="E154" s="134"/>
      <c r="F154" s="134"/>
      <c r="G154" s="134"/>
    </row>
    <row r="155" spans="3:7" x14ac:dyDescent="0.2">
      <c r="C155" s="134"/>
      <c r="E155" s="134"/>
      <c r="F155" s="134"/>
      <c r="G155" s="134"/>
    </row>
    <row r="156" spans="3:7" x14ac:dyDescent="0.2">
      <c r="C156" s="134"/>
      <c r="E156" s="134"/>
      <c r="F156" s="134"/>
      <c r="G156" s="134"/>
    </row>
    <row r="157" spans="3:7" x14ac:dyDescent="0.2">
      <c r="C157" s="134"/>
      <c r="E157" s="134"/>
      <c r="F157" s="134"/>
      <c r="G157" s="134"/>
    </row>
    <row r="158" spans="3:7" x14ac:dyDescent="0.2">
      <c r="C158" s="134"/>
      <c r="E158" s="134"/>
      <c r="F158" s="134"/>
      <c r="G158" s="134"/>
    </row>
    <row r="159" spans="3:7" x14ac:dyDescent="0.2">
      <c r="C159" s="134"/>
      <c r="E159" s="134"/>
      <c r="F159" s="134"/>
      <c r="G159" s="134"/>
    </row>
    <row r="160" spans="3:7" x14ac:dyDescent="0.2">
      <c r="C160" s="134"/>
      <c r="E160" s="134"/>
      <c r="F160" s="134"/>
      <c r="G160" s="134"/>
    </row>
    <row r="161" spans="3:7" x14ac:dyDescent="0.2">
      <c r="C161" s="134"/>
      <c r="E161" s="134"/>
      <c r="F161" s="134"/>
      <c r="G161" s="134"/>
    </row>
    <row r="162" spans="3:7" x14ac:dyDescent="0.2">
      <c r="C162" s="134"/>
      <c r="E162" s="134"/>
      <c r="F162" s="134"/>
      <c r="G162" s="134"/>
    </row>
    <row r="163" spans="3:7" x14ac:dyDescent="0.2">
      <c r="C163" s="134"/>
      <c r="E163" s="134"/>
      <c r="F163" s="134"/>
      <c r="G163" s="134"/>
    </row>
    <row r="164" spans="3:7" x14ac:dyDescent="0.2">
      <c r="C164" s="134"/>
      <c r="E164" s="134"/>
      <c r="F164" s="134"/>
      <c r="G164" s="134"/>
    </row>
    <row r="165" spans="3:7" x14ac:dyDescent="0.2">
      <c r="C165" s="134"/>
      <c r="E165" s="134"/>
      <c r="F165" s="134"/>
      <c r="G165" s="134"/>
    </row>
    <row r="166" spans="3:7" x14ac:dyDescent="0.2">
      <c r="C166" s="134"/>
      <c r="E166" s="134"/>
      <c r="F166" s="134"/>
      <c r="G166" s="134"/>
    </row>
    <row r="167" spans="3:7" x14ac:dyDescent="0.2">
      <c r="C167" s="134"/>
      <c r="E167" s="134"/>
      <c r="F167" s="134"/>
      <c r="G167" s="134"/>
    </row>
    <row r="168" spans="3:7" x14ac:dyDescent="0.2">
      <c r="C168" s="134"/>
      <c r="E168" s="134"/>
      <c r="F168" s="134"/>
      <c r="G168" s="134"/>
    </row>
    <row r="169" spans="3:7" x14ac:dyDescent="0.2">
      <c r="C169" s="134"/>
      <c r="E169" s="134"/>
      <c r="F169" s="134"/>
      <c r="G169" s="134"/>
    </row>
    <row r="170" spans="3:7" x14ac:dyDescent="0.2">
      <c r="C170" s="134"/>
      <c r="E170" s="134"/>
      <c r="F170" s="134"/>
      <c r="G170" s="134"/>
    </row>
    <row r="171" spans="3:7" x14ac:dyDescent="0.2">
      <c r="C171" s="134"/>
      <c r="E171" s="134"/>
      <c r="F171" s="134"/>
      <c r="G171" s="134"/>
    </row>
    <row r="172" spans="3:7" x14ac:dyDescent="0.2">
      <c r="C172" s="134"/>
      <c r="E172" s="134"/>
      <c r="F172" s="134"/>
      <c r="G172" s="134"/>
    </row>
    <row r="173" spans="3:7" x14ac:dyDescent="0.2">
      <c r="C173" s="134"/>
      <c r="E173" s="134"/>
      <c r="F173" s="134"/>
      <c r="G173" s="134"/>
    </row>
    <row r="174" spans="3:7" x14ac:dyDescent="0.2">
      <c r="C174" s="134"/>
      <c r="E174" s="134"/>
      <c r="F174" s="134"/>
      <c r="G174" s="134"/>
    </row>
    <row r="175" spans="3:7" x14ac:dyDescent="0.2">
      <c r="C175" s="134"/>
      <c r="E175" s="134"/>
      <c r="F175" s="134"/>
      <c r="G175" s="134"/>
    </row>
    <row r="176" spans="3:7" x14ac:dyDescent="0.2">
      <c r="C176" s="134"/>
      <c r="E176" s="134"/>
      <c r="F176" s="134"/>
      <c r="G176" s="134"/>
    </row>
    <row r="177" spans="3:7" x14ac:dyDescent="0.2">
      <c r="C177" s="134"/>
      <c r="E177" s="134"/>
      <c r="F177" s="134"/>
      <c r="G177" s="134"/>
    </row>
    <row r="178" spans="3:7" x14ac:dyDescent="0.2">
      <c r="C178" s="134"/>
      <c r="E178" s="134"/>
      <c r="F178" s="134"/>
      <c r="G178" s="134"/>
    </row>
    <row r="179" spans="3:7" x14ac:dyDescent="0.2">
      <c r="C179" s="134"/>
      <c r="E179" s="134"/>
      <c r="F179" s="134"/>
      <c r="G179" s="134"/>
    </row>
    <row r="180" spans="3:7" x14ac:dyDescent="0.2">
      <c r="C180" s="134"/>
      <c r="E180" s="134"/>
      <c r="F180" s="134"/>
      <c r="G180" s="134"/>
    </row>
    <row r="181" spans="3:7" x14ac:dyDescent="0.2">
      <c r="C181" s="134"/>
      <c r="E181" s="134"/>
      <c r="F181" s="134"/>
      <c r="G181" s="134"/>
    </row>
    <row r="182" spans="3:7" x14ac:dyDescent="0.2">
      <c r="C182" s="134"/>
      <c r="E182" s="134"/>
      <c r="F182" s="134"/>
      <c r="G182" s="134"/>
    </row>
    <row r="183" spans="3:7" x14ac:dyDescent="0.2">
      <c r="C183" s="134"/>
      <c r="E183" s="134"/>
      <c r="F183" s="134"/>
      <c r="G183" s="134"/>
    </row>
    <row r="184" spans="3:7" x14ac:dyDescent="0.2">
      <c r="C184" s="134"/>
      <c r="E184" s="134"/>
      <c r="F184" s="134"/>
      <c r="G184" s="134"/>
    </row>
    <row r="185" spans="3:7" x14ac:dyDescent="0.2">
      <c r="C185" s="134"/>
      <c r="E185" s="134"/>
      <c r="F185" s="134"/>
      <c r="G185" s="134"/>
    </row>
    <row r="186" spans="3:7" x14ac:dyDescent="0.2">
      <c r="C186" s="134"/>
      <c r="E186" s="134"/>
      <c r="F186" s="134"/>
      <c r="G186" s="134"/>
    </row>
    <row r="187" spans="3:7" x14ac:dyDescent="0.2">
      <c r="C187" s="134"/>
      <c r="E187" s="134"/>
      <c r="F187" s="134"/>
      <c r="G187" s="134"/>
    </row>
    <row r="188" spans="3:7" x14ac:dyDescent="0.2">
      <c r="C188" s="134"/>
      <c r="E188" s="134"/>
      <c r="F188" s="134"/>
      <c r="G188" s="134"/>
    </row>
    <row r="189" spans="3:7" x14ac:dyDescent="0.2">
      <c r="C189" s="134"/>
      <c r="E189" s="134"/>
      <c r="F189" s="134"/>
      <c r="G189" s="134"/>
    </row>
    <row r="190" spans="3:7" x14ac:dyDescent="0.2">
      <c r="C190" s="134"/>
      <c r="E190" s="134"/>
      <c r="F190" s="134"/>
      <c r="G190" s="134"/>
    </row>
    <row r="191" spans="3:7" x14ac:dyDescent="0.2">
      <c r="C191" s="134"/>
      <c r="E191" s="134"/>
      <c r="F191" s="134"/>
      <c r="G191" s="134"/>
    </row>
    <row r="192" spans="3:7" x14ac:dyDescent="0.2">
      <c r="C192" s="134"/>
      <c r="E192" s="134"/>
      <c r="F192" s="134"/>
      <c r="G192" s="134"/>
    </row>
    <row r="193" spans="3:7" x14ac:dyDescent="0.2">
      <c r="C193" s="134"/>
      <c r="E193" s="134"/>
      <c r="F193" s="134"/>
      <c r="G193" s="134"/>
    </row>
    <row r="194" spans="3:7" x14ac:dyDescent="0.2">
      <c r="C194" s="134"/>
      <c r="E194" s="134"/>
      <c r="F194" s="134"/>
      <c r="G194" s="134"/>
    </row>
    <row r="195" spans="3:7" x14ac:dyDescent="0.2">
      <c r="C195" s="134"/>
      <c r="E195" s="134"/>
      <c r="F195" s="134"/>
      <c r="G195" s="134"/>
    </row>
    <row r="196" spans="3:7" x14ac:dyDescent="0.2">
      <c r="C196" s="134"/>
      <c r="E196" s="134"/>
      <c r="F196" s="134"/>
      <c r="G196" s="134"/>
    </row>
    <row r="197" spans="3:7" x14ac:dyDescent="0.2">
      <c r="C197" s="134"/>
      <c r="E197" s="134"/>
      <c r="F197" s="134"/>
      <c r="G197" s="134"/>
    </row>
    <row r="198" spans="3:7" x14ac:dyDescent="0.2">
      <c r="C198" s="134"/>
      <c r="E198" s="134"/>
      <c r="F198" s="134"/>
      <c r="G198" s="134"/>
    </row>
    <row r="199" spans="3:7" x14ac:dyDescent="0.2">
      <c r="C199" s="134"/>
      <c r="E199" s="134"/>
      <c r="F199" s="134"/>
      <c r="G199" s="134"/>
    </row>
    <row r="200" spans="3:7" x14ac:dyDescent="0.2">
      <c r="C200" s="134"/>
      <c r="E200" s="134"/>
      <c r="F200" s="134"/>
      <c r="G200" s="134"/>
    </row>
    <row r="201" spans="3:7" x14ac:dyDescent="0.2">
      <c r="C201" s="134"/>
      <c r="E201" s="134"/>
      <c r="F201" s="134"/>
      <c r="G201" s="134"/>
    </row>
    <row r="202" spans="3:7" x14ac:dyDescent="0.2">
      <c r="C202" s="134"/>
      <c r="E202" s="134"/>
      <c r="F202" s="134"/>
      <c r="G202" s="134"/>
    </row>
    <row r="203" spans="3:7" x14ac:dyDescent="0.2">
      <c r="C203" s="134"/>
      <c r="E203" s="134"/>
      <c r="F203" s="134"/>
      <c r="G203" s="134"/>
    </row>
    <row r="204" spans="3:7" x14ac:dyDescent="0.2">
      <c r="C204" s="134"/>
      <c r="E204" s="134"/>
      <c r="F204" s="134"/>
      <c r="G204" s="134"/>
    </row>
    <row r="205" spans="3:7" x14ac:dyDescent="0.2">
      <c r="C205" s="134"/>
      <c r="E205" s="134"/>
      <c r="F205" s="134"/>
      <c r="G205" s="134"/>
    </row>
    <row r="206" spans="3:7" x14ac:dyDescent="0.2">
      <c r="C206" s="134"/>
      <c r="E206" s="134"/>
      <c r="F206" s="134"/>
      <c r="G206" s="134"/>
    </row>
    <row r="207" spans="3:7" x14ac:dyDescent="0.2">
      <c r="C207" s="134"/>
      <c r="E207" s="134"/>
      <c r="F207" s="134"/>
      <c r="G207" s="134"/>
    </row>
    <row r="208" spans="3:7" x14ac:dyDescent="0.2">
      <c r="C208" s="134"/>
      <c r="E208" s="134"/>
      <c r="F208" s="134"/>
      <c r="G208" s="134"/>
    </row>
    <row r="209" spans="3:7" x14ac:dyDescent="0.2">
      <c r="C209" s="134"/>
      <c r="E209" s="134"/>
      <c r="F209" s="134"/>
      <c r="G209" s="134"/>
    </row>
    <row r="210" spans="3:7" x14ac:dyDescent="0.2">
      <c r="C210" s="134"/>
      <c r="E210" s="134"/>
      <c r="F210" s="134"/>
      <c r="G210" s="134"/>
    </row>
    <row r="211" spans="3:7" x14ac:dyDescent="0.2">
      <c r="C211" s="134"/>
      <c r="E211" s="134"/>
      <c r="F211" s="134"/>
      <c r="G211" s="134"/>
    </row>
    <row r="212" spans="3:7" x14ac:dyDescent="0.2">
      <c r="C212" s="134"/>
      <c r="E212" s="134"/>
      <c r="F212" s="134"/>
      <c r="G212" s="134"/>
    </row>
    <row r="213" spans="3:7" x14ac:dyDescent="0.2">
      <c r="C213" s="134"/>
      <c r="E213" s="134"/>
      <c r="F213" s="134"/>
      <c r="G213" s="134"/>
    </row>
    <row r="214" spans="3:7" x14ac:dyDescent="0.2">
      <c r="C214" s="134"/>
      <c r="E214" s="134"/>
      <c r="F214" s="134"/>
      <c r="G214" s="134"/>
    </row>
    <row r="215" spans="3:7" x14ac:dyDescent="0.2">
      <c r="C215" s="134"/>
      <c r="E215" s="134"/>
      <c r="F215" s="134"/>
      <c r="G215" s="134"/>
    </row>
    <row r="216" spans="3:7" x14ac:dyDescent="0.2">
      <c r="C216" s="134"/>
      <c r="E216" s="134"/>
      <c r="F216" s="134"/>
      <c r="G216" s="134"/>
    </row>
    <row r="217" spans="3:7" x14ac:dyDescent="0.2">
      <c r="C217" s="134"/>
      <c r="E217" s="134"/>
      <c r="F217" s="134"/>
      <c r="G217" s="134"/>
    </row>
    <row r="218" spans="3:7" x14ac:dyDescent="0.2">
      <c r="C218" s="134"/>
      <c r="E218" s="134"/>
      <c r="F218" s="134"/>
      <c r="G218" s="134"/>
    </row>
    <row r="219" spans="3:7" x14ac:dyDescent="0.2">
      <c r="C219" s="134"/>
      <c r="E219" s="134"/>
      <c r="F219" s="134"/>
      <c r="G219" s="134"/>
    </row>
    <row r="220" spans="3:7" x14ac:dyDescent="0.2">
      <c r="C220" s="134"/>
      <c r="E220" s="134"/>
      <c r="F220" s="134"/>
      <c r="G220" s="134"/>
    </row>
    <row r="221" spans="3:7" x14ac:dyDescent="0.2">
      <c r="C221" s="134"/>
      <c r="E221" s="134"/>
      <c r="F221" s="134"/>
      <c r="G221" s="134"/>
    </row>
    <row r="222" spans="3:7" x14ac:dyDescent="0.2">
      <c r="C222" s="134"/>
      <c r="E222" s="134"/>
      <c r="F222" s="134"/>
      <c r="G222" s="134"/>
    </row>
    <row r="223" spans="3:7" x14ac:dyDescent="0.2">
      <c r="C223" s="134"/>
      <c r="E223" s="134"/>
      <c r="F223" s="134"/>
      <c r="G223" s="134"/>
    </row>
    <row r="224" spans="3:7" x14ac:dyDescent="0.2">
      <c r="C224" s="134"/>
      <c r="E224" s="134"/>
      <c r="F224" s="134"/>
      <c r="G224" s="134"/>
    </row>
    <row r="225" spans="3:7" x14ac:dyDescent="0.2">
      <c r="C225" s="134"/>
      <c r="E225" s="134"/>
      <c r="F225" s="134"/>
      <c r="G225" s="134"/>
    </row>
    <row r="226" spans="3:7" x14ac:dyDescent="0.2">
      <c r="C226" s="134"/>
      <c r="E226" s="134"/>
      <c r="F226" s="134"/>
      <c r="G226" s="134"/>
    </row>
    <row r="227" spans="3:7" x14ac:dyDescent="0.2">
      <c r="C227" s="134"/>
      <c r="E227" s="134"/>
      <c r="F227" s="134"/>
      <c r="G227" s="134"/>
    </row>
    <row r="228" spans="3:7" x14ac:dyDescent="0.2">
      <c r="C228" s="134"/>
      <c r="E228" s="134"/>
      <c r="F228" s="134"/>
      <c r="G228" s="134"/>
    </row>
    <row r="229" spans="3:7" x14ac:dyDescent="0.2">
      <c r="C229" s="134"/>
      <c r="E229" s="134"/>
      <c r="F229" s="134"/>
      <c r="G229" s="134"/>
    </row>
    <row r="230" spans="3:7" x14ac:dyDescent="0.2">
      <c r="C230" s="134"/>
      <c r="E230" s="134"/>
      <c r="F230" s="134"/>
      <c r="G230" s="134"/>
    </row>
    <row r="231" spans="3:7" x14ac:dyDescent="0.2">
      <c r="C231" s="134"/>
      <c r="E231" s="134"/>
      <c r="F231" s="134"/>
      <c r="G231" s="134"/>
    </row>
    <row r="232" spans="3:7" x14ac:dyDescent="0.2">
      <c r="C232" s="134"/>
      <c r="E232" s="134"/>
      <c r="F232" s="134"/>
      <c r="G232" s="134"/>
    </row>
    <row r="233" spans="3:7" x14ac:dyDescent="0.2">
      <c r="C233" s="134"/>
      <c r="E233" s="134"/>
      <c r="F233" s="134"/>
      <c r="G233" s="134"/>
    </row>
    <row r="234" spans="3:7" x14ac:dyDescent="0.2">
      <c r="C234" s="134"/>
      <c r="E234" s="134"/>
      <c r="F234" s="134"/>
      <c r="G234" s="134"/>
    </row>
    <row r="235" spans="3:7" x14ac:dyDescent="0.2">
      <c r="C235" s="134"/>
      <c r="E235" s="134"/>
      <c r="F235" s="134"/>
      <c r="G235" s="134"/>
    </row>
    <row r="236" spans="3:7" x14ac:dyDescent="0.2">
      <c r="C236" s="134"/>
      <c r="E236" s="134"/>
      <c r="F236" s="134"/>
      <c r="G236" s="134"/>
    </row>
    <row r="237" spans="3:7" x14ac:dyDescent="0.2">
      <c r="C237" s="134"/>
      <c r="E237" s="134"/>
      <c r="F237" s="134"/>
      <c r="G237" s="134"/>
    </row>
    <row r="238" spans="3:7" x14ac:dyDescent="0.2">
      <c r="C238" s="134"/>
      <c r="E238" s="134"/>
      <c r="F238" s="134"/>
      <c r="G238" s="134"/>
    </row>
    <row r="239" spans="3:7" x14ac:dyDescent="0.2">
      <c r="C239" s="134"/>
      <c r="E239" s="134"/>
      <c r="F239" s="134"/>
      <c r="G239" s="134"/>
    </row>
    <row r="240" spans="3:7" x14ac:dyDescent="0.2">
      <c r="C240" s="134"/>
      <c r="E240" s="134"/>
      <c r="F240" s="134"/>
      <c r="G240" s="134"/>
    </row>
    <row r="241" spans="3:7" x14ac:dyDescent="0.2">
      <c r="C241" s="134"/>
      <c r="E241" s="134"/>
      <c r="F241" s="134"/>
      <c r="G241" s="134"/>
    </row>
    <row r="242" spans="3:7" x14ac:dyDescent="0.2">
      <c r="C242" s="134"/>
      <c r="E242" s="134"/>
      <c r="F242" s="134"/>
      <c r="G242" s="134"/>
    </row>
    <row r="243" spans="3:7" x14ac:dyDescent="0.2">
      <c r="C243" s="134"/>
      <c r="E243" s="134"/>
      <c r="F243" s="134"/>
      <c r="G243" s="134"/>
    </row>
    <row r="244" spans="3:7" x14ac:dyDescent="0.2">
      <c r="C244" s="134"/>
      <c r="E244" s="134"/>
      <c r="F244" s="134"/>
      <c r="G244" s="134"/>
    </row>
    <row r="245" spans="3:7" x14ac:dyDescent="0.2">
      <c r="C245" s="134"/>
      <c r="E245" s="134"/>
      <c r="F245" s="134"/>
      <c r="G245" s="134"/>
    </row>
    <row r="246" spans="3:7" x14ac:dyDescent="0.2">
      <c r="C246" s="134"/>
      <c r="E246" s="134"/>
      <c r="F246" s="134"/>
      <c r="G246" s="134"/>
    </row>
    <row r="247" spans="3:7" x14ac:dyDescent="0.2">
      <c r="C247" s="134"/>
      <c r="E247" s="134"/>
      <c r="F247" s="134"/>
      <c r="G247" s="134"/>
    </row>
    <row r="248" spans="3:7" x14ac:dyDescent="0.2">
      <c r="C248" s="134"/>
      <c r="E248" s="134"/>
      <c r="F248" s="134"/>
      <c r="G248" s="134"/>
    </row>
    <row r="249" spans="3:7" x14ac:dyDescent="0.2">
      <c r="C249" s="134"/>
      <c r="E249" s="134"/>
      <c r="F249" s="134"/>
      <c r="G249" s="134"/>
    </row>
    <row r="250" spans="3:7" x14ac:dyDescent="0.2">
      <c r="C250" s="134"/>
      <c r="E250" s="134"/>
      <c r="F250" s="134"/>
      <c r="G250" s="134"/>
    </row>
    <row r="251" spans="3:7" x14ac:dyDescent="0.2">
      <c r="C251" s="134"/>
      <c r="E251" s="134"/>
      <c r="F251" s="134"/>
      <c r="G251" s="134"/>
    </row>
    <row r="252" spans="3:7" x14ac:dyDescent="0.2">
      <c r="C252" s="134"/>
      <c r="E252" s="134"/>
      <c r="F252" s="134"/>
      <c r="G252" s="134"/>
    </row>
    <row r="253" spans="3:7" x14ac:dyDescent="0.2">
      <c r="C253" s="134"/>
      <c r="E253" s="134"/>
      <c r="F253" s="134"/>
      <c r="G253" s="134"/>
    </row>
    <row r="254" spans="3:7" x14ac:dyDescent="0.2">
      <c r="C254" s="134"/>
      <c r="E254" s="134"/>
      <c r="F254" s="134"/>
      <c r="G254" s="134"/>
    </row>
    <row r="255" spans="3:7" x14ac:dyDescent="0.2">
      <c r="C255" s="134"/>
      <c r="E255" s="134"/>
      <c r="F255" s="134"/>
      <c r="G255" s="134"/>
    </row>
    <row r="256" spans="3:7" x14ac:dyDescent="0.2">
      <c r="C256" s="134"/>
      <c r="E256" s="134"/>
      <c r="F256" s="134"/>
      <c r="G256" s="134"/>
    </row>
    <row r="257" spans="3:7" x14ac:dyDescent="0.2">
      <c r="C257" s="134"/>
      <c r="E257" s="134"/>
      <c r="F257" s="134"/>
      <c r="G257" s="134"/>
    </row>
    <row r="258" spans="3:7" x14ac:dyDescent="0.2">
      <c r="C258" s="134"/>
      <c r="E258" s="134"/>
      <c r="F258" s="134"/>
      <c r="G258" s="134"/>
    </row>
    <row r="259" spans="3:7" x14ac:dyDescent="0.2">
      <c r="C259" s="134"/>
      <c r="E259" s="134"/>
      <c r="F259" s="134"/>
      <c r="G259" s="134"/>
    </row>
    <row r="260" spans="3:7" x14ac:dyDescent="0.2">
      <c r="C260" s="134"/>
      <c r="E260" s="134"/>
      <c r="F260" s="134"/>
      <c r="G260" s="134"/>
    </row>
    <row r="261" spans="3:7" x14ac:dyDescent="0.2">
      <c r="C261" s="134"/>
      <c r="E261" s="134"/>
      <c r="F261" s="134"/>
      <c r="G261" s="134"/>
    </row>
    <row r="262" spans="3:7" x14ac:dyDescent="0.2">
      <c r="C262" s="134"/>
      <c r="E262" s="134"/>
      <c r="F262" s="134"/>
      <c r="G262" s="134"/>
    </row>
    <row r="263" spans="3:7" x14ac:dyDescent="0.2">
      <c r="C263" s="134"/>
      <c r="E263" s="134"/>
      <c r="F263" s="134"/>
      <c r="G263" s="134"/>
    </row>
    <row r="264" spans="3:7" x14ac:dyDescent="0.2">
      <c r="C264" s="134"/>
      <c r="E264" s="134"/>
      <c r="F264" s="134"/>
      <c r="G264" s="134"/>
    </row>
    <row r="265" spans="3:7" x14ac:dyDescent="0.2">
      <c r="C265" s="134"/>
      <c r="E265" s="134"/>
      <c r="F265" s="134"/>
      <c r="G265" s="134"/>
    </row>
    <row r="266" spans="3:7" x14ac:dyDescent="0.2">
      <c r="C266" s="134"/>
      <c r="E266" s="134"/>
      <c r="F266" s="134"/>
      <c r="G266" s="134"/>
    </row>
    <row r="267" spans="3:7" x14ac:dyDescent="0.2">
      <c r="C267" s="134"/>
      <c r="E267" s="134"/>
      <c r="F267" s="134"/>
      <c r="G267" s="134"/>
    </row>
    <row r="268" spans="3:7" x14ac:dyDescent="0.2">
      <c r="C268" s="134"/>
      <c r="E268" s="134"/>
      <c r="F268" s="134"/>
      <c r="G268" s="134"/>
    </row>
    <row r="269" spans="3:7" x14ac:dyDescent="0.2">
      <c r="C269" s="134"/>
      <c r="E269" s="134"/>
      <c r="F269" s="134"/>
      <c r="G269" s="134"/>
    </row>
    <row r="270" spans="3:7" x14ac:dyDescent="0.2">
      <c r="C270" s="134"/>
      <c r="E270" s="134"/>
      <c r="F270" s="134"/>
      <c r="G270" s="134"/>
    </row>
    <row r="271" spans="3:7" x14ac:dyDescent="0.2">
      <c r="C271" s="134"/>
      <c r="E271" s="134"/>
      <c r="F271" s="134"/>
      <c r="G271" s="134"/>
    </row>
    <row r="272" spans="3:7" x14ac:dyDescent="0.2">
      <c r="C272" s="134"/>
      <c r="E272" s="134"/>
      <c r="F272" s="134"/>
      <c r="G272" s="134"/>
    </row>
    <row r="273" spans="3:7" x14ac:dyDescent="0.2">
      <c r="C273" s="134"/>
      <c r="E273" s="134"/>
      <c r="F273" s="134"/>
      <c r="G273" s="134"/>
    </row>
    <row r="274" spans="3:7" x14ac:dyDescent="0.2">
      <c r="C274" s="134"/>
      <c r="E274" s="134"/>
      <c r="F274" s="134"/>
      <c r="G274" s="134"/>
    </row>
    <row r="275" spans="3:7" x14ac:dyDescent="0.2">
      <c r="C275" s="134"/>
      <c r="E275" s="134"/>
      <c r="F275" s="134"/>
      <c r="G275" s="134"/>
    </row>
    <row r="276" spans="3:7" x14ac:dyDescent="0.2">
      <c r="C276" s="134"/>
      <c r="E276" s="134"/>
      <c r="F276" s="134"/>
      <c r="G276" s="134"/>
    </row>
    <row r="277" spans="3:7" x14ac:dyDescent="0.2">
      <c r="C277" s="134"/>
      <c r="E277" s="134"/>
      <c r="F277" s="134"/>
      <c r="G277" s="134"/>
    </row>
    <row r="278" spans="3:7" x14ac:dyDescent="0.2">
      <c r="C278" s="134"/>
      <c r="E278" s="134"/>
      <c r="F278" s="134"/>
      <c r="G278" s="134"/>
    </row>
    <row r="279" spans="3:7" x14ac:dyDescent="0.2">
      <c r="C279" s="134"/>
      <c r="E279" s="134"/>
      <c r="F279" s="134"/>
      <c r="G279" s="134"/>
    </row>
    <row r="280" spans="3:7" x14ac:dyDescent="0.2">
      <c r="C280" s="134"/>
      <c r="E280" s="134"/>
      <c r="F280" s="134"/>
      <c r="G280" s="134"/>
    </row>
    <row r="281" spans="3:7" x14ac:dyDescent="0.2">
      <c r="C281" s="134"/>
      <c r="E281" s="134"/>
      <c r="F281" s="134"/>
      <c r="G281" s="134"/>
    </row>
    <row r="282" spans="3:7" x14ac:dyDescent="0.2">
      <c r="C282" s="134"/>
      <c r="E282" s="134"/>
      <c r="F282" s="134"/>
      <c r="G282" s="134"/>
    </row>
    <row r="283" spans="3:7" x14ac:dyDescent="0.2">
      <c r="C283" s="134"/>
      <c r="E283" s="134"/>
      <c r="F283" s="134"/>
      <c r="G283" s="134"/>
    </row>
    <row r="284" spans="3:7" x14ac:dyDescent="0.2">
      <c r="C284" s="134"/>
      <c r="E284" s="134"/>
      <c r="F284" s="134"/>
      <c r="G284" s="134"/>
    </row>
    <row r="285" spans="3:7" x14ac:dyDescent="0.2">
      <c r="C285" s="134"/>
      <c r="E285" s="134"/>
      <c r="F285" s="134"/>
      <c r="G285" s="134"/>
    </row>
    <row r="286" spans="3:7" x14ac:dyDescent="0.2">
      <c r="C286" s="134"/>
      <c r="E286" s="134"/>
      <c r="F286" s="134"/>
      <c r="G286" s="134"/>
    </row>
    <row r="287" spans="3:7" x14ac:dyDescent="0.2">
      <c r="C287" s="134"/>
      <c r="E287" s="134"/>
      <c r="F287" s="134"/>
      <c r="G287" s="134"/>
    </row>
    <row r="288" spans="3:7" x14ac:dyDescent="0.2">
      <c r="C288" s="134"/>
      <c r="E288" s="134"/>
      <c r="F288" s="134"/>
      <c r="G288" s="134"/>
    </row>
    <row r="289" spans="3:7" x14ac:dyDescent="0.2">
      <c r="C289" s="134"/>
      <c r="E289" s="134"/>
      <c r="F289" s="134"/>
      <c r="G289" s="134"/>
    </row>
    <row r="290" spans="3:7" x14ac:dyDescent="0.2">
      <c r="C290" s="134"/>
      <c r="E290" s="134"/>
      <c r="F290" s="134"/>
      <c r="G290" s="134"/>
    </row>
    <row r="291" spans="3:7" x14ac:dyDescent="0.2">
      <c r="C291" s="134"/>
      <c r="E291" s="134"/>
      <c r="F291" s="134"/>
      <c r="G291" s="134"/>
    </row>
    <row r="292" spans="3:7" x14ac:dyDescent="0.2">
      <c r="C292" s="134"/>
      <c r="E292" s="134"/>
      <c r="F292" s="134"/>
      <c r="G292" s="134"/>
    </row>
    <row r="293" spans="3:7" x14ac:dyDescent="0.2">
      <c r="C293" s="134"/>
      <c r="E293" s="134"/>
      <c r="F293" s="134"/>
      <c r="G293" s="134"/>
    </row>
    <row r="294" spans="3:7" x14ac:dyDescent="0.2">
      <c r="C294" s="134"/>
      <c r="E294" s="134"/>
      <c r="F294" s="134"/>
      <c r="G294" s="134"/>
    </row>
    <row r="295" spans="3:7" x14ac:dyDescent="0.2">
      <c r="C295" s="134"/>
      <c r="E295" s="134"/>
      <c r="F295" s="134"/>
      <c r="G295" s="134"/>
    </row>
    <row r="296" spans="3:7" x14ac:dyDescent="0.2">
      <c r="C296" s="134"/>
      <c r="E296" s="134"/>
      <c r="F296" s="134"/>
      <c r="G296" s="134"/>
    </row>
    <row r="297" spans="3:7" x14ac:dyDescent="0.2">
      <c r="C297" s="134"/>
      <c r="E297" s="134"/>
      <c r="F297" s="134"/>
      <c r="G297" s="134"/>
    </row>
    <row r="298" spans="3:7" x14ac:dyDescent="0.2">
      <c r="C298" s="134"/>
      <c r="E298" s="134"/>
      <c r="F298" s="134"/>
      <c r="G298" s="134"/>
    </row>
    <row r="299" spans="3:7" x14ac:dyDescent="0.2">
      <c r="C299" s="134"/>
      <c r="E299" s="134"/>
      <c r="F299" s="134"/>
      <c r="G299" s="134"/>
    </row>
    <row r="300" spans="3:7" x14ac:dyDescent="0.2">
      <c r="C300" s="134"/>
      <c r="E300" s="134"/>
      <c r="F300" s="134"/>
      <c r="G300" s="134"/>
    </row>
    <row r="301" spans="3:7" x14ac:dyDescent="0.2">
      <c r="C301" s="134"/>
      <c r="E301" s="134"/>
      <c r="F301" s="134"/>
      <c r="G301" s="134"/>
    </row>
    <row r="302" spans="3:7" x14ac:dyDescent="0.2">
      <c r="C302" s="134"/>
      <c r="E302" s="134"/>
      <c r="F302" s="134"/>
      <c r="G302" s="134"/>
    </row>
    <row r="303" spans="3:7" x14ac:dyDescent="0.2">
      <c r="C303" s="134"/>
      <c r="E303" s="134"/>
      <c r="F303" s="134"/>
      <c r="G303" s="134"/>
    </row>
    <row r="304" spans="3:7" x14ac:dyDescent="0.2">
      <c r="C304" s="134"/>
      <c r="E304" s="134"/>
      <c r="F304" s="134"/>
      <c r="G304" s="134"/>
    </row>
    <row r="305" spans="3:7" x14ac:dyDescent="0.2">
      <c r="C305" s="134"/>
      <c r="E305" s="134"/>
      <c r="F305" s="134"/>
      <c r="G305" s="134"/>
    </row>
    <row r="306" spans="3:7" x14ac:dyDescent="0.2">
      <c r="C306" s="134"/>
      <c r="E306" s="134"/>
      <c r="F306" s="134"/>
      <c r="G306" s="134"/>
    </row>
    <row r="307" spans="3:7" x14ac:dyDescent="0.2">
      <c r="C307" s="134"/>
      <c r="E307" s="134"/>
      <c r="F307" s="134"/>
      <c r="G307" s="134"/>
    </row>
    <row r="308" spans="3:7" x14ac:dyDescent="0.2">
      <c r="C308" s="134"/>
      <c r="E308" s="134"/>
      <c r="F308" s="134"/>
      <c r="G308" s="134"/>
    </row>
    <row r="309" spans="3:7" x14ac:dyDescent="0.2">
      <c r="C309" s="134"/>
      <c r="E309" s="134"/>
      <c r="F309" s="134"/>
      <c r="G309" s="134"/>
    </row>
    <row r="310" spans="3:7" x14ac:dyDescent="0.2">
      <c r="C310" s="134"/>
      <c r="E310" s="134"/>
      <c r="F310" s="134"/>
      <c r="G310" s="134"/>
    </row>
    <row r="311" spans="3:7" x14ac:dyDescent="0.2">
      <c r="C311" s="134"/>
      <c r="E311" s="134"/>
      <c r="F311" s="134"/>
      <c r="G311" s="134"/>
    </row>
    <row r="312" spans="3:7" x14ac:dyDescent="0.2">
      <c r="C312" s="134"/>
      <c r="E312" s="134"/>
      <c r="F312" s="134"/>
      <c r="G312" s="134"/>
    </row>
    <row r="313" spans="3:7" x14ac:dyDescent="0.2">
      <c r="C313" s="134"/>
      <c r="E313" s="134"/>
      <c r="F313" s="134"/>
      <c r="G313" s="134"/>
    </row>
    <row r="314" spans="3:7" x14ac:dyDescent="0.2">
      <c r="C314" s="134"/>
      <c r="E314" s="134"/>
      <c r="F314" s="134"/>
      <c r="G314" s="134"/>
    </row>
    <row r="315" spans="3:7" x14ac:dyDescent="0.2">
      <c r="C315" s="134"/>
      <c r="E315" s="134"/>
      <c r="F315" s="134"/>
      <c r="G315" s="134"/>
    </row>
    <row r="316" spans="3:7" x14ac:dyDescent="0.2">
      <c r="C316" s="134"/>
      <c r="E316" s="134"/>
      <c r="F316" s="134"/>
      <c r="G316" s="134"/>
    </row>
    <row r="317" spans="3:7" x14ac:dyDescent="0.2">
      <c r="C317" s="134"/>
      <c r="E317" s="134"/>
      <c r="F317" s="134"/>
      <c r="G317" s="134"/>
    </row>
    <row r="318" spans="3:7" x14ac:dyDescent="0.2">
      <c r="C318" s="134"/>
      <c r="E318" s="134"/>
      <c r="F318" s="134"/>
      <c r="G318" s="134"/>
    </row>
    <row r="319" spans="3:7" x14ac:dyDescent="0.2">
      <c r="C319" s="134"/>
      <c r="E319" s="134"/>
      <c r="F319" s="134"/>
      <c r="G319" s="134"/>
    </row>
    <row r="320" spans="3:7" x14ac:dyDescent="0.2">
      <c r="C320" s="134"/>
      <c r="E320" s="134"/>
      <c r="F320" s="134"/>
      <c r="G320" s="134"/>
    </row>
    <row r="321" spans="3:7" x14ac:dyDescent="0.2">
      <c r="C321" s="134"/>
      <c r="E321" s="134"/>
      <c r="F321" s="134"/>
      <c r="G321" s="134"/>
    </row>
    <row r="322" spans="3:7" x14ac:dyDescent="0.2">
      <c r="C322" s="134"/>
      <c r="E322" s="134"/>
      <c r="F322" s="134"/>
      <c r="G322" s="134"/>
    </row>
    <row r="323" spans="3:7" x14ac:dyDescent="0.2">
      <c r="C323" s="134"/>
      <c r="E323" s="134"/>
      <c r="F323" s="134"/>
      <c r="G323" s="134"/>
    </row>
    <row r="324" spans="3:7" x14ac:dyDescent="0.2">
      <c r="C324" s="134"/>
      <c r="E324" s="134"/>
      <c r="F324" s="134"/>
      <c r="G324" s="134"/>
    </row>
    <row r="325" spans="3:7" x14ac:dyDescent="0.2">
      <c r="C325" s="134"/>
      <c r="E325" s="134"/>
      <c r="F325" s="134"/>
      <c r="G325" s="134"/>
    </row>
    <row r="326" spans="3:7" x14ac:dyDescent="0.2">
      <c r="C326" s="134"/>
      <c r="E326" s="134"/>
      <c r="F326" s="134"/>
      <c r="G326" s="134"/>
    </row>
    <row r="327" spans="3:7" x14ac:dyDescent="0.2">
      <c r="C327" s="134"/>
      <c r="E327" s="134"/>
      <c r="F327" s="134"/>
      <c r="G327" s="134"/>
    </row>
    <row r="328" spans="3:7" x14ac:dyDescent="0.2">
      <c r="C328" s="134"/>
      <c r="E328" s="134"/>
      <c r="F328" s="134"/>
      <c r="G328" s="134"/>
    </row>
    <row r="329" spans="3:7" x14ac:dyDescent="0.2">
      <c r="C329" s="134"/>
      <c r="E329" s="134"/>
      <c r="F329" s="134"/>
      <c r="G329" s="134"/>
    </row>
    <row r="330" spans="3:7" x14ac:dyDescent="0.2">
      <c r="C330" s="134"/>
      <c r="E330" s="134"/>
      <c r="F330" s="134"/>
      <c r="G330" s="134"/>
    </row>
    <row r="331" spans="3:7" x14ac:dyDescent="0.2">
      <c r="C331" s="134"/>
      <c r="E331" s="134"/>
      <c r="F331" s="134"/>
      <c r="G331" s="134"/>
    </row>
    <row r="332" spans="3:7" x14ac:dyDescent="0.2">
      <c r="C332" s="134"/>
      <c r="E332" s="134"/>
      <c r="F332" s="134"/>
      <c r="G332" s="134"/>
    </row>
    <row r="333" spans="3:7" x14ac:dyDescent="0.2">
      <c r="C333" s="134"/>
      <c r="E333" s="134"/>
      <c r="F333" s="134"/>
      <c r="G333" s="134"/>
    </row>
    <row r="334" spans="3:7" x14ac:dyDescent="0.2">
      <c r="C334" s="134"/>
      <c r="E334" s="134"/>
      <c r="F334" s="134"/>
      <c r="G334" s="134"/>
    </row>
    <row r="335" spans="3:7" x14ac:dyDescent="0.2">
      <c r="C335" s="134"/>
      <c r="E335" s="134"/>
      <c r="F335" s="134"/>
      <c r="G335" s="134"/>
    </row>
    <row r="336" spans="3:7" x14ac:dyDescent="0.2">
      <c r="C336" s="134"/>
      <c r="E336" s="134"/>
      <c r="F336" s="134"/>
      <c r="G336" s="134"/>
    </row>
    <row r="337" spans="3:7" x14ac:dyDescent="0.2">
      <c r="C337" s="134"/>
      <c r="E337" s="134"/>
      <c r="F337" s="134"/>
      <c r="G337" s="134"/>
    </row>
    <row r="338" spans="3:7" x14ac:dyDescent="0.2">
      <c r="C338" s="134"/>
      <c r="E338" s="134"/>
      <c r="F338" s="134"/>
      <c r="G338" s="134"/>
    </row>
    <row r="339" spans="3:7" x14ac:dyDescent="0.2">
      <c r="C339" s="134"/>
      <c r="E339" s="134"/>
      <c r="F339" s="134"/>
      <c r="G339" s="134"/>
    </row>
    <row r="340" spans="3:7" x14ac:dyDescent="0.2">
      <c r="C340" s="134"/>
      <c r="E340" s="134"/>
      <c r="F340" s="134"/>
      <c r="G340" s="134"/>
    </row>
    <row r="341" spans="3:7" x14ac:dyDescent="0.2">
      <c r="C341" s="134"/>
      <c r="E341" s="134"/>
      <c r="F341" s="134"/>
      <c r="G341" s="134"/>
    </row>
    <row r="342" spans="3:7" x14ac:dyDescent="0.2">
      <c r="C342" s="134"/>
      <c r="E342" s="134"/>
      <c r="F342" s="134"/>
      <c r="G342" s="134"/>
    </row>
    <row r="343" spans="3:7" x14ac:dyDescent="0.2">
      <c r="C343" s="134"/>
      <c r="E343" s="134"/>
      <c r="F343" s="134"/>
      <c r="G343" s="134"/>
    </row>
    <row r="344" spans="3:7" x14ac:dyDescent="0.2">
      <c r="C344" s="134"/>
      <c r="E344" s="134"/>
      <c r="F344" s="134"/>
      <c r="G344" s="134"/>
    </row>
    <row r="345" spans="3:7" x14ac:dyDescent="0.2">
      <c r="C345" s="134"/>
      <c r="E345" s="134"/>
      <c r="F345" s="134"/>
      <c r="G345" s="134"/>
    </row>
    <row r="346" spans="3:7" x14ac:dyDescent="0.2">
      <c r="C346" s="134"/>
      <c r="E346" s="134"/>
      <c r="F346" s="134"/>
      <c r="G346" s="134"/>
    </row>
    <row r="347" spans="3:7" x14ac:dyDescent="0.2">
      <c r="C347" s="134"/>
      <c r="E347" s="134"/>
      <c r="F347" s="134"/>
      <c r="G347" s="134"/>
    </row>
    <row r="348" spans="3:7" x14ac:dyDescent="0.2">
      <c r="C348" s="134"/>
      <c r="E348" s="134"/>
      <c r="F348" s="134"/>
      <c r="G348" s="134"/>
    </row>
    <row r="349" spans="3:7" x14ac:dyDescent="0.2">
      <c r="C349" s="134"/>
      <c r="E349" s="134"/>
      <c r="F349" s="134"/>
      <c r="G349" s="134"/>
    </row>
    <row r="350" spans="3:7" x14ac:dyDescent="0.2">
      <c r="C350" s="134"/>
      <c r="E350" s="134"/>
      <c r="F350" s="134"/>
      <c r="G350" s="134"/>
    </row>
    <row r="351" spans="3:7" x14ac:dyDescent="0.2">
      <c r="C351" s="134"/>
      <c r="E351" s="134"/>
      <c r="F351" s="134"/>
      <c r="G351" s="134"/>
    </row>
    <row r="352" spans="3:7" x14ac:dyDescent="0.2">
      <c r="C352" s="134"/>
      <c r="E352" s="134"/>
      <c r="F352" s="134"/>
      <c r="G352" s="134"/>
    </row>
    <row r="353" spans="3:7" x14ac:dyDescent="0.2">
      <c r="C353" s="134"/>
      <c r="E353" s="134"/>
      <c r="F353" s="134"/>
      <c r="G353" s="134"/>
    </row>
    <row r="354" spans="3:7" x14ac:dyDescent="0.2">
      <c r="C354" s="134"/>
      <c r="E354" s="134"/>
      <c r="F354" s="134"/>
      <c r="G354" s="134"/>
    </row>
    <row r="355" spans="3:7" x14ac:dyDescent="0.2">
      <c r="C355" s="134"/>
      <c r="E355" s="134"/>
      <c r="F355" s="134"/>
      <c r="G355" s="134"/>
    </row>
    <row r="356" spans="3:7" x14ac:dyDescent="0.2">
      <c r="C356" s="134"/>
      <c r="E356" s="134"/>
      <c r="F356" s="134"/>
      <c r="G356" s="134"/>
    </row>
    <row r="357" spans="3:7" x14ac:dyDescent="0.2">
      <c r="C357" s="134"/>
      <c r="E357" s="134"/>
      <c r="F357" s="134"/>
      <c r="G357" s="134"/>
    </row>
    <row r="358" spans="3:7" x14ac:dyDescent="0.2">
      <c r="C358" s="134"/>
      <c r="E358" s="134"/>
      <c r="F358" s="134"/>
      <c r="G358" s="134"/>
    </row>
    <row r="359" spans="3:7" x14ac:dyDescent="0.2">
      <c r="C359" s="134"/>
      <c r="E359" s="134"/>
      <c r="F359" s="134"/>
      <c r="G359" s="134"/>
    </row>
    <row r="360" spans="3:7" x14ac:dyDescent="0.2">
      <c r="C360" s="134"/>
      <c r="E360" s="134"/>
      <c r="F360" s="134"/>
      <c r="G360" s="134"/>
    </row>
    <row r="361" spans="3:7" x14ac:dyDescent="0.2">
      <c r="C361" s="134"/>
      <c r="E361" s="134"/>
      <c r="F361" s="134"/>
      <c r="G361" s="134"/>
    </row>
    <row r="362" spans="3:7" x14ac:dyDescent="0.2">
      <c r="C362" s="134"/>
      <c r="E362" s="134"/>
      <c r="F362" s="134"/>
      <c r="G362" s="134"/>
    </row>
    <row r="363" spans="3:7" x14ac:dyDescent="0.2">
      <c r="C363" s="134"/>
      <c r="E363" s="134"/>
      <c r="F363" s="134"/>
      <c r="G363" s="134"/>
    </row>
    <row r="364" spans="3:7" x14ac:dyDescent="0.2">
      <c r="C364" s="134"/>
      <c r="E364" s="134"/>
      <c r="F364" s="134"/>
      <c r="G364" s="134"/>
    </row>
    <row r="365" spans="3:7" x14ac:dyDescent="0.2">
      <c r="C365" s="134"/>
      <c r="E365" s="134"/>
      <c r="F365" s="134"/>
      <c r="G365" s="134"/>
    </row>
    <row r="366" spans="3:7" x14ac:dyDescent="0.2">
      <c r="C366" s="134"/>
      <c r="E366" s="134"/>
      <c r="F366" s="134"/>
      <c r="G366" s="134"/>
    </row>
    <row r="367" spans="3:7" x14ac:dyDescent="0.2">
      <c r="C367" s="134"/>
      <c r="E367" s="134"/>
      <c r="F367" s="134"/>
      <c r="G367" s="134"/>
    </row>
    <row r="368" spans="3:7" x14ac:dyDescent="0.2">
      <c r="C368" s="134"/>
      <c r="E368" s="134"/>
      <c r="F368" s="134"/>
      <c r="G368" s="134"/>
    </row>
    <row r="369" spans="3:7" x14ac:dyDescent="0.2">
      <c r="C369" s="134"/>
      <c r="E369" s="134"/>
      <c r="F369" s="134"/>
      <c r="G369" s="134"/>
    </row>
    <row r="370" spans="3:7" x14ac:dyDescent="0.2">
      <c r="C370" s="134"/>
      <c r="E370" s="134"/>
      <c r="F370" s="134"/>
      <c r="G370" s="134"/>
    </row>
    <row r="371" spans="3:7" x14ac:dyDescent="0.2">
      <c r="C371" s="134"/>
      <c r="E371" s="134"/>
      <c r="F371" s="134"/>
      <c r="G371" s="134"/>
    </row>
    <row r="372" spans="3:7" x14ac:dyDescent="0.2">
      <c r="C372" s="134"/>
      <c r="E372" s="134"/>
      <c r="F372" s="134"/>
      <c r="G372" s="134"/>
    </row>
    <row r="373" spans="3:7" x14ac:dyDescent="0.2">
      <c r="C373" s="134"/>
      <c r="E373" s="134"/>
      <c r="F373" s="134"/>
      <c r="G373" s="134"/>
    </row>
    <row r="374" spans="3:7" x14ac:dyDescent="0.2">
      <c r="C374" s="134"/>
      <c r="E374" s="134"/>
      <c r="F374" s="134"/>
      <c r="G374" s="134"/>
    </row>
    <row r="375" spans="3:7" x14ac:dyDescent="0.2">
      <c r="C375" s="134"/>
      <c r="E375" s="134"/>
      <c r="F375" s="134"/>
      <c r="G375" s="134"/>
    </row>
    <row r="376" spans="3:7" x14ac:dyDescent="0.2">
      <c r="C376" s="134"/>
      <c r="E376" s="134"/>
      <c r="F376" s="134"/>
      <c r="G376" s="134"/>
    </row>
    <row r="377" spans="3:7" x14ac:dyDescent="0.2">
      <c r="C377" s="134"/>
      <c r="E377" s="134"/>
      <c r="F377" s="134"/>
      <c r="G377" s="134"/>
    </row>
    <row r="378" spans="3:7" x14ac:dyDescent="0.2">
      <c r="C378" s="134"/>
      <c r="E378" s="134"/>
      <c r="F378" s="134"/>
      <c r="G378" s="134"/>
    </row>
    <row r="379" spans="3:7" x14ac:dyDescent="0.2">
      <c r="C379" s="134"/>
      <c r="E379" s="134"/>
      <c r="F379" s="134"/>
      <c r="G379" s="134"/>
    </row>
    <row r="380" spans="3:7" x14ac:dyDescent="0.2">
      <c r="C380" s="134"/>
      <c r="E380" s="134"/>
      <c r="F380" s="134"/>
      <c r="G380" s="134"/>
    </row>
    <row r="381" spans="3:7" x14ac:dyDescent="0.2">
      <c r="C381" s="134"/>
      <c r="E381" s="134"/>
      <c r="F381" s="134"/>
      <c r="G381" s="134"/>
    </row>
    <row r="382" spans="3:7" x14ac:dyDescent="0.2">
      <c r="C382" s="134"/>
      <c r="E382" s="134"/>
      <c r="F382" s="134"/>
      <c r="G382" s="134"/>
    </row>
    <row r="383" spans="3:7" x14ac:dyDescent="0.2">
      <c r="C383" s="134"/>
      <c r="E383" s="134"/>
      <c r="F383" s="134"/>
      <c r="G383" s="134"/>
    </row>
    <row r="384" spans="3:7" x14ac:dyDescent="0.2">
      <c r="C384" s="134"/>
      <c r="E384" s="134"/>
      <c r="F384" s="134"/>
      <c r="G384" s="134"/>
    </row>
    <row r="385" spans="3:7" x14ac:dyDescent="0.2">
      <c r="C385" s="134"/>
      <c r="E385" s="134"/>
      <c r="F385" s="134"/>
      <c r="G385" s="134"/>
    </row>
    <row r="386" spans="3:7" x14ac:dyDescent="0.2">
      <c r="C386" s="134"/>
      <c r="E386" s="134"/>
      <c r="F386" s="134"/>
      <c r="G386" s="134"/>
    </row>
    <row r="387" spans="3:7" x14ac:dyDescent="0.2">
      <c r="C387" s="134"/>
      <c r="E387" s="134"/>
      <c r="F387" s="134"/>
      <c r="G387" s="134"/>
    </row>
    <row r="388" spans="3:7" x14ac:dyDescent="0.2">
      <c r="C388" s="134"/>
      <c r="E388" s="134"/>
      <c r="F388" s="134"/>
      <c r="G388" s="134"/>
    </row>
    <row r="389" spans="3:7" x14ac:dyDescent="0.2">
      <c r="C389" s="134"/>
      <c r="E389" s="134"/>
      <c r="F389" s="134"/>
      <c r="G389" s="134"/>
    </row>
    <row r="390" spans="3:7" x14ac:dyDescent="0.2">
      <c r="C390" s="134"/>
      <c r="E390" s="134"/>
      <c r="F390" s="134"/>
      <c r="G390" s="134"/>
    </row>
    <row r="391" spans="3:7" x14ac:dyDescent="0.2">
      <c r="C391" s="134"/>
      <c r="E391" s="134"/>
      <c r="F391" s="134"/>
      <c r="G391" s="134"/>
    </row>
    <row r="392" spans="3:7" x14ac:dyDescent="0.2">
      <c r="C392" s="134"/>
      <c r="E392" s="134"/>
      <c r="F392" s="134"/>
      <c r="G392" s="134"/>
    </row>
    <row r="393" spans="3:7" x14ac:dyDescent="0.2">
      <c r="C393" s="134"/>
      <c r="E393" s="134"/>
      <c r="F393" s="134"/>
      <c r="G393" s="134"/>
    </row>
    <row r="394" spans="3:7" x14ac:dyDescent="0.2">
      <c r="C394" s="134"/>
      <c r="E394" s="134"/>
      <c r="F394" s="134"/>
      <c r="G394" s="134"/>
    </row>
    <row r="395" spans="3:7" x14ac:dyDescent="0.2">
      <c r="C395" s="134"/>
      <c r="E395" s="134"/>
      <c r="F395" s="134"/>
      <c r="G395" s="134"/>
    </row>
    <row r="396" spans="3:7" x14ac:dyDescent="0.2">
      <c r="C396" s="134"/>
      <c r="E396" s="134"/>
      <c r="F396" s="134"/>
      <c r="G396" s="134"/>
    </row>
    <row r="397" spans="3:7" x14ac:dyDescent="0.2">
      <c r="C397" s="134"/>
      <c r="E397" s="134"/>
      <c r="F397" s="134"/>
      <c r="G397" s="134"/>
    </row>
    <row r="398" spans="3:7" x14ac:dyDescent="0.2">
      <c r="C398" s="134"/>
      <c r="E398" s="134"/>
      <c r="F398" s="134"/>
      <c r="G398" s="134"/>
    </row>
    <row r="399" spans="3:7" x14ac:dyDescent="0.2">
      <c r="C399" s="134"/>
      <c r="E399" s="134"/>
      <c r="F399" s="134"/>
      <c r="G399" s="134"/>
    </row>
    <row r="400" spans="3:7" x14ac:dyDescent="0.2">
      <c r="C400" s="134"/>
      <c r="E400" s="134"/>
      <c r="F400" s="134"/>
      <c r="G400" s="134"/>
    </row>
    <row r="401" spans="3:7" x14ac:dyDescent="0.2">
      <c r="C401" s="134"/>
      <c r="E401" s="134"/>
      <c r="F401" s="134"/>
      <c r="G401" s="134"/>
    </row>
    <row r="402" spans="3:7" x14ac:dyDescent="0.2">
      <c r="C402" s="134"/>
      <c r="E402" s="134"/>
      <c r="F402" s="134"/>
      <c r="G402" s="134"/>
    </row>
    <row r="403" spans="3:7" x14ac:dyDescent="0.2">
      <c r="C403" s="134"/>
      <c r="E403" s="134"/>
      <c r="F403" s="134"/>
      <c r="G403" s="134"/>
    </row>
    <row r="404" spans="3:7" x14ac:dyDescent="0.2">
      <c r="C404" s="134"/>
      <c r="E404" s="134"/>
      <c r="F404" s="134"/>
      <c r="G404" s="134"/>
    </row>
    <row r="405" spans="3:7" x14ac:dyDescent="0.2">
      <c r="C405" s="134"/>
      <c r="E405" s="134"/>
      <c r="F405" s="134"/>
      <c r="G405" s="134"/>
    </row>
    <row r="406" spans="3:7" x14ac:dyDescent="0.2">
      <c r="C406" s="134"/>
      <c r="E406" s="134"/>
      <c r="F406" s="134"/>
      <c r="G406" s="134"/>
    </row>
    <row r="407" spans="3:7" x14ac:dyDescent="0.2">
      <c r="C407" s="134"/>
      <c r="E407" s="134"/>
      <c r="F407" s="134"/>
      <c r="G407" s="134"/>
    </row>
    <row r="408" spans="3:7" x14ac:dyDescent="0.2">
      <c r="C408" s="134"/>
      <c r="E408" s="134"/>
      <c r="F408" s="134"/>
      <c r="G408" s="134"/>
    </row>
    <row r="409" spans="3:7" x14ac:dyDescent="0.2">
      <c r="C409" s="134"/>
      <c r="E409" s="134"/>
      <c r="F409" s="134"/>
      <c r="G409" s="134"/>
    </row>
    <row r="410" spans="3:7" x14ac:dyDescent="0.2">
      <c r="C410" s="134"/>
      <c r="E410" s="134"/>
      <c r="F410" s="134"/>
      <c r="G410" s="134"/>
    </row>
    <row r="411" spans="3:7" x14ac:dyDescent="0.2">
      <c r="C411" s="134"/>
      <c r="E411" s="134"/>
      <c r="F411" s="134"/>
      <c r="G411" s="134"/>
    </row>
    <row r="412" spans="3:7" x14ac:dyDescent="0.2">
      <c r="C412" s="134"/>
      <c r="E412" s="134"/>
      <c r="F412" s="134"/>
      <c r="G412" s="134"/>
    </row>
    <row r="413" spans="3:7" x14ac:dyDescent="0.2">
      <c r="C413" s="134"/>
      <c r="E413" s="134"/>
      <c r="F413" s="134"/>
      <c r="G413" s="134"/>
    </row>
    <row r="414" spans="3:7" x14ac:dyDescent="0.2">
      <c r="C414" s="134"/>
      <c r="E414" s="134"/>
      <c r="F414" s="134"/>
      <c r="G414" s="134"/>
    </row>
    <row r="415" spans="3:7" x14ac:dyDescent="0.2">
      <c r="C415" s="134"/>
      <c r="E415" s="134"/>
      <c r="F415" s="134"/>
      <c r="G415" s="134"/>
    </row>
    <row r="416" spans="3:7" x14ac:dyDescent="0.2">
      <c r="C416" s="134"/>
      <c r="E416" s="134"/>
      <c r="F416" s="134"/>
      <c r="G416" s="134"/>
    </row>
    <row r="417" spans="3:7" x14ac:dyDescent="0.2">
      <c r="C417" s="134"/>
      <c r="E417" s="134"/>
      <c r="F417" s="134"/>
      <c r="G417" s="134"/>
    </row>
    <row r="418" spans="3:7" x14ac:dyDescent="0.2">
      <c r="C418" s="134"/>
      <c r="E418" s="134"/>
      <c r="F418" s="134"/>
      <c r="G418" s="134"/>
    </row>
    <row r="419" spans="3:7" x14ac:dyDescent="0.2">
      <c r="C419" s="134"/>
      <c r="E419" s="134"/>
      <c r="F419" s="134"/>
      <c r="G419" s="134"/>
    </row>
    <row r="420" spans="3:7" x14ac:dyDescent="0.2">
      <c r="C420" s="134"/>
      <c r="E420" s="134"/>
      <c r="F420" s="134"/>
      <c r="G420" s="134"/>
    </row>
    <row r="421" spans="3:7" x14ac:dyDescent="0.2">
      <c r="C421" s="134"/>
      <c r="E421" s="134"/>
      <c r="F421" s="134"/>
      <c r="G421" s="134"/>
    </row>
    <row r="422" spans="3:7" x14ac:dyDescent="0.2">
      <c r="C422" s="134"/>
      <c r="E422" s="134"/>
      <c r="F422" s="134"/>
      <c r="G422" s="134"/>
    </row>
    <row r="423" spans="3:7" x14ac:dyDescent="0.2">
      <c r="C423" s="134"/>
      <c r="E423" s="134"/>
      <c r="F423" s="134"/>
      <c r="G423" s="134"/>
    </row>
    <row r="424" spans="3:7" x14ac:dyDescent="0.2">
      <c r="C424" s="134"/>
      <c r="E424" s="134"/>
      <c r="F424" s="134"/>
      <c r="G424" s="134"/>
    </row>
    <row r="425" spans="3:7" x14ac:dyDescent="0.2">
      <c r="C425" s="134"/>
      <c r="E425" s="134"/>
      <c r="F425" s="134"/>
      <c r="G425" s="134"/>
    </row>
    <row r="426" spans="3:7" x14ac:dyDescent="0.2">
      <c r="C426" s="134"/>
      <c r="E426" s="134"/>
      <c r="F426" s="134"/>
      <c r="G426" s="134"/>
    </row>
    <row r="427" spans="3:7" x14ac:dyDescent="0.2">
      <c r="C427" s="134"/>
      <c r="E427" s="134"/>
      <c r="F427" s="134"/>
      <c r="G427" s="134"/>
    </row>
    <row r="428" spans="3:7" x14ac:dyDescent="0.2">
      <c r="C428" s="134"/>
      <c r="E428" s="134"/>
      <c r="F428" s="134"/>
      <c r="G428" s="134"/>
    </row>
    <row r="429" spans="3:7" x14ac:dyDescent="0.2">
      <c r="C429" s="134"/>
      <c r="E429" s="134"/>
      <c r="F429" s="134"/>
      <c r="G429" s="134"/>
    </row>
    <row r="430" spans="3:7" x14ac:dyDescent="0.2">
      <c r="C430" s="134"/>
      <c r="E430" s="134"/>
      <c r="F430" s="134"/>
      <c r="G430" s="134"/>
    </row>
    <row r="431" spans="3:7" x14ac:dyDescent="0.2">
      <c r="C431" s="134"/>
      <c r="E431" s="134"/>
      <c r="F431" s="134"/>
      <c r="G431" s="134"/>
    </row>
    <row r="432" spans="3:7" x14ac:dyDescent="0.2">
      <c r="C432" s="134"/>
      <c r="E432" s="134"/>
      <c r="F432" s="134"/>
      <c r="G432" s="134"/>
    </row>
    <row r="433" spans="3:7" x14ac:dyDescent="0.2">
      <c r="C433" s="134"/>
      <c r="E433" s="134"/>
      <c r="F433" s="134"/>
      <c r="G433" s="134"/>
    </row>
    <row r="434" spans="3:7" x14ac:dyDescent="0.2">
      <c r="C434" s="134"/>
      <c r="E434" s="134"/>
      <c r="F434" s="134"/>
      <c r="G434" s="134"/>
    </row>
    <row r="435" spans="3:7" x14ac:dyDescent="0.2">
      <c r="C435" s="134"/>
      <c r="E435" s="134"/>
      <c r="F435" s="134"/>
      <c r="G435" s="134"/>
    </row>
    <row r="436" spans="3:7" x14ac:dyDescent="0.2">
      <c r="C436" s="134"/>
      <c r="E436" s="134"/>
      <c r="F436" s="134"/>
      <c r="G436" s="134"/>
    </row>
    <row r="437" spans="3:7" x14ac:dyDescent="0.2">
      <c r="C437" s="134"/>
      <c r="E437" s="134"/>
      <c r="F437" s="134"/>
      <c r="G437" s="134"/>
    </row>
    <row r="438" spans="3:7" x14ac:dyDescent="0.2">
      <c r="C438" s="134"/>
      <c r="E438" s="134"/>
      <c r="F438" s="134"/>
      <c r="G438" s="134"/>
    </row>
    <row r="439" spans="3:7" x14ac:dyDescent="0.2">
      <c r="C439" s="134"/>
      <c r="E439" s="134"/>
      <c r="F439" s="134"/>
      <c r="G439" s="134"/>
    </row>
    <row r="440" spans="3:7" x14ac:dyDescent="0.2">
      <c r="C440" s="134"/>
      <c r="E440" s="134"/>
      <c r="F440" s="134"/>
      <c r="G440" s="134"/>
    </row>
    <row r="441" spans="3:7" x14ac:dyDescent="0.2">
      <c r="C441" s="134"/>
      <c r="E441" s="134"/>
      <c r="F441" s="134"/>
      <c r="G441" s="134"/>
    </row>
    <row r="442" spans="3:7" x14ac:dyDescent="0.2">
      <c r="C442" s="134"/>
      <c r="E442" s="134"/>
      <c r="F442" s="134"/>
      <c r="G442" s="134"/>
    </row>
    <row r="443" spans="3:7" x14ac:dyDescent="0.2">
      <c r="C443" s="134"/>
      <c r="E443" s="134"/>
      <c r="F443" s="134"/>
      <c r="G443" s="134"/>
    </row>
    <row r="444" spans="3:7" x14ac:dyDescent="0.2">
      <c r="C444" s="134"/>
      <c r="E444" s="134"/>
      <c r="F444" s="134"/>
      <c r="G444" s="134"/>
    </row>
    <row r="445" spans="3:7" x14ac:dyDescent="0.2">
      <c r="C445" s="134"/>
      <c r="E445" s="134"/>
      <c r="F445" s="134"/>
      <c r="G445" s="134"/>
    </row>
    <row r="446" spans="3:7" x14ac:dyDescent="0.2">
      <c r="C446" s="134"/>
      <c r="E446" s="134"/>
      <c r="F446" s="134"/>
      <c r="G446" s="134"/>
    </row>
    <row r="447" spans="3:7" x14ac:dyDescent="0.2">
      <c r="C447" s="134"/>
      <c r="E447" s="134"/>
      <c r="F447" s="134"/>
      <c r="G447" s="134"/>
    </row>
    <row r="448" spans="3:7" x14ac:dyDescent="0.2">
      <c r="C448" s="134"/>
      <c r="E448" s="134"/>
      <c r="F448" s="134"/>
      <c r="G448" s="134"/>
    </row>
    <row r="449" spans="3:7" x14ac:dyDescent="0.2">
      <c r="C449" s="134"/>
      <c r="E449" s="134"/>
      <c r="F449" s="134"/>
      <c r="G449" s="134"/>
    </row>
    <row r="450" spans="3:7" x14ac:dyDescent="0.2">
      <c r="C450" s="134"/>
      <c r="E450" s="134"/>
      <c r="F450" s="134"/>
      <c r="G450" s="134"/>
    </row>
    <row r="451" spans="3:7" x14ac:dyDescent="0.2">
      <c r="C451" s="134"/>
      <c r="E451" s="134"/>
      <c r="F451" s="134"/>
      <c r="G451" s="134"/>
    </row>
    <row r="452" spans="3:7" x14ac:dyDescent="0.2">
      <c r="C452" s="134"/>
      <c r="E452" s="134"/>
      <c r="F452" s="134"/>
      <c r="G452" s="134"/>
    </row>
    <row r="453" spans="3:7" x14ac:dyDescent="0.2">
      <c r="C453" s="134"/>
      <c r="E453" s="134"/>
      <c r="F453" s="134"/>
      <c r="G453" s="134"/>
    </row>
    <row r="454" spans="3:7" x14ac:dyDescent="0.2">
      <c r="C454" s="134"/>
      <c r="E454" s="134"/>
      <c r="F454" s="134"/>
      <c r="G454" s="134"/>
    </row>
    <row r="455" spans="3:7" x14ac:dyDescent="0.2">
      <c r="C455" s="134"/>
      <c r="E455" s="134"/>
      <c r="F455" s="134"/>
      <c r="G455" s="134"/>
    </row>
    <row r="456" spans="3:7" x14ac:dyDescent="0.2">
      <c r="C456" s="134"/>
      <c r="E456" s="134"/>
      <c r="F456" s="134"/>
      <c r="G456" s="134"/>
    </row>
    <row r="457" spans="3:7" x14ac:dyDescent="0.2">
      <c r="C457" s="134"/>
      <c r="E457" s="134"/>
      <c r="F457" s="134"/>
      <c r="G457" s="134"/>
    </row>
    <row r="458" spans="3:7" x14ac:dyDescent="0.2">
      <c r="C458" s="134"/>
      <c r="E458" s="134"/>
      <c r="F458" s="134"/>
      <c r="G458" s="134"/>
    </row>
    <row r="459" spans="3:7" x14ac:dyDescent="0.2">
      <c r="C459" s="134"/>
      <c r="E459" s="134"/>
      <c r="F459" s="134"/>
      <c r="G459" s="134"/>
    </row>
    <row r="460" spans="3:7" x14ac:dyDescent="0.2">
      <c r="C460" s="134"/>
      <c r="E460" s="134"/>
      <c r="F460" s="134"/>
      <c r="G460" s="134"/>
    </row>
    <row r="461" spans="3:7" x14ac:dyDescent="0.2">
      <c r="C461" s="134"/>
      <c r="E461" s="134"/>
      <c r="F461" s="134"/>
      <c r="G461" s="134"/>
    </row>
    <row r="462" spans="3:7" x14ac:dyDescent="0.2">
      <c r="C462" s="134"/>
      <c r="E462" s="134"/>
      <c r="F462" s="134"/>
      <c r="G462" s="134"/>
    </row>
    <row r="463" spans="3:7" x14ac:dyDescent="0.2">
      <c r="C463" s="134"/>
      <c r="E463" s="134"/>
      <c r="F463" s="134"/>
      <c r="G463" s="134"/>
    </row>
    <row r="464" spans="3:7" x14ac:dyDescent="0.2">
      <c r="C464" s="134"/>
      <c r="E464" s="134"/>
      <c r="F464" s="134"/>
      <c r="G464" s="134"/>
    </row>
    <row r="465" spans="3:7" x14ac:dyDescent="0.2">
      <c r="C465" s="134"/>
      <c r="E465" s="134"/>
      <c r="F465" s="134"/>
      <c r="G465" s="134"/>
    </row>
    <row r="466" spans="3:7" x14ac:dyDescent="0.2">
      <c r="C466" s="134"/>
      <c r="E466" s="134"/>
      <c r="F466" s="134"/>
      <c r="G466" s="134"/>
    </row>
    <row r="467" spans="3:7" x14ac:dyDescent="0.2">
      <c r="C467" s="134"/>
      <c r="E467" s="134"/>
      <c r="F467" s="134"/>
      <c r="G467" s="134"/>
    </row>
    <row r="468" spans="3:7" x14ac:dyDescent="0.2">
      <c r="C468" s="134"/>
      <c r="E468" s="134"/>
      <c r="F468" s="134"/>
      <c r="G468" s="134"/>
    </row>
    <row r="469" spans="3:7" x14ac:dyDescent="0.2">
      <c r="C469" s="134"/>
      <c r="E469" s="134"/>
      <c r="F469" s="134"/>
      <c r="G469" s="134"/>
    </row>
    <row r="470" spans="3:7" x14ac:dyDescent="0.2">
      <c r="C470" s="134"/>
      <c r="E470" s="134"/>
      <c r="F470" s="134"/>
      <c r="G470" s="134"/>
    </row>
    <row r="471" spans="3:7" x14ac:dyDescent="0.2">
      <c r="C471" s="134"/>
      <c r="E471" s="134"/>
      <c r="F471" s="134"/>
      <c r="G471" s="134"/>
    </row>
    <row r="472" spans="3:7" x14ac:dyDescent="0.2">
      <c r="C472" s="134"/>
      <c r="E472" s="134"/>
      <c r="F472" s="134"/>
      <c r="G472" s="134"/>
    </row>
    <row r="473" spans="3:7" x14ac:dyDescent="0.2">
      <c r="C473" s="134"/>
      <c r="E473" s="134"/>
      <c r="F473" s="134"/>
      <c r="G473" s="134"/>
    </row>
    <row r="474" spans="3:7" x14ac:dyDescent="0.2">
      <c r="C474" s="134"/>
      <c r="E474" s="134"/>
      <c r="F474" s="134"/>
      <c r="G474" s="134"/>
    </row>
    <row r="475" spans="3:7" x14ac:dyDescent="0.2">
      <c r="C475" s="134"/>
      <c r="E475" s="134"/>
      <c r="F475" s="134"/>
      <c r="G475" s="134"/>
    </row>
    <row r="476" spans="3:7" x14ac:dyDescent="0.2">
      <c r="C476" s="134"/>
      <c r="E476" s="134"/>
      <c r="F476" s="134"/>
      <c r="G476" s="134"/>
    </row>
    <row r="477" spans="3:7" x14ac:dyDescent="0.2">
      <c r="C477" s="134"/>
      <c r="E477" s="134"/>
      <c r="F477" s="134"/>
      <c r="G477" s="134"/>
    </row>
    <row r="478" spans="3:7" x14ac:dyDescent="0.2">
      <c r="C478" s="134"/>
      <c r="E478" s="134"/>
      <c r="F478" s="134"/>
      <c r="G478" s="134"/>
    </row>
    <row r="479" spans="3:7" x14ac:dyDescent="0.2">
      <c r="C479" s="134"/>
      <c r="E479" s="134"/>
      <c r="F479" s="134"/>
      <c r="G479" s="134"/>
    </row>
    <row r="480" spans="3:7" x14ac:dyDescent="0.2">
      <c r="C480" s="134"/>
      <c r="E480" s="134"/>
      <c r="F480" s="134"/>
      <c r="G480" s="134"/>
    </row>
    <row r="481" spans="3:7" x14ac:dyDescent="0.2">
      <c r="C481" s="134"/>
      <c r="E481" s="134"/>
      <c r="F481" s="134"/>
      <c r="G481" s="134"/>
    </row>
    <row r="482" spans="3:7" x14ac:dyDescent="0.2">
      <c r="C482" s="134"/>
      <c r="E482" s="134"/>
      <c r="F482" s="134"/>
      <c r="G482" s="134"/>
    </row>
    <row r="483" spans="3:7" x14ac:dyDescent="0.2">
      <c r="C483" s="134"/>
      <c r="E483" s="134"/>
      <c r="F483" s="134"/>
      <c r="G483" s="134"/>
    </row>
    <row r="484" spans="3:7" x14ac:dyDescent="0.2">
      <c r="C484" s="134"/>
      <c r="E484" s="134"/>
      <c r="F484" s="134"/>
      <c r="G484" s="134"/>
    </row>
    <row r="485" spans="3:7" x14ac:dyDescent="0.2">
      <c r="C485" s="134"/>
      <c r="E485" s="134"/>
      <c r="F485" s="134"/>
      <c r="G485" s="134"/>
    </row>
    <row r="486" spans="3:7" x14ac:dyDescent="0.2">
      <c r="C486" s="134"/>
      <c r="E486" s="134"/>
      <c r="F486" s="134"/>
      <c r="G486" s="134"/>
    </row>
    <row r="487" spans="3:7" x14ac:dyDescent="0.2">
      <c r="C487" s="134"/>
      <c r="E487" s="134"/>
      <c r="F487" s="134"/>
      <c r="G487" s="134"/>
    </row>
    <row r="488" spans="3:7" x14ac:dyDescent="0.2">
      <c r="C488" s="134"/>
      <c r="E488" s="134"/>
      <c r="F488" s="134"/>
      <c r="G488" s="134"/>
    </row>
    <row r="489" spans="3:7" x14ac:dyDescent="0.2">
      <c r="C489" s="134"/>
      <c r="E489" s="134"/>
      <c r="F489" s="134"/>
      <c r="G489" s="134"/>
    </row>
    <row r="490" spans="3:7" x14ac:dyDescent="0.2">
      <c r="C490" s="134"/>
      <c r="E490" s="134"/>
      <c r="F490" s="134"/>
      <c r="G490" s="134"/>
    </row>
    <row r="491" spans="3:7" x14ac:dyDescent="0.2">
      <c r="C491" s="134"/>
      <c r="E491" s="134"/>
      <c r="F491" s="134"/>
      <c r="G491" s="134"/>
    </row>
    <row r="492" spans="3:7" x14ac:dyDescent="0.2">
      <c r="C492" s="134"/>
      <c r="E492" s="134"/>
      <c r="F492" s="134"/>
      <c r="G492" s="134"/>
    </row>
    <row r="493" spans="3:7" x14ac:dyDescent="0.2">
      <c r="C493" s="134"/>
      <c r="E493" s="134"/>
      <c r="F493" s="134"/>
      <c r="G493" s="134"/>
    </row>
    <row r="494" spans="3:7" x14ac:dyDescent="0.2">
      <c r="C494" s="134"/>
      <c r="E494" s="134"/>
      <c r="F494" s="134"/>
      <c r="G494" s="134"/>
    </row>
    <row r="495" spans="3:7" x14ac:dyDescent="0.2">
      <c r="C495" s="134"/>
      <c r="E495" s="134"/>
      <c r="F495" s="134"/>
      <c r="G495" s="134"/>
    </row>
    <row r="496" spans="3:7" x14ac:dyDescent="0.2">
      <c r="C496" s="134"/>
      <c r="E496" s="134"/>
      <c r="F496" s="134"/>
      <c r="G496" s="134"/>
    </row>
    <row r="497" spans="3:7" x14ac:dyDescent="0.2">
      <c r="C497" s="134"/>
      <c r="E497" s="134"/>
      <c r="F497" s="134"/>
      <c r="G497" s="134"/>
    </row>
    <row r="498" spans="3:7" x14ac:dyDescent="0.2">
      <c r="C498" s="134"/>
      <c r="E498" s="134"/>
      <c r="F498" s="134"/>
      <c r="G498" s="134"/>
    </row>
    <row r="499" spans="3:7" x14ac:dyDescent="0.2">
      <c r="C499" s="134"/>
      <c r="E499" s="134"/>
      <c r="F499" s="134"/>
      <c r="G499" s="134"/>
    </row>
    <row r="500" spans="3:7" x14ac:dyDescent="0.2">
      <c r="C500" s="134"/>
      <c r="E500" s="134"/>
      <c r="F500" s="134"/>
      <c r="G500" s="134"/>
    </row>
    <row r="501" spans="3:7" x14ac:dyDescent="0.2">
      <c r="C501" s="134"/>
      <c r="E501" s="134"/>
      <c r="F501" s="134"/>
      <c r="G501" s="134"/>
    </row>
    <row r="502" spans="3:7" x14ac:dyDescent="0.2">
      <c r="C502" s="134"/>
      <c r="E502" s="134"/>
      <c r="F502" s="134"/>
      <c r="G502" s="134"/>
    </row>
    <row r="503" spans="3:7" x14ac:dyDescent="0.2">
      <c r="C503" s="134"/>
      <c r="E503" s="134"/>
      <c r="F503" s="134"/>
      <c r="G503" s="134"/>
    </row>
    <row r="504" spans="3:7" x14ac:dyDescent="0.2">
      <c r="C504" s="134"/>
      <c r="E504" s="134"/>
      <c r="F504" s="134"/>
      <c r="G504" s="134"/>
    </row>
    <row r="505" spans="3:7" x14ac:dyDescent="0.2">
      <c r="C505" s="134"/>
      <c r="E505" s="134"/>
      <c r="F505" s="134"/>
      <c r="G505" s="134"/>
    </row>
    <row r="506" spans="3:7" x14ac:dyDescent="0.2">
      <c r="C506" s="134"/>
      <c r="E506" s="134"/>
      <c r="F506" s="134"/>
      <c r="G506" s="134"/>
    </row>
    <row r="507" spans="3:7" x14ac:dyDescent="0.2">
      <c r="C507" s="134"/>
      <c r="E507" s="134"/>
      <c r="F507" s="134"/>
      <c r="G507" s="134"/>
    </row>
    <row r="508" spans="3:7" x14ac:dyDescent="0.2">
      <c r="C508" s="134"/>
      <c r="E508" s="134"/>
      <c r="F508" s="134"/>
      <c r="G508" s="134"/>
    </row>
    <row r="509" spans="3:7" x14ac:dyDescent="0.2">
      <c r="C509" s="134"/>
      <c r="E509" s="134"/>
      <c r="F509" s="134"/>
      <c r="G509" s="134"/>
    </row>
    <row r="510" spans="3:7" x14ac:dyDescent="0.2">
      <c r="C510" s="134"/>
      <c r="E510" s="134"/>
      <c r="F510" s="134"/>
      <c r="G510" s="134"/>
    </row>
    <row r="511" spans="3:7" x14ac:dyDescent="0.2">
      <c r="C511" s="134"/>
      <c r="E511" s="134"/>
      <c r="F511" s="134"/>
      <c r="G511" s="134"/>
    </row>
    <row r="512" spans="3:7" x14ac:dyDescent="0.2">
      <c r="C512" s="134"/>
      <c r="E512" s="134"/>
      <c r="F512" s="134"/>
      <c r="G512" s="134"/>
    </row>
    <row r="513" spans="3:7" x14ac:dyDescent="0.2">
      <c r="C513" s="134"/>
      <c r="E513" s="134"/>
      <c r="F513" s="134"/>
      <c r="G513" s="134"/>
    </row>
    <row r="514" spans="3:7" x14ac:dyDescent="0.2">
      <c r="C514" s="134"/>
      <c r="E514" s="134"/>
      <c r="F514" s="134"/>
      <c r="G514" s="134"/>
    </row>
    <row r="515" spans="3:7" x14ac:dyDescent="0.2">
      <c r="C515" s="134"/>
      <c r="E515" s="134"/>
      <c r="F515" s="134"/>
      <c r="G515" s="134"/>
    </row>
    <row r="516" spans="3:7" x14ac:dyDescent="0.2">
      <c r="C516" s="134"/>
      <c r="E516" s="134"/>
      <c r="F516" s="134"/>
      <c r="G516" s="134"/>
    </row>
    <row r="517" spans="3:7" x14ac:dyDescent="0.2">
      <c r="C517" s="134"/>
      <c r="E517" s="134"/>
      <c r="F517" s="134"/>
      <c r="G517" s="134"/>
    </row>
    <row r="518" spans="3:7" x14ac:dyDescent="0.2">
      <c r="C518" s="134"/>
      <c r="E518" s="134"/>
      <c r="F518" s="134"/>
      <c r="G518" s="134"/>
    </row>
    <row r="519" spans="3:7" x14ac:dyDescent="0.2">
      <c r="C519" s="134"/>
      <c r="E519" s="134"/>
      <c r="F519" s="134"/>
      <c r="G519" s="134"/>
    </row>
    <row r="520" spans="3:7" x14ac:dyDescent="0.2">
      <c r="C520" s="134"/>
      <c r="E520" s="134"/>
      <c r="F520" s="134"/>
      <c r="G520" s="134"/>
    </row>
    <row r="521" spans="3:7" x14ac:dyDescent="0.2">
      <c r="C521" s="134"/>
      <c r="E521" s="134"/>
      <c r="F521" s="134"/>
      <c r="G521" s="134"/>
    </row>
    <row r="522" spans="3:7" x14ac:dyDescent="0.2">
      <c r="C522" s="134"/>
      <c r="E522" s="134"/>
      <c r="F522" s="134"/>
      <c r="G522" s="134"/>
    </row>
    <row r="523" spans="3:7" x14ac:dyDescent="0.2">
      <c r="C523" s="134"/>
      <c r="E523" s="134"/>
      <c r="F523" s="134"/>
      <c r="G523" s="134"/>
    </row>
    <row r="524" spans="3:7" x14ac:dyDescent="0.2">
      <c r="C524" s="134"/>
      <c r="E524" s="134"/>
      <c r="F524" s="134"/>
      <c r="G524" s="134"/>
    </row>
    <row r="525" spans="3:7" x14ac:dyDescent="0.2">
      <c r="C525" s="134"/>
      <c r="E525" s="134"/>
      <c r="F525" s="134"/>
      <c r="G525" s="134"/>
    </row>
    <row r="526" spans="3:7" x14ac:dyDescent="0.2">
      <c r="C526" s="134"/>
      <c r="E526" s="134"/>
      <c r="F526" s="134"/>
      <c r="G526" s="134"/>
    </row>
    <row r="527" spans="3:7" x14ac:dyDescent="0.2">
      <c r="C527" s="134"/>
      <c r="E527" s="134"/>
      <c r="F527" s="134"/>
      <c r="G527" s="134"/>
    </row>
    <row r="528" spans="3:7" x14ac:dyDescent="0.2">
      <c r="C528" s="134"/>
      <c r="E528" s="134"/>
      <c r="F528" s="134"/>
      <c r="G528" s="134"/>
    </row>
    <row r="529" spans="3:7" x14ac:dyDescent="0.2">
      <c r="C529" s="134"/>
      <c r="E529" s="134"/>
      <c r="F529" s="134"/>
      <c r="G529" s="134"/>
    </row>
    <row r="530" spans="3:7" x14ac:dyDescent="0.2">
      <c r="C530" s="134"/>
      <c r="E530" s="134"/>
      <c r="F530" s="134"/>
      <c r="G530" s="134"/>
    </row>
    <row r="531" spans="3:7" x14ac:dyDescent="0.2">
      <c r="C531" s="134"/>
      <c r="E531" s="134"/>
      <c r="F531" s="134"/>
      <c r="G531" s="134"/>
    </row>
    <row r="532" spans="3:7" x14ac:dyDescent="0.2">
      <c r="C532" s="134"/>
      <c r="E532" s="134"/>
      <c r="F532" s="134"/>
      <c r="G532" s="134"/>
    </row>
    <row r="533" spans="3:7" x14ac:dyDescent="0.2">
      <c r="C533" s="134"/>
      <c r="E533" s="134"/>
      <c r="F533" s="134"/>
      <c r="G533" s="134"/>
    </row>
    <row r="534" spans="3:7" x14ac:dyDescent="0.2">
      <c r="C534" s="134"/>
      <c r="E534" s="134"/>
      <c r="F534" s="134"/>
      <c r="G534" s="134"/>
    </row>
    <row r="535" spans="3:7" x14ac:dyDescent="0.2">
      <c r="C535" s="134"/>
      <c r="E535" s="134"/>
      <c r="F535" s="134"/>
      <c r="G535" s="134"/>
    </row>
    <row r="536" spans="3:7" x14ac:dyDescent="0.2">
      <c r="C536" s="134"/>
      <c r="E536" s="134"/>
      <c r="F536" s="134"/>
      <c r="G536" s="134"/>
    </row>
    <row r="537" spans="3:7" x14ac:dyDescent="0.2">
      <c r="C537" s="134"/>
      <c r="E537" s="134"/>
      <c r="F537" s="134"/>
      <c r="G537" s="134"/>
    </row>
    <row r="538" spans="3:7" x14ac:dyDescent="0.2">
      <c r="C538" s="134"/>
      <c r="E538" s="134"/>
      <c r="F538" s="134"/>
      <c r="G538" s="134"/>
    </row>
    <row r="539" spans="3:7" x14ac:dyDescent="0.2">
      <c r="C539" s="134"/>
      <c r="E539" s="134"/>
      <c r="F539" s="134"/>
      <c r="G539" s="134"/>
    </row>
    <row r="540" spans="3:7" x14ac:dyDescent="0.2">
      <c r="C540" s="134"/>
      <c r="E540" s="134"/>
      <c r="F540" s="134"/>
      <c r="G540" s="134"/>
    </row>
    <row r="541" spans="3:7" x14ac:dyDescent="0.2">
      <c r="C541" s="134"/>
      <c r="E541" s="134"/>
      <c r="F541" s="134"/>
      <c r="G541" s="134"/>
    </row>
    <row r="542" spans="3:7" x14ac:dyDescent="0.2">
      <c r="C542" s="134"/>
      <c r="E542" s="134"/>
      <c r="F542" s="134"/>
      <c r="G542" s="134"/>
    </row>
    <row r="543" spans="3:7" x14ac:dyDescent="0.2">
      <c r="C543" s="134"/>
      <c r="E543" s="134"/>
      <c r="F543" s="134"/>
      <c r="G543" s="134"/>
    </row>
    <row r="544" spans="3:7" x14ac:dyDescent="0.2">
      <c r="C544" s="134"/>
      <c r="E544" s="134"/>
      <c r="F544" s="134"/>
      <c r="G544" s="134"/>
    </row>
    <row r="545" spans="3:7" x14ac:dyDescent="0.2">
      <c r="C545" s="134"/>
      <c r="E545" s="134"/>
      <c r="F545" s="134"/>
      <c r="G545" s="134"/>
    </row>
    <row r="546" spans="3:7" x14ac:dyDescent="0.2">
      <c r="C546" s="134"/>
      <c r="E546" s="134"/>
      <c r="F546" s="134"/>
      <c r="G546" s="134"/>
    </row>
    <row r="547" spans="3:7" x14ac:dyDescent="0.2">
      <c r="C547" s="134"/>
      <c r="E547" s="134"/>
      <c r="F547" s="134"/>
      <c r="G547" s="134"/>
    </row>
    <row r="548" spans="3:7" x14ac:dyDescent="0.2">
      <c r="C548" s="134"/>
      <c r="E548" s="134"/>
      <c r="F548" s="134"/>
      <c r="G548" s="134"/>
    </row>
    <row r="549" spans="3:7" x14ac:dyDescent="0.2">
      <c r="C549" s="134"/>
      <c r="E549" s="134"/>
      <c r="F549" s="134"/>
      <c r="G549" s="134"/>
    </row>
    <row r="550" spans="3:7" x14ac:dyDescent="0.2">
      <c r="C550" s="134"/>
      <c r="E550" s="134"/>
      <c r="F550" s="134"/>
      <c r="G550" s="134"/>
    </row>
    <row r="551" spans="3:7" x14ac:dyDescent="0.2">
      <c r="C551" s="134"/>
      <c r="E551" s="134"/>
      <c r="F551" s="134"/>
      <c r="G551" s="134"/>
    </row>
    <row r="552" spans="3:7" x14ac:dyDescent="0.2">
      <c r="C552" s="134"/>
      <c r="E552" s="134"/>
      <c r="F552" s="134"/>
      <c r="G552" s="134"/>
    </row>
    <row r="553" spans="3:7" x14ac:dyDescent="0.2">
      <c r="C553" s="134"/>
      <c r="E553" s="134"/>
      <c r="F553" s="134"/>
      <c r="G553" s="134"/>
    </row>
    <row r="554" spans="3:7" x14ac:dyDescent="0.2">
      <c r="C554" s="134"/>
      <c r="E554" s="134"/>
      <c r="F554" s="134"/>
      <c r="G554" s="134"/>
    </row>
    <row r="555" spans="3:7" x14ac:dyDescent="0.2">
      <c r="C555" s="134"/>
      <c r="E555" s="134"/>
      <c r="F555" s="134"/>
      <c r="G555" s="134"/>
    </row>
    <row r="556" spans="3:7" x14ac:dyDescent="0.2">
      <c r="C556" s="134"/>
      <c r="E556" s="134"/>
      <c r="F556" s="134"/>
      <c r="G556" s="134"/>
    </row>
    <row r="557" spans="3:7" x14ac:dyDescent="0.2">
      <c r="C557" s="134"/>
      <c r="E557" s="134"/>
      <c r="F557" s="134"/>
      <c r="G557" s="134"/>
    </row>
    <row r="558" spans="3:7" x14ac:dyDescent="0.2">
      <c r="C558" s="134"/>
      <c r="E558" s="134"/>
      <c r="F558" s="134"/>
      <c r="G558" s="134"/>
    </row>
    <row r="559" spans="3:7" x14ac:dyDescent="0.2">
      <c r="C559" s="134"/>
      <c r="E559" s="134"/>
      <c r="F559" s="134"/>
      <c r="G559" s="134"/>
    </row>
    <row r="560" spans="3:7" x14ac:dyDescent="0.2">
      <c r="C560" s="134"/>
      <c r="E560" s="134"/>
      <c r="F560" s="134"/>
      <c r="G560" s="134"/>
    </row>
    <row r="561" spans="3:7" x14ac:dyDescent="0.2">
      <c r="C561" s="134"/>
      <c r="E561" s="134"/>
      <c r="F561" s="134"/>
      <c r="G561" s="134"/>
    </row>
    <row r="562" spans="3:7" x14ac:dyDescent="0.2">
      <c r="C562" s="134"/>
      <c r="E562" s="134"/>
      <c r="F562" s="134"/>
      <c r="G562" s="134"/>
    </row>
    <row r="563" spans="3:7" x14ac:dyDescent="0.2">
      <c r="C563" s="134"/>
      <c r="E563" s="134"/>
      <c r="F563" s="134"/>
      <c r="G563" s="134"/>
    </row>
    <row r="564" spans="3:7" x14ac:dyDescent="0.2">
      <c r="C564" s="134"/>
      <c r="E564" s="134"/>
      <c r="F564" s="134"/>
      <c r="G564" s="134"/>
    </row>
    <row r="565" spans="3:7" x14ac:dyDescent="0.2">
      <c r="C565" s="134"/>
      <c r="E565" s="134"/>
      <c r="F565" s="134"/>
      <c r="G565" s="134"/>
    </row>
    <row r="566" spans="3:7" x14ac:dyDescent="0.2">
      <c r="C566" s="134"/>
      <c r="E566" s="134"/>
      <c r="F566" s="134"/>
      <c r="G566" s="134"/>
    </row>
    <row r="567" spans="3:7" x14ac:dyDescent="0.2">
      <c r="C567" s="134"/>
      <c r="E567" s="134"/>
      <c r="F567" s="134"/>
      <c r="G567" s="134"/>
    </row>
    <row r="568" spans="3:7" x14ac:dyDescent="0.2">
      <c r="C568" s="134"/>
      <c r="E568" s="134"/>
      <c r="F568" s="134"/>
      <c r="G568" s="134"/>
    </row>
    <row r="569" spans="3:7" x14ac:dyDescent="0.2">
      <c r="C569" s="134"/>
      <c r="E569" s="134"/>
      <c r="F569" s="134"/>
      <c r="G569" s="134"/>
    </row>
    <row r="570" spans="3:7" x14ac:dyDescent="0.2">
      <c r="C570" s="134"/>
      <c r="E570" s="134"/>
      <c r="F570" s="134"/>
      <c r="G570" s="134"/>
    </row>
    <row r="571" spans="3:7" x14ac:dyDescent="0.2">
      <c r="C571" s="134"/>
      <c r="E571" s="134"/>
      <c r="F571" s="134"/>
      <c r="G571" s="134"/>
    </row>
    <row r="572" spans="3:7" x14ac:dyDescent="0.2">
      <c r="C572" s="134"/>
      <c r="E572" s="134"/>
      <c r="F572" s="134"/>
      <c r="G572" s="134"/>
    </row>
    <row r="573" spans="3:7" x14ac:dyDescent="0.2">
      <c r="C573" s="134"/>
      <c r="E573" s="134"/>
      <c r="F573" s="134"/>
      <c r="G573" s="134"/>
    </row>
    <row r="574" spans="3:7" x14ac:dyDescent="0.2">
      <c r="C574" s="134"/>
      <c r="E574" s="134"/>
      <c r="F574" s="134"/>
      <c r="G574" s="134"/>
    </row>
    <row r="575" spans="3:7" x14ac:dyDescent="0.2">
      <c r="C575" s="134"/>
      <c r="E575" s="134"/>
      <c r="F575" s="134"/>
      <c r="G575" s="134"/>
    </row>
    <row r="576" spans="3:7" x14ac:dyDescent="0.2">
      <c r="C576" s="134"/>
      <c r="E576" s="134"/>
      <c r="F576" s="134"/>
      <c r="G576" s="134"/>
    </row>
    <row r="577" spans="3:7" x14ac:dyDescent="0.2">
      <c r="C577" s="134"/>
      <c r="E577" s="134"/>
      <c r="F577" s="134"/>
      <c r="G577" s="134"/>
    </row>
    <row r="578" spans="3:7" x14ac:dyDescent="0.2">
      <c r="C578" s="134"/>
      <c r="E578" s="134"/>
      <c r="F578" s="134"/>
      <c r="G578" s="134"/>
    </row>
    <row r="579" spans="3:7" x14ac:dyDescent="0.2">
      <c r="C579" s="134"/>
      <c r="E579" s="134"/>
      <c r="F579" s="134"/>
      <c r="G579" s="134"/>
    </row>
    <row r="580" spans="3:7" x14ac:dyDescent="0.2">
      <c r="C580" s="134"/>
      <c r="E580" s="134"/>
      <c r="F580" s="134"/>
      <c r="G580" s="134"/>
    </row>
    <row r="581" spans="3:7" x14ac:dyDescent="0.2">
      <c r="C581" s="134"/>
      <c r="E581" s="134"/>
      <c r="F581" s="134"/>
      <c r="G581" s="134"/>
    </row>
    <row r="582" spans="3:7" x14ac:dyDescent="0.2">
      <c r="C582" s="134"/>
      <c r="E582" s="134"/>
      <c r="F582" s="134"/>
      <c r="G582" s="134"/>
    </row>
    <row r="583" spans="3:7" x14ac:dyDescent="0.2">
      <c r="C583" s="134"/>
      <c r="E583" s="134"/>
      <c r="F583" s="134"/>
      <c r="G583" s="134"/>
    </row>
    <row r="584" spans="3:7" x14ac:dyDescent="0.2">
      <c r="C584" s="134"/>
      <c r="E584" s="134"/>
      <c r="F584" s="134"/>
      <c r="G584" s="134"/>
    </row>
    <row r="585" spans="3:7" x14ac:dyDescent="0.2">
      <c r="C585" s="134"/>
      <c r="E585" s="134"/>
      <c r="F585" s="134"/>
      <c r="G585" s="134"/>
    </row>
    <row r="586" spans="3:7" x14ac:dyDescent="0.2">
      <c r="C586" s="134"/>
      <c r="E586" s="134"/>
      <c r="F586" s="134"/>
      <c r="G586" s="134"/>
    </row>
    <row r="587" spans="3:7" x14ac:dyDescent="0.2">
      <c r="C587" s="134"/>
      <c r="E587" s="134"/>
      <c r="F587" s="134"/>
      <c r="G587" s="134"/>
    </row>
    <row r="588" spans="3:7" x14ac:dyDescent="0.2">
      <c r="C588" s="134"/>
      <c r="E588" s="134"/>
      <c r="F588" s="134"/>
      <c r="G588" s="134"/>
    </row>
    <row r="589" spans="3:7" x14ac:dyDescent="0.2">
      <c r="C589" s="134"/>
      <c r="E589" s="134"/>
      <c r="F589" s="134"/>
      <c r="G589" s="134"/>
    </row>
    <row r="590" spans="3:7" x14ac:dyDescent="0.2">
      <c r="C590" s="134"/>
      <c r="E590" s="134"/>
      <c r="F590" s="134"/>
      <c r="G590" s="134"/>
    </row>
    <row r="591" spans="3:7" x14ac:dyDescent="0.2">
      <c r="C591" s="134"/>
      <c r="E591" s="134"/>
      <c r="F591" s="134"/>
      <c r="G591" s="134"/>
    </row>
    <row r="592" spans="3:7" x14ac:dyDescent="0.2">
      <c r="C592" s="134"/>
      <c r="E592" s="134"/>
      <c r="F592" s="134"/>
      <c r="G592" s="134"/>
    </row>
    <row r="593" spans="3:7" x14ac:dyDescent="0.2">
      <c r="C593" s="134"/>
      <c r="E593" s="134"/>
      <c r="F593" s="134"/>
      <c r="G593" s="134"/>
    </row>
    <row r="594" spans="3:7" x14ac:dyDescent="0.2">
      <c r="C594" s="134"/>
      <c r="E594" s="134"/>
      <c r="F594" s="134"/>
      <c r="G594" s="134"/>
    </row>
    <row r="595" spans="3:7" x14ac:dyDescent="0.2">
      <c r="C595" s="134"/>
      <c r="E595" s="134"/>
      <c r="F595" s="134"/>
      <c r="G595" s="134"/>
    </row>
    <row r="596" spans="3:7" x14ac:dyDescent="0.2">
      <c r="C596" s="134"/>
      <c r="E596" s="134"/>
      <c r="F596" s="134"/>
      <c r="G596" s="134"/>
    </row>
    <row r="597" spans="3:7" x14ac:dyDescent="0.2">
      <c r="C597" s="134"/>
      <c r="E597" s="134"/>
      <c r="F597" s="134"/>
      <c r="G597" s="134"/>
    </row>
    <row r="598" spans="3:7" x14ac:dyDescent="0.2">
      <c r="C598" s="134"/>
      <c r="E598" s="134"/>
      <c r="F598" s="134"/>
      <c r="G598" s="134"/>
    </row>
    <row r="599" spans="3:7" x14ac:dyDescent="0.2">
      <c r="C599" s="134"/>
      <c r="E599" s="134"/>
      <c r="F599" s="134"/>
      <c r="G599" s="134"/>
    </row>
    <row r="600" spans="3:7" x14ac:dyDescent="0.2">
      <c r="C600" s="134"/>
      <c r="E600" s="134"/>
      <c r="F600" s="134"/>
      <c r="G600" s="134"/>
    </row>
    <row r="601" spans="3:7" x14ac:dyDescent="0.2">
      <c r="C601" s="134"/>
      <c r="E601" s="134"/>
      <c r="F601" s="134"/>
      <c r="G601" s="134"/>
    </row>
    <row r="602" spans="3:7" x14ac:dyDescent="0.2">
      <c r="C602" s="134"/>
      <c r="E602" s="134"/>
      <c r="F602" s="134"/>
      <c r="G602" s="134"/>
    </row>
    <row r="603" spans="3:7" x14ac:dyDescent="0.2">
      <c r="C603" s="134"/>
      <c r="E603" s="134"/>
      <c r="F603" s="134"/>
      <c r="G603" s="134"/>
    </row>
    <row r="604" spans="3:7" x14ac:dyDescent="0.2">
      <c r="C604" s="134"/>
      <c r="E604" s="134"/>
      <c r="F604" s="134"/>
      <c r="G604" s="134"/>
    </row>
    <row r="605" spans="3:7" x14ac:dyDescent="0.2">
      <c r="C605" s="134"/>
      <c r="E605" s="134"/>
      <c r="F605" s="134"/>
      <c r="G605" s="134"/>
    </row>
    <row r="606" spans="3:7" x14ac:dyDescent="0.2">
      <c r="C606" s="134"/>
      <c r="E606" s="134"/>
      <c r="F606" s="134"/>
      <c r="G606" s="134"/>
    </row>
    <row r="607" spans="3:7" x14ac:dyDescent="0.2">
      <c r="C607" s="134"/>
      <c r="E607" s="134"/>
      <c r="F607" s="134"/>
      <c r="G607" s="134"/>
    </row>
    <row r="608" spans="3:7" x14ac:dyDescent="0.2">
      <c r="C608" s="134"/>
      <c r="E608" s="134"/>
      <c r="F608" s="134"/>
      <c r="G608" s="134"/>
    </row>
    <row r="609" spans="3:7" x14ac:dyDescent="0.2">
      <c r="C609" s="134"/>
      <c r="E609" s="134"/>
      <c r="F609" s="134"/>
      <c r="G609" s="134"/>
    </row>
    <row r="610" spans="3:7" x14ac:dyDescent="0.2">
      <c r="C610" s="134"/>
      <c r="E610" s="134"/>
      <c r="F610" s="134"/>
      <c r="G610" s="134"/>
    </row>
    <row r="611" spans="3:7" x14ac:dyDescent="0.2">
      <c r="C611" s="134"/>
      <c r="E611" s="134"/>
      <c r="F611" s="134"/>
      <c r="G611" s="134"/>
    </row>
    <row r="612" spans="3:7" x14ac:dyDescent="0.2">
      <c r="C612" s="134"/>
      <c r="E612" s="134"/>
      <c r="F612" s="134"/>
      <c r="G612" s="134"/>
    </row>
    <row r="613" spans="3:7" x14ac:dyDescent="0.2">
      <c r="C613" s="134"/>
      <c r="E613" s="134"/>
      <c r="F613" s="134"/>
      <c r="G613" s="134"/>
    </row>
    <row r="614" spans="3:7" x14ac:dyDescent="0.2">
      <c r="C614" s="134"/>
      <c r="E614" s="134"/>
      <c r="F614" s="134"/>
      <c r="G614" s="134"/>
    </row>
    <row r="615" spans="3:7" x14ac:dyDescent="0.2">
      <c r="C615" s="134"/>
      <c r="E615" s="134"/>
      <c r="F615" s="134"/>
      <c r="G615" s="134"/>
    </row>
    <row r="616" spans="3:7" x14ac:dyDescent="0.2">
      <c r="C616" s="134"/>
      <c r="E616" s="134"/>
      <c r="F616" s="134"/>
      <c r="G616" s="134"/>
    </row>
    <row r="617" spans="3:7" x14ac:dyDescent="0.2">
      <c r="C617" s="134"/>
      <c r="E617" s="134"/>
      <c r="F617" s="134"/>
      <c r="G617" s="134"/>
    </row>
    <row r="618" spans="3:7" x14ac:dyDescent="0.2">
      <c r="C618" s="134"/>
      <c r="E618" s="134"/>
      <c r="F618" s="134"/>
      <c r="G618" s="134"/>
    </row>
    <row r="619" spans="3:7" x14ac:dyDescent="0.2">
      <c r="C619" s="134"/>
      <c r="E619" s="134"/>
      <c r="F619" s="134"/>
      <c r="G619" s="134"/>
    </row>
    <row r="620" spans="3:7" x14ac:dyDescent="0.2">
      <c r="C620" s="134"/>
      <c r="E620" s="134"/>
      <c r="F620" s="134"/>
      <c r="G620" s="134"/>
    </row>
    <row r="621" spans="3:7" x14ac:dyDescent="0.2">
      <c r="C621" s="134"/>
      <c r="E621" s="134"/>
      <c r="F621" s="134"/>
      <c r="G621" s="134"/>
    </row>
    <row r="622" spans="3:7" x14ac:dyDescent="0.2">
      <c r="C622" s="134"/>
      <c r="E622" s="134"/>
      <c r="F622" s="134"/>
      <c r="G622" s="134"/>
    </row>
    <row r="623" spans="3:7" x14ac:dyDescent="0.2">
      <c r="C623" s="134"/>
      <c r="E623" s="134"/>
      <c r="F623" s="134"/>
      <c r="G623" s="134"/>
    </row>
    <row r="624" spans="3:7" x14ac:dyDescent="0.2">
      <c r="C624" s="134"/>
      <c r="E624" s="134"/>
      <c r="F624" s="134"/>
      <c r="G624" s="134"/>
    </row>
    <row r="625" spans="3:7" x14ac:dyDescent="0.2">
      <c r="C625" s="134"/>
      <c r="E625" s="134"/>
      <c r="F625" s="134"/>
      <c r="G625" s="134"/>
    </row>
    <row r="626" spans="3:7" x14ac:dyDescent="0.2">
      <c r="C626" s="134"/>
      <c r="E626" s="134"/>
      <c r="F626" s="134"/>
      <c r="G626" s="134"/>
    </row>
    <row r="627" spans="3:7" x14ac:dyDescent="0.2">
      <c r="C627" s="134"/>
      <c r="E627" s="134"/>
      <c r="F627" s="134"/>
      <c r="G627" s="134"/>
    </row>
    <row r="628" spans="3:7" x14ac:dyDescent="0.2">
      <c r="C628" s="134"/>
      <c r="E628" s="134"/>
      <c r="F628" s="134"/>
      <c r="G628" s="134"/>
    </row>
    <row r="629" spans="3:7" x14ac:dyDescent="0.2">
      <c r="C629" s="134"/>
      <c r="E629" s="134"/>
      <c r="F629" s="134"/>
      <c r="G629" s="134"/>
    </row>
    <row r="630" spans="3:7" x14ac:dyDescent="0.2">
      <c r="C630" s="134"/>
      <c r="E630" s="134"/>
      <c r="F630" s="134"/>
      <c r="G630" s="134"/>
    </row>
    <row r="631" spans="3:7" x14ac:dyDescent="0.2">
      <c r="C631" s="134"/>
      <c r="E631" s="134"/>
      <c r="F631" s="134"/>
      <c r="G631" s="134"/>
    </row>
    <row r="632" spans="3:7" x14ac:dyDescent="0.2">
      <c r="C632" s="134"/>
      <c r="E632" s="134"/>
      <c r="F632" s="134"/>
      <c r="G632" s="134"/>
    </row>
    <row r="633" spans="3:7" x14ac:dyDescent="0.2">
      <c r="C633" s="134"/>
      <c r="E633" s="134"/>
      <c r="F633" s="134"/>
      <c r="G633" s="134"/>
    </row>
    <row r="634" spans="3:7" x14ac:dyDescent="0.2">
      <c r="C634" s="134"/>
      <c r="E634" s="134"/>
      <c r="F634" s="134"/>
      <c r="G634" s="134"/>
    </row>
    <row r="635" spans="3:7" x14ac:dyDescent="0.2">
      <c r="C635" s="134"/>
      <c r="E635" s="134"/>
      <c r="F635" s="134"/>
      <c r="G635" s="134"/>
    </row>
    <row r="636" spans="3:7" x14ac:dyDescent="0.2">
      <c r="C636" s="134"/>
      <c r="E636" s="134"/>
      <c r="F636" s="134"/>
      <c r="G636" s="134"/>
    </row>
    <row r="637" spans="3:7" x14ac:dyDescent="0.2">
      <c r="C637" s="134"/>
      <c r="E637" s="134"/>
      <c r="F637" s="134"/>
      <c r="G637" s="134"/>
    </row>
    <row r="638" spans="3:7" x14ac:dyDescent="0.2">
      <c r="C638" s="134"/>
      <c r="E638" s="134"/>
      <c r="F638" s="134"/>
      <c r="G638" s="134"/>
    </row>
    <row r="639" spans="3:7" x14ac:dyDescent="0.2">
      <c r="C639" s="134"/>
      <c r="E639" s="134"/>
      <c r="F639" s="134"/>
      <c r="G639" s="134"/>
    </row>
    <row r="640" spans="3:7" x14ac:dyDescent="0.2">
      <c r="C640" s="134"/>
      <c r="E640" s="134"/>
      <c r="F640" s="134"/>
      <c r="G640" s="134"/>
    </row>
    <row r="641" spans="3:7" x14ac:dyDescent="0.2">
      <c r="C641" s="134"/>
      <c r="E641" s="134"/>
      <c r="F641" s="134"/>
      <c r="G641" s="134"/>
    </row>
    <row r="642" spans="3:7" x14ac:dyDescent="0.2">
      <c r="C642" s="134"/>
      <c r="E642" s="134"/>
      <c r="F642" s="134"/>
      <c r="G642" s="134"/>
    </row>
    <row r="643" spans="3:7" x14ac:dyDescent="0.2">
      <c r="C643" s="134"/>
      <c r="E643" s="134"/>
      <c r="F643" s="134"/>
      <c r="G643" s="134"/>
    </row>
    <row r="644" spans="3:7" x14ac:dyDescent="0.2">
      <c r="C644" s="134"/>
      <c r="E644" s="134"/>
      <c r="F644" s="134"/>
      <c r="G644" s="134"/>
    </row>
    <row r="645" spans="3:7" x14ac:dyDescent="0.2">
      <c r="C645" s="134"/>
      <c r="E645" s="134"/>
      <c r="F645" s="134"/>
      <c r="G645" s="134"/>
    </row>
    <row r="646" spans="3:7" x14ac:dyDescent="0.2">
      <c r="C646" s="134"/>
      <c r="E646" s="134"/>
      <c r="F646" s="134"/>
      <c r="G646" s="134"/>
    </row>
    <row r="647" spans="3:7" x14ac:dyDescent="0.2">
      <c r="C647" s="134"/>
      <c r="E647" s="134"/>
      <c r="F647" s="134"/>
      <c r="G647" s="134"/>
    </row>
    <row r="648" spans="3:7" x14ac:dyDescent="0.2">
      <c r="C648" s="134"/>
      <c r="E648" s="134"/>
      <c r="F648" s="134"/>
      <c r="G648" s="134"/>
    </row>
    <row r="649" spans="3:7" x14ac:dyDescent="0.2">
      <c r="C649" s="134"/>
      <c r="E649" s="134"/>
      <c r="F649" s="134"/>
      <c r="G649" s="134"/>
    </row>
    <row r="650" spans="3:7" x14ac:dyDescent="0.2">
      <c r="C650" s="134"/>
      <c r="E650" s="134"/>
      <c r="F650" s="134"/>
      <c r="G650" s="134"/>
    </row>
    <row r="651" spans="3:7" x14ac:dyDescent="0.2">
      <c r="C651" s="134"/>
      <c r="E651" s="134"/>
      <c r="F651" s="134"/>
      <c r="G651" s="134"/>
    </row>
    <row r="652" spans="3:7" x14ac:dyDescent="0.2">
      <c r="C652" s="134"/>
      <c r="E652" s="134"/>
      <c r="F652" s="134"/>
      <c r="G652" s="134"/>
    </row>
    <row r="653" spans="3:7" x14ac:dyDescent="0.2">
      <c r="C653" s="134"/>
      <c r="E653" s="134"/>
      <c r="F653" s="134"/>
      <c r="G653" s="134"/>
    </row>
    <row r="654" spans="3:7" x14ac:dyDescent="0.2">
      <c r="C654" s="134"/>
      <c r="E654" s="134"/>
      <c r="F654" s="134"/>
      <c r="G654" s="134"/>
    </row>
    <row r="655" spans="3:7" x14ac:dyDescent="0.2">
      <c r="C655" s="134"/>
      <c r="E655" s="134"/>
      <c r="F655" s="134"/>
      <c r="G655" s="134"/>
    </row>
    <row r="656" spans="3:7" x14ac:dyDescent="0.2">
      <c r="C656" s="134"/>
      <c r="E656" s="134"/>
      <c r="F656" s="134"/>
      <c r="G656" s="134"/>
    </row>
    <row r="657" spans="3:7" x14ac:dyDescent="0.2">
      <c r="C657" s="134"/>
      <c r="E657" s="134"/>
      <c r="F657" s="134"/>
      <c r="G657" s="134"/>
    </row>
    <row r="658" spans="3:7" x14ac:dyDescent="0.2">
      <c r="C658" s="134"/>
      <c r="E658" s="134"/>
      <c r="F658" s="134"/>
      <c r="G658" s="134"/>
    </row>
    <row r="659" spans="3:7" x14ac:dyDescent="0.2">
      <c r="C659" s="134"/>
      <c r="E659" s="134"/>
      <c r="F659" s="134"/>
      <c r="G659" s="134"/>
    </row>
    <row r="660" spans="3:7" x14ac:dyDescent="0.2">
      <c r="C660" s="134"/>
      <c r="E660" s="134"/>
      <c r="F660" s="134"/>
      <c r="G660" s="134"/>
    </row>
    <row r="661" spans="3:7" x14ac:dyDescent="0.2">
      <c r="C661" s="134"/>
      <c r="E661" s="134"/>
      <c r="F661" s="134"/>
      <c r="G661" s="134"/>
    </row>
    <row r="662" spans="3:7" x14ac:dyDescent="0.2">
      <c r="C662" s="134"/>
      <c r="E662" s="134"/>
      <c r="F662" s="134"/>
      <c r="G662" s="134"/>
    </row>
    <row r="663" spans="3:7" x14ac:dyDescent="0.2">
      <c r="C663" s="134"/>
      <c r="E663" s="134"/>
      <c r="F663" s="134"/>
      <c r="G663" s="134"/>
    </row>
    <row r="664" spans="3:7" x14ac:dyDescent="0.2">
      <c r="C664" s="134"/>
      <c r="E664" s="134"/>
      <c r="F664" s="134"/>
      <c r="G664" s="134"/>
    </row>
    <row r="665" spans="3:7" x14ac:dyDescent="0.2">
      <c r="C665" s="134"/>
      <c r="E665" s="134"/>
      <c r="F665" s="134"/>
      <c r="G665" s="134"/>
    </row>
    <row r="666" spans="3:7" x14ac:dyDescent="0.2">
      <c r="C666" s="134"/>
      <c r="E666" s="134"/>
      <c r="F666" s="134"/>
      <c r="G666" s="134"/>
    </row>
    <row r="667" spans="3:7" x14ac:dyDescent="0.2">
      <c r="C667" s="134"/>
      <c r="E667" s="134"/>
      <c r="F667" s="134"/>
      <c r="G667" s="134"/>
    </row>
    <row r="668" spans="3:7" x14ac:dyDescent="0.2">
      <c r="C668" s="134"/>
      <c r="E668" s="134"/>
      <c r="F668" s="134"/>
      <c r="G668" s="134"/>
    </row>
    <row r="669" spans="3:7" x14ac:dyDescent="0.2">
      <c r="C669" s="134"/>
      <c r="E669" s="134"/>
      <c r="F669" s="134"/>
      <c r="G669" s="134"/>
    </row>
    <row r="670" spans="3:7" x14ac:dyDescent="0.2">
      <c r="C670" s="134"/>
      <c r="E670" s="134"/>
      <c r="F670" s="134"/>
      <c r="G670" s="134"/>
    </row>
    <row r="671" spans="3:7" x14ac:dyDescent="0.2">
      <c r="C671" s="134"/>
      <c r="E671" s="134"/>
      <c r="F671" s="134"/>
      <c r="G671" s="134"/>
    </row>
    <row r="672" spans="3:7" x14ac:dyDescent="0.2">
      <c r="C672" s="134"/>
      <c r="E672" s="134"/>
      <c r="F672" s="134"/>
      <c r="G672" s="134"/>
    </row>
    <row r="673" spans="3:7" x14ac:dyDescent="0.2">
      <c r="C673" s="134"/>
      <c r="E673" s="134"/>
      <c r="F673" s="134"/>
      <c r="G673" s="134"/>
    </row>
    <row r="674" spans="3:7" x14ac:dyDescent="0.2">
      <c r="C674" s="134"/>
      <c r="E674" s="134"/>
      <c r="F674" s="134"/>
      <c r="G674" s="134"/>
    </row>
    <row r="675" spans="3:7" x14ac:dyDescent="0.2">
      <c r="C675" s="134"/>
      <c r="E675" s="134"/>
      <c r="F675" s="134"/>
      <c r="G675" s="134"/>
    </row>
    <row r="676" spans="3:7" x14ac:dyDescent="0.2">
      <c r="C676" s="134"/>
      <c r="E676" s="134"/>
      <c r="F676" s="134"/>
      <c r="G676" s="134"/>
    </row>
    <row r="677" spans="3:7" x14ac:dyDescent="0.2">
      <c r="C677" s="134"/>
      <c r="E677" s="134"/>
      <c r="F677" s="134"/>
      <c r="G677" s="134"/>
    </row>
    <row r="678" spans="3:7" x14ac:dyDescent="0.2">
      <c r="C678" s="134"/>
      <c r="E678" s="134"/>
      <c r="F678" s="134"/>
      <c r="G678" s="134"/>
    </row>
    <row r="679" spans="3:7" x14ac:dyDescent="0.2">
      <c r="C679" s="134"/>
      <c r="E679" s="134"/>
      <c r="F679" s="134"/>
      <c r="G679" s="134"/>
    </row>
    <row r="680" spans="3:7" x14ac:dyDescent="0.2">
      <c r="C680" s="134"/>
      <c r="E680" s="134"/>
      <c r="F680" s="134"/>
      <c r="G680" s="134"/>
    </row>
    <row r="681" spans="3:7" x14ac:dyDescent="0.2">
      <c r="C681" s="134"/>
      <c r="E681" s="134"/>
      <c r="F681" s="134"/>
      <c r="G681" s="134"/>
    </row>
    <row r="682" spans="3:7" x14ac:dyDescent="0.2">
      <c r="C682" s="134"/>
      <c r="E682" s="134"/>
      <c r="F682" s="134"/>
      <c r="G682" s="134"/>
    </row>
    <row r="683" spans="3:7" x14ac:dyDescent="0.2">
      <c r="C683" s="134"/>
      <c r="E683" s="134"/>
      <c r="F683" s="134"/>
      <c r="G683" s="134"/>
    </row>
    <row r="684" spans="3:7" x14ac:dyDescent="0.2">
      <c r="C684" s="134"/>
      <c r="E684" s="134"/>
      <c r="F684" s="134"/>
      <c r="G684" s="134"/>
    </row>
    <row r="685" spans="3:7" x14ac:dyDescent="0.2">
      <c r="C685" s="134"/>
      <c r="E685" s="134"/>
      <c r="F685" s="134"/>
      <c r="G685" s="134"/>
    </row>
    <row r="686" spans="3:7" x14ac:dyDescent="0.2">
      <c r="C686" s="134"/>
      <c r="E686" s="134"/>
      <c r="F686" s="134"/>
      <c r="G686" s="134"/>
    </row>
    <row r="687" spans="3:7" x14ac:dyDescent="0.2">
      <c r="C687" s="134"/>
      <c r="E687" s="134"/>
      <c r="F687" s="134"/>
      <c r="G687" s="134"/>
    </row>
    <row r="688" spans="3:7" x14ac:dyDescent="0.2">
      <c r="C688" s="134"/>
      <c r="E688" s="134"/>
      <c r="F688" s="134"/>
      <c r="G688" s="134"/>
    </row>
    <row r="689" spans="3:7" x14ac:dyDescent="0.2">
      <c r="C689" s="134"/>
      <c r="E689" s="134"/>
      <c r="F689" s="134"/>
      <c r="G689" s="134"/>
    </row>
    <row r="690" spans="3:7" x14ac:dyDescent="0.2">
      <c r="C690" s="134"/>
      <c r="E690" s="134"/>
      <c r="F690" s="134"/>
      <c r="G690" s="134"/>
    </row>
    <row r="691" spans="3:7" x14ac:dyDescent="0.2">
      <c r="C691" s="134"/>
      <c r="E691" s="134"/>
      <c r="F691" s="134"/>
      <c r="G691" s="134"/>
    </row>
    <row r="692" spans="3:7" x14ac:dyDescent="0.2">
      <c r="C692" s="134"/>
      <c r="E692" s="134"/>
      <c r="F692" s="134"/>
      <c r="G692" s="134"/>
    </row>
    <row r="693" spans="3:7" x14ac:dyDescent="0.2">
      <c r="C693" s="134"/>
      <c r="E693" s="134"/>
      <c r="F693" s="134"/>
      <c r="G693" s="134"/>
    </row>
    <row r="694" spans="3:7" x14ac:dyDescent="0.2">
      <c r="C694" s="134"/>
      <c r="E694" s="134"/>
      <c r="F694" s="134"/>
      <c r="G694" s="134"/>
    </row>
    <row r="695" spans="3:7" x14ac:dyDescent="0.2">
      <c r="C695" s="134"/>
      <c r="E695" s="134"/>
      <c r="F695" s="134"/>
      <c r="G695" s="134"/>
    </row>
    <row r="696" spans="3:7" x14ac:dyDescent="0.2">
      <c r="C696" s="134"/>
      <c r="E696" s="134"/>
      <c r="F696" s="134"/>
      <c r="G696" s="134"/>
    </row>
    <row r="697" spans="3:7" x14ac:dyDescent="0.2">
      <c r="C697" s="134"/>
      <c r="E697" s="134"/>
      <c r="F697" s="134"/>
      <c r="G697" s="134"/>
    </row>
    <row r="698" spans="3:7" x14ac:dyDescent="0.2">
      <c r="C698" s="134"/>
      <c r="E698" s="134"/>
      <c r="F698" s="134"/>
      <c r="G698" s="134"/>
    </row>
    <row r="699" spans="3:7" x14ac:dyDescent="0.2">
      <c r="C699" s="134"/>
      <c r="E699" s="134"/>
      <c r="F699" s="134"/>
      <c r="G699" s="134"/>
    </row>
    <row r="700" spans="3:7" x14ac:dyDescent="0.2">
      <c r="C700" s="134"/>
      <c r="E700" s="134"/>
      <c r="F700" s="134"/>
      <c r="G700" s="134"/>
    </row>
    <row r="701" spans="3:7" x14ac:dyDescent="0.2">
      <c r="C701" s="134"/>
      <c r="E701" s="134"/>
      <c r="F701" s="134"/>
      <c r="G701" s="134"/>
    </row>
    <row r="702" spans="3:7" x14ac:dyDescent="0.2">
      <c r="C702" s="134"/>
      <c r="E702" s="134"/>
      <c r="F702" s="134"/>
      <c r="G702" s="134"/>
    </row>
    <row r="703" spans="3:7" x14ac:dyDescent="0.2">
      <c r="C703" s="134"/>
      <c r="E703" s="134"/>
      <c r="F703" s="134"/>
      <c r="G703" s="134"/>
    </row>
    <row r="704" spans="3:7" x14ac:dyDescent="0.2">
      <c r="C704" s="134"/>
      <c r="E704" s="134"/>
      <c r="F704" s="134"/>
      <c r="G704" s="134"/>
    </row>
    <row r="705" spans="3:7" x14ac:dyDescent="0.2">
      <c r="C705" s="134"/>
      <c r="E705" s="134"/>
      <c r="F705" s="134"/>
      <c r="G705" s="134"/>
    </row>
    <row r="706" spans="3:7" x14ac:dyDescent="0.2">
      <c r="C706" s="134"/>
      <c r="E706" s="134"/>
      <c r="F706" s="134"/>
      <c r="G706" s="134"/>
    </row>
    <row r="707" spans="3:7" x14ac:dyDescent="0.2">
      <c r="C707" s="134"/>
      <c r="E707" s="134"/>
      <c r="F707" s="134"/>
      <c r="G707" s="134"/>
    </row>
    <row r="708" spans="3:7" x14ac:dyDescent="0.2">
      <c r="C708" s="134"/>
      <c r="E708" s="134"/>
      <c r="F708" s="134"/>
      <c r="G708" s="134"/>
    </row>
    <row r="709" spans="3:7" x14ac:dyDescent="0.2">
      <c r="C709" s="134"/>
      <c r="E709" s="134"/>
      <c r="F709" s="134"/>
      <c r="G709" s="134"/>
    </row>
    <row r="710" spans="3:7" x14ac:dyDescent="0.2">
      <c r="C710" s="134"/>
      <c r="E710" s="134"/>
      <c r="F710" s="134"/>
      <c r="G710" s="134"/>
    </row>
    <row r="711" spans="3:7" x14ac:dyDescent="0.2">
      <c r="C711" s="134"/>
      <c r="E711" s="134"/>
      <c r="F711" s="134"/>
      <c r="G711" s="134"/>
    </row>
    <row r="712" spans="3:7" x14ac:dyDescent="0.2">
      <c r="C712" s="134"/>
      <c r="E712" s="134"/>
      <c r="F712" s="134"/>
      <c r="G712" s="134"/>
    </row>
    <row r="713" spans="3:7" x14ac:dyDescent="0.2">
      <c r="C713" s="134"/>
      <c r="E713" s="134"/>
      <c r="F713" s="134"/>
      <c r="G713" s="134"/>
    </row>
    <row r="714" spans="3:7" x14ac:dyDescent="0.2">
      <c r="C714" s="134"/>
      <c r="E714" s="134"/>
      <c r="F714" s="134"/>
      <c r="G714" s="134"/>
    </row>
    <row r="715" spans="3:7" x14ac:dyDescent="0.2">
      <c r="C715" s="134"/>
      <c r="E715" s="134"/>
      <c r="F715" s="134"/>
      <c r="G715" s="134"/>
    </row>
    <row r="716" spans="3:7" x14ac:dyDescent="0.2">
      <c r="C716" s="134"/>
      <c r="E716" s="134"/>
      <c r="F716" s="134"/>
      <c r="G716" s="134"/>
    </row>
    <row r="717" spans="3:7" x14ac:dyDescent="0.2">
      <c r="C717" s="134"/>
      <c r="E717" s="134"/>
      <c r="F717" s="134"/>
      <c r="G717" s="134"/>
    </row>
    <row r="718" spans="3:7" x14ac:dyDescent="0.2">
      <c r="C718" s="134"/>
      <c r="E718" s="134"/>
      <c r="F718" s="134"/>
      <c r="G718" s="134"/>
    </row>
    <row r="719" spans="3:7" x14ac:dyDescent="0.2">
      <c r="C719" s="134"/>
      <c r="E719" s="134"/>
      <c r="F719" s="134"/>
      <c r="G719" s="134"/>
    </row>
    <row r="720" spans="3:7" x14ac:dyDescent="0.2">
      <c r="C720" s="134"/>
      <c r="E720" s="134"/>
      <c r="F720" s="134"/>
      <c r="G720" s="134"/>
    </row>
    <row r="721" spans="3:7" x14ac:dyDescent="0.2">
      <c r="C721" s="134"/>
      <c r="E721" s="134"/>
      <c r="F721" s="134"/>
      <c r="G721" s="134"/>
    </row>
    <row r="722" spans="3:7" x14ac:dyDescent="0.2">
      <c r="C722" s="134"/>
      <c r="E722" s="134"/>
      <c r="F722" s="134"/>
      <c r="G722" s="134"/>
    </row>
    <row r="723" spans="3:7" x14ac:dyDescent="0.2">
      <c r="C723" s="134"/>
      <c r="E723" s="134"/>
      <c r="F723" s="134"/>
      <c r="G723" s="134"/>
    </row>
    <row r="724" spans="3:7" x14ac:dyDescent="0.2">
      <c r="C724" s="134"/>
      <c r="E724" s="134"/>
      <c r="F724" s="134"/>
      <c r="G724" s="134"/>
    </row>
    <row r="725" spans="3:7" x14ac:dyDescent="0.2">
      <c r="C725" s="134"/>
      <c r="E725" s="134"/>
      <c r="F725" s="134"/>
      <c r="G725" s="134"/>
    </row>
    <row r="726" spans="3:7" x14ac:dyDescent="0.2">
      <c r="C726" s="134"/>
      <c r="E726" s="134"/>
      <c r="F726" s="134"/>
      <c r="G726" s="134"/>
    </row>
    <row r="727" spans="3:7" x14ac:dyDescent="0.2">
      <c r="C727" s="134"/>
      <c r="E727" s="134"/>
      <c r="F727" s="134"/>
      <c r="G727" s="134"/>
    </row>
    <row r="728" spans="3:7" x14ac:dyDescent="0.2">
      <c r="C728" s="134"/>
      <c r="E728" s="134"/>
      <c r="F728" s="134"/>
      <c r="G728" s="134"/>
    </row>
    <row r="729" spans="3:7" x14ac:dyDescent="0.2">
      <c r="C729" s="134"/>
      <c r="E729" s="134"/>
      <c r="F729" s="134"/>
      <c r="G729" s="134"/>
    </row>
    <row r="730" spans="3:7" x14ac:dyDescent="0.2">
      <c r="C730" s="134"/>
      <c r="E730" s="134"/>
      <c r="F730" s="134"/>
      <c r="G730" s="134"/>
    </row>
    <row r="731" spans="3:7" x14ac:dyDescent="0.2">
      <c r="C731" s="134"/>
      <c r="E731" s="134"/>
      <c r="F731" s="134"/>
      <c r="G731" s="134"/>
    </row>
    <row r="732" spans="3:7" x14ac:dyDescent="0.2">
      <c r="C732" s="134"/>
      <c r="E732" s="134"/>
      <c r="F732" s="134"/>
      <c r="G732" s="134"/>
    </row>
    <row r="733" spans="3:7" x14ac:dyDescent="0.2">
      <c r="C733" s="134"/>
      <c r="E733" s="134"/>
      <c r="F733" s="134"/>
      <c r="G733" s="134"/>
    </row>
    <row r="734" spans="3:7" x14ac:dyDescent="0.2">
      <c r="C734" s="134"/>
      <c r="E734" s="134"/>
      <c r="F734" s="134"/>
      <c r="G734" s="134"/>
    </row>
    <row r="735" spans="3:7" x14ac:dyDescent="0.2">
      <c r="C735" s="134"/>
      <c r="E735" s="134"/>
      <c r="F735" s="134"/>
      <c r="G735" s="134"/>
    </row>
    <row r="736" spans="3:7" x14ac:dyDescent="0.2">
      <c r="C736" s="134"/>
      <c r="E736" s="134"/>
      <c r="F736" s="134"/>
      <c r="G736" s="134"/>
    </row>
    <row r="737" spans="3:7" x14ac:dyDescent="0.2">
      <c r="C737" s="134"/>
      <c r="E737" s="134"/>
      <c r="F737" s="134"/>
      <c r="G737" s="134"/>
    </row>
    <row r="738" spans="3:7" x14ac:dyDescent="0.2">
      <c r="C738" s="134"/>
      <c r="E738" s="134"/>
      <c r="F738" s="134"/>
      <c r="G738" s="134"/>
    </row>
    <row r="739" spans="3:7" x14ac:dyDescent="0.2">
      <c r="C739" s="134"/>
      <c r="E739" s="134"/>
      <c r="F739" s="134"/>
      <c r="G739" s="134"/>
    </row>
    <row r="740" spans="3:7" x14ac:dyDescent="0.2">
      <c r="C740" s="134"/>
      <c r="E740" s="134"/>
      <c r="F740" s="134"/>
      <c r="G740" s="134"/>
    </row>
    <row r="741" spans="3:7" x14ac:dyDescent="0.2">
      <c r="C741" s="134"/>
      <c r="E741" s="134"/>
      <c r="F741" s="134"/>
      <c r="G741" s="134"/>
    </row>
    <row r="742" spans="3:7" x14ac:dyDescent="0.2">
      <c r="C742" s="134"/>
      <c r="E742" s="134"/>
      <c r="F742" s="134"/>
      <c r="G742" s="134"/>
    </row>
    <row r="743" spans="3:7" x14ac:dyDescent="0.2">
      <c r="C743" s="134"/>
      <c r="E743" s="134"/>
      <c r="F743" s="134"/>
      <c r="G743" s="134"/>
    </row>
    <row r="744" spans="3:7" x14ac:dyDescent="0.2">
      <c r="C744" s="134"/>
      <c r="E744" s="134"/>
      <c r="F744" s="134"/>
      <c r="G744" s="134"/>
    </row>
    <row r="745" spans="3:7" x14ac:dyDescent="0.2">
      <c r="C745" s="134"/>
      <c r="E745" s="134"/>
      <c r="F745" s="134"/>
      <c r="G745" s="134"/>
    </row>
    <row r="746" spans="3:7" x14ac:dyDescent="0.2">
      <c r="C746" s="134"/>
      <c r="E746" s="134"/>
      <c r="F746" s="134"/>
      <c r="G746" s="134"/>
    </row>
    <row r="747" spans="3:7" x14ac:dyDescent="0.2">
      <c r="C747" s="134"/>
      <c r="E747" s="134"/>
      <c r="F747" s="134"/>
      <c r="G747" s="134"/>
    </row>
    <row r="748" spans="3:7" x14ac:dyDescent="0.2">
      <c r="C748" s="134"/>
      <c r="E748" s="134"/>
      <c r="F748" s="134"/>
      <c r="G748" s="134"/>
    </row>
    <row r="749" spans="3:7" x14ac:dyDescent="0.2">
      <c r="C749" s="134"/>
      <c r="E749" s="134"/>
      <c r="F749" s="134"/>
      <c r="G749" s="134"/>
    </row>
    <row r="750" spans="3:7" x14ac:dyDescent="0.2">
      <c r="C750" s="134"/>
      <c r="E750" s="134"/>
      <c r="F750" s="134"/>
      <c r="G750" s="134"/>
    </row>
    <row r="751" spans="3:7" x14ac:dyDescent="0.2">
      <c r="C751" s="134"/>
      <c r="E751" s="134"/>
      <c r="F751" s="134"/>
      <c r="G751" s="134"/>
    </row>
    <row r="752" spans="3:7" x14ac:dyDescent="0.2">
      <c r="C752" s="134"/>
      <c r="E752" s="134"/>
      <c r="F752" s="134"/>
      <c r="G752" s="134"/>
    </row>
    <row r="753" spans="3:7" x14ac:dyDescent="0.2">
      <c r="C753" s="134"/>
      <c r="E753" s="134"/>
      <c r="F753" s="134"/>
      <c r="G753" s="134"/>
    </row>
    <row r="754" spans="3:7" x14ac:dyDescent="0.2">
      <c r="C754" s="134"/>
      <c r="E754" s="134"/>
      <c r="F754" s="134"/>
      <c r="G754" s="134"/>
    </row>
    <row r="755" spans="3:7" x14ac:dyDescent="0.2">
      <c r="C755" s="134"/>
      <c r="E755" s="134"/>
      <c r="F755" s="134"/>
      <c r="G755" s="134"/>
    </row>
    <row r="756" spans="3:7" x14ac:dyDescent="0.2">
      <c r="C756" s="134"/>
      <c r="E756" s="134"/>
      <c r="F756" s="134"/>
      <c r="G756" s="134"/>
    </row>
    <row r="757" spans="3:7" x14ac:dyDescent="0.2">
      <c r="C757" s="134"/>
      <c r="E757" s="134"/>
      <c r="F757" s="134"/>
      <c r="G757" s="134"/>
    </row>
    <row r="758" spans="3:7" x14ac:dyDescent="0.2">
      <c r="C758" s="134"/>
      <c r="E758" s="134"/>
      <c r="F758" s="134"/>
      <c r="G758" s="134"/>
    </row>
    <row r="759" spans="3:7" x14ac:dyDescent="0.2">
      <c r="C759" s="134"/>
      <c r="E759" s="134"/>
      <c r="F759" s="134"/>
      <c r="G759" s="134"/>
    </row>
    <row r="760" spans="3:7" x14ac:dyDescent="0.2">
      <c r="C760" s="134"/>
      <c r="E760" s="134"/>
      <c r="F760" s="134"/>
      <c r="G760" s="134"/>
    </row>
    <row r="761" spans="3:7" x14ac:dyDescent="0.2">
      <c r="C761" s="134"/>
      <c r="E761" s="134"/>
      <c r="F761" s="134"/>
      <c r="G761" s="134"/>
    </row>
    <row r="762" spans="3:7" x14ac:dyDescent="0.2">
      <c r="C762" s="134"/>
      <c r="E762" s="134"/>
      <c r="F762" s="134"/>
      <c r="G762" s="134"/>
    </row>
    <row r="763" spans="3:7" x14ac:dyDescent="0.2">
      <c r="C763" s="134"/>
      <c r="E763" s="134"/>
      <c r="F763" s="134"/>
      <c r="G763" s="134"/>
    </row>
    <row r="764" spans="3:7" x14ac:dyDescent="0.2">
      <c r="C764" s="134"/>
      <c r="E764" s="134"/>
      <c r="F764" s="134"/>
      <c r="G764" s="134"/>
    </row>
    <row r="765" spans="3:7" x14ac:dyDescent="0.2">
      <c r="C765" s="134"/>
      <c r="E765" s="134"/>
      <c r="F765" s="134"/>
      <c r="G765" s="134"/>
    </row>
    <row r="766" spans="3:7" x14ac:dyDescent="0.2">
      <c r="C766" s="134"/>
      <c r="E766" s="134"/>
      <c r="F766" s="134"/>
      <c r="G766" s="134"/>
    </row>
    <row r="767" spans="3:7" x14ac:dyDescent="0.2">
      <c r="C767" s="134"/>
      <c r="E767" s="134"/>
      <c r="F767" s="134"/>
      <c r="G767" s="134"/>
    </row>
    <row r="768" spans="3:7" x14ac:dyDescent="0.2">
      <c r="C768" s="134"/>
      <c r="E768" s="134"/>
      <c r="F768" s="134"/>
      <c r="G768" s="134"/>
    </row>
    <row r="769" spans="3:7" x14ac:dyDescent="0.2">
      <c r="C769" s="134"/>
      <c r="E769" s="134"/>
      <c r="F769" s="134"/>
      <c r="G769" s="134"/>
    </row>
    <row r="770" spans="3:7" x14ac:dyDescent="0.2">
      <c r="C770" s="134"/>
      <c r="E770" s="134"/>
      <c r="F770" s="134"/>
      <c r="G770" s="134"/>
    </row>
    <row r="771" spans="3:7" x14ac:dyDescent="0.2">
      <c r="C771" s="134"/>
      <c r="E771" s="134"/>
      <c r="F771" s="134"/>
      <c r="G771" s="134"/>
    </row>
    <row r="772" spans="3:7" x14ac:dyDescent="0.2">
      <c r="C772" s="134"/>
      <c r="E772" s="134"/>
      <c r="F772" s="134"/>
      <c r="G772" s="134"/>
    </row>
    <row r="773" spans="3:7" x14ac:dyDescent="0.2">
      <c r="C773" s="134"/>
      <c r="E773" s="134"/>
      <c r="F773" s="134"/>
      <c r="G773" s="134"/>
    </row>
    <row r="774" spans="3:7" x14ac:dyDescent="0.2">
      <c r="C774" s="134"/>
      <c r="E774" s="134"/>
      <c r="F774" s="134"/>
      <c r="G774" s="134"/>
    </row>
    <row r="775" spans="3:7" x14ac:dyDescent="0.2">
      <c r="C775" s="134"/>
      <c r="E775" s="134"/>
      <c r="F775" s="134"/>
      <c r="G775" s="134"/>
    </row>
    <row r="776" spans="3:7" x14ac:dyDescent="0.2">
      <c r="C776" s="134"/>
      <c r="E776" s="134"/>
      <c r="F776" s="134"/>
      <c r="G776" s="134"/>
    </row>
    <row r="777" spans="3:7" x14ac:dyDescent="0.2">
      <c r="C777" s="134"/>
      <c r="E777" s="134"/>
      <c r="F777" s="134"/>
      <c r="G777" s="134"/>
    </row>
    <row r="778" spans="3:7" x14ac:dyDescent="0.2">
      <c r="C778" s="134"/>
      <c r="E778" s="134"/>
      <c r="F778" s="134"/>
      <c r="G778" s="134"/>
    </row>
    <row r="779" spans="3:7" x14ac:dyDescent="0.2">
      <c r="C779" s="134"/>
      <c r="E779" s="134"/>
      <c r="F779" s="134"/>
      <c r="G779" s="134"/>
    </row>
    <row r="780" spans="3:7" x14ac:dyDescent="0.2">
      <c r="C780" s="134"/>
      <c r="E780" s="134"/>
      <c r="F780" s="134"/>
      <c r="G780" s="134"/>
    </row>
    <row r="781" spans="3:7" x14ac:dyDescent="0.2">
      <c r="C781" s="134"/>
      <c r="E781" s="134"/>
      <c r="F781" s="134"/>
      <c r="G781" s="134"/>
    </row>
    <row r="782" spans="3:7" x14ac:dyDescent="0.2">
      <c r="C782" s="134"/>
      <c r="E782" s="134"/>
      <c r="F782" s="134"/>
      <c r="G782" s="134"/>
    </row>
    <row r="783" spans="3:7" x14ac:dyDescent="0.2">
      <c r="C783" s="134"/>
      <c r="E783" s="134"/>
      <c r="F783" s="134"/>
      <c r="G783" s="134"/>
    </row>
    <row r="784" spans="3:7" x14ac:dyDescent="0.2">
      <c r="C784" s="134"/>
      <c r="E784" s="134"/>
      <c r="F784" s="134"/>
      <c r="G784" s="134"/>
    </row>
    <row r="785" spans="3:7" x14ac:dyDescent="0.2">
      <c r="C785" s="134"/>
      <c r="E785" s="134"/>
      <c r="F785" s="134"/>
      <c r="G785" s="134"/>
    </row>
    <row r="786" spans="3:7" x14ac:dyDescent="0.2">
      <c r="C786" s="134"/>
      <c r="E786" s="134"/>
      <c r="F786" s="134"/>
      <c r="G786" s="134"/>
    </row>
    <row r="787" spans="3:7" x14ac:dyDescent="0.2">
      <c r="C787" s="134"/>
      <c r="E787" s="134"/>
      <c r="F787" s="134"/>
      <c r="G787" s="134"/>
    </row>
    <row r="788" spans="3:7" x14ac:dyDescent="0.2">
      <c r="C788" s="134"/>
      <c r="E788" s="134"/>
      <c r="F788" s="134"/>
      <c r="G788" s="134"/>
    </row>
    <row r="789" spans="3:7" x14ac:dyDescent="0.2">
      <c r="C789" s="134"/>
      <c r="E789" s="134"/>
      <c r="F789" s="134"/>
      <c r="G789" s="134"/>
    </row>
    <row r="790" spans="3:7" x14ac:dyDescent="0.2">
      <c r="C790" s="134"/>
      <c r="E790" s="134"/>
      <c r="F790" s="134"/>
      <c r="G790" s="134"/>
    </row>
    <row r="791" spans="3:7" x14ac:dyDescent="0.2">
      <c r="C791" s="134"/>
      <c r="E791" s="134"/>
      <c r="F791" s="134"/>
      <c r="G791" s="134"/>
    </row>
    <row r="792" spans="3:7" x14ac:dyDescent="0.2">
      <c r="C792" s="134"/>
      <c r="E792" s="134"/>
      <c r="F792" s="134"/>
      <c r="G792" s="134"/>
    </row>
    <row r="793" spans="3:7" x14ac:dyDescent="0.2">
      <c r="C793" s="134"/>
      <c r="E793" s="134"/>
      <c r="F793" s="134"/>
      <c r="G793" s="134"/>
    </row>
    <row r="794" spans="3:7" x14ac:dyDescent="0.2">
      <c r="C794" s="134"/>
      <c r="E794" s="134"/>
      <c r="F794" s="134"/>
      <c r="G794" s="134"/>
    </row>
    <row r="795" spans="3:7" x14ac:dyDescent="0.2">
      <c r="C795" s="134"/>
      <c r="E795" s="134"/>
      <c r="F795" s="134"/>
      <c r="G795" s="134"/>
    </row>
    <row r="796" spans="3:7" x14ac:dyDescent="0.2">
      <c r="C796" s="134"/>
      <c r="E796" s="134"/>
      <c r="F796" s="134"/>
      <c r="G796" s="134"/>
    </row>
    <row r="797" spans="3:7" x14ac:dyDescent="0.2">
      <c r="C797" s="134"/>
      <c r="E797" s="134"/>
      <c r="F797" s="134"/>
      <c r="G797" s="134"/>
    </row>
    <row r="798" spans="3:7" x14ac:dyDescent="0.2">
      <c r="C798" s="134"/>
      <c r="E798" s="134"/>
      <c r="F798" s="134"/>
      <c r="G798" s="134"/>
    </row>
    <row r="799" spans="3:7" x14ac:dyDescent="0.2">
      <c r="C799" s="134"/>
      <c r="E799" s="134"/>
      <c r="F799" s="134"/>
      <c r="G799" s="134"/>
    </row>
    <row r="800" spans="3:7" x14ac:dyDescent="0.2">
      <c r="C800" s="134"/>
      <c r="E800" s="134"/>
      <c r="F800" s="134"/>
      <c r="G800" s="134"/>
    </row>
    <row r="801" spans="3:7" x14ac:dyDescent="0.2">
      <c r="C801" s="134"/>
      <c r="E801" s="134"/>
      <c r="F801" s="134"/>
      <c r="G801" s="134"/>
    </row>
    <row r="802" spans="3:7" x14ac:dyDescent="0.2">
      <c r="C802" s="134"/>
      <c r="E802" s="134"/>
      <c r="F802" s="134"/>
      <c r="G802" s="134"/>
    </row>
    <row r="803" spans="3:7" x14ac:dyDescent="0.2">
      <c r="C803" s="134"/>
      <c r="E803" s="134"/>
      <c r="F803" s="134"/>
      <c r="G803" s="134"/>
    </row>
    <row r="804" spans="3:7" x14ac:dyDescent="0.2">
      <c r="C804" s="134"/>
      <c r="E804" s="134"/>
      <c r="F804" s="134"/>
      <c r="G804" s="134"/>
    </row>
    <row r="805" spans="3:7" x14ac:dyDescent="0.2">
      <c r="C805" s="134"/>
      <c r="E805" s="134"/>
      <c r="F805" s="134"/>
      <c r="G805" s="134"/>
    </row>
    <row r="806" spans="3:7" x14ac:dyDescent="0.2">
      <c r="C806" s="134"/>
      <c r="E806" s="134"/>
      <c r="F806" s="134"/>
      <c r="G806" s="134"/>
    </row>
    <row r="807" spans="3:7" x14ac:dyDescent="0.2">
      <c r="C807" s="134"/>
      <c r="E807" s="134"/>
      <c r="F807" s="134"/>
      <c r="G807" s="134"/>
    </row>
    <row r="808" spans="3:7" x14ac:dyDescent="0.2">
      <c r="C808" s="134"/>
      <c r="E808" s="134"/>
      <c r="F808" s="134"/>
      <c r="G808" s="134"/>
    </row>
    <row r="809" spans="3:7" x14ac:dyDescent="0.2">
      <c r="C809" s="134"/>
      <c r="E809" s="134"/>
      <c r="F809" s="134"/>
      <c r="G809" s="134"/>
    </row>
    <row r="810" spans="3:7" x14ac:dyDescent="0.2">
      <c r="C810" s="134"/>
      <c r="E810" s="134"/>
      <c r="F810" s="134"/>
      <c r="G810" s="134"/>
    </row>
    <row r="811" spans="3:7" x14ac:dyDescent="0.2">
      <c r="C811" s="134"/>
      <c r="E811" s="134"/>
      <c r="F811" s="134"/>
      <c r="G811" s="134"/>
    </row>
    <row r="812" spans="3:7" x14ac:dyDescent="0.2">
      <c r="C812" s="134"/>
      <c r="E812" s="134"/>
      <c r="F812" s="134"/>
      <c r="G812" s="134"/>
    </row>
    <row r="813" spans="3:7" x14ac:dyDescent="0.2">
      <c r="C813" s="134"/>
      <c r="E813" s="134"/>
      <c r="F813" s="134"/>
      <c r="G813" s="134"/>
    </row>
    <row r="814" spans="3:7" x14ac:dyDescent="0.2">
      <c r="C814" s="134"/>
      <c r="E814" s="134"/>
      <c r="F814" s="134"/>
      <c r="G814" s="134"/>
    </row>
    <row r="815" spans="3:7" x14ac:dyDescent="0.2">
      <c r="C815" s="134"/>
      <c r="E815" s="134"/>
      <c r="F815" s="134"/>
      <c r="G815" s="134"/>
    </row>
    <row r="816" spans="3:7" x14ac:dyDescent="0.2">
      <c r="C816" s="134"/>
      <c r="E816" s="134"/>
      <c r="F816" s="134"/>
      <c r="G816" s="134"/>
    </row>
    <row r="817" spans="3:7" x14ac:dyDescent="0.2">
      <c r="C817" s="134"/>
      <c r="E817" s="134"/>
      <c r="F817" s="134"/>
      <c r="G817" s="134"/>
    </row>
    <row r="818" spans="3:7" x14ac:dyDescent="0.2">
      <c r="C818" s="134"/>
      <c r="E818" s="134"/>
      <c r="F818" s="134"/>
      <c r="G818" s="134"/>
    </row>
    <row r="819" spans="3:7" x14ac:dyDescent="0.2">
      <c r="C819" s="134"/>
      <c r="E819" s="134"/>
      <c r="F819" s="134"/>
      <c r="G819" s="134"/>
    </row>
    <row r="820" spans="3:7" x14ac:dyDescent="0.2">
      <c r="C820" s="134"/>
      <c r="E820" s="134"/>
      <c r="F820" s="134"/>
      <c r="G820" s="134"/>
    </row>
    <row r="821" spans="3:7" x14ac:dyDescent="0.2">
      <c r="C821" s="134"/>
      <c r="E821" s="134"/>
      <c r="F821" s="134"/>
      <c r="G821" s="134"/>
    </row>
    <row r="822" spans="3:7" x14ac:dyDescent="0.2">
      <c r="C822" s="134"/>
      <c r="E822" s="134"/>
      <c r="F822" s="134"/>
      <c r="G822" s="134"/>
    </row>
    <row r="823" spans="3:7" x14ac:dyDescent="0.2">
      <c r="C823" s="134"/>
      <c r="E823" s="134"/>
      <c r="F823" s="134"/>
      <c r="G823" s="134"/>
    </row>
    <row r="824" spans="3:7" x14ac:dyDescent="0.2">
      <c r="C824" s="134"/>
      <c r="E824" s="134"/>
      <c r="F824" s="134"/>
      <c r="G824" s="134"/>
    </row>
    <row r="825" spans="3:7" x14ac:dyDescent="0.2">
      <c r="C825" s="134"/>
      <c r="E825" s="134"/>
      <c r="F825" s="134"/>
      <c r="G825" s="134"/>
    </row>
    <row r="826" spans="3:7" x14ac:dyDescent="0.2">
      <c r="C826" s="134"/>
      <c r="E826" s="134"/>
      <c r="F826" s="134"/>
      <c r="G826" s="134"/>
    </row>
    <row r="827" spans="3:7" x14ac:dyDescent="0.2">
      <c r="C827" s="134"/>
      <c r="E827" s="134"/>
      <c r="F827" s="134"/>
      <c r="G827" s="134"/>
    </row>
    <row r="828" spans="3:7" x14ac:dyDescent="0.2">
      <c r="C828" s="134"/>
      <c r="E828" s="134"/>
      <c r="F828" s="134"/>
      <c r="G828" s="134"/>
    </row>
    <row r="829" spans="3:7" x14ac:dyDescent="0.2">
      <c r="C829" s="134"/>
      <c r="E829" s="134"/>
      <c r="F829" s="134"/>
      <c r="G829" s="134"/>
    </row>
    <row r="830" spans="3:7" x14ac:dyDescent="0.2">
      <c r="C830" s="134"/>
      <c r="E830" s="134"/>
      <c r="F830" s="134"/>
      <c r="G830" s="134"/>
    </row>
    <row r="831" spans="3:7" x14ac:dyDescent="0.2">
      <c r="C831" s="134"/>
      <c r="E831" s="134"/>
      <c r="F831" s="134"/>
      <c r="G831" s="134"/>
    </row>
    <row r="832" spans="3:7" x14ac:dyDescent="0.2">
      <c r="C832" s="134"/>
      <c r="E832" s="134"/>
      <c r="F832" s="134"/>
      <c r="G832" s="134"/>
    </row>
    <row r="833" spans="3:7" x14ac:dyDescent="0.2">
      <c r="C833" s="134"/>
      <c r="E833" s="134"/>
      <c r="F833" s="134"/>
      <c r="G833" s="134"/>
    </row>
    <row r="834" spans="3:7" x14ac:dyDescent="0.2">
      <c r="C834" s="134"/>
      <c r="E834" s="134"/>
      <c r="F834" s="134"/>
      <c r="G834" s="134"/>
    </row>
    <row r="835" spans="3:7" x14ac:dyDescent="0.2">
      <c r="C835" s="134"/>
      <c r="E835" s="134"/>
      <c r="F835" s="134"/>
      <c r="G835" s="134"/>
    </row>
    <row r="836" spans="3:7" x14ac:dyDescent="0.2">
      <c r="C836" s="134"/>
      <c r="E836" s="134"/>
      <c r="F836" s="134"/>
      <c r="G836" s="134"/>
    </row>
    <row r="837" spans="3:7" x14ac:dyDescent="0.2">
      <c r="C837" s="134"/>
      <c r="E837" s="134"/>
      <c r="F837" s="134"/>
      <c r="G837" s="134"/>
    </row>
    <row r="838" spans="3:7" x14ac:dyDescent="0.2">
      <c r="C838" s="134"/>
      <c r="E838" s="134"/>
      <c r="F838" s="134"/>
      <c r="G838" s="134"/>
    </row>
    <row r="839" spans="3:7" x14ac:dyDescent="0.2">
      <c r="C839" s="134"/>
      <c r="E839" s="134"/>
      <c r="F839" s="134"/>
      <c r="G839" s="134"/>
    </row>
    <row r="840" spans="3:7" x14ac:dyDescent="0.2">
      <c r="C840" s="134"/>
      <c r="E840" s="134"/>
      <c r="F840" s="134"/>
      <c r="G840" s="134"/>
    </row>
    <row r="841" spans="3:7" x14ac:dyDescent="0.2">
      <c r="C841" s="134"/>
      <c r="E841" s="134"/>
      <c r="F841" s="134"/>
      <c r="G841" s="134"/>
    </row>
    <row r="842" spans="3:7" x14ac:dyDescent="0.2">
      <c r="C842" s="134"/>
      <c r="E842" s="134"/>
      <c r="F842" s="134"/>
      <c r="G842" s="134"/>
    </row>
    <row r="843" spans="3:7" x14ac:dyDescent="0.2">
      <c r="C843" s="134"/>
      <c r="E843" s="134"/>
      <c r="F843" s="134"/>
      <c r="G843" s="134"/>
    </row>
    <row r="844" spans="3:7" x14ac:dyDescent="0.2">
      <c r="C844" s="134"/>
      <c r="E844" s="134"/>
      <c r="F844" s="134"/>
      <c r="G844" s="134"/>
    </row>
    <row r="845" spans="3:7" x14ac:dyDescent="0.2">
      <c r="C845" s="134"/>
      <c r="E845" s="134"/>
      <c r="F845" s="134"/>
      <c r="G845" s="134"/>
    </row>
    <row r="846" spans="3:7" x14ac:dyDescent="0.2">
      <c r="C846" s="134"/>
      <c r="E846" s="134"/>
      <c r="F846" s="134"/>
      <c r="G846" s="134"/>
    </row>
    <row r="847" spans="3:7" x14ac:dyDescent="0.2">
      <c r="C847" s="134"/>
      <c r="E847" s="134"/>
      <c r="F847" s="134"/>
      <c r="G847" s="134"/>
    </row>
    <row r="848" spans="3:7" x14ac:dyDescent="0.2">
      <c r="C848" s="134"/>
      <c r="E848" s="134"/>
      <c r="F848" s="134"/>
      <c r="G848" s="134"/>
    </row>
    <row r="849" spans="3:7" x14ac:dyDescent="0.2">
      <c r="C849" s="134"/>
      <c r="E849" s="134"/>
      <c r="F849" s="134"/>
      <c r="G849" s="134"/>
    </row>
    <row r="850" spans="3:7" x14ac:dyDescent="0.2">
      <c r="C850" s="134"/>
      <c r="E850" s="134"/>
      <c r="F850" s="134"/>
      <c r="G850" s="134"/>
    </row>
    <row r="851" spans="3:7" x14ac:dyDescent="0.2">
      <c r="C851" s="134"/>
      <c r="E851" s="134"/>
      <c r="F851" s="134"/>
      <c r="G851" s="134"/>
    </row>
    <row r="852" spans="3:7" x14ac:dyDescent="0.2">
      <c r="C852" s="134"/>
      <c r="E852" s="134"/>
      <c r="F852" s="134"/>
      <c r="G852" s="134"/>
    </row>
    <row r="853" spans="3:7" x14ac:dyDescent="0.2">
      <c r="C853" s="134"/>
      <c r="E853" s="134"/>
      <c r="F853" s="134"/>
      <c r="G853" s="134"/>
    </row>
    <row r="854" spans="3:7" x14ac:dyDescent="0.2">
      <c r="C854" s="134"/>
      <c r="E854" s="134"/>
      <c r="F854" s="134"/>
      <c r="G854" s="134"/>
    </row>
    <row r="855" spans="3:7" x14ac:dyDescent="0.2">
      <c r="C855" s="134"/>
      <c r="E855" s="134"/>
      <c r="F855" s="134"/>
      <c r="G855" s="134"/>
    </row>
    <row r="856" spans="3:7" x14ac:dyDescent="0.2">
      <c r="C856" s="134"/>
      <c r="E856" s="134"/>
      <c r="F856" s="134"/>
      <c r="G856" s="134"/>
    </row>
    <row r="857" spans="3:7" x14ac:dyDescent="0.2">
      <c r="C857" s="134"/>
      <c r="E857" s="134"/>
      <c r="F857" s="134"/>
      <c r="G857" s="134"/>
    </row>
    <row r="858" spans="3:7" x14ac:dyDescent="0.2">
      <c r="C858" s="134"/>
      <c r="E858" s="134"/>
      <c r="F858" s="134"/>
      <c r="G858" s="134"/>
    </row>
    <row r="859" spans="3:7" x14ac:dyDescent="0.2">
      <c r="C859" s="134"/>
      <c r="E859" s="134"/>
      <c r="F859" s="134"/>
      <c r="G859" s="134"/>
    </row>
    <row r="860" spans="3:7" x14ac:dyDescent="0.2">
      <c r="C860" s="134"/>
      <c r="E860" s="134"/>
      <c r="F860" s="134"/>
      <c r="G860" s="134"/>
    </row>
    <row r="861" spans="3:7" x14ac:dyDescent="0.2">
      <c r="C861" s="134"/>
      <c r="E861" s="134"/>
      <c r="F861" s="134"/>
      <c r="G861" s="134"/>
    </row>
    <row r="862" spans="3:7" x14ac:dyDescent="0.2">
      <c r="C862" s="134"/>
      <c r="E862" s="134"/>
      <c r="F862" s="134"/>
      <c r="G862" s="134"/>
    </row>
    <row r="863" spans="3:7" x14ac:dyDescent="0.2">
      <c r="C863" s="134"/>
      <c r="E863" s="134"/>
      <c r="F863" s="134"/>
      <c r="G863" s="134"/>
    </row>
    <row r="864" spans="3:7" x14ac:dyDescent="0.2">
      <c r="C864" s="134"/>
      <c r="E864" s="134"/>
      <c r="F864" s="134"/>
      <c r="G864" s="134"/>
    </row>
    <row r="865" spans="3:7" x14ac:dyDescent="0.2">
      <c r="C865" s="134"/>
      <c r="E865" s="134"/>
      <c r="F865" s="134"/>
      <c r="G865" s="134"/>
    </row>
    <row r="866" spans="3:7" x14ac:dyDescent="0.2">
      <c r="C866" s="134"/>
      <c r="E866" s="134"/>
      <c r="F866" s="134"/>
      <c r="G866" s="134"/>
    </row>
    <row r="867" spans="3:7" x14ac:dyDescent="0.2">
      <c r="C867" s="134"/>
      <c r="E867" s="134"/>
      <c r="F867" s="134"/>
      <c r="G867" s="134"/>
    </row>
    <row r="868" spans="3:7" x14ac:dyDescent="0.2">
      <c r="C868" s="134"/>
      <c r="E868" s="134"/>
      <c r="F868" s="134"/>
      <c r="G868" s="134"/>
    </row>
    <row r="869" spans="3:7" x14ac:dyDescent="0.2">
      <c r="C869" s="134"/>
      <c r="E869" s="134"/>
      <c r="F869" s="134"/>
      <c r="G869" s="134"/>
    </row>
    <row r="870" spans="3:7" x14ac:dyDescent="0.2">
      <c r="C870" s="134"/>
      <c r="E870" s="134"/>
      <c r="F870" s="134"/>
      <c r="G870" s="134"/>
    </row>
    <row r="871" spans="3:7" x14ac:dyDescent="0.2">
      <c r="C871" s="134"/>
      <c r="E871" s="134"/>
      <c r="F871" s="134"/>
      <c r="G871" s="134"/>
    </row>
    <row r="872" spans="3:7" x14ac:dyDescent="0.2">
      <c r="C872" s="134"/>
      <c r="E872" s="134"/>
      <c r="F872" s="134"/>
      <c r="G872" s="134"/>
    </row>
    <row r="873" spans="3:7" x14ac:dyDescent="0.2">
      <c r="C873" s="134"/>
      <c r="E873" s="134"/>
      <c r="F873" s="134"/>
      <c r="G873" s="134"/>
    </row>
    <row r="874" spans="3:7" x14ac:dyDescent="0.2">
      <c r="C874" s="134"/>
      <c r="E874" s="134"/>
      <c r="F874" s="134"/>
      <c r="G874" s="134"/>
    </row>
    <row r="875" spans="3:7" x14ac:dyDescent="0.2">
      <c r="C875" s="134"/>
      <c r="E875" s="134"/>
      <c r="F875" s="134"/>
      <c r="G875" s="134"/>
    </row>
    <row r="876" spans="3:7" x14ac:dyDescent="0.2">
      <c r="C876" s="134"/>
      <c r="E876" s="134"/>
      <c r="F876" s="134"/>
      <c r="G876" s="134"/>
    </row>
    <row r="877" spans="3:7" x14ac:dyDescent="0.2">
      <c r="C877" s="134"/>
      <c r="E877" s="134"/>
      <c r="F877" s="134"/>
      <c r="G877" s="134"/>
    </row>
    <row r="878" spans="3:7" x14ac:dyDescent="0.2">
      <c r="C878" s="134"/>
      <c r="E878" s="134"/>
      <c r="F878" s="134"/>
      <c r="G878" s="134"/>
    </row>
    <row r="879" spans="3:7" x14ac:dyDescent="0.2">
      <c r="C879" s="134"/>
      <c r="E879" s="134"/>
      <c r="F879" s="134"/>
      <c r="G879" s="134"/>
    </row>
    <row r="880" spans="3:7" x14ac:dyDescent="0.2">
      <c r="C880" s="134"/>
      <c r="E880" s="134"/>
      <c r="F880" s="134"/>
      <c r="G880" s="134"/>
    </row>
    <row r="881" spans="3:7" x14ac:dyDescent="0.2">
      <c r="C881" s="134"/>
      <c r="E881" s="134"/>
      <c r="F881" s="134"/>
      <c r="G881" s="134"/>
    </row>
    <row r="882" spans="3:7" x14ac:dyDescent="0.2">
      <c r="C882" s="134"/>
      <c r="E882" s="134"/>
      <c r="F882" s="134"/>
      <c r="G882" s="134"/>
    </row>
    <row r="883" spans="3:7" x14ac:dyDescent="0.2">
      <c r="C883" s="134"/>
      <c r="E883" s="134"/>
      <c r="F883" s="134"/>
      <c r="G883" s="134"/>
    </row>
    <row r="884" spans="3:7" x14ac:dyDescent="0.2">
      <c r="C884" s="134"/>
      <c r="E884" s="134"/>
      <c r="F884" s="134"/>
      <c r="G884" s="134"/>
    </row>
    <row r="885" spans="3:7" x14ac:dyDescent="0.2">
      <c r="C885" s="134"/>
      <c r="E885" s="134"/>
      <c r="F885" s="134"/>
      <c r="G885" s="134"/>
    </row>
    <row r="886" spans="3:7" x14ac:dyDescent="0.2">
      <c r="C886" s="134"/>
      <c r="E886" s="134"/>
      <c r="F886" s="134"/>
      <c r="G886" s="134"/>
    </row>
    <row r="887" spans="3:7" x14ac:dyDescent="0.2">
      <c r="C887" s="134"/>
      <c r="E887" s="134"/>
      <c r="F887" s="134"/>
      <c r="G887" s="134"/>
    </row>
    <row r="888" spans="3:7" x14ac:dyDescent="0.2">
      <c r="C888" s="134"/>
      <c r="E888" s="134"/>
      <c r="F888" s="134"/>
      <c r="G888" s="134"/>
    </row>
    <row r="889" spans="3:7" x14ac:dyDescent="0.2">
      <c r="C889" s="134"/>
      <c r="E889" s="134"/>
      <c r="F889" s="134"/>
      <c r="G889" s="134"/>
    </row>
    <row r="890" spans="3:7" x14ac:dyDescent="0.2">
      <c r="C890" s="134"/>
      <c r="E890" s="134"/>
      <c r="F890" s="134"/>
      <c r="G890" s="134"/>
    </row>
    <row r="891" spans="3:7" x14ac:dyDescent="0.2">
      <c r="C891" s="134"/>
      <c r="E891" s="134"/>
      <c r="F891" s="134"/>
      <c r="G891" s="134"/>
    </row>
    <row r="892" spans="3:7" x14ac:dyDescent="0.2">
      <c r="C892" s="134"/>
      <c r="E892" s="134"/>
      <c r="F892" s="134"/>
      <c r="G892" s="134"/>
    </row>
    <row r="893" spans="3:7" x14ac:dyDescent="0.2">
      <c r="C893" s="134"/>
      <c r="E893" s="134"/>
      <c r="F893" s="134"/>
      <c r="G893" s="134"/>
    </row>
    <row r="894" spans="3:7" x14ac:dyDescent="0.2">
      <c r="C894" s="134"/>
      <c r="E894" s="134"/>
      <c r="F894" s="134"/>
      <c r="G894" s="134"/>
    </row>
    <row r="895" spans="3:7" x14ac:dyDescent="0.2">
      <c r="C895" s="134"/>
      <c r="E895" s="134"/>
      <c r="F895" s="134"/>
      <c r="G895" s="134"/>
    </row>
    <row r="896" spans="3:7" x14ac:dyDescent="0.2">
      <c r="C896" s="134"/>
      <c r="E896" s="134"/>
      <c r="F896" s="134"/>
      <c r="G896" s="134"/>
    </row>
    <row r="897" spans="3:7" x14ac:dyDescent="0.2">
      <c r="C897" s="134"/>
      <c r="E897" s="134"/>
      <c r="F897" s="134"/>
      <c r="G897" s="134"/>
    </row>
    <row r="898" spans="3:7" x14ac:dyDescent="0.2">
      <c r="C898" s="134"/>
      <c r="E898" s="134"/>
      <c r="F898" s="134"/>
      <c r="G898" s="134"/>
    </row>
    <row r="899" spans="3:7" x14ac:dyDescent="0.2">
      <c r="C899" s="134"/>
      <c r="E899" s="134"/>
      <c r="F899" s="134"/>
      <c r="G899" s="134"/>
    </row>
    <row r="900" spans="3:7" x14ac:dyDescent="0.2">
      <c r="C900" s="134"/>
      <c r="E900" s="134"/>
      <c r="F900" s="134"/>
      <c r="G900" s="134"/>
    </row>
    <row r="901" spans="3:7" x14ac:dyDescent="0.2">
      <c r="C901" s="134"/>
      <c r="E901" s="134"/>
      <c r="F901" s="134"/>
      <c r="G901" s="134"/>
    </row>
    <row r="902" spans="3:7" x14ac:dyDescent="0.2">
      <c r="C902" s="134"/>
      <c r="E902" s="134"/>
      <c r="F902" s="134"/>
      <c r="G902" s="134"/>
    </row>
    <row r="903" spans="3:7" x14ac:dyDescent="0.2">
      <c r="C903" s="134"/>
      <c r="E903" s="134"/>
      <c r="F903" s="134"/>
      <c r="G903" s="134"/>
    </row>
    <row r="904" spans="3:7" x14ac:dyDescent="0.2">
      <c r="C904" s="134"/>
      <c r="E904" s="134"/>
      <c r="F904" s="134"/>
      <c r="G904" s="134"/>
    </row>
    <row r="905" spans="3:7" x14ac:dyDescent="0.2">
      <c r="C905" s="134"/>
      <c r="E905" s="134"/>
      <c r="F905" s="134"/>
      <c r="G905" s="134"/>
    </row>
    <row r="906" spans="3:7" x14ac:dyDescent="0.2">
      <c r="C906" s="134"/>
      <c r="E906" s="134"/>
      <c r="F906" s="134"/>
      <c r="G906" s="134"/>
    </row>
    <row r="907" spans="3:7" x14ac:dyDescent="0.2">
      <c r="C907" s="134"/>
      <c r="E907" s="134"/>
      <c r="F907" s="134"/>
      <c r="G907" s="134"/>
    </row>
    <row r="908" spans="3:7" x14ac:dyDescent="0.2">
      <c r="C908" s="134"/>
      <c r="E908" s="134"/>
      <c r="F908" s="134"/>
      <c r="G908" s="134"/>
    </row>
    <row r="909" spans="3:7" x14ac:dyDescent="0.2">
      <c r="C909" s="134"/>
      <c r="E909" s="134"/>
      <c r="F909" s="134"/>
      <c r="G909" s="134"/>
    </row>
    <row r="910" spans="3:7" x14ac:dyDescent="0.2">
      <c r="C910" s="134"/>
      <c r="E910" s="134"/>
      <c r="F910" s="134"/>
      <c r="G910" s="134"/>
    </row>
    <row r="911" spans="3:7" x14ac:dyDescent="0.2">
      <c r="C911" s="134"/>
      <c r="E911" s="134"/>
      <c r="F911" s="134"/>
      <c r="G911" s="134"/>
    </row>
    <row r="912" spans="3:7" x14ac:dyDescent="0.2">
      <c r="C912" s="134"/>
      <c r="E912" s="134"/>
      <c r="F912" s="134"/>
      <c r="G912" s="134"/>
    </row>
    <row r="913" spans="3:7" x14ac:dyDescent="0.2">
      <c r="C913" s="134"/>
      <c r="E913" s="134"/>
      <c r="F913" s="134"/>
      <c r="G913" s="134"/>
    </row>
    <row r="914" spans="3:7" x14ac:dyDescent="0.2">
      <c r="C914" s="134"/>
      <c r="E914" s="134"/>
      <c r="F914" s="134"/>
      <c r="G914" s="134"/>
    </row>
    <row r="915" spans="3:7" x14ac:dyDescent="0.2">
      <c r="C915" s="134"/>
      <c r="E915" s="134"/>
      <c r="F915" s="134"/>
      <c r="G915" s="134"/>
    </row>
    <row r="916" spans="3:7" x14ac:dyDescent="0.2">
      <c r="C916" s="134"/>
      <c r="E916" s="134"/>
      <c r="F916" s="134"/>
      <c r="G916" s="134"/>
    </row>
    <row r="917" spans="3:7" x14ac:dyDescent="0.2">
      <c r="C917" s="134"/>
      <c r="E917" s="134"/>
      <c r="F917" s="134"/>
      <c r="G917" s="134"/>
    </row>
    <row r="918" spans="3:7" x14ac:dyDescent="0.2">
      <c r="C918" s="134"/>
      <c r="E918" s="134"/>
      <c r="F918" s="134"/>
      <c r="G918" s="134"/>
    </row>
    <row r="919" spans="3:7" x14ac:dyDescent="0.2">
      <c r="C919" s="134"/>
      <c r="E919" s="134"/>
      <c r="F919" s="134"/>
      <c r="G919" s="134"/>
    </row>
    <row r="920" spans="3:7" x14ac:dyDescent="0.2">
      <c r="C920" s="134"/>
      <c r="E920" s="134"/>
      <c r="F920" s="134"/>
      <c r="G920" s="134"/>
    </row>
    <row r="921" spans="3:7" x14ac:dyDescent="0.2">
      <c r="C921" s="134"/>
      <c r="E921" s="134"/>
      <c r="F921" s="134"/>
      <c r="G921" s="134"/>
    </row>
    <row r="922" spans="3:7" x14ac:dyDescent="0.2">
      <c r="C922" s="134"/>
      <c r="E922" s="134"/>
      <c r="F922" s="134"/>
      <c r="G922" s="134"/>
    </row>
    <row r="923" spans="3:7" x14ac:dyDescent="0.2">
      <c r="C923" s="134"/>
      <c r="E923" s="134"/>
      <c r="F923" s="134"/>
      <c r="G923" s="134"/>
    </row>
    <row r="924" spans="3:7" x14ac:dyDescent="0.2">
      <c r="C924" s="134"/>
      <c r="E924" s="134"/>
      <c r="F924" s="134"/>
      <c r="G924" s="134"/>
    </row>
    <row r="925" spans="3:7" x14ac:dyDescent="0.2">
      <c r="C925" s="134"/>
      <c r="E925" s="134"/>
      <c r="F925" s="134"/>
      <c r="G925" s="134"/>
    </row>
    <row r="926" spans="3:7" x14ac:dyDescent="0.2">
      <c r="C926" s="134"/>
      <c r="E926" s="134"/>
      <c r="F926" s="134"/>
      <c r="G926" s="134"/>
    </row>
    <row r="927" spans="3:7" x14ac:dyDescent="0.2">
      <c r="C927" s="134"/>
      <c r="E927" s="134"/>
      <c r="F927" s="134"/>
      <c r="G927" s="134"/>
    </row>
    <row r="928" spans="3:7" x14ac:dyDescent="0.2">
      <c r="C928" s="134"/>
      <c r="E928" s="134"/>
      <c r="F928" s="134"/>
      <c r="G928" s="134"/>
    </row>
    <row r="929" spans="3:7" x14ac:dyDescent="0.2">
      <c r="C929" s="134"/>
      <c r="E929" s="134"/>
      <c r="F929" s="134"/>
      <c r="G929" s="134"/>
    </row>
    <row r="930" spans="3:7" x14ac:dyDescent="0.2">
      <c r="C930" s="134"/>
      <c r="E930" s="134"/>
      <c r="F930" s="134"/>
      <c r="G930" s="134"/>
    </row>
    <row r="931" spans="3:7" x14ac:dyDescent="0.2">
      <c r="C931" s="134"/>
      <c r="E931" s="134"/>
      <c r="F931" s="134"/>
      <c r="G931" s="134"/>
    </row>
    <row r="932" spans="3:7" x14ac:dyDescent="0.2">
      <c r="C932" s="134"/>
      <c r="E932" s="134"/>
      <c r="F932" s="134"/>
      <c r="G932" s="134"/>
    </row>
    <row r="933" spans="3:7" x14ac:dyDescent="0.2">
      <c r="C933" s="134"/>
      <c r="E933" s="134"/>
      <c r="F933" s="134"/>
      <c r="G933" s="134"/>
    </row>
    <row r="934" spans="3:7" x14ac:dyDescent="0.2">
      <c r="C934" s="134"/>
      <c r="E934" s="134"/>
      <c r="F934" s="134"/>
      <c r="G934" s="134"/>
    </row>
    <row r="935" spans="3:7" x14ac:dyDescent="0.2">
      <c r="C935" s="134"/>
      <c r="E935" s="134"/>
      <c r="F935" s="134"/>
      <c r="G935" s="134"/>
    </row>
    <row r="936" spans="3:7" x14ac:dyDescent="0.2">
      <c r="C936" s="134"/>
      <c r="E936" s="134"/>
      <c r="F936" s="134"/>
      <c r="G936" s="134"/>
    </row>
    <row r="937" spans="3:7" x14ac:dyDescent="0.2">
      <c r="C937" s="134"/>
      <c r="E937" s="134"/>
      <c r="F937" s="134"/>
      <c r="G937" s="134"/>
    </row>
    <row r="938" spans="3:7" x14ac:dyDescent="0.2">
      <c r="C938" s="134"/>
      <c r="E938" s="134"/>
      <c r="F938" s="134"/>
      <c r="G938" s="134"/>
    </row>
    <row r="939" spans="3:7" x14ac:dyDescent="0.2">
      <c r="C939" s="134"/>
      <c r="E939" s="134"/>
      <c r="F939" s="134"/>
      <c r="G939" s="134"/>
    </row>
    <row r="940" spans="3:7" x14ac:dyDescent="0.2">
      <c r="C940" s="134"/>
      <c r="E940" s="134"/>
      <c r="F940" s="134"/>
      <c r="G940" s="134"/>
    </row>
    <row r="941" spans="3:7" x14ac:dyDescent="0.2">
      <c r="C941" s="134"/>
      <c r="E941" s="134"/>
      <c r="F941" s="134"/>
      <c r="G941" s="134"/>
    </row>
    <row r="942" spans="3:7" x14ac:dyDescent="0.2">
      <c r="C942" s="134"/>
      <c r="E942" s="134"/>
      <c r="F942" s="134"/>
      <c r="G942" s="134"/>
    </row>
    <row r="943" spans="3:7" x14ac:dyDescent="0.2">
      <c r="C943" s="134"/>
      <c r="E943" s="134"/>
      <c r="F943" s="134"/>
      <c r="G943" s="134"/>
    </row>
    <row r="944" spans="3:7" x14ac:dyDescent="0.2">
      <c r="C944" s="134"/>
      <c r="E944" s="134"/>
      <c r="F944" s="134"/>
      <c r="G944" s="134"/>
    </row>
    <row r="945" spans="3:7" x14ac:dyDescent="0.2">
      <c r="C945" s="134"/>
      <c r="E945" s="134"/>
      <c r="F945" s="134"/>
      <c r="G945" s="134"/>
    </row>
    <row r="946" spans="3:7" x14ac:dyDescent="0.2">
      <c r="C946" s="134"/>
      <c r="E946" s="134"/>
      <c r="F946" s="134"/>
      <c r="G946" s="134"/>
    </row>
    <row r="947" spans="3:7" x14ac:dyDescent="0.2">
      <c r="C947" s="134"/>
      <c r="E947" s="134"/>
      <c r="F947" s="134"/>
      <c r="G947" s="134"/>
    </row>
    <row r="948" spans="3:7" x14ac:dyDescent="0.2">
      <c r="C948" s="134"/>
      <c r="E948" s="134"/>
      <c r="F948" s="134"/>
      <c r="G948" s="134"/>
    </row>
    <row r="949" spans="3:7" x14ac:dyDescent="0.2">
      <c r="C949" s="134"/>
      <c r="E949" s="134"/>
      <c r="F949" s="134"/>
      <c r="G949" s="134"/>
    </row>
    <row r="950" spans="3:7" x14ac:dyDescent="0.2">
      <c r="C950" s="134"/>
      <c r="E950" s="134"/>
      <c r="F950" s="134"/>
      <c r="G950" s="134"/>
    </row>
    <row r="951" spans="3:7" x14ac:dyDescent="0.2">
      <c r="C951" s="134"/>
      <c r="E951" s="134"/>
      <c r="F951" s="134"/>
      <c r="G951" s="134"/>
    </row>
    <row r="952" spans="3:7" x14ac:dyDescent="0.2">
      <c r="C952" s="134"/>
      <c r="E952" s="134"/>
      <c r="F952" s="134"/>
      <c r="G952" s="134"/>
    </row>
    <row r="953" spans="3:7" x14ac:dyDescent="0.2">
      <c r="C953" s="134"/>
      <c r="E953" s="134"/>
      <c r="F953" s="134"/>
      <c r="G953" s="134"/>
    </row>
    <row r="954" spans="3:7" x14ac:dyDescent="0.2">
      <c r="C954" s="134"/>
      <c r="E954" s="134"/>
      <c r="F954" s="134"/>
      <c r="G954" s="134"/>
    </row>
    <row r="955" spans="3:7" x14ac:dyDescent="0.2">
      <c r="C955" s="134"/>
      <c r="E955" s="134"/>
      <c r="F955" s="134"/>
      <c r="G955" s="134"/>
    </row>
    <row r="956" spans="3:7" x14ac:dyDescent="0.2">
      <c r="C956" s="134"/>
      <c r="E956" s="134"/>
      <c r="F956" s="134"/>
      <c r="G956" s="134"/>
    </row>
    <row r="957" spans="3:7" x14ac:dyDescent="0.2">
      <c r="C957" s="134"/>
      <c r="E957" s="134"/>
      <c r="F957" s="134"/>
      <c r="G957" s="134"/>
    </row>
    <row r="958" spans="3:7" x14ac:dyDescent="0.2">
      <c r="C958" s="134"/>
      <c r="E958" s="134"/>
      <c r="F958" s="134"/>
      <c r="G958" s="134"/>
    </row>
    <row r="959" spans="3:7" x14ac:dyDescent="0.2">
      <c r="C959" s="134"/>
      <c r="E959" s="134"/>
      <c r="F959" s="134"/>
      <c r="G959" s="134"/>
    </row>
    <row r="960" spans="3:7" x14ac:dyDescent="0.2">
      <c r="C960" s="134"/>
      <c r="E960" s="134"/>
      <c r="F960" s="134"/>
      <c r="G960" s="134"/>
    </row>
    <row r="961" spans="3:7" x14ac:dyDescent="0.2">
      <c r="C961" s="134"/>
      <c r="E961" s="134"/>
      <c r="F961" s="134"/>
      <c r="G961" s="134"/>
    </row>
    <row r="962" spans="3:7" x14ac:dyDescent="0.2">
      <c r="C962" s="134"/>
      <c r="E962" s="134"/>
      <c r="F962" s="134"/>
      <c r="G962" s="134"/>
    </row>
    <row r="963" spans="3:7" x14ac:dyDescent="0.2">
      <c r="C963" s="134"/>
      <c r="E963" s="134"/>
      <c r="F963" s="134"/>
      <c r="G963" s="134"/>
    </row>
    <row r="964" spans="3:7" x14ac:dyDescent="0.2">
      <c r="C964" s="134"/>
      <c r="E964" s="134"/>
      <c r="F964" s="134"/>
      <c r="G964" s="134"/>
    </row>
    <row r="965" spans="3:7" x14ac:dyDescent="0.2">
      <c r="C965" s="134"/>
      <c r="E965" s="134"/>
      <c r="F965" s="134"/>
      <c r="G965" s="134"/>
    </row>
    <row r="966" spans="3:7" x14ac:dyDescent="0.2">
      <c r="C966" s="134"/>
      <c r="E966" s="134"/>
      <c r="F966" s="134"/>
      <c r="G966" s="134"/>
    </row>
    <row r="967" spans="3:7" x14ac:dyDescent="0.2">
      <c r="C967" s="134"/>
      <c r="E967" s="134"/>
      <c r="F967" s="134"/>
      <c r="G967" s="134"/>
    </row>
    <row r="968" spans="3:7" x14ac:dyDescent="0.2">
      <c r="C968" s="134"/>
      <c r="E968" s="134"/>
      <c r="F968" s="134"/>
      <c r="G968" s="134"/>
    </row>
    <row r="969" spans="3:7" x14ac:dyDescent="0.2">
      <c r="C969" s="134"/>
      <c r="E969" s="134"/>
      <c r="F969" s="134"/>
      <c r="G969" s="134"/>
    </row>
    <row r="970" spans="3:7" x14ac:dyDescent="0.2">
      <c r="C970" s="134"/>
      <c r="E970" s="134"/>
      <c r="F970" s="134"/>
      <c r="G970" s="134"/>
    </row>
    <row r="971" spans="3:7" x14ac:dyDescent="0.2">
      <c r="C971" s="134"/>
      <c r="E971" s="134"/>
      <c r="F971" s="134"/>
      <c r="G971" s="134"/>
    </row>
    <row r="972" spans="3:7" x14ac:dyDescent="0.2">
      <c r="C972" s="134"/>
      <c r="E972" s="134"/>
      <c r="F972" s="134"/>
      <c r="G972" s="134"/>
    </row>
    <row r="973" spans="3:7" x14ac:dyDescent="0.2">
      <c r="C973" s="134"/>
      <c r="E973" s="134"/>
      <c r="F973" s="134"/>
      <c r="G973" s="134"/>
    </row>
    <row r="974" spans="3:7" x14ac:dyDescent="0.2">
      <c r="C974" s="134"/>
      <c r="E974" s="134"/>
      <c r="F974" s="134"/>
      <c r="G974" s="134"/>
    </row>
    <row r="975" spans="3:7" x14ac:dyDescent="0.2">
      <c r="C975" s="134"/>
      <c r="E975" s="134"/>
      <c r="F975" s="134"/>
      <c r="G975" s="134"/>
    </row>
    <row r="976" spans="3:7" x14ac:dyDescent="0.2">
      <c r="C976" s="134"/>
      <c r="E976" s="134"/>
      <c r="F976" s="134"/>
      <c r="G976" s="134"/>
    </row>
    <row r="977" spans="3:7" x14ac:dyDescent="0.2">
      <c r="C977" s="134"/>
      <c r="E977" s="134"/>
      <c r="F977" s="134"/>
      <c r="G977" s="134"/>
    </row>
    <row r="978" spans="3:7" x14ac:dyDescent="0.2">
      <c r="C978" s="134"/>
      <c r="E978" s="134"/>
      <c r="F978" s="134"/>
      <c r="G978" s="134"/>
    </row>
    <row r="979" spans="3:7" x14ac:dyDescent="0.2">
      <c r="C979" s="134"/>
      <c r="E979" s="134"/>
      <c r="F979" s="134"/>
      <c r="G979" s="134"/>
    </row>
    <row r="980" spans="3:7" x14ac:dyDescent="0.2">
      <c r="C980" s="134"/>
      <c r="E980" s="134"/>
      <c r="F980" s="134"/>
      <c r="G980" s="134"/>
    </row>
    <row r="981" spans="3:7" x14ac:dyDescent="0.2">
      <c r="C981" s="134"/>
      <c r="E981" s="134"/>
      <c r="F981" s="134"/>
      <c r="G981" s="134"/>
    </row>
    <row r="982" spans="3:7" x14ac:dyDescent="0.2">
      <c r="C982" s="134"/>
      <c r="E982" s="134"/>
      <c r="F982" s="134"/>
      <c r="G982" s="134"/>
    </row>
    <row r="983" spans="3:7" x14ac:dyDescent="0.2">
      <c r="C983" s="134"/>
      <c r="E983" s="134"/>
      <c r="F983" s="134"/>
      <c r="G983" s="134"/>
    </row>
    <row r="984" spans="3:7" x14ac:dyDescent="0.2">
      <c r="C984" s="134"/>
      <c r="E984" s="134"/>
      <c r="F984" s="134"/>
      <c r="G984" s="134"/>
    </row>
    <row r="985" spans="3:7" x14ac:dyDescent="0.2">
      <c r="C985" s="134"/>
      <c r="E985" s="134"/>
      <c r="F985" s="134"/>
      <c r="G985" s="134"/>
    </row>
  </sheetData>
  <mergeCells count="10">
    <mergeCell ref="I2:I3"/>
    <mergeCell ref="A1:H1"/>
    <mergeCell ref="A2:A3"/>
    <mergeCell ref="B2:B3"/>
    <mergeCell ref="C2:C3"/>
    <mergeCell ref="D2:D3"/>
    <mergeCell ref="E2:E3"/>
    <mergeCell ref="F2:F3"/>
    <mergeCell ref="G2:G3"/>
    <mergeCell ref="H2:H3"/>
  </mergeCells>
  <pageMargins left="0.7" right="0.7" top="0.75" bottom="0.75" header="0.3" footer="0.3"/>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8FAF2C-DC83-41C4-846A-CB9B85CD40CE}">
  <sheetPr codeName="Sheet8"/>
  <dimension ref="A1:V28"/>
  <sheetViews>
    <sheetView topLeftCell="F1" workbookViewId="0">
      <selection activeCell="L19" sqref="L19"/>
    </sheetView>
  </sheetViews>
  <sheetFormatPr defaultRowHeight="15" x14ac:dyDescent="0.25"/>
  <cols>
    <col min="1" max="1" width="13.42578125" bestFit="1" customWidth="1"/>
    <col min="2" max="2" width="0" hidden="1" customWidth="1"/>
    <col min="3" max="3" width="16.42578125" hidden="1" customWidth="1"/>
    <col min="4" max="4" width="18.5703125" hidden="1" customWidth="1"/>
    <col min="5" max="5" width="33.42578125" hidden="1" customWidth="1"/>
    <col min="6" max="6" width="30.42578125" bestFit="1" customWidth="1"/>
    <col min="7" max="7" width="14.42578125" bestFit="1" customWidth="1"/>
    <col min="8" max="8" width="82.5703125" bestFit="1" customWidth="1"/>
    <col min="9" max="9" width="24.42578125" hidden="1" customWidth="1"/>
    <col min="10" max="10" width="12.42578125" hidden="1" customWidth="1"/>
    <col min="11" max="11" width="13.42578125" customWidth="1"/>
    <col min="12" max="12" width="28.5703125" customWidth="1"/>
    <col min="13" max="13" width="18.42578125" customWidth="1"/>
    <col min="14" max="14" width="24.5703125" customWidth="1"/>
    <col min="15" max="15" width="13.5703125" bestFit="1" customWidth="1"/>
    <col min="16" max="16" width="16.5703125" hidden="1" customWidth="1"/>
    <col min="17" max="17" width="0" hidden="1" customWidth="1"/>
    <col min="18" max="18" width="12" hidden="1" customWidth="1"/>
    <col min="19" max="20" width="18.5703125" hidden="1" customWidth="1"/>
    <col min="21" max="21" width="14.5703125" bestFit="1" customWidth="1"/>
    <col min="22" max="22" width="22.42578125" bestFit="1" customWidth="1"/>
    <col min="23" max="23" width="6.5703125" bestFit="1" customWidth="1"/>
    <col min="24" max="24" width="6.42578125" bestFit="1" customWidth="1"/>
    <col min="25" max="25" width="9.5703125" bestFit="1" customWidth="1"/>
    <col min="26" max="26" width="5.5703125" bestFit="1" customWidth="1"/>
    <col min="27" max="27" width="8.5703125" bestFit="1" customWidth="1"/>
    <col min="28" max="28" width="11.5703125" bestFit="1" customWidth="1"/>
    <col min="29" max="29" width="10.5703125" bestFit="1" customWidth="1"/>
  </cols>
  <sheetData>
    <row r="1" spans="1:22" x14ac:dyDescent="0.25">
      <c r="A1" s="11" t="s">
        <v>41</v>
      </c>
      <c r="B1" s="11" t="s">
        <v>42</v>
      </c>
      <c r="C1" s="11" t="s">
        <v>43</v>
      </c>
      <c r="D1" s="11" t="s">
        <v>44</v>
      </c>
      <c r="E1" s="11" t="s">
        <v>45</v>
      </c>
      <c r="F1" s="11" t="s">
        <v>46</v>
      </c>
      <c r="G1" s="11" t="s">
        <v>47</v>
      </c>
      <c r="H1" s="11" t="s">
        <v>48</v>
      </c>
      <c r="I1" s="11" t="s">
        <v>49</v>
      </c>
      <c r="J1" s="11" t="s">
        <v>50</v>
      </c>
      <c r="K1" s="11" t="s">
        <v>51</v>
      </c>
      <c r="L1" s="11" t="s">
        <v>52</v>
      </c>
      <c r="M1" s="11" t="s">
        <v>53</v>
      </c>
      <c r="N1" s="11" t="s">
        <v>54</v>
      </c>
      <c r="O1" s="11" t="s">
        <v>55</v>
      </c>
      <c r="P1" s="11" t="s">
        <v>56</v>
      </c>
    </row>
    <row r="2" spans="1:22" ht="90" hidden="1" x14ac:dyDescent="0.25">
      <c r="A2" t="s">
        <v>57</v>
      </c>
      <c r="B2" t="s">
        <v>58</v>
      </c>
      <c r="C2" t="s">
        <v>59</v>
      </c>
      <c r="D2" t="s">
        <v>60</v>
      </c>
      <c r="E2" t="s">
        <v>61</v>
      </c>
      <c r="F2" t="s">
        <v>62</v>
      </c>
      <c r="G2" t="s">
        <v>63</v>
      </c>
      <c r="H2" s="13" t="s">
        <v>64</v>
      </c>
      <c r="O2" s="14"/>
    </row>
    <row r="3" spans="1:22" ht="15.75" hidden="1" x14ac:dyDescent="0.25">
      <c r="A3" t="s">
        <v>57</v>
      </c>
      <c r="B3" t="s">
        <v>58</v>
      </c>
      <c r="C3" t="s">
        <v>59</v>
      </c>
      <c r="D3" t="s">
        <v>60</v>
      </c>
      <c r="E3" t="s">
        <v>61</v>
      </c>
      <c r="F3" t="s">
        <v>62</v>
      </c>
      <c r="G3" s="12" t="s">
        <v>65</v>
      </c>
      <c r="H3" s="5"/>
      <c r="O3" s="14"/>
    </row>
    <row r="4" spans="1:22" ht="45" hidden="1" x14ac:dyDescent="0.25">
      <c r="A4" t="s">
        <v>57</v>
      </c>
      <c r="B4" t="s">
        <v>58</v>
      </c>
      <c r="C4" t="s">
        <v>59</v>
      </c>
      <c r="D4" t="s">
        <v>60</v>
      </c>
      <c r="E4" t="s">
        <v>61</v>
      </c>
      <c r="F4" t="s">
        <v>62</v>
      </c>
      <c r="G4" s="12" t="s">
        <v>65</v>
      </c>
      <c r="H4" s="13" t="s">
        <v>66</v>
      </c>
      <c r="K4" t="s">
        <v>67</v>
      </c>
      <c r="N4" t="s">
        <v>68</v>
      </c>
      <c r="O4" s="14"/>
    </row>
    <row r="5" spans="1:22" x14ac:dyDescent="0.25">
      <c r="L5" s="13"/>
      <c r="O5" s="14"/>
      <c r="V5" s="1"/>
    </row>
    <row r="6" spans="1:22" x14ac:dyDescent="0.25">
      <c r="N6" s="13"/>
      <c r="O6" s="14"/>
    </row>
    <row r="7" spans="1:22" x14ac:dyDescent="0.25">
      <c r="M7" s="13"/>
      <c r="O7" s="14"/>
    </row>
    <row r="8" spans="1:22" x14ac:dyDescent="0.25">
      <c r="O8" s="14"/>
      <c r="Q8" s="4"/>
      <c r="R8" s="4"/>
      <c r="S8" s="4"/>
      <c r="T8" s="3"/>
    </row>
    <row r="9" spans="1:22" x14ac:dyDescent="0.25">
      <c r="O9" s="14"/>
    </row>
    <row r="10" spans="1:22" x14ac:dyDescent="0.25">
      <c r="O10" s="14"/>
    </row>
    <row r="11" spans="1:22" x14ac:dyDescent="0.25">
      <c r="O11" s="14"/>
    </row>
    <row r="12" spans="1:22" x14ac:dyDescent="0.25">
      <c r="O12" s="14"/>
    </row>
    <row r="13" spans="1:22" x14ac:dyDescent="0.25">
      <c r="O13" s="14"/>
    </row>
    <row r="14" spans="1:22" x14ac:dyDescent="0.25">
      <c r="O14" s="14"/>
    </row>
    <row r="15" spans="1:22" x14ac:dyDescent="0.25">
      <c r="O15" s="14"/>
    </row>
    <row r="16" spans="1:22" x14ac:dyDescent="0.25">
      <c r="O16" s="14"/>
    </row>
    <row r="17" spans="15:15" x14ac:dyDescent="0.25">
      <c r="O17" s="14"/>
    </row>
    <row r="18" spans="15:15" x14ac:dyDescent="0.25">
      <c r="O18" s="14"/>
    </row>
    <row r="19" spans="15:15" x14ac:dyDescent="0.25">
      <c r="O19" s="14"/>
    </row>
    <row r="20" spans="15:15" x14ac:dyDescent="0.25">
      <c r="O20" s="14"/>
    </row>
    <row r="21" spans="15:15" x14ac:dyDescent="0.25">
      <c r="O21" s="14"/>
    </row>
    <row r="22" spans="15:15" x14ac:dyDescent="0.25">
      <c r="O22" s="14"/>
    </row>
    <row r="23" spans="15:15" x14ac:dyDescent="0.25">
      <c r="O23" s="14"/>
    </row>
    <row r="24" spans="15:15" x14ac:dyDescent="0.25">
      <c r="O24" s="14"/>
    </row>
    <row r="25" spans="15:15" x14ac:dyDescent="0.25">
      <c r="O25" s="14"/>
    </row>
    <row r="26" spans="15:15" x14ac:dyDescent="0.25">
      <c r="O26" s="14"/>
    </row>
    <row r="27" spans="15:15" x14ac:dyDescent="0.25">
      <c r="O27" s="14"/>
    </row>
    <row r="28" spans="15:15" x14ac:dyDescent="0.25">
      <c r="O28" s="14"/>
    </row>
  </sheetData>
  <dataValidations count="1">
    <dataValidation type="list" allowBlank="1" showInputMessage="1" showErrorMessage="1" sqref="G2:G32 F2:F33 K2:K32 A2:E32" xr:uid="{C6ABED4B-2AD1-44B9-838B-8B1A9684147D}">
      <formula1>#REF!</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8D3CDF2DAFA5448A028FA3026B412FA" ma:contentTypeVersion="15" ma:contentTypeDescription="Create a new document." ma:contentTypeScope="" ma:versionID="d10916015171f98b2043fa00f469365b">
  <xsd:schema xmlns:xsd="http://www.w3.org/2001/XMLSchema" xmlns:xs="http://www.w3.org/2001/XMLSchema" xmlns:p="http://schemas.microsoft.com/office/2006/metadata/properties" xmlns:ns2="1407fde9-ec43-443d-a523-3dff6d024081" xmlns:ns3="e4990afa-d8ef-4b8e-9b92-523bd125ddf0" targetNamespace="http://schemas.microsoft.com/office/2006/metadata/properties" ma:root="true" ma:fieldsID="c1d5cfc5b8fca6e61d179919e76f508b" ns2:_="" ns3:_="">
    <xsd:import namespace="1407fde9-ec43-443d-a523-3dff6d024081"/>
    <xsd:import namespace="e4990afa-d8ef-4b8e-9b92-523bd125ddf0"/>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407fde9-ec43-443d-a523-3dff6d0240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352c067e-633e-4f6a-86d3-fef86e6ec05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4990afa-d8ef-4b8e-9b92-523bd125ddf0"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806e582e-4017-4086-9c87-b5ab6429ba4b}" ma:internalName="TaxCatchAll" ma:showField="CatchAllData" ma:web="e4990afa-d8ef-4b8e-9b92-523bd125ddf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Q D A A B Q S w M E F A A C A A g A x H l R V m / 8 c y u k A A A A 9 g A A A B I A H A B D b 2 5 m a W c v U G F j a 2 F n Z S 5 4 b W w g o h g A K K A U A A A A A A A A A A A A A A A A A A A A A A A A A A A A h Y 9 B D o I w F E S v Q r q n L Z g Y J J + y c C u J C d G 4 J a V C I 3 w M L Z a 7 u f B I X k G M o u 5 c z p u 3 m L l f b 5 C O b e N d V G 9 0 h w k J K C e e Q t m V G q u E D P b o R y Q V s C 3 k q a i U N 8 l o 4 t G U C a m t P c e M O e e o W 9 C u r 1 j I e c A O 2 S a X t W o L 8 p H 1 f 9 n X a G y B U h E B + 9 c Y E d K A R 3 Q V L S k H N k P I N H 6 F c N r 7 b H 8 g r I f G D r 0 S C v 1 d D m y O w N 4 f x A N Q S w M E F A A C A A g A x H l R 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M R 5 U V Y o i k e 4 D g A A A B E A A A A T A B w A R m 9 y b X V s Y X M v U 2 V j d G l v b j E u b S C i G A A o o B Q A A A A A A A A A A A A A A A A A A A A A A A A A A A A r T k 0 u y c z P U w i G 0 I b W A F B L A Q I t A B Q A A g A I A M R 5 U V Z v / H M r p A A A A P Y A A A A S A A A A A A A A A A A A A A A A A A A A A A B D b 2 5 m a W c v U G F j a 2 F n Z S 5 4 b W x Q S w E C L Q A U A A I A C A D E e V F W D 8 r p q 6 Q A A A D p A A A A E w A A A A A A A A A A A A A A A A D w A A A A W 0 N v b n R l b n R f V H l w Z X N d L n h t b F B L A Q I t A B Q A A g A I A M R 5 U V Y 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f + N u s U B N x T Y 4 1 b J H D j Y h A A A A A A A I A A A A A A A N m A A D A A A A A E A A A A D 3 I C z P r m s s 1 a Z + f U 6 Z F X X I A A A A A B I A A A K A A A A A Q A A A A + a n v P 3 N Y 9 B 1 F F r z y Q p n F P l A A A A D R f B j M 7 8 t N w t H M s R 9 u G t K H 0 + f M g 1 w Z h O B R N h e m y m j O a D A 7 5 E R m t b z L 1 h A V m S k H v v I j x n i M l U + T 6 K 5 E H M Z 8 Q C 1 A s l U i m P + 1 l r j C g l s C s j C 3 N B Q A A A C 2 O U D u 4 O I x F g Z j 3 L 0 s 0 t 1 3 k 5 J 0 o w = = < / D a t a M a s h u p > 
</file>

<file path=customXml/item3.xml><?xml version="1.0" encoding="utf-8"?>
<p:properties xmlns:p="http://schemas.microsoft.com/office/2006/metadata/properties" xmlns:xsi="http://www.w3.org/2001/XMLSchema-instance" xmlns:pc="http://schemas.microsoft.com/office/infopath/2007/PartnerControls">
  <documentManagement>
    <TaxCatchAll xmlns="e4990afa-d8ef-4b8e-9b92-523bd125ddf0" xsi:nil="true"/>
    <SharedWithUsers xmlns="e4990afa-d8ef-4b8e-9b92-523bd125ddf0">
      <UserInfo>
        <DisplayName>Martinson, Kelly M - DATCP</DisplayName>
        <AccountId>204</AccountId>
        <AccountType/>
      </UserInfo>
      <UserInfo>
        <DisplayName>Williams, Danielle E - DOA</DisplayName>
        <AccountId>125</AccountId>
        <AccountType/>
      </UserInfo>
      <UserInfo>
        <DisplayName>Switzer, Aileen - DATCP</DisplayName>
        <AccountId>134</AccountId>
        <AccountType/>
      </UserInfo>
      <UserInfo>
        <DisplayName>Pennoyer, Kara - PSC</DisplayName>
        <AccountId>135</AccountId>
        <AccountType/>
      </UserInfo>
      <UserInfo>
        <DisplayName>Hereth, Daniel - DSPS</DisplayName>
        <AccountId>33</AccountId>
        <AccountType/>
      </UserInfo>
      <UserInfo>
        <DisplayName>Simon, Jeremy E - DWD</DisplayName>
        <AccountId>201</AccountId>
        <AccountType/>
      </UserInfo>
      <UserInfo>
        <DisplayName>Fontaine, Joe - PSC</DisplayName>
        <AccountId>22</AccountId>
        <AccountType/>
      </UserInfo>
      <UserInfo>
        <DisplayName>Kennedy, Sean P - DNR</DisplayName>
        <AccountId>160</AccountId>
        <AccountType/>
      </UserInfo>
      <UserInfo>
        <DisplayName>Garrett, Jennifer E - DSPS</DisplayName>
        <AccountId>202</AccountId>
        <AccountType/>
      </UserInfo>
      <UserInfo>
        <DisplayName>Vander Wiele, Kaleb A - DOT</DisplayName>
        <AccountId>13</AccountId>
        <AccountType/>
      </UserInfo>
      <UserInfo>
        <DisplayName>McGillivray, Pamela R - DWD</DisplayName>
        <AccountId>203</AccountId>
        <AccountType/>
      </UserInfo>
      <UserInfo>
        <DisplayName>Jagodzinski, May - DOA</DisplayName>
        <AccountId>112</AccountId>
        <AccountType/>
      </UserInfo>
      <UserInfo>
        <DisplayName>Pankratz, Jacob - GOV</DisplayName>
        <AccountId>65</AccountId>
        <AccountType/>
      </UserInfo>
      <UserInfo>
        <DisplayName>Carmody, Caity - DOA</DisplayName>
        <AccountId>70</AccountId>
        <AccountType/>
      </UserInfo>
      <UserInfo>
        <DisplayName>Reinen, Michelle J - DATCP</DisplayName>
        <AccountId>23</AccountId>
        <AccountType/>
      </UserInfo>
      <UserInfo>
        <DisplayName>Elias, Alex N - DATCP</DisplayName>
        <AccountId>151</AccountId>
        <AccountType/>
      </UserInfo>
      <UserInfo>
        <DisplayName>Samuelsen, Katelynn - DOA</DisplayName>
        <AccountId>30</AccountId>
        <AccountType/>
      </UserInfo>
      <UserInfo>
        <DisplayName>Redmond, Maria - DOA</DisplayName>
        <AccountId>12</AccountId>
        <AccountType/>
      </UserInfo>
      <UserInfo>
        <DisplayName>Sereno, Jennifer A - DWD</DisplayName>
        <AccountId>205</AccountId>
        <AccountType/>
      </UserInfo>
      <UserInfo>
        <DisplayName>Carter, Michele - DWD</DisplayName>
        <AccountId>169</AccountId>
        <AccountType/>
      </UserInfo>
      <UserInfo>
        <DisplayName>Steine, Bradford - DATCP</DisplayName>
        <AccountId>153</AccountId>
        <AccountType/>
      </UserInfo>
    </SharedWithUsers>
    <lcf76f155ced4ddcb4097134ff3c332f xmlns="1407fde9-ec43-443d-a523-3dff6d024081">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9A58CE8-9A77-4E00-9C01-7AFEB2D83C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407fde9-ec43-443d-a523-3dff6d024081"/>
    <ds:schemaRef ds:uri="e4990afa-d8ef-4b8e-9b92-523bd125ddf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A2572C9-94E8-4C6B-8BD4-9D0B9DF7E5AC}">
  <ds:schemaRefs>
    <ds:schemaRef ds:uri="http://schemas.microsoft.com/DataMashup"/>
  </ds:schemaRefs>
</ds:datastoreItem>
</file>

<file path=customXml/itemProps3.xml><?xml version="1.0" encoding="utf-8"?>
<ds:datastoreItem xmlns:ds="http://schemas.openxmlformats.org/officeDocument/2006/customXml" ds:itemID="{1A62801D-341D-41DF-85E2-441A32B99979}">
  <ds:schemaRefs>
    <ds:schemaRef ds:uri="e4990afa-d8ef-4b8e-9b92-523bd125ddf0"/>
    <ds:schemaRef ds:uri="http://schemas.microsoft.com/office/2006/metadata/properties"/>
    <ds:schemaRef ds:uri="http://www.w3.org/XML/1998/namespace"/>
    <ds:schemaRef ds:uri="http://schemas.microsoft.com/office/2006/documentManagement/types"/>
    <ds:schemaRef ds:uri="1407fde9-ec43-443d-a523-3dff6d024081"/>
    <ds:schemaRef ds:uri="http://purl.org/dc/terms/"/>
    <ds:schemaRef ds:uri="http://purl.org/dc/elements/1.1/"/>
    <ds:schemaRef ds:uri="http://purl.org/dc/dcmitype/"/>
    <ds:schemaRef ds:uri="http://schemas.openxmlformats.org/package/2006/metadata/core-properties"/>
    <ds:schemaRef ds:uri="http://schemas.microsoft.com/office/infopath/2007/PartnerControls"/>
  </ds:schemaRefs>
</ds:datastoreItem>
</file>

<file path=customXml/itemProps4.xml><?xml version="1.0" encoding="utf-8"?>
<ds:datastoreItem xmlns:ds="http://schemas.openxmlformats.org/officeDocument/2006/customXml" ds:itemID="{0E86CCAA-2AE6-4549-A7F7-738F59B01CA6}">
  <ds:schemaRefs>
    <ds:schemaRef ds:uri="http://schemas.microsoft.com/sharepoint/v3/contenttype/forms"/>
  </ds:schemaRefs>
</ds:datastoreItem>
</file>

<file path=docMetadata/LabelInfo.xml><?xml version="1.0" encoding="utf-8"?>
<clbl:labelList xmlns:clbl="http://schemas.microsoft.com/office/2020/mipLabelMetadata">
  <clbl:label id="{f4e2d11c-fae4-453b-b6c0-2964663779aa}" enabled="0" method="" siteId="{f4e2d11c-fae4-453b-b6c0-2964663779aa}"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WI Aggregated Budget </vt:lpstr>
      <vt:lpstr>Public Sector LBE</vt:lpstr>
      <vt:lpstr>Buildings</vt:lpstr>
      <vt:lpstr>EV &amp; Infrastructure</vt:lpstr>
      <vt:lpstr>Small Engine</vt:lpstr>
      <vt:lpstr>Tribal Climate Action</vt:lpstr>
      <vt:lpstr>WI CAN </vt:lpstr>
      <vt:lpstr>Workforce</vt:lpstr>
      <vt:lpstr>Incomplete - Comment Log table</vt:lpstr>
      <vt:lpstr>Standardized Terms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Congdon, Rachel</dc:creator>
  <cp:keywords/>
  <dc:description/>
  <cp:lastModifiedBy>Redmond, Maria - DOA</cp:lastModifiedBy>
  <cp:revision/>
  <cp:lastPrinted>2024-03-29T19:08:28Z</cp:lastPrinted>
  <dcterms:created xsi:type="dcterms:W3CDTF">2020-05-27T15:36:07Z</dcterms:created>
  <dcterms:modified xsi:type="dcterms:W3CDTF">2024-04-01T17:09:53Z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0x01010078D3CDF2DAFA5448A028FA3026B412FA</vt:lpwstr>
  </property>
  <property fmtid="{D5CDD505-2E9C-101B-9397-08002B2CF9AE}" pid="3" name="TaxKeyword">
    <vt:lpwstr/>
  </property>
  <property fmtid="{D5CDD505-2E9C-101B-9397-08002B2CF9AE}" pid="4" name="EPA Subject">
    <vt:lpwstr/>
  </property>
  <property fmtid="{D5CDD505-2E9C-101B-9397-08002B2CF9AE}" pid="5" name="Document Type">
    <vt:lpwstr/>
  </property>
  <property fmtid="{D5CDD505-2E9C-101B-9397-08002B2CF9AE}" pid="6" name="MediaServiceImageTags">
    <vt:lpwstr/>
  </property>
  <property fmtid="{D5CDD505-2E9C-101B-9397-08002B2CF9AE}" pid="7" name="e3f09c3df709400db2417a7161762d62">
    <vt:lpwstr/>
  </property>
</Properties>
</file>